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Default Extension="jpeg" ContentType="image/jpeg"/>
  <Override PartName="/xl/charts/chart2.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10095" windowHeight="12090" tabRatio="767"/>
  </bookViews>
  <sheets>
    <sheet name="Actual MH (CWP)" sheetId="66" r:id="rId1"/>
    <sheet name="Actual MH (Non-CWP)" sheetId="65" r:id="rId2"/>
    <sheet name="Weekly trade" sheetId="67" r:id="rId3"/>
    <sheet name="Print Doc" sheetId="72" r:id="rId4"/>
    <sheet name="Hour Area" sheetId="73" r:id="rId5"/>
    <sheet name="Trade Code" sheetId="76" r:id="rId6"/>
  </sheets>
  <definedNames>
    <definedName name="_xlnm._FilterDatabase" localSheetId="3" hidden="1">'Print Doc'!$U$5:$U$136</definedName>
    <definedName name="_xlnm.Print_Area" localSheetId="0">'Actual MH (CWP)'!$A$1:$CZ$83</definedName>
    <definedName name="_xlnm.Print_Area" localSheetId="1">'Actual MH (Non-CWP)'!$C$1:$D$35</definedName>
    <definedName name="_xlnm.Print_Area" localSheetId="3">'Print Doc'!$D$1:$W$214</definedName>
  </definedNames>
  <calcPr calcId="125725"/>
  <fileRecoveryPr autoRecover="0"/>
</workbook>
</file>

<file path=xl/calcChain.xml><?xml version="1.0" encoding="utf-8"?>
<calcChain xmlns="http://schemas.openxmlformats.org/spreadsheetml/2006/main">
  <c r="U156" i="72"/>
  <c r="V156"/>
  <c r="F10" i="67"/>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9"/>
  <c r="V186" i="72" s="1"/>
  <c r="V199" l="1"/>
  <c r="V197"/>
  <c r="V195"/>
  <c r="V193"/>
  <c r="V191"/>
  <c r="V189"/>
  <c r="V187"/>
  <c r="V185"/>
  <c r="V184"/>
  <c r="V198"/>
  <c r="V196"/>
  <c r="V194"/>
  <c r="V192"/>
  <c r="V190"/>
  <c r="V188"/>
  <c r="K43"/>
  <c r="L43"/>
  <c r="M43"/>
  <c r="N43"/>
  <c r="G4" l="1"/>
  <c r="S5"/>
  <c r="Q5"/>
  <c r="O5"/>
  <c r="M5"/>
  <c r="K5"/>
  <c r="I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75"/>
  <c r="G76"/>
  <c r="H76"/>
  <c r="I76"/>
  <c r="J76"/>
  <c r="K76"/>
  <c r="L76"/>
  <c r="M76"/>
  <c r="N76"/>
  <c r="O76"/>
  <c r="P76"/>
  <c r="Q76"/>
  <c r="R76"/>
  <c r="S76"/>
  <c r="T76"/>
  <c r="G77"/>
  <c r="H77"/>
  <c r="I77"/>
  <c r="J77"/>
  <c r="K77"/>
  <c r="L77"/>
  <c r="M77"/>
  <c r="N77"/>
  <c r="O77"/>
  <c r="P77"/>
  <c r="Q77"/>
  <c r="R77"/>
  <c r="S77"/>
  <c r="T77"/>
  <c r="G78"/>
  <c r="H78"/>
  <c r="I78"/>
  <c r="J78"/>
  <c r="K78"/>
  <c r="L78"/>
  <c r="M78"/>
  <c r="N78"/>
  <c r="O78"/>
  <c r="P78"/>
  <c r="Q78"/>
  <c r="R78"/>
  <c r="S78"/>
  <c r="T78"/>
  <c r="G79"/>
  <c r="H79"/>
  <c r="I79"/>
  <c r="J79"/>
  <c r="K79"/>
  <c r="L79"/>
  <c r="M79"/>
  <c r="N79"/>
  <c r="O79"/>
  <c r="P79"/>
  <c r="Q79"/>
  <c r="R79"/>
  <c r="S79"/>
  <c r="T79"/>
  <c r="G80"/>
  <c r="H80"/>
  <c r="I80"/>
  <c r="J80"/>
  <c r="K80"/>
  <c r="L80"/>
  <c r="M80"/>
  <c r="N80"/>
  <c r="O80"/>
  <c r="P80"/>
  <c r="Q80"/>
  <c r="R80"/>
  <c r="S80"/>
  <c r="T80"/>
  <c r="G81"/>
  <c r="H81"/>
  <c r="I81"/>
  <c r="J81"/>
  <c r="K81"/>
  <c r="L81"/>
  <c r="M81"/>
  <c r="N81"/>
  <c r="O81"/>
  <c r="P81"/>
  <c r="Q81"/>
  <c r="R81"/>
  <c r="S81"/>
  <c r="T81"/>
  <c r="G82"/>
  <c r="H82"/>
  <c r="I82"/>
  <c r="J82"/>
  <c r="K82"/>
  <c r="L82"/>
  <c r="M82"/>
  <c r="N82"/>
  <c r="O82"/>
  <c r="P82"/>
  <c r="Q82"/>
  <c r="R82"/>
  <c r="S82"/>
  <c r="T82"/>
  <c r="G83"/>
  <c r="H83"/>
  <c r="I83"/>
  <c r="J83"/>
  <c r="K83"/>
  <c r="L83"/>
  <c r="M83"/>
  <c r="N83"/>
  <c r="O83"/>
  <c r="P83"/>
  <c r="Q83"/>
  <c r="R83"/>
  <c r="S83"/>
  <c r="T83"/>
  <c r="G84"/>
  <c r="H84"/>
  <c r="I84"/>
  <c r="J84"/>
  <c r="K84"/>
  <c r="L84"/>
  <c r="M84"/>
  <c r="N84"/>
  <c r="O84"/>
  <c r="P84"/>
  <c r="Q84"/>
  <c r="R84"/>
  <c r="S84"/>
  <c r="T84"/>
  <c r="G85"/>
  <c r="H85"/>
  <c r="I85"/>
  <c r="J85"/>
  <c r="K85"/>
  <c r="L85"/>
  <c r="M85"/>
  <c r="N85"/>
  <c r="O85"/>
  <c r="P85"/>
  <c r="Q85"/>
  <c r="R85"/>
  <c r="S85"/>
  <c r="T85"/>
  <c r="G86"/>
  <c r="H86"/>
  <c r="I86"/>
  <c r="J86"/>
  <c r="K86"/>
  <c r="L86"/>
  <c r="M86"/>
  <c r="N86"/>
  <c r="O86"/>
  <c r="P86"/>
  <c r="Q86"/>
  <c r="R86"/>
  <c r="S86"/>
  <c r="T86"/>
  <c r="G87"/>
  <c r="H87"/>
  <c r="I87"/>
  <c r="J87"/>
  <c r="K87"/>
  <c r="L87"/>
  <c r="M87"/>
  <c r="N87"/>
  <c r="O87"/>
  <c r="P87"/>
  <c r="Q87"/>
  <c r="R87"/>
  <c r="S87"/>
  <c r="T87"/>
  <c r="G88"/>
  <c r="H88"/>
  <c r="I88"/>
  <c r="J88"/>
  <c r="K88"/>
  <c r="L88"/>
  <c r="M88"/>
  <c r="N88"/>
  <c r="O88"/>
  <c r="P88"/>
  <c r="Q88"/>
  <c r="R88"/>
  <c r="S88"/>
  <c r="T88"/>
  <c r="G89"/>
  <c r="H89"/>
  <c r="I89"/>
  <c r="J89"/>
  <c r="K89"/>
  <c r="L89"/>
  <c r="M89"/>
  <c r="N89"/>
  <c r="O89"/>
  <c r="P89"/>
  <c r="Q89"/>
  <c r="R89"/>
  <c r="S89"/>
  <c r="T89"/>
  <c r="G90"/>
  <c r="H90"/>
  <c r="I90"/>
  <c r="J90"/>
  <c r="K90"/>
  <c r="L90"/>
  <c r="M90"/>
  <c r="N90"/>
  <c r="O90"/>
  <c r="P90"/>
  <c r="Q90"/>
  <c r="R90"/>
  <c r="S90"/>
  <c r="T90"/>
  <c r="G91"/>
  <c r="H91"/>
  <c r="I91"/>
  <c r="J91"/>
  <c r="K91"/>
  <c r="L91"/>
  <c r="M91"/>
  <c r="N91"/>
  <c r="O91"/>
  <c r="P91"/>
  <c r="Q91"/>
  <c r="R91"/>
  <c r="S91"/>
  <c r="T91"/>
  <c r="G92"/>
  <c r="H92"/>
  <c r="I92"/>
  <c r="J92"/>
  <c r="K92"/>
  <c r="L92"/>
  <c r="M92"/>
  <c r="N92"/>
  <c r="O92"/>
  <c r="P92"/>
  <c r="Q92"/>
  <c r="R92"/>
  <c r="S92"/>
  <c r="T92"/>
  <c r="G93"/>
  <c r="H93"/>
  <c r="I93"/>
  <c r="J93"/>
  <c r="K93"/>
  <c r="L93"/>
  <c r="M93"/>
  <c r="N93"/>
  <c r="O93"/>
  <c r="P93"/>
  <c r="Q93"/>
  <c r="R93"/>
  <c r="S93"/>
  <c r="T93"/>
  <c r="G94"/>
  <c r="H94"/>
  <c r="I94"/>
  <c r="J94"/>
  <c r="K94"/>
  <c r="L94"/>
  <c r="M94"/>
  <c r="N94"/>
  <c r="O94"/>
  <c r="P94"/>
  <c r="Q94"/>
  <c r="R94"/>
  <c r="S94"/>
  <c r="T94"/>
  <c r="G95"/>
  <c r="H95"/>
  <c r="I95"/>
  <c r="J95"/>
  <c r="K95"/>
  <c r="L95"/>
  <c r="M95"/>
  <c r="N95"/>
  <c r="O95"/>
  <c r="P95"/>
  <c r="Q95"/>
  <c r="R95"/>
  <c r="S95"/>
  <c r="T95"/>
  <c r="G96"/>
  <c r="H96"/>
  <c r="I96"/>
  <c r="J96"/>
  <c r="K96"/>
  <c r="L96"/>
  <c r="M96"/>
  <c r="N96"/>
  <c r="O96"/>
  <c r="P96"/>
  <c r="Q96"/>
  <c r="R96"/>
  <c r="S96"/>
  <c r="T96"/>
  <c r="G97"/>
  <c r="H97"/>
  <c r="I97"/>
  <c r="J97"/>
  <c r="K97"/>
  <c r="L97"/>
  <c r="M97"/>
  <c r="N97"/>
  <c r="O97"/>
  <c r="P97"/>
  <c r="Q97"/>
  <c r="R97"/>
  <c r="S97"/>
  <c r="T97"/>
  <c r="G98"/>
  <c r="H98"/>
  <c r="I98"/>
  <c r="J98"/>
  <c r="K98"/>
  <c r="L98"/>
  <c r="M98"/>
  <c r="N98"/>
  <c r="O98"/>
  <c r="P98"/>
  <c r="Q98"/>
  <c r="R98"/>
  <c r="S98"/>
  <c r="T98"/>
  <c r="G99"/>
  <c r="H99"/>
  <c r="I99"/>
  <c r="J99"/>
  <c r="K99"/>
  <c r="L99"/>
  <c r="M99"/>
  <c r="N99"/>
  <c r="O99"/>
  <c r="P99"/>
  <c r="Q99"/>
  <c r="R99"/>
  <c r="S99"/>
  <c r="T99"/>
  <c r="G100"/>
  <c r="H100"/>
  <c r="I100"/>
  <c r="J100"/>
  <c r="K100"/>
  <c r="L100"/>
  <c r="M100"/>
  <c r="N100"/>
  <c r="O100"/>
  <c r="P100"/>
  <c r="Q100"/>
  <c r="R100"/>
  <c r="S100"/>
  <c r="T100"/>
  <c r="G101"/>
  <c r="H101"/>
  <c r="I101"/>
  <c r="J101"/>
  <c r="K101"/>
  <c r="L101"/>
  <c r="M101"/>
  <c r="N101"/>
  <c r="O101"/>
  <c r="P101"/>
  <c r="Q101"/>
  <c r="R101"/>
  <c r="S101"/>
  <c r="T101"/>
  <c r="G102"/>
  <c r="H102"/>
  <c r="I102"/>
  <c r="J102"/>
  <c r="K102"/>
  <c r="L102"/>
  <c r="M102"/>
  <c r="N102"/>
  <c r="O102"/>
  <c r="P102"/>
  <c r="Q102"/>
  <c r="R102"/>
  <c r="S102"/>
  <c r="T102"/>
  <c r="G103"/>
  <c r="H103"/>
  <c r="I103"/>
  <c r="J103"/>
  <c r="K103"/>
  <c r="L103"/>
  <c r="M103"/>
  <c r="N103"/>
  <c r="O103"/>
  <c r="P103"/>
  <c r="Q103"/>
  <c r="R103"/>
  <c r="S103"/>
  <c r="T103"/>
  <c r="G104"/>
  <c r="H104"/>
  <c r="I104"/>
  <c r="J104"/>
  <c r="K104"/>
  <c r="L104"/>
  <c r="M104"/>
  <c r="N104"/>
  <c r="O104"/>
  <c r="P104"/>
  <c r="Q104"/>
  <c r="R104"/>
  <c r="S104"/>
  <c r="T104"/>
  <c r="G105"/>
  <c r="H105"/>
  <c r="I105"/>
  <c r="J105"/>
  <c r="K105"/>
  <c r="L105"/>
  <c r="M105"/>
  <c r="N105"/>
  <c r="O105"/>
  <c r="P105"/>
  <c r="Q105"/>
  <c r="R105"/>
  <c r="S105"/>
  <c r="T105"/>
  <c r="G106"/>
  <c r="H106"/>
  <c r="I106"/>
  <c r="J106"/>
  <c r="K106"/>
  <c r="L106"/>
  <c r="M106"/>
  <c r="N106"/>
  <c r="O106"/>
  <c r="P106"/>
  <c r="Q106"/>
  <c r="R106"/>
  <c r="S106"/>
  <c r="T106"/>
  <c r="G107"/>
  <c r="H107"/>
  <c r="I107"/>
  <c r="J107"/>
  <c r="K107"/>
  <c r="L107"/>
  <c r="M107"/>
  <c r="N107"/>
  <c r="O107"/>
  <c r="P107"/>
  <c r="Q107"/>
  <c r="R107"/>
  <c r="S107"/>
  <c r="T107"/>
  <c r="G108"/>
  <c r="H108"/>
  <c r="I108"/>
  <c r="J108"/>
  <c r="K108"/>
  <c r="L108"/>
  <c r="M108"/>
  <c r="N108"/>
  <c r="O108"/>
  <c r="P108"/>
  <c r="Q108"/>
  <c r="R108"/>
  <c r="S108"/>
  <c r="T108"/>
  <c r="G109"/>
  <c r="H109"/>
  <c r="I109"/>
  <c r="J109"/>
  <c r="K109"/>
  <c r="L109"/>
  <c r="M109"/>
  <c r="N109"/>
  <c r="O109"/>
  <c r="P109"/>
  <c r="Q109"/>
  <c r="R109"/>
  <c r="S109"/>
  <c r="T109"/>
  <c r="G110"/>
  <c r="H110"/>
  <c r="I110"/>
  <c r="J110"/>
  <c r="K110"/>
  <c r="L110"/>
  <c r="M110"/>
  <c r="N110"/>
  <c r="O110"/>
  <c r="P110"/>
  <c r="Q110"/>
  <c r="R110"/>
  <c r="S110"/>
  <c r="T110"/>
  <c r="G111"/>
  <c r="H111"/>
  <c r="I111"/>
  <c r="J111"/>
  <c r="K111"/>
  <c r="L111"/>
  <c r="M111"/>
  <c r="N111"/>
  <c r="O111"/>
  <c r="P111"/>
  <c r="Q111"/>
  <c r="R111"/>
  <c r="S111"/>
  <c r="T111"/>
  <c r="G112"/>
  <c r="H112"/>
  <c r="I112"/>
  <c r="J112"/>
  <c r="K112"/>
  <c r="L112"/>
  <c r="M112"/>
  <c r="N112"/>
  <c r="O112"/>
  <c r="P112"/>
  <c r="Q112"/>
  <c r="R112"/>
  <c r="S112"/>
  <c r="T112"/>
  <c r="G113"/>
  <c r="H113"/>
  <c r="I113"/>
  <c r="J113"/>
  <c r="K113"/>
  <c r="L113"/>
  <c r="M113"/>
  <c r="N113"/>
  <c r="O113"/>
  <c r="P113"/>
  <c r="Q113"/>
  <c r="R113"/>
  <c r="S113"/>
  <c r="T113"/>
  <c r="G114"/>
  <c r="H114"/>
  <c r="I114"/>
  <c r="J114"/>
  <c r="K114"/>
  <c r="L114"/>
  <c r="M114"/>
  <c r="N114"/>
  <c r="O114"/>
  <c r="P114"/>
  <c r="Q114"/>
  <c r="R114"/>
  <c r="S114"/>
  <c r="T114"/>
  <c r="G115"/>
  <c r="H115"/>
  <c r="I115"/>
  <c r="J115"/>
  <c r="K115"/>
  <c r="L115"/>
  <c r="M115"/>
  <c r="N115"/>
  <c r="O115"/>
  <c r="P115"/>
  <c r="Q115"/>
  <c r="R115"/>
  <c r="S115"/>
  <c r="T115"/>
  <c r="G116"/>
  <c r="H116"/>
  <c r="I116"/>
  <c r="J116"/>
  <c r="K116"/>
  <c r="L116"/>
  <c r="M116"/>
  <c r="N116"/>
  <c r="O116"/>
  <c r="P116"/>
  <c r="Q116"/>
  <c r="R116"/>
  <c r="S116"/>
  <c r="T116"/>
  <c r="G117"/>
  <c r="H117"/>
  <c r="I117"/>
  <c r="J117"/>
  <c r="K117"/>
  <c r="L117"/>
  <c r="M117"/>
  <c r="N117"/>
  <c r="O117"/>
  <c r="P117"/>
  <c r="Q117"/>
  <c r="R117"/>
  <c r="S117"/>
  <c r="T117"/>
  <c r="G118"/>
  <c r="H118"/>
  <c r="I118"/>
  <c r="J118"/>
  <c r="K118"/>
  <c r="L118"/>
  <c r="M118"/>
  <c r="N118"/>
  <c r="O118"/>
  <c r="P118"/>
  <c r="Q118"/>
  <c r="R118"/>
  <c r="S118"/>
  <c r="T118"/>
  <c r="G119"/>
  <c r="H119"/>
  <c r="I119"/>
  <c r="J119"/>
  <c r="K119"/>
  <c r="L119"/>
  <c r="M119"/>
  <c r="N119"/>
  <c r="O119"/>
  <c r="P119"/>
  <c r="Q119"/>
  <c r="R119"/>
  <c r="S119"/>
  <c r="T119"/>
  <c r="G120"/>
  <c r="H120"/>
  <c r="I120"/>
  <c r="J120"/>
  <c r="K120"/>
  <c r="L120"/>
  <c r="M120"/>
  <c r="N120"/>
  <c r="O120"/>
  <c r="P120"/>
  <c r="Q120"/>
  <c r="R120"/>
  <c r="S120"/>
  <c r="T120"/>
  <c r="G121"/>
  <c r="H121"/>
  <c r="I121"/>
  <c r="J121"/>
  <c r="K121"/>
  <c r="L121"/>
  <c r="M121"/>
  <c r="N121"/>
  <c r="O121"/>
  <c r="P121"/>
  <c r="Q121"/>
  <c r="R121"/>
  <c r="S121"/>
  <c r="T121"/>
  <c r="G122"/>
  <c r="H122"/>
  <c r="I122"/>
  <c r="J122"/>
  <c r="K122"/>
  <c r="L122"/>
  <c r="M122"/>
  <c r="N122"/>
  <c r="O122"/>
  <c r="P122"/>
  <c r="Q122"/>
  <c r="R122"/>
  <c r="S122"/>
  <c r="T122"/>
  <c r="G123"/>
  <c r="H123"/>
  <c r="I123"/>
  <c r="J123"/>
  <c r="K123"/>
  <c r="L123"/>
  <c r="M123"/>
  <c r="N123"/>
  <c r="O123"/>
  <c r="P123"/>
  <c r="Q123"/>
  <c r="R123"/>
  <c r="S123"/>
  <c r="T123"/>
  <c r="G124"/>
  <c r="H124"/>
  <c r="I124"/>
  <c r="J124"/>
  <c r="K124"/>
  <c r="L124"/>
  <c r="M124"/>
  <c r="N124"/>
  <c r="O124"/>
  <c r="P124"/>
  <c r="Q124"/>
  <c r="R124"/>
  <c r="S124"/>
  <c r="T124"/>
  <c r="G125"/>
  <c r="H125"/>
  <c r="I125"/>
  <c r="J125"/>
  <c r="K125"/>
  <c r="L125"/>
  <c r="M125"/>
  <c r="N125"/>
  <c r="O125"/>
  <c r="P125"/>
  <c r="Q125"/>
  <c r="R125"/>
  <c r="S125"/>
  <c r="T125"/>
  <c r="G126"/>
  <c r="H126"/>
  <c r="I126"/>
  <c r="J126"/>
  <c r="K126"/>
  <c r="L126"/>
  <c r="M126"/>
  <c r="N126"/>
  <c r="O126"/>
  <c r="P126"/>
  <c r="Q126"/>
  <c r="R126"/>
  <c r="S126"/>
  <c r="T126"/>
  <c r="G127"/>
  <c r="H127"/>
  <c r="I127"/>
  <c r="J127"/>
  <c r="K127"/>
  <c r="L127"/>
  <c r="M127"/>
  <c r="N127"/>
  <c r="O127"/>
  <c r="P127"/>
  <c r="Q127"/>
  <c r="R127"/>
  <c r="S127"/>
  <c r="T127"/>
  <c r="G128"/>
  <c r="H128"/>
  <c r="I128"/>
  <c r="J128"/>
  <c r="K128"/>
  <c r="L128"/>
  <c r="M128"/>
  <c r="N128"/>
  <c r="O128"/>
  <c r="P128"/>
  <c r="Q128"/>
  <c r="R128"/>
  <c r="S128"/>
  <c r="T128"/>
  <c r="T75"/>
  <c r="S75"/>
  <c r="R75"/>
  <c r="Q75"/>
  <c r="Q130" s="1"/>
  <c r="P75"/>
  <c r="O75"/>
  <c r="O130" s="1"/>
  <c r="N75"/>
  <c r="M75"/>
  <c r="M130" s="1"/>
  <c r="L75"/>
  <c r="K75"/>
  <c r="K130" s="1"/>
  <c r="J75"/>
  <c r="I75"/>
  <c r="I130" s="1"/>
  <c r="H75"/>
  <c r="G75"/>
  <c r="G130" s="1"/>
  <c r="J130" l="1"/>
  <c r="L130"/>
  <c r="N130"/>
  <c r="P130"/>
  <c r="H130"/>
  <c r="R130"/>
  <c r="T130"/>
  <c r="S130"/>
  <c r="U75"/>
  <c r="U128"/>
  <c r="U125"/>
  <c r="U127"/>
  <c r="U126"/>
  <c r="U124"/>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130" l="1"/>
  <c r="CP52" i="66"/>
  <c r="CO52" s="1"/>
  <c r="CR52"/>
  <c r="CQ52" s="1"/>
  <c r="CT52"/>
  <c r="CS52" s="1"/>
  <c r="CV52"/>
  <c r="CU52" s="1"/>
  <c r="CX52"/>
  <c r="CW52" s="1"/>
  <c r="CX77" i="65" l="1"/>
  <c r="DA54" i="66"/>
  <c r="DA13"/>
  <c r="DA14"/>
  <c r="DA15"/>
  <c r="DA16"/>
  <c r="DA17"/>
  <c r="DA18"/>
  <c r="DA19"/>
  <c r="DA20"/>
  <c r="DA21"/>
  <c r="DA22"/>
  <c r="DA23"/>
  <c r="DA24"/>
  <c r="DA25"/>
  <c r="DA26"/>
  <c r="DA27"/>
  <c r="DA28"/>
  <c r="DA29"/>
  <c r="DA30"/>
  <c r="DA31"/>
  <c r="DA32"/>
  <c r="DA33"/>
  <c r="DA34"/>
  <c r="DA35"/>
  <c r="DA36"/>
  <c r="DA37"/>
  <c r="DA38"/>
  <c r="DA39"/>
  <c r="DA40"/>
  <c r="DA41"/>
  <c r="DA42"/>
  <c r="DA43"/>
  <c r="DA44"/>
  <c r="DA45"/>
  <c r="DA46"/>
  <c r="DA47"/>
  <c r="DA48"/>
  <c r="DA49"/>
  <c r="DA50"/>
  <c r="DA51"/>
  <c r="DA52"/>
  <c r="DA53"/>
  <c r="DA55"/>
  <c r="DA56"/>
  <c r="DA57"/>
  <c r="DA58"/>
  <c r="DA59"/>
  <c r="DA60"/>
  <c r="DA61"/>
  <c r="DA62"/>
  <c r="DA63"/>
  <c r="DA64"/>
  <c r="DA65"/>
  <c r="DA66"/>
  <c r="DA67"/>
  <c r="DA68"/>
  <c r="DA69"/>
  <c r="DA70"/>
  <c r="DA71"/>
  <c r="DA72"/>
  <c r="DA73"/>
  <c r="DA74"/>
  <c r="DA75"/>
  <c r="DA76"/>
  <c r="DA77"/>
  <c r="DA12"/>
  <c r="D10" i="73" s="1"/>
  <c r="D62" l="1"/>
  <c r="D60"/>
  <c r="D57"/>
  <c r="D55"/>
  <c r="D51"/>
  <c r="D49"/>
  <c r="D47"/>
  <c r="D45"/>
  <c r="D43"/>
  <c r="D41"/>
  <c r="D39"/>
  <c r="D37"/>
  <c r="D35"/>
  <c r="D33"/>
  <c r="D31"/>
  <c r="D29"/>
  <c r="D27"/>
  <c r="D25"/>
  <c r="D23"/>
  <c r="D20"/>
  <c r="D15"/>
  <c r="D13"/>
  <c r="D11"/>
  <c r="D6"/>
  <c r="D61"/>
  <c r="D56"/>
  <c r="D52"/>
  <c r="D50"/>
  <c r="D48"/>
  <c r="D46"/>
  <c r="D44"/>
  <c r="D42"/>
  <c r="D40"/>
  <c r="D38"/>
  <c r="D36"/>
  <c r="D34"/>
  <c r="D32"/>
  <c r="D30"/>
  <c r="D28"/>
  <c r="D26"/>
  <c r="D24"/>
  <c r="D22"/>
  <c r="D19"/>
  <c r="D17"/>
  <c r="D12"/>
  <c r="B9" i="72"/>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8"/>
  <c r="F14" i="65"/>
  <c r="V178" i="72" l="1"/>
  <c r="CX87" i="65"/>
  <c r="CX88"/>
  <c r="CX89"/>
  <c r="CW90"/>
  <c r="V127" i="72" s="1"/>
  <c r="CX90" i="65"/>
  <c r="CW91"/>
  <c r="V128" i="72" s="1"/>
  <c r="CX91" i="65"/>
  <c r="CX44"/>
  <c r="CZ44" s="1"/>
  <c r="DA44" s="1"/>
  <c r="CZ87"/>
  <c r="DA87" s="1"/>
  <c r="CZ88"/>
  <c r="DA88" s="1"/>
  <c r="CZ89"/>
  <c r="DA89" s="1"/>
  <c r="CZ90"/>
  <c r="DA90" s="1"/>
  <c r="CZ91"/>
  <c r="DA91" s="1"/>
  <c r="E5"/>
  <c r="V200" i="72"/>
  <c r="V130" l="1"/>
  <c r="W185"/>
  <c r="W187"/>
  <c r="W189"/>
  <c r="W191"/>
  <c r="W193"/>
  <c r="W195"/>
  <c r="W197"/>
  <c r="W199"/>
  <c r="W184"/>
  <c r="W186"/>
  <c r="W188"/>
  <c r="W190"/>
  <c r="W192"/>
  <c r="W194"/>
  <c r="W196"/>
  <c r="W198"/>
  <c r="CX86" i="65"/>
  <c r="CX85"/>
  <c r="CX84"/>
  <c r="CX83"/>
  <c r="CX82"/>
  <c r="CX81"/>
  <c r="CX80"/>
  <c r="CX79"/>
  <c r="CZ79" s="1"/>
  <c r="DA79" s="1"/>
  <c r="CZ86"/>
  <c r="DA86" s="1"/>
  <c r="CZ85"/>
  <c r="DA85" s="1"/>
  <c r="CZ84"/>
  <c r="DA84" s="1"/>
  <c r="CZ83"/>
  <c r="DA83" s="1"/>
  <c r="CZ82"/>
  <c r="DA82" s="1"/>
  <c r="CZ81"/>
  <c r="DA81" s="1"/>
  <c r="CZ80"/>
  <c r="DA80" s="1"/>
  <c r="O14" i="72"/>
  <c r="T207" l="1"/>
  <c r="T208"/>
  <c r="T209"/>
  <c r="T210"/>
  <c r="T211"/>
  <c r="T212"/>
  <c r="T213"/>
  <c r="T206"/>
  <c r="S207"/>
  <c r="S208"/>
  <c r="S209"/>
  <c r="S210"/>
  <c r="S211"/>
  <c r="S212"/>
  <c r="S213"/>
  <c r="S206"/>
  <c r="H11" i="73" l="1"/>
  <c r="H9"/>
  <c r="H10"/>
  <c r="V171" i="72"/>
  <c r="V166"/>
  <c r="V167"/>
  <c r="V168"/>
  <c r="V170"/>
  <c r="V172"/>
  <c r="V173"/>
  <c r="V174"/>
  <c r="V175"/>
  <c r="V176"/>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8"/>
  <c r="G5"/>
  <c r="G6" i="66"/>
  <c r="V179" i="72"/>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T8"/>
  <c r="S8"/>
  <c r="Q9"/>
  <c r="R9"/>
  <c r="Q10"/>
  <c r="R10"/>
  <c r="Q11"/>
  <c r="R11"/>
  <c r="Q12"/>
  <c r="R12"/>
  <c r="Q13"/>
  <c r="R13"/>
  <c r="Q14"/>
  <c r="R14"/>
  <c r="Q15"/>
  <c r="R15"/>
  <c r="Q16"/>
  <c r="R16"/>
  <c r="Q17"/>
  <c r="R17"/>
  <c r="Q18"/>
  <c r="R18"/>
  <c r="Q19"/>
  <c r="R19"/>
  <c r="Q20"/>
  <c r="R20"/>
  <c r="Q21"/>
  <c r="R21"/>
  <c r="Q22"/>
  <c r="R22"/>
  <c r="Q23"/>
  <c r="R23"/>
  <c r="Q24"/>
  <c r="R24"/>
  <c r="Q25"/>
  <c r="R25"/>
  <c r="Q26"/>
  <c r="R26"/>
  <c r="Q27"/>
  <c r="R27"/>
  <c r="Q28"/>
  <c r="R28"/>
  <c r="Q29"/>
  <c r="R29"/>
  <c r="Q30"/>
  <c r="R30"/>
  <c r="Q31"/>
  <c r="R31"/>
  <c r="Q32"/>
  <c r="R32"/>
  <c r="Q33"/>
  <c r="R33"/>
  <c r="Q34"/>
  <c r="R34"/>
  <c r="Q35"/>
  <c r="R35"/>
  <c r="Q36"/>
  <c r="R36"/>
  <c r="Q37"/>
  <c r="R37"/>
  <c r="Q38"/>
  <c r="R38"/>
  <c r="Q39"/>
  <c r="R39"/>
  <c r="Q40"/>
  <c r="R40"/>
  <c r="Q41"/>
  <c r="R41"/>
  <c r="Q42"/>
  <c r="R42"/>
  <c r="Q43"/>
  <c r="R43"/>
  <c r="Q44"/>
  <c r="R44"/>
  <c r="Q45"/>
  <c r="R45"/>
  <c r="Q46"/>
  <c r="R46"/>
  <c r="Q47"/>
  <c r="R47"/>
  <c r="Q48"/>
  <c r="R48"/>
  <c r="Q49"/>
  <c r="R49"/>
  <c r="Q50"/>
  <c r="R50"/>
  <c r="Q51"/>
  <c r="R51"/>
  <c r="Q52"/>
  <c r="R52"/>
  <c r="Q53"/>
  <c r="R53"/>
  <c r="Q54"/>
  <c r="R54"/>
  <c r="Q55"/>
  <c r="R55"/>
  <c r="Q56"/>
  <c r="R56"/>
  <c r="Q57"/>
  <c r="R57"/>
  <c r="Q58"/>
  <c r="R58"/>
  <c r="Q59"/>
  <c r="R59"/>
  <c r="Q60"/>
  <c r="R60"/>
  <c r="Q61"/>
  <c r="R61"/>
  <c r="Q62"/>
  <c r="R62"/>
  <c r="Q63"/>
  <c r="R63"/>
  <c r="Q64"/>
  <c r="R64"/>
  <c r="Q65"/>
  <c r="R65"/>
  <c r="Q66"/>
  <c r="R66"/>
  <c r="Q67"/>
  <c r="R67"/>
  <c r="Q68"/>
  <c r="R68"/>
  <c r="Q69"/>
  <c r="R69"/>
  <c r="Q70"/>
  <c r="R70"/>
  <c r="Q71"/>
  <c r="R71"/>
  <c r="Q72"/>
  <c r="R72"/>
  <c r="Q73"/>
  <c r="R73"/>
  <c r="R8"/>
  <c r="Q8"/>
  <c r="O9"/>
  <c r="P9"/>
  <c r="O10"/>
  <c r="P10"/>
  <c r="O11"/>
  <c r="P11"/>
  <c r="O12"/>
  <c r="P12"/>
  <c r="O13"/>
  <c r="P13"/>
  <c r="P14"/>
  <c r="O15"/>
  <c r="P15"/>
  <c r="O16"/>
  <c r="P16"/>
  <c r="O17"/>
  <c r="P17"/>
  <c r="O18"/>
  <c r="P18"/>
  <c r="O19"/>
  <c r="P19"/>
  <c r="O20"/>
  <c r="P20"/>
  <c r="O21"/>
  <c r="P21"/>
  <c r="O22"/>
  <c r="P22"/>
  <c r="O23"/>
  <c r="P23"/>
  <c r="O24"/>
  <c r="P24"/>
  <c r="O25"/>
  <c r="P25"/>
  <c r="O26"/>
  <c r="P26"/>
  <c r="O27"/>
  <c r="P27"/>
  <c r="O28"/>
  <c r="P28"/>
  <c r="O29"/>
  <c r="P29"/>
  <c r="O30"/>
  <c r="P30"/>
  <c r="O31"/>
  <c r="P31"/>
  <c r="O32"/>
  <c r="P32"/>
  <c r="O33"/>
  <c r="P33"/>
  <c r="O34"/>
  <c r="P34"/>
  <c r="O35"/>
  <c r="P35"/>
  <c r="O36"/>
  <c r="P36"/>
  <c r="O37"/>
  <c r="P37"/>
  <c r="O38"/>
  <c r="P38"/>
  <c r="O39"/>
  <c r="P39"/>
  <c r="O40"/>
  <c r="P40"/>
  <c r="O41"/>
  <c r="P41"/>
  <c r="O42"/>
  <c r="P42"/>
  <c r="O43"/>
  <c r="P43"/>
  <c r="O44"/>
  <c r="P44"/>
  <c r="O45"/>
  <c r="P45"/>
  <c r="O46"/>
  <c r="P46"/>
  <c r="O47"/>
  <c r="P47"/>
  <c r="O48"/>
  <c r="P48"/>
  <c r="O49"/>
  <c r="P49"/>
  <c r="O50"/>
  <c r="P50"/>
  <c r="O51"/>
  <c r="P51"/>
  <c r="O52"/>
  <c r="P52"/>
  <c r="O53"/>
  <c r="P53"/>
  <c r="O54"/>
  <c r="P54"/>
  <c r="O55"/>
  <c r="P55"/>
  <c r="O56"/>
  <c r="P56"/>
  <c r="O57"/>
  <c r="P57"/>
  <c r="O58"/>
  <c r="P58"/>
  <c r="O59"/>
  <c r="P59"/>
  <c r="O60"/>
  <c r="P60"/>
  <c r="O61"/>
  <c r="P61"/>
  <c r="O62"/>
  <c r="P62"/>
  <c r="O63"/>
  <c r="P63"/>
  <c r="O64"/>
  <c r="P64"/>
  <c r="O65"/>
  <c r="P65"/>
  <c r="O66"/>
  <c r="P66"/>
  <c r="O67"/>
  <c r="P67"/>
  <c r="O68"/>
  <c r="P68"/>
  <c r="O69"/>
  <c r="P69"/>
  <c r="O70"/>
  <c r="P70"/>
  <c r="O71"/>
  <c r="P71"/>
  <c r="O72"/>
  <c r="P72"/>
  <c r="O73"/>
  <c r="P73"/>
  <c r="P8"/>
  <c r="O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M29"/>
  <c r="N29"/>
  <c r="M30"/>
  <c r="N30"/>
  <c r="M31"/>
  <c r="N31"/>
  <c r="M32"/>
  <c r="N32"/>
  <c r="M33"/>
  <c r="N33"/>
  <c r="M34"/>
  <c r="N34"/>
  <c r="M35"/>
  <c r="N35"/>
  <c r="M36"/>
  <c r="N36"/>
  <c r="M37"/>
  <c r="N37"/>
  <c r="M38"/>
  <c r="N38"/>
  <c r="M39"/>
  <c r="N39"/>
  <c r="M40"/>
  <c r="N40"/>
  <c r="M41"/>
  <c r="N41"/>
  <c r="M42"/>
  <c r="N42"/>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M65"/>
  <c r="N65"/>
  <c r="M66"/>
  <c r="N66"/>
  <c r="M67"/>
  <c r="N67"/>
  <c r="M68"/>
  <c r="N68"/>
  <c r="M69"/>
  <c r="N69"/>
  <c r="M70"/>
  <c r="N70"/>
  <c r="M71"/>
  <c r="N71"/>
  <c r="M72"/>
  <c r="N72"/>
  <c r="M73"/>
  <c r="N73"/>
  <c r="N8"/>
  <c r="M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L8"/>
  <c r="K8"/>
  <c r="I9"/>
  <c r="J9"/>
  <c r="I10"/>
  <c r="J10"/>
  <c r="I11"/>
  <c r="J11"/>
  <c r="I12"/>
  <c r="J12"/>
  <c r="I13"/>
  <c r="J13"/>
  <c r="I14"/>
  <c r="J14"/>
  <c r="I15"/>
  <c r="J15"/>
  <c r="I16"/>
  <c r="J16"/>
  <c r="I17"/>
  <c r="J17"/>
  <c r="I18"/>
  <c r="J18"/>
  <c r="I19"/>
  <c r="J19"/>
  <c r="I20"/>
  <c r="J20"/>
  <c r="I21"/>
  <c r="J21"/>
  <c r="I22"/>
  <c r="J22"/>
  <c r="I23"/>
  <c r="J23"/>
  <c r="I24"/>
  <c r="J24"/>
  <c r="I25"/>
  <c r="J25"/>
  <c r="I26"/>
  <c r="J26"/>
  <c r="I27"/>
  <c r="J27"/>
  <c r="I28"/>
  <c r="J28"/>
  <c r="I29"/>
  <c r="J29"/>
  <c r="I30"/>
  <c r="J30"/>
  <c r="I31"/>
  <c r="J31"/>
  <c r="I32"/>
  <c r="J32"/>
  <c r="I33"/>
  <c r="J33"/>
  <c r="I34"/>
  <c r="J34"/>
  <c r="I35"/>
  <c r="J35"/>
  <c r="I36"/>
  <c r="J36"/>
  <c r="I37"/>
  <c r="J37"/>
  <c r="I38"/>
  <c r="J38"/>
  <c r="I39"/>
  <c r="J39"/>
  <c r="I40"/>
  <c r="J40"/>
  <c r="I41"/>
  <c r="J41"/>
  <c r="I42"/>
  <c r="J42"/>
  <c r="I43"/>
  <c r="J43"/>
  <c r="I44"/>
  <c r="J44"/>
  <c r="I45"/>
  <c r="J45"/>
  <c r="I46"/>
  <c r="J46"/>
  <c r="I47"/>
  <c r="J47"/>
  <c r="I48"/>
  <c r="J48"/>
  <c r="I49"/>
  <c r="J49"/>
  <c r="I50"/>
  <c r="J50"/>
  <c r="I51"/>
  <c r="J51"/>
  <c r="I52"/>
  <c r="J52"/>
  <c r="I53"/>
  <c r="J53"/>
  <c r="I54"/>
  <c r="J54"/>
  <c r="I55"/>
  <c r="J55"/>
  <c r="I56"/>
  <c r="J56"/>
  <c r="I57"/>
  <c r="J57"/>
  <c r="I58"/>
  <c r="J58"/>
  <c r="I59"/>
  <c r="J59"/>
  <c r="I60"/>
  <c r="J60"/>
  <c r="I61"/>
  <c r="J61"/>
  <c r="I62"/>
  <c r="J62"/>
  <c r="I63"/>
  <c r="J63"/>
  <c r="I64"/>
  <c r="J64"/>
  <c r="I65"/>
  <c r="J65"/>
  <c r="I66"/>
  <c r="J66"/>
  <c r="I67"/>
  <c r="J67"/>
  <c r="I68"/>
  <c r="J68"/>
  <c r="I69"/>
  <c r="J69"/>
  <c r="I70"/>
  <c r="J70"/>
  <c r="I71"/>
  <c r="J71"/>
  <c r="I72"/>
  <c r="J72"/>
  <c r="I73"/>
  <c r="J73"/>
  <c r="J8"/>
  <c r="I8"/>
  <c r="G9"/>
  <c r="H9"/>
  <c r="U9" s="1"/>
  <c r="G10"/>
  <c r="H10"/>
  <c r="U10" s="1"/>
  <c r="G11"/>
  <c r="H11"/>
  <c r="U11" s="1"/>
  <c r="G12"/>
  <c r="H12"/>
  <c r="U12" s="1"/>
  <c r="G13"/>
  <c r="H13"/>
  <c r="U13" s="1"/>
  <c r="G14"/>
  <c r="H14"/>
  <c r="U14" s="1"/>
  <c r="G15"/>
  <c r="H15"/>
  <c r="U15" s="1"/>
  <c r="G16"/>
  <c r="H16"/>
  <c r="U16" s="1"/>
  <c r="G17"/>
  <c r="H17"/>
  <c r="U17" s="1"/>
  <c r="G18"/>
  <c r="H18"/>
  <c r="U18" s="1"/>
  <c r="G19"/>
  <c r="H19"/>
  <c r="U19" s="1"/>
  <c r="G20"/>
  <c r="H20"/>
  <c r="U20" s="1"/>
  <c r="G21"/>
  <c r="H21"/>
  <c r="U21" s="1"/>
  <c r="G22"/>
  <c r="H22"/>
  <c r="U22" s="1"/>
  <c r="G23"/>
  <c r="H23"/>
  <c r="U23" s="1"/>
  <c r="G24"/>
  <c r="H24"/>
  <c r="U24" s="1"/>
  <c r="G25"/>
  <c r="H25"/>
  <c r="U25" s="1"/>
  <c r="G26"/>
  <c r="H26"/>
  <c r="U26" s="1"/>
  <c r="G27"/>
  <c r="H27"/>
  <c r="U27" s="1"/>
  <c r="G28"/>
  <c r="H28"/>
  <c r="U28" s="1"/>
  <c r="G29"/>
  <c r="H29"/>
  <c r="U29" s="1"/>
  <c r="G30"/>
  <c r="H30"/>
  <c r="U30" s="1"/>
  <c r="G31"/>
  <c r="H31"/>
  <c r="U31" s="1"/>
  <c r="G32"/>
  <c r="H32"/>
  <c r="U32" s="1"/>
  <c r="G33"/>
  <c r="H33"/>
  <c r="U33" s="1"/>
  <c r="G34"/>
  <c r="H34"/>
  <c r="U34" s="1"/>
  <c r="G35"/>
  <c r="H35"/>
  <c r="U35" s="1"/>
  <c r="G36"/>
  <c r="H36"/>
  <c r="U36" s="1"/>
  <c r="G37"/>
  <c r="H37"/>
  <c r="U37" s="1"/>
  <c r="G38"/>
  <c r="H38"/>
  <c r="U38" s="1"/>
  <c r="G39"/>
  <c r="H39"/>
  <c r="U39" s="1"/>
  <c r="G40"/>
  <c r="H40"/>
  <c r="U40" s="1"/>
  <c r="G41"/>
  <c r="H41"/>
  <c r="U41" s="1"/>
  <c r="G42"/>
  <c r="H42"/>
  <c r="G43"/>
  <c r="H43"/>
  <c r="U43" s="1"/>
  <c r="G44"/>
  <c r="H44"/>
  <c r="U44" s="1"/>
  <c r="G45"/>
  <c r="H45"/>
  <c r="U45" s="1"/>
  <c r="G46"/>
  <c r="H46"/>
  <c r="U46" s="1"/>
  <c r="G47"/>
  <c r="H47"/>
  <c r="U47" s="1"/>
  <c r="G48"/>
  <c r="H48"/>
  <c r="U48" s="1"/>
  <c r="G49"/>
  <c r="H49"/>
  <c r="U49" s="1"/>
  <c r="G50"/>
  <c r="H50"/>
  <c r="U50" s="1"/>
  <c r="G51"/>
  <c r="H51"/>
  <c r="U51" s="1"/>
  <c r="G52"/>
  <c r="H52"/>
  <c r="U52" s="1"/>
  <c r="G53"/>
  <c r="H53"/>
  <c r="U53" s="1"/>
  <c r="G54"/>
  <c r="H54"/>
  <c r="U54" s="1"/>
  <c r="G55"/>
  <c r="H55"/>
  <c r="G56"/>
  <c r="H56"/>
  <c r="U56" s="1"/>
  <c r="G57"/>
  <c r="H57"/>
  <c r="U57" s="1"/>
  <c r="G58"/>
  <c r="H58"/>
  <c r="U58" s="1"/>
  <c r="G59"/>
  <c r="H59"/>
  <c r="U59" s="1"/>
  <c r="G60"/>
  <c r="H60"/>
  <c r="U60" s="1"/>
  <c r="G61"/>
  <c r="H61"/>
  <c r="U61" s="1"/>
  <c r="G62"/>
  <c r="H62"/>
  <c r="U62" s="1"/>
  <c r="G63"/>
  <c r="H63"/>
  <c r="U63" s="1"/>
  <c r="G64"/>
  <c r="H64"/>
  <c r="U64" s="1"/>
  <c r="G65"/>
  <c r="H65"/>
  <c r="U65" s="1"/>
  <c r="G66"/>
  <c r="H66"/>
  <c r="U66" s="1"/>
  <c r="G67"/>
  <c r="H67"/>
  <c r="U67" s="1"/>
  <c r="G68"/>
  <c r="H68"/>
  <c r="U68" s="1"/>
  <c r="G69"/>
  <c r="H69"/>
  <c r="U69" s="1"/>
  <c r="G70"/>
  <c r="H70"/>
  <c r="U70" s="1"/>
  <c r="G71"/>
  <c r="H71"/>
  <c r="U71" s="1"/>
  <c r="G72"/>
  <c r="H72"/>
  <c r="U72" s="1"/>
  <c r="G73"/>
  <c r="H73"/>
  <c r="U73" s="1"/>
  <c r="H8"/>
  <c r="G8"/>
  <c r="V163" l="1"/>
  <c r="V162"/>
  <c r="V74"/>
  <c r="R158"/>
  <c r="R182" s="1"/>
  <c r="R204" s="1"/>
  <c r="R142"/>
  <c r="O74"/>
  <c r="O131" s="1"/>
  <c r="U55"/>
  <c r="J74"/>
  <c r="J131" s="1"/>
  <c r="S74"/>
  <c r="S131" s="1"/>
  <c r="T74"/>
  <c r="T131" s="1"/>
  <c r="U42"/>
  <c r="R74"/>
  <c r="R131" s="1"/>
  <c r="L74"/>
  <c r="L131" s="1"/>
  <c r="N74"/>
  <c r="N131" s="1"/>
  <c r="P74"/>
  <c r="P131" s="1"/>
  <c r="Q74"/>
  <c r="Q131" s="1"/>
  <c r="K74"/>
  <c r="K131" s="1"/>
  <c r="M74"/>
  <c r="M131" s="1"/>
  <c r="U2"/>
  <c r="H74"/>
  <c r="H131" s="1"/>
  <c r="V177"/>
  <c r="V169"/>
  <c r="V165"/>
  <c r="V164"/>
  <c r="V161"/>
  <c r="U8"/>
  <c r="U74" s="1"/>
  <c r="G74"/>
  <c r="G131" s="1"/>
  <c r="I74"/>
  <c r="I131" s="1"/>
  <c r="U131" l="1"/>
  <c r="V160"/>
  <c r="V180" s="1"/>
  <c r="U132"/>
  <c r="T139" s="1"/>
  <c r="U136" l="1"/>
  <c r="CW27" i="65" l="1"/>
  <c r="CW26"/>
  <c r="CW25"/>
  <c r="CW24"/>
  <c r="CW23"/>
  <c r="CW21"/>
  <c r="CW20"/>
  <c r="CW18"/>
  <c r="CW15"/>
  <c r="CW14"/>
  <c r="CW11"/>
  <c r="G89" i="66" l="1"/>
  <c r="E13" i="65"/>
  <c r="CY78" i="66"/>
  <c r="CY81"/>
  <c r="CX75" i="65" l="1"/>
  <c r="CZ75" s="1"/>
  <c r="DA75" s="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C13"/>
  <c r="BD13"/>
  <c r="BE13"/>
  <c r="BF13"/>
  <c r="BG13"/>
  <c r="BH13"/>
  <c r="BI13"/>
  <c r="BJ13"/>
  <c r="BK13"/>
  <c r="BL13"/>
  <c r="BO13"/>
  <c r="BP13"/>
  <c r="BQ13"/>
  <c r="BR13"/>
  <c r="BS13"/>
  <c r="BT13"/>
  <c r="BU13"/>
  <c r="BV13"/>
  <c r="BW13"/>
  <c r="BX13"/>
  <c r="CA13"/>
  <c r="CB13"/>
  <c r="CC13"/>
  <c r="CD13"/>
  <c r="CE13"/>
  <c r="CF13"/>
  <c r="CG13"/>
  <c r="CH13"/>
  <c r="CI13"/>
  <c r="CJ13"/>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F21"/>
  <c r="G21"/>
  <c r="H21"/>
  <c r="I21"/>
  <c r="J21"/>
  <c r="K21"/>
  <c r="L21"/>
  <c r="M21"/>
  <c r="N21"/>
  <c r="O21"/>
  <c r="P21"/>
  <c r="Q21"/>
  <c r="R21"/>
  <c r="S21"/>
  <c r="T21"/>
  <c r="U21"/>
  <c r="V21"/>
  <c r="W21"/>
  <c r="X21"/>
  <c r="Y21"/>
  <c r="Z21"/>
  <c r="AA21"/>
  <c r="AB21"/>
  <c r="AC21"/>
  <c r="AD21"/>
  <c r="AE21"/>
  <c r="AF21"/>
  <c r="AG21"/>
  <c r="AH21"/>
  <c r="AI21"/>
  <c r="AJ21"/>
  <c r="AK21"/>
  <c r="AL21"/>
  <c r="AM21"/>
  <c r="AM22" s="1"/>
  <c r="AN21"/>
  <c r="AN22" s="1"/>
  <c r="AO21"/>
  <c r="AP21"/>
  <c r="AQ21"/>
  <c r="AQ22" s="1"/>
  <c r="AR21"/>
  <c r="AS21"/>
  <c r="AS22" s="1"/>
  <c r="AT21"/>
  <c r="AT22" s="1"/>
  <c r="AU21"/>
  <c r="AV21"/>
  <c r="AV22" s="1"/>
  <c r="AW21"/>
  <c r="AW22" s="1"/>
  <c r="AX21"/>
  <c r="AX22" s="1"/>
  <c r="AY21"/>
  <c r="AZ21"/>
  <c r="AZ22" s="1"/>
  <c r="BA21"/>
  <c r="BB21"/>
  <c r="BB22" s="1"/>
  <c r="BC21"/>
  <c r="BC22" s="1"/>
  <c r="BD21"/>
  <c r="BD22" s="1"/>
  <c r="BE21"/>
  <c r="BF21"/>
  <c r="BF22" s="1"/>
  <c r="BG21"/>
  <c r="BG22" s="1"/>
  <c r="BH21"/>
  <c r="BH22" s="1"/>
  <c r="BI21"/>
  <c r="BI22" s="1"/>
  <c r="BJ21"/>
  <c r="BJ22" s="1"/>
  <c r="BK21"/>
  <c r="BK22" s="1"/>
  <c r="BL21"/>
  <c r="BL22" s="1"/>
  <c r="BM21"/>
  <c r="BN21"/>
  <c r="BN22" s="1"/>
  <c r="BO21"/>
  <c r="BO22" s="1"/>
  <c r="BP21"/>
  <c r="BP22" s="1"/>
  <c r="BQ21"/>
  <c r="BR21"/>
  <c r="BR22" s="1"/>
  <c r="BS21"/>
  <c r="BS22" s="1"/>
  <c r="BT21"/>
  <c r="BT22" s="1"/>
  <c r="BU21"/>
  <c r="BU22" s="1"/>
  <c r="BV21"/>
  <c r="BV22" s="1"/>
  <c r="BW21"/>
  <c r="BW22" s="1"/>
  <c r="BX21"/>
  <c r="BX22" s="1"/>
  <c r="BY21"/>
  <c r="BZ21"/>
  <c r="BZ22" s="1"/>
  <c r="CA21"/>
  <c r="CA22" s="1"/>
  <c r="CB21"/>
  <c r="CB22" s="1"/>
  <c r="CC21"/>
  <c r="CD21"/>
  <c r="CD22" s="1"/>
  <c r="CE21"/>
  <c r="CE22" s="1"/>
  <c r="CF21"/>
  <c r="CF22" s="1"/>
  <c r="CG21"/>
  <c r="CG22" s="1"/>
  <c r="CH21"/>
  <c r="CH22" s="1"/>
  <c r="CI21"/>
  <c r="CI22" s="1"/>
  <c r="CJ21"/>
  <c r="CJ22" s="1"/>
  <c r="F22"/>
  <c r="G22"/>
  <c r="H22"/>
  <c r="I22"/>
  <c r="J22"/>
  <c r="K22"/>
  <c r="L22"/>
  <c r="M22"/>
  <c r="N22"/>
  <c r="O22"/>
  <c r="P22"/>
  <c r="Q22"/>
  <c r="R22"/>
  <c r="S22"/>
  <c r="T22"/>
  <c r="U22"/>
  <c r="V22"/>
  <c r="W22"/>
  <c r="X22"/>
  <c r="Y22"/>
  <c r="Z22"/>
  <c r="AA22"/>
  <c r="AB22"/>
  <c r="AD22"/>
  <c r="AE22"/>
  <c r="AF22"/>
  <c r="AG22"/>
  <c r="AH22"/>
  <c r="AI22"/>
  <c r="AJ22"/>
  <c r="AK22"/>
  <c r="AP22"/>
  <c r="AR22"/>
  <c r="AU22"/>
  <c r="AY22"/>
  <c r="BE22"/>
  <c r="BQ22"/>
  <c r="CC22"/>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F27"/>
  <c r="G27"/>
  <c r="H27"/>
  <c r="I27"/>
  <c r="J27"/>
  <c r="K27"/>
  <c r="L27"/>
  <c r="M27"/>
  <c r="N27"/>
  <c r="O27"/>
  <c r="P27"/>
  <c r="Q27"/>
  <c r="R27"/>
  <c r="S27"/>
  <c r="T27"/>
  <c r="U27"/>
  <c r="V27"/>
  <c r="W27"/>
  <c r="X27"/>
  <c r="Y27"/>
  <c r="Z27"/>
  <c r="AA27"/>
  <c r="AB27"/>
  <c r="AB28" s="1"/>
  <c r="AC27"/>
  <c r="AD27"/>
  <c r="AD28" s="1"/>
  <c r="AE27"/>
  <c r="AE28" s="1"/>
  <c r="AF27"/>
  <c r="AF28" s="1"/>
  <c r="AG27"/>
  <c r="AH27"/>
  <c r="AH28" s="1"/>
  <c r="AI27"/>
  <c r="AI28" s="1"/>
  <c r="AJ27"/>
  <c r="AJ28" s="1"/>
  <c r="AK27"/>
  <c r="AL27"/>
  <c r="AL28" s="1"/>
  <c r="AM27"/>
  <c r="AM28" s="1"/>
  <c r="AN27"/>
  <c r="AN28" s="1"/>
  <c r="AO27"/>
  <c r="AP27"/>
  <c r="AP28" s="1"/>
  <c r="AQ27"/>
  <c r="AQ28" s="1"/>
  <c r="AR27"/>
  <c r="AR28" s="1"/>
  <c r="AS27"/>
  <c r="AT27"/>
  <c r="AT28" s="1"/>
  <c r="AU27"/>
  <c r="AU28" s="1"/>
  <c r="AV27"/>
  <c r="AV28" s="1"/>
  <c r="AW27"/>
  <c r="AX27"/>
  <c r="AX28" s="1"/>
  <c r="AY27"/>
  <c r="AY28" s="1"/>
  <c r="AZ27"/>
  <c r="AZ28" s="1"/>
  <c r="BA27"/>
  <c r="BB27"/>
  <c r="BB28" s="1"/>
  <c r="BC27"/>
  <c r="BC28" s="1"/>
  <c r="BD27"/>
  <c r="BD28" s="1"/>
  <c r="BE27"/>
  <c r="BF27"/>
  <c r="BF28" s="1"/>
  <c r="BG27"/>
  <c r="BG28" s="1"/>
  <c r="BH27"/>
  <c r="BH28" s="1"/>
  <c r="BI27"/>
  <c r="BJ27"/>
  <c r="BJ28" s="1"/>
  <c r="BK27"/>
  <c r="BK28" s="1"/>
  <c r="BL27"/>
  <c r="BL28" s="1"/>
  <c r="BM27"/>
  <c r="BM28" s="1"/>
  <c r="BN27"/>
  <c r="BN28" s="1"/>
  <c r="BO27"/>
  <c r="BO28" s="1"/>
  <c r="BP27"/>
  <c r="BP28" s="1"/>
  <c r="BQ27"/>
  <c r="BR27"/>
  <c r="BR28" s="1"/>
  <c r="BS27"/>
  <c r="BS28" s="1"/>
  <c r="BT27"/>
  <c r="BT28" s="1"/>
  <c r="BU27"/>
  <c r="BU28" s="1"/>
  <c r="BV27"/>
  <c r="BV28" s="1"/>
  <c r="BW27"/>
  <c r="BW28" s="1"/>
  <c r="BX27"/>
  <c r="BX28" s="1"/>
  <c r="BY27"/>
  <c r="BY28" s="1"/>
  <c r="BZ27"/>
  <c r="BZ28" s="1"/>
  <c r="CA27"/>
  <c r="CA28" s="1"/>
  <c r="CB27"/>
  <c r="CB28" s="1"/>
  <c r="CC27"/>
  <c r="CD27"/>
  <c r="CD28" s="1"/>
  <c r="CE27"/>
  <c r="CE28" s="1"/>
  <c r="CF27"/>
  <c r="CF28" s="1"/>
  <c r="CG27"/>
  <c r="CG28" s="1"/>
  <c r="CH27"/>
  <c r="CH28" s="1"/>
  <c r="CI27"/>
  <c r="CI28" s="1"/>
  <c r="CJ27"/>
  <c r="CJ28" s="1"/>
  <c r="F28"/>
  <c r="G28"/>
  <c r="H28"/>
  <c r="I28"/>
  <c r="J28"/>
  <c r="K28"/>
  <c r="L28"/>
  <c r="M28"/>
  <c r="N28"/>
  <c r="O28"/>
  <c r="P28"/>
  <c r="Q28"/>
  <c r="R28"/>
  <c r="S28"/>
  <c r="T28"/>
  <c r="U28"/>
  <c r="V28"/>
  <c r="W28"/>
  <c r="X28"/>
  <c r="Y28"/>
  <c r="Z28"/>
  <c r="AA28"/>
  <c r="AC28"/>
  <c r="AG28"/>
  <c r="AK28"/>
  <c r="AO28"/>
  <c r="AS28"/>
  <c r="AW28"/>
  <c r="BA28"/>
  <c r="BE28"/>
  <c r="BI28"/>
  <c r="BQ28"/>
  <c r="CC28"/>
  <c r="E27"/>
  <c r="E26"/>
  <c r="E25"/>
  <c r="E24"/>
  <c r="E23"/>
  <c r="E21"/>
  <c r="E20"/>
  <c r="E19"/>
  <c r="E18"/>
  <c r="E17"/>
  <c r="E15"/>
  <c r="E14"/>
  <c r="E12"/>
  <c r="E11"/>
  <c r="CX64"/>
  <c r="CZ64" s="1"/>
  <c r="DA64" s="1"/>
  <c r="CX63"/>
  <c r="CZ63" s="1"/>
  <c r="DA63" s="1"/>
  <c r="CX62"/>
  <c r="CZ62" s="1"/>
  <c r="DA62" s="1"/>
  <c r="CX61"/>
  <c r="CZ61" s="1"/>
  <c r="DA61" s="1"/>
  <c r="CX60"/>
  <c r="CZ60" s="1"/>
  <c r="DA60" s="1"/>
  <c r="CX59"/>
  <c r="CZ59" s="1"/>
  <c r="DA59" s="1"/>
  <c r="CX58"/>
  <c r="CZ58" s="1"/>
  <c r="DA58" s="1"/>
  <c r="CX57"/>
  <c r="CZ57" s="1"/>
  <c r="DA57" s="1"/>
  <c r="CX56"/>
  <c r="CZ56" s="1"/>
  <c r="DA56" s="1"/>
  <c r="CX69"/>
  <c r="CZ69" s="1"/>
  <c r="DA69" s="1"/>
  <c r="CX68"/>
  <c r="CZ68" s="1"/>
  <c r="DA68" s="1"/>
  <c r="CX67"/>
  <c r="CZ67" s="1"/>
  <c r="DA67" s="1"/>
  <c r="CX66"/>
  <c r="CZ66" s="1"/>
  <c r="DA66" s="1"/>
  <c r="CX65"/>
  <c r="CZ65" s="1"/>
  <c r="DA65" s="1"/>
  <c r="BM22" l="1"/>
  <c r="AL22"/>
  <c r="BA22"/>
  <c r="AM16"/>
  <c r="AO79" i="66" s="1"/>
  <c r="U16" i="65"/>
  <c r="W79" i="66" s="1"/>
  <c r="M16" i="65"/>
  <c r="O79" i="66" s="1"/>
  <c r="CX55" i="65"/>
  <c r="CZ55" s="1"/>
  <c r="DA55" s="1"/>
  <c r="AN16"/>
  <c r="AL16"/>
  <c r="AJ16"/>
  <c r="AH16"/>
  <c r="AJ79" i="66" s="1"/>
  <c r="AF16" i="65"/>
  <c r="AD16"/>
  <c r="BE16"/>
  <c r="BG79" i="66" s="1"/>
  <c r="AW16" i="65"/>
  <c r="AU16"/>
  <c r="AW79" i="66" s="1"/>
  <c r="AS16" i="65"/>
  <c r="AU79" i="66" s="1"/>
  <c r="AQ16" i="65"/>
  <c r="AK16"/>
  <c r="AM79" i="66" s="1"/>
  <c r="AI16" i="65"/>
  <c r="AK79" i="66" s="1"/>
  <c r="AG16" i="65"/>
  <c r="AE16"/>
  <c r="AG79" i="66" s="1"/>
  <c r="AA16" i="65"/>
  <c r="Y16"/>
  <c r="W16"/>
  <c r="Y79" i="66" s="1"/>
  <c r="S16" i="65"/>
  <c r="Q16"/>
  <c r="O16"/>
  <c r="K16"/>
  <c r="M79" i="66" s="1"/>
  <c r="I16" i="65"/>
  <c r="G16"/>
  <c r="AO16"/>
  <c r="AC16"/>
  <c r="CI81" i="66"/>
  <c r="CE81"/>
  <c r="CA81"/>
  <c r="BW81"/>
  <c r="BS81"/>
  <c r="BO81"/>
  <c r="BK81"/>
  <c r="BG81"/>
  <c r="BC81"/>
  <c r="AY81"/>
  <c r="AU81"/>
  <c r="AQ81"/>
  <c r="AM81"/>
  <c r="AI81"/>
  <c r="AF81"/>
  <c r="AD81"/>
  <c r="AB81"/>
  <c r="Z81"/>
  <c r="X81"/>
  <c r="V81"/>
  <c r="T81"/>
  <c r="R81"/>
  <c r="CV28" i="65"/>
  <c r="P81" i="66"/>
  <c r="N81"/>
  <c r="L81"/>
  <c r="J81"/>
  <c r="H81"/>
  <c r="CV26" i="65"/>
  <c r="CV24"/>
  <c r="AO22"/>
  <c r="CK81" i="66"/>
  <c r="CG81"/>
  <c r="CC81"/>
  <c r="BY81"/>
  <c r="BU81"/>
  <c r="BQ81"/>
  <c r="BM81"/>
  <c r="BI81"/>
  <c r="BE81"/>
  <c r="BA81"/>
  <c r="AW81"/>
  <c r="AS81"/>
  <c r="AO81"/>
  <c r="AK81"/>
  <c r="AG81"/>
  <c r="AE81"/>
  <c r="AC81"/>
  <c r="AA81"/>
  <c r="Y81"/>
  <c r="W81"/>
  <c r="U81"/>
  <c r="S81"/>
  <c r="Q81"/>
  <c r="O81"/>
  <c r="M81"/>
  <c r="K81"/>
  <c r="I81"/>
  <c r="CL81"/>
  <c r="CJ81"/>
  <c r="CH81"/>
  <c r="CF81"/>
  <c r="CD81"/>
  <c r="CB81"/>
  <c r="BZ81"/>
  <c r="BX81"/>
  <c r="BV81"/>
  <c r="BT81"/>
  <c r="BR81"/>
  <c r="BP81"/>
  <c r="BN81"/>
  <c r="BL81"/>
  <c r="BJ81"/>
  <c r="BH81"/>
  <c r="BF81"/>
  <c r="BD81"/>
  <c r="BB81"/>
  <c r="AZ81"/>
  <c r="AX81"/>
  <c r="AV81"/>
  <c r="AT81"/>
  <c r="AR81"/>
  <c r="AP81"/>
  <c r="AN81"/>
  <c r="AL81"/>
  <c r="AJ81"/>
  <c r="AH81"/>
  <c r="CV27" i="65"/>
  <c r="CV25"/>
  <c r="CV23"/>
  <c r="AZ16"/>
  <c r="BB79" i="66" s="1"/>
  <c r="AV16" i="65"/>
  <c r="AX79" i="66" s="1"/>
  <c r="AT16" i="65"/>
  <c r="AV79" i="66" s="1"/>
  <c r="AR16" i="65"/>
  <c r="AP16"/>
  <c r="AR79" i="66" s="1"/>
  <c r="AB16" i="65"/>
  <c r="AD79" i="66" s="1"/>
  <c r="Z16" i="65"/>
  <c r="AB79" i="66" s="1"/>
  <c r="X16" i="65"/>
  <c r="V16"/>
  <c r="X79" i="66" s="1"/>
  <c r="T16" i="65"/>
  <c r="V79" i="66" s="1"/>
  <c r="R16" i="65"/>
  <c r="T79" i="66" s="1"/>
  <c r="P16" i="65"/>
  <c r="N16"/>
  <c r="L16"/>
  <c r="J16"/>
  <c r="H16"/>
  <c r="J79" i="66" s="1"/>
  <c r="F16" i="65"/>
  <c r="AC22"/>
  <c r="G92" i="66"/>
  <c r="CI80"/>
  <c r="CE80"/>
  <c r="BY80"/>
  <c r="BU80"/>
  <c r="BQ80"/>
  <c r="BM80"/>
  <c r="BI80"/>
  <c r="BE80"/>
  <c r="BA80"/>
  <c r="AW80"/>
  <c r="AT80"/>
  <c r="AR80"/>
  <c r="AP80"/>
  <c r="AN80"/>
  <c r="AL80"/>
  <c r="AJ80"/>
  <c r="AH80"/>
  <c r="AF80"/>
  <c r="AD80"/>
  <c r="AB80"/>
  <c r="Z80"/>
  <c r="X80"/>
  <c r="V80"/>
  <c r="T80"/>
  <c r="R80"/>
  <c r="CV22" i="65"/>
  <c r="P80" i="66"/>
  <c r="N80"/>
  <c r="L80"/>
  <c r="J80"/>
  <c r="H80"/>
  <c r="CV20" i="65"/>
  <c r="CV18"/>
  <c r="CV15"/>
  <c r="CV13"/>
  <c r="CK80" i="66"/>
  <c r="CG80"/>
  <c r="CC80"/>
  <c r="BW80"/>
  <c r="BS80"/>
  <c r="BO80"/>
  <c r="BK80"/>
  <c r="BG80"/>
  <c r="BC80"/>
  <c r="AY80"/>
  <c r="AU80"/>
  <c r="AS80"/>
  <c r="AQ80"/>
  <c r="AO80"/>
  <c r="AM80"/>
  <c r="AK80"/>
  <c r="AI80"/>
  <c r="AG80"/>
  <c r="AE80"/>
  <c r="AC80"/>
  <c r="AA80"/>
  <c r="Y80"/>
  <c r="W80"/>
  <c r="U80"/>
  <c r="S80"/>
  <c r="Q80"/>
  <c r="O80"/>
  <c r="M80"/>
  <c r="K80"/>
  <c r="I80"/>
  <c r="CL80"/>
  <c r="CJ80"/>
  <c r="CH80"/>
  <c r="CF80"/>
  <c r="CD80"/>
  <c r="CB80"/>
  <c r="BZ80"/>
  <c r="BX80"/>
  <c r="BV80"/>
  <c r="BT80"/>
  <c r="BR80"/>
  <c r="BP80"/>
  <c r="BN80"/>
  <c r="BL80"/>
  <c r="BJ80"/>
  <c r="BH80"/>
  <c r="BF80"/>
  <c r="BD80"/>
  <c r="BB80"/>
  <c r="AZ80"/>
  <c r="AX80"/>
  <c r="AV80"/>
  <c r="CV21" i="65"/>
  <c r="CV19"/>
  <c r="CV17"/>
  <c r="CV12"/>
  <c r="BI16"/>
  <c r="BS16"/>
  <c r="BG16"/>
  <c r="BC16"/>
  <c r="BE79" i="66" s="1"/>
  <c r="AY16" i="65"/>
  <c r="BA79" i="66" s="1"/>
  <c r="BO16" i="65"/>
  <c r="BQ79" i="66" s="1"/>
  <c r="BU16" i="65"/>
  <c r="BW79" i="66" s="1"/>
  <c r="BQ16" i="65"/>
  <c r="BK16"/>
  <c r="BT16"/>
  <c r="BR16"/>
  <c r="BT79" i="66" s="1"/>
  <c r="BP16" i="65"/>
  <c r="BL16"/>
  <c r="BN79" i="66" s="1"/>
  <c r="BJ16" i="65"/>
  <c r="BH16"/>
  <c r="BJ79" i="66" s="1"/>
  <c r="BF16" i="65"/>
  <c r="BD16"/>
  <c r="BF79" i="66" s="1"/>
  <c r="AX16" i="65"/>
  <c r="CE16"/>
  <c r="CG79" i="66" s="1"/>
  <c r="BU79"/>
  <c r="BK79"/>
  <c r="AY79"/>
  <c r="AS79"/>
  <c r="CG16" i="65"/>
  <c r="CC16"/>
  <c r="CA16"/>
  <c r="BW16"/>
  <c r="H79" i="66"/>
  <c r="CV14" i="65"/>
  <c r="CD16"/>
  <c r="CB16"/>
  <c r="BX16"/>
  <c r="BV16"/>
  <c r="CW81" i="66"/>
  <c r="CU81"/>
  <c r="CS81"/>
  <c r="CQ81"/>
  <c r="CO81"/>
  <c r="CX80"/>
  <c r="CV80"/>
  <c r="CT80"/>
  <c r="CR80"/>
  <c r="CP80"/>
  <c r="BY22" i="65"/>
  <c r="CX81" i="66"/>
  <c r="CV81"/>
  <c r="CT81"/>
  <c r="CR81"/>
  <c r="CP81"/>
  <c r="CN81"/>
  <c r="CW80"/>
  <c r="CU80"/>
  <c r="CS80"/>
  <c r="CQ80"/>
  <c r="CO80"/>
  <c r="CN80"/>
  <c r="CI16" i="65"/>
  <c r="CF16"/>
  <c r="CH16"/>
  <c r="CJ16"/>
  <c r="E28"/>
  <c r="E22"/>
  <c r="E16"/>
  <c r="BZ13"/>
  <c r="BZ16" s="1"/>
  <c r="BY13"/>
  <c r="BY16" s="1"/>
  <c r="BN13"/>
  <c r="BN16" s="1"/>
  <c r="BM13"/>
  <c r="BM16" s="1"/>
  <c r="BB13"/>
  <c r="BB16" s="1"/>
  <c r="BA13"/>
  <c r="BA16" s="1"/>
  <c r="CX78" l="1"/>
  <c r="Q79" i="66"/>
  <c r="K79"/>
  <c r="AC79"/>
  <c r="AF79"/>
  <c r="AN79"/>
  <c r="I79"/>
  <c r="AI79"/>
  <c r="N79"/>
  <c r="AH79"/>
  <c r="AL79"/>
  <c r="AP79"/>
  <c r="U79"/>
  <c r="AA79"/>
  <c r="AQ79"/>
  <c r="S79"/>
  <c r="AE79"/>
  <c r="R79"/>
  <c r="Z79"/>
  <c r="AT79"/>
  <c r="L79"/>
  <c r="P79"/>
  <c r="CW19" i="65"/>
  <c r="G81" i="66"/>
  <c r="CM81" s="1"/>
  <c r="CZ78" i="65"/>
  <c r="DA78" s="1"/>
  <c r="CZ77"/>
  <c r="DA77" s="1"/>
  <c r="CX74"/>
  <c r="CZ74" s="1"/>
  <c r="DA74" s="1"/>
  <c r="CX73"/>
  <c r="CZ73" s="1"/>
  <c r="DA73" s="1"/>
  <c r="CX72"/>
  <c r="CZ72" s="1"/>
  <c r="DA72" s="1"/>
  <c r="CX71"/>
  <c r="CZ71" s="1"/>
  <c r="DA71" s="1"/>
  <c r="CX70"/>
  <c r="CZ70" s="1"/>
  <c r="DA70" s="1"/>
  <c r="CX43"/>
  <c r="CZ43" s="1"/>
  <c r="DA43" s="1"/>
  <c r="CX54"/>
  <c r="CZ54" s="1"/>
  <c r="DA54" s="1"/>
  <c r="CX52"/>
  <c r="CZ52" s="1"/>
  <c r="DA52" s="1"/>
  <c r="CX51"/>
  <c r="CZ51" s="1"/>
  <c r="DA51" s="1"/>
  <c r="CX50"/>
  <c r="CZ50" s="1"/>
  <c r="DA50" s="1"/>
  <c r="CX49"/>
  <c r="CZ49" s="1"/>
  <c r="DA49" s="1"/>
  <c r="CX48"/>
  <c r="CZ48" s="1"/>
  <c r="DA48" s="1"/>
  <c r="CX47"/>
  <c r="CZ47" s="1"/>
  <c r="DA47" s="1"/>
  <c r="CX46"/>
  <c r="CZ46" s="1"/>
  <c r="DA46" s="1"/>
  <c r="CX45"/>
  <c r="CZ45" s="1"/>
  <c r="DA45" s="1"/>
  <c r="CX76"/>
  <c r="CZ76" s="1"/>
  <c r="DA76" s="1"/>
  <c r="G80" i="66"/>
  <c r="CM80" s="1"/>
  <c r="CA80"/>
  <c r="BI79"/>
  <c r="BS79"/>
  <c r="BM79"/>
  <c r="BH79"/>
  <c r="BR79"/>
  <c r="AZ79"/>
  <c r="BL79"/>
  <c r="BV79"/>
  <c r="CS79"/>
  <c r="BC79"/>
  <c r="CA79"/>
  <c r="G79"/>
  <c r="CH79"/>
  <c r="BZ79"/>
  <c r="CF79"/>
  <c r="BD79"/>
  <c r="BP79"/>
  <c r="CB79"/>
  <c r="CL79"/>
  <c r="CJ79"/>
  <c r="CK79"/>
  <c r="BX79"/>
  <c r="CD79"/>
  <c r="BY79"/>
  <c r="CC79"/>
  <c r="CE79"/>
  <c r="CI79"/>
  <c r="BO79"/>
  <c r="CV16" i="65"/>
  <c r="CX53"/>
  <c r="CZ53" s="1"/>
  <c r="DA53" s="1"/>
  <c r="E29"/>
  <c r="CX38"/>
  <c r="CZ38" s="1"/>
  <c r="DA38" s="1"/>
  <c r="CX39"/>
  <c r="CZ39" s="1"/>
  <c r="DA39" s="1"/>
  <c r="CX40"/>
  <c r="CZ40" s="1"/>
  <c r="DA40" s="1"/>
  <c r="CX42"/>
  <c r="CZ42" s="1"/>
  <c r="DA42" s="1"/>
  <c r="CX41"/>
  <c r="CZ41" s="1"/>
  <c r="DA41" s="1"/>
  <c r="CK17"/>
  <c r="CL17"/>
  <c r="CM17"/>
  <c r="CN17"/>
  <c r="CO17"/>
  <c r="CP17"/>
  <c r="CQ17"/>
  <c r="CR17"/>
  <c r="CS17"/>
  <c r="CT17"/>
  <c r="CU17"/>
  <c r="CK18"/>
  <c r="CL18"/>
  <c r="CM18"/>
  <c r="CN18"/>
  <c r="CO18"/>
  <c r="CP18"/>
  <c r="CQ18"/>
  <c r="CR18"/>
  <c r="CS18"/>
  <c r="CT18"/>
  <c r="CU18"/>
  <c r="CK19"/>
  <c r="CL19"/>
  <c r="CM19"/>
  <c r="CN19"/>
  <c r="CO19"/>
  <c r="CP19"/>
  <c r="CQ19"/>
  <c r="CR19"/>
  <c r="CS19"/>
  <c r="CT19"/>
  <c r="CU19"/>
  <c r="CK20"/>
  <c r="CL20"/>
  <c r="CM20"/>
  <c r="CN20"/>
  <c r="CO20"/>
  <c r="CP20"/>
  <c r="CQ20"/>
  <c r="CR20"/>
  <c r="CS20"/>
  <c r="CT20"/>
  <c r="CU20"/>
  <c r="CK21"/>
  <c r="CL21"/>
  <c r="CM21"/>
  <c r="CN21"/>
  <c r="CO21"/>
  <c r="CP21"/>
  <c r="CQ21"/>
  <c r="CR21"/>
  <c r="CS21"/>
  <c r="CT21"/>
  <c r="CU21"/>
  <c r="CK23"/>
  <c r="CL23"/>
  <c r="CM23"/>
  <c r="CN23"/>
  <c r="CO23"/>
  <c r="CP23"/>
  <c r="CQ23"/>
  <c r="CR23"/>
  <c r="CS23"/>
  <c r="CT23"/>
  <c r="CU23"/>
  <c r="CK24"/>
  <c r="CL24"/>
  <c r="CM24"/>
  <c r="CN24"/>
  <c r="CO24"/>
  <c r="CP24"/>
  <c r="CQ24"/>
  <c r="CR24"/>
  <c r="CS24"/>
  <c r="CT24"/>
  <c r="CU24"/>
  <c r="CK25"/>
  <c r="CL25"/>
  <c r="CM25"/>
  <c r="CN25"/>
  <c r="CO25"/>
  <c r="CP25"/>
  <c r="CQ25"/>
  <c r="CR25"/>
  <c r="CS25"/>
  <c r="CT25"/>
  <c r="CU25"/>
  <c r="CK26"/>
  <c r="CL26"/>
  <c r="CM26"/>
  <c r="CN26"/>
  <c r="CO26"/>
  <c r="CP26"/>
  <c r="CQ26"/>
  <c r="CR26"/>
  <c r="CS26"/>
  <c r="CT26"/>
  <c r="CU26"/>
  <c r="CK27"/>
  <c r="CL27"/>
  <c r="CM27"/>
  <c r="CN27"/>
  <c r="CO27"/>
  <c r="CP27"/>
  <c r="CQ27"/>
  <c r="CR27"/>
  <c r="CS27"/>
  <c r="CT27"/>
  <c r="CU27"/>
  <c r="CK12"/>
  <c r="CL12"/>
  <c r="CM12"/>
  <c r="CN12"/>
  <c r="CO12"/>
  <c r="CP12"/>
  <c r="CQ12"/>
  <c r="CR12"/>
  <c r="CS12"/>
  <c r="CT12"/>
  <c r="CU12"/>
  <c r="CK13"/>
  <c r="CL13"/>
  <c r="CM13"/>
  <c r="CN13"/>
  <c r="CO13"/>
  <c r="CP13"/>
  <c r="CQ13"/>
  <c r="CR13"/>
  <c r="CS13"/>
  <c r="CT13"/>
  <c r="CU13"/>
  <c r="CK14"/>
  <c r="CL14"/>
  <c r="CM14"/>
  <c r="CN14"/>
  <c r="CO14"/>
  <c r="CP14"/>
  <c r="CQ14"/>
  <c r="CR14"/>
  <c r="CS14"/>
  <c r="CT14"/>
  <c r="CU14"/>
  <c r="CK15"/>
  <c r="CL15"/>
  <c r="CM15"/>
  <c r="CN15"/>
  <c r="CO15"/>
  <c r="CP15"/>
  <c r="CQ15"/>
  <c r="CR15"/>
  <c r="CS15"/>
  <c r="CT15"/>
  <c r="CU15"/>
  <c r="CL11"/>
  <c r="CM11"/>
  <c r="CN11"/>
  <c r="CP92" i="66" s="1"/>
  <c r="CO11" i="65"/>
  <c r="CP11"/>
  <c r="CR92" i="66" s="1"/>
  <c r="CQ11" i="65"/>
  <c r="CR11"/>
  <c r="CS11"/>
  <c r="CT11"/>
  <c r="CV92" i="66" s="1"/>
  <c r="CU11" i="65"/>
  <c r="CV11"/>
  <c r="CX92" i="66" s="1"/>
  <c r="CK11" i="65"/>
  <c r="S87" i="66"/>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S89"/>
  <c r="S90" s="1"/>
  <c r="T89"/>
  <c r="U89"/>
  <c r="V89"/>
  <c r="W89"/>
  <c r="X89"/>
  <c r="Y89"/>
  <c r="Z89"/>
  <c r="AA89"/>
  <c r="AA90" s="1"/>
  <c r="AB89"/>
  <c r="AC89"/>
  <c r="AD89"/>
  <c r="AE89"/>
  <c r="AE90" s="1"/>
  <c r="AF89"/>
  <c r="AG89"/>
  <c r="AH89"/>
  <c r="AI89"/>
  <c r="AJ89"/>
  <c r="AK89"/>
  <c r="AL89"/>
  <c r="AM89"/>
  <c r="AM90" s="1"/>
  <c r="AN89"/>
  <c r="AO89"/>
  <c r="AP89"/>
  <c r="AQ89"/>
  <c r="AQ90" s="1"/>
  <c r="AR89"/>
  <c r="AS89"/>
  <c r="AT89"/>
  <c r="AU89"/>
  <c r="AV89"/>
  <c r="AW89"/>
  <c r="AX89"/>
  <c r="AY89"/>
  <c r="AY90" s="1"/>
  <c r="AZ89"/>
  <c r="BA89"/>
  <c r="BA90" s="1"/>
  <c r="BB89"/>
  <c r="BC89"/>
  <c r="BC90" s="1"/>
  <c r="BD89"/>
  <c r="BE89"/>
  <c r="BF89"/>
  <c r="BG89"/>
  <c r="BH89"/>
  <c r="BI89"/>
  <c r="BJ89"/>
  <c r="BK89"/>
  <c r="BK90" s="1"/>
  <c r="BL89"/>
  <c r="BM89"/>
  <c r="BN89"/>
  <c r="BO89"/>
  <c r="BO90" s="1"/>
  <c r="BP89"/>
  <c r="BQ89"/>
  <c r="BQ90" s="1"/>
  <c r="BR89"/>
  <c r="BS89"/>
  <c r="BS90" s="1"/>
  <c r="BT89"/>
  <c r="BU89"/>
  <c r="BU90" s="1"/>
  <c r="BV89"/>
  <c r="BW89"/>
  <c r="BW90" s="1"/>
  <c r="BX89"/>
  <c r="BY89"/>
  <c r="BZ89"/>
  <c r="CA89"/>
  <c r="CA90" s="1"/>
  <c r="CB89"/>
  <c r="CB90" s="1"/>
  <c r="CC89"/>
  <c r="CC90" s="1"/>
  <c r="CD89"/>
  <c r="CD90" s="1"/>
  <c r="CE89"/>
  <c r="CF89"/>
  <c r="CF90" s="1"/>
  <c r="CG89"/>
  <c r="CG90" s="1"/>
  <c r="CH89"/>
  <c r="CH90" s="1"/>
  <c r="CI89"/>
  <c r="CJ89"/>
  <c r="CJ90" s="1"/>
  <c r="CK89"/>
  <c r="CK90" s="1"/>
  <c r="CL89"/>
  <c r="CL90" s="1"/>
  <c r="U90"/>
  <c r="V90"/>
  <c r="W90"/>
  <c r="X90"/>
  <c r="Y90"/>
  <c r="Z90"/>
  <c r="AC90"/>
  <c r="AD90"/>
  <c r="AG90"/>
  <c r="AH90"/>
  <c r="AI90"/>
  <c r="AJ90"/>
  <c r="AK90"/>
  <c r="AL90"/>
  <c r="AO90"/>
  <c r="AP90"/>
  <c r="AS90"/>
  <c r="AT90"/>
  <c r="AU90"/>
  <c r="AV90"/>
  <c r="AW90"/>
  <c r="AX90"/>
  <c r="BE90"/>
  <c r="BF90"/>
  <c r="BG90"/>
  <c r="BH90"/>
  <c r="BI90"/>
  <c r="BJ90"/>
  <c r="BM90"/>
  <c r="BN90"/>
  <c r="BR90"/>
  <c r="BT90"/>
  <c r="BZ90"/>
  <c r="CE90"/>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O92"/>
  <c r="CQ92"/>
  <c r="CS92"/>
  <c r="CU92"/>
  <c r="CW92"/>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X93"/>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U94"/>
  <c r="CV94"/>
  <c r="CW94"/>
  <c r="CX94"/>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H92"/>
  <c r="I92"/>
  <c r="J92"/>
  <c r="K92"/>
  <c r="L92"/>
  <c r="M92"/>
  <c r="N92"/>
  <c r="O92"/>
  <c r="P92"/>
  <c r="Q92"/>
  <c r="R92"/>
  <c r="H94"/>
  <c r="I94"/>
  <c r="J94"/>
  <c r="K94"/>
  <c r="L94"/>
  <c r="M94"/>
  <c r="N94"/>
  <c r="O94"/>
  <c r="P94"/>
  <c r="Q94"/>
  <c r="R94"/>
  <c r="G94"/>
  <c r="H93"/>
  <c r="I93"/>
  <c r="J93"/>
  <c r="K93"/>
  <c r="L93"/>
  <c r="M93"/>
  <c r="N93"/>
  <c r="O93"/>
  <c r="P93"/>
  <c r="Q93"/>
  <c r="R93"/>
  <c r="G93"/>
  <c r="CT94" l="1"/>
  <c r="CZ94" s="1"/>
  <c r="CT92"/>
  <c r="BV90"/>
  <c r="CN93"/>
  <c r="CV93"/>
  <c r="CO79"/>
  <c r="BY90"/>
  <c r="CM92"/>
  <c r="CT93"/>
  <c r="CR93"/>
  <c r="CP93"/>
  <c r="CU79"/>
  <c r="CQ79"/>
  <c r="CP79"/>
  <c r="CN92"/>
  <c r="CW17" i="65"/>
  <c r="CW22" s="1"/>
  <c r="CY80" i="66"/>
  <c r="CW12" i="65"/>
  <c r="CY79" i="66"/>
  <c r="CW37" i="65"/>
  <c r="CM93" i="66"/>
  <c r="CW13" i="65"/>
  <c r="CU93" i="66"/>
  <c r="CS93"/>
  <c r="CQ93"/>
  <c r="CO93"/>
  <c r="CW93"/>
  <c r="CR79"/>
  <c r="CT79"/>
  <c r="CX79"/>
  <c r="CM79"/>
  <c r="CN79"/>
  <c r="CW79"/>
  <c r="CV79"/>
  <c r="CY94"/>
  <c r="CY92"/>
  <c r="CX37" i="65"/>
  <c r="BZ29"/>
  <c r="AP29"/>
  <c r="AL29"/>
  <c r="AJ29"/>
  <c r="AD29"/>
  <c r="Z29"/>
  <c r="X29"/>
  <c r="V29"/>
  <c r="T29"/>
  <c r="CJ29"/>
  <c r="CH29"/>
  <c r="CF29"/>
  <c r="CD29"/>
  <c r="CB29"/>
  <c r="BX29"/>
  <c r="BV29"/>
  <c r="BT29"/>
  <c r="BR29"/>
  <c r="BP29"/>
  <c r="BN29"/>
  <c r="BL29"/>
  <c r="BJ29"/>
  <c r="BH29"/>
  <c r="BF29"/>
  <c r="BD29"/>
  <c r="BB29"/>
  <c r="AZ29"/>
  <c r="AX29"/>
  <c r="AV29"/>
  <c r="AT29"/>
  <c r="AR29"/>
  <c r="AN29"/>
  <c r="AH29"/>
  <c r="AF29"/>
  <c r="AB29"/>
  <c r="R29"/>
  <c r="CI29"/>
  <c r="CG29"/>
  <c r="CE29"/>
  <c r="CC29"/>
  <c r="CA29"/>
  <c r="BY29"/>
  <c r="BW29"/>
  <c r="BU29"/>
  <c r="BS29"/>
  <c r="BQ29"/>
  <c r="BO29"/>
  <c r="BM29"/>
  <c r="BK29"/>
  <c r="BI29"/>
  <c r="BG29"/>
  <c r="BE29"/>
  <c r="BC29"/>
  <c r="BA29"/>
  <c r="AY29"/>
  <c r="AW29"/>
  <c r="AU29"/>
  <c r="AS29"/>
  <c r="AQ29"/>
  <c r="AO29"/>
  <c r="AM29"/>
  <c r="AK29"/>
  <c r="AI29"/>
  <c r="AG29"/>
  <c r="AE29"/>
  <c r="AC29"/>
  <c r="AA29"/>
  <c r="Y29"/>
  <c r="W29"/>
  <c r="U29"/>
  <c r="S29"/>
  <c r="Q29"/>
  <c r="AB90" i="66"/>
  <c r="T90"/>
  <c r="CT28" i="65"/>
  <c r="CR28"/>
  <c r="CP28"/>
  <c r="CN28"/>
  <c r="CL28"/>
  <c r="CU28"/>
  <c r="CS28"/>
  <c r="CQ28"/>
  <c r="CO28"/>
  <c r="CM28"/>
  <c r="CK28"/>
  <c r="BB90" i="66"/>
  <c r="CI90"/>
  <c r="BX90"/>
  <c r="BP90"/>
  <c r="BL90"/>
  <c r="BD90"/>
  <c r="AZ90"/>
  <c r="AR90"/>
  <c r="AN90"/>
  <c r="AF90"/>
  <c r="CT16" i="65"/>
  <c r="CR16"/>
  <c r="CP16"/>
  <c r="CN16"/>
  <c r="CL16"/>
  <c r="CT22"/>
  <c r="CR22"/>
  <c r="CP22"/>
  <c r="CN22"/>
  <c r="CL22"/>
  <c r="CX11"/>
  <c r="CU16"/>
  <c r="CS16"/>
  <c r="CQ16"/>
  <c r="CO16"/>
  <c r="CM16"/>
  <c r="CK16"/>
  <c r="CU22"/>
  <c r="CS22"/>
  <c r="CQ22"/>
  <c r="CO22"/>
  <c r="CM22"/>
  <c r="CK22"/>
  <c r="CX15"/>
  <c r="CX14"/>
  <c r="CX13"/>
  <c r="CX12"/>
  <c r="CX27"/>
  <c r="CX26"/>
  <c r="CX25"/>
  <c r="CX24"/>
  <c r="CX23"/>
  <c r="CX21"/>
  <c r="CX20"/>
  <c r="CX19"/>
  <c r="CX18"/>
  <c r="CX17"/>
  <c r="O29"/>
  <c r="M29"/>
  <c r="K29"/>
  <c r="I29"/>
  <c r="CO29" s="1"/>
  <c r="G29"/>
  <c r="P29"/>
  <c r="N29"/>
  <c r="L29"/>
  <c r="J29"/>
  <c r="H29"/>
  <c r="F29"/>
  <c r="CW5"/>
  <c r="J98" i="66"/>
  <c r="K98"/>
  <c r="L98"/>
  <c r="M98"/>
  <c r="N98"/>
  <c r="O98"/>
  <c r="P98"/>
  <c r="Q98"/>
  <c r="R98"/>
  <c r="J99"/>
  <c r="K99"/>
  <c r="L99"/>
  <c r="M99"/>
  <c r="N99"/>
  <c r="O99"/>
  <c r="P99"/>
  <c r="Q99"/>
  <c r="R99"/>
  <c r="J100"/>
  <c r="K100"/>
  <c r="L100"/>
  <c r="M100"/>
  <c r="N100"/>
  <c r="O100"/>
  <c r="P100"/>
  <c r="Q100"/>
  <c r="R100"/>
  <c r="J101"/>
  <c r="K101"/>
  <c r="L101"/>
  <c r="M101"/>
  <c r="N101"/>
  <c r="O101"/>
  <c r="P101"/>
  <c r="Q101"/>
  <c r="R101"/>
  <c r="J102"/>
  <c r="K102"/>
  <c r="L102"/>
  <c r="M102"/>
  <c r="N102"/>
  <c r="O102"/>
  <c r="P102"/>
  <c r="Q102"/>
  <c r="R102"/>
  <c r="J103"/>
  <c r="K103"/>
  <c r="L103"/>
  <c r="M103"/>
  <c r="N103"/>
  <c r="O103"/>
  <c r="P103"/>
  <c r="Q103"/>
  <c r="R103"/>
  <c r="J104"/>
  <c r="K104"/>
  <c r="L104"/>
  <c r="M104"/>
  <c r="N104"/>
  <c r="O104"/>
  <c r="P104"/>
  <c r="Q104"/>
  <c r="R104"/>
  <c r="J105"/>
  <c r="K105"/>
  <c r="L105"/>
  <c r="M105"/>
  <c r="N105"/>
  <c r="O105"/>
  <c r="P105"/>
  <c r="Q105"/>
  <c r="R105"/>
  <c r="K97"/>
  <c r="L97"/>
  <c r="M97"/>
  <c r="N97"/>
  <c r="O97"/>
  <c r="P97"/>
  <c r="Q97"/>
  <c r="R97"/>
  <c r="CZ92" l="1"/>
  <c r="CW28" i="65"/>
  <c r="CZ93" i="66"/>
  <c r="CK29" i="65"/>
  <c r="CW16"/>
  <c r="CW29" s="1"/>
  <c r="CY93" i="66"/>
  <c r="CL29" i="65"/>
  <c r="CT29"/>
  <c r="CP29"/>
  <c r="CS29"/>
  <c r="CN29"/>
  <c r="CR29"/>
  <c r="CV29"/>
  <c r="CM29"/>
  <c r="CQ29"/>
  <c r="CU29"/>
  <c r="CX16"/>
  <c r="CX22"/>
  <c r="CX28"/>
  <c r="CX50" i="66"/>
  <c r="CW50" s="1"/>
  <c r="CV50"/>
  <c r="CU50" s="1"/>
  <c r="CT50"/>
  <c r="CS50" s="1"/>
  <c r="CR50"/>
  <c r="CQ50" s="1"/>
  <c r="CP50"/>
  <c r="CO50" s="1"/>
  <c r="CN50"/>
  <c r="CX45"/>
  <c r="CW45" s="1"/>
  <c r="CV45"/>
  <c r="CU45" s="1"/>
  <c r="CT45"/>
  <c r="CS45" s="1"/>
  <c r="CR45"/>
  <c r="CQ45" s="1"/>
  <c r="CP45"/>
  <c r="CO45" s="1"/>
  <c r="CN45"/>
  <c r="CX44"/>
  <c r="CW44" s="1"/>
  <c r="CV44"/>
  <c r="CU44" s="1"/>
  <c r="CT44"/>
  <c r="CS44" s="1"/>
  <c r="CR44"/>
  <c r="CQ44" s="1"/>
  <c r="CP44"/>
  <c r="CO44" s="1"/>
  <c r="CN44"/>
  <c r="CX42"/>
  <c r="CW42" s="1"/>
  <c r="CV42"/>
  <c r="CU42" s="1"/>
  <c r="CT42"/>
  <c r="CS42" s="1"/>
  <c r="CR42"/>
  <c r="CQ42" s="1"/>
  <c r="CP42"/>
  <c r="CO42" s="1"/>
  <c r="CN42"/>
  <c r="CX41"/>
  <c r="CW41" s="1"/>
  <c r="CV41"/>
  <c r="CU41" s="1"/>
  <c r="CT41"/>
  <c r="CS41" s="1"/>
  <c r="CR41"/>
  <c r="CQ41" s="1"/>
  <c r="CP41"/>
  <c r="CO41" s="1"/>
  <c r="CN41"/>
  <c r="CX40"/>
  <c r="CW40" s="1"/>
  <c r="CV40"/>
  <c r="CU40" s="1"/>
  <c r="CT40"/>
  <c r="CS40" s="1"/>
  <c r="CR40"/>
  <c r="CQ40" s="1"/>
  <c r="CP40"/>
  <c r="CO40" s="1"/>
  <c r="CN40"/>
  <c r="CX39"/>
  <c r="CW39" s="1"/>
  <c r="CV39"/>
  <c r="CU39" s="1"/>
  <c r="CT39"/>
  <c r="CS39" s="1"/>
  <c r="CR39"/>
  <c r="CQ39" s="1"/>
  <c r="CP39"/>
  <c r="CO39" s="1"/>
  <c r="CN39"/>
  <c r="CX35"/>
  <c r="CW35" s="1"/>
  <c r="CV35"/>
  <c r="CU35" s="1"/>
  <c r="CT35"/>
  <c r="CS35" s="1"/>
  <c r="CR35"/>
  <c r="CQ35" s="1"/>
  <c r="CP35"/>
  <c r="CO35" s="1"/>
  <c r="CN35"/>
  <c r="CX31"/>
  <c r="CW31" s="1"/>
  <c r="CV31"/>
  <c r="CU31" s="1"/>
  <c r="CT31"/>
  <c r="CS31" s="1"/>
  <c r="CR31"/>
  <c r="CQ31" s="1"/>
  <c r="CP31"/>
  <c r="CO31" s="1"/>
  <c r="CN31"/>
  <c r="CN27"/>
  <c r="CN13"/>
  <c r="CP13"/>
  <c r="CO13" s="1"/>
  <c r="CR13"/>
  <c r="CQ13" s="1"/>
  <c r="CT13"/>
  <c r="CS13" s="1"/>
  <c r="CV13"/>
  <c r="CU13" s="1"/>
  <c r="CX13"/>
  <c r="CW13" s="1"/>
  <c r="CN14"/>
  <c r="CP14"/>
  <c r="CO14" s="1"/>
  <c r="CR14"/>
  <c r="CQ14" s="1"/>
  <c r="CT14"/>
  <c r="CS14" s="1"/>
  <c r="CV14"/>
  <c r="CU14" s="1"/>
  <c r="CX14"/>
  <c r="CW14" s="1"/>
  <c r="CN15"/>
  <c r="CP15"/>
  <c r="CO15" s="1"/>
  <c r="CR15"/>
  <c r="CQ15" s="1"/>
  <c r="CT15"/>
  <c r="CS15" s="1"/>
  <c r="CV15"/>
  <c r="CU15" s="1"/>
  <c r="CX15"/>
  <c r="CW15" s="1"/>
  <c r="CN16"/>
  <c r="CP16"/>
  <c r="CO16" s="1"/>
  <c r="CR16"/>
  <c r="CQ16" s="1"/>
  <c r="CT16"/>
  <c r="CS16" s="1"/>
  <c r="CV16"/>
  <c r="CU16" s="1"/>
  <c r="CX16"/>
  <c r="CW16" s="1"/>
  <c r="CN17"/>
  <c r="CP17"/>
  <c r="CO17" s="1"/>
  <c r="CR17"/>
  <c r="CQ17" s="1"/>
  <c r="CT17"/>
  <c r="CS17" s="1"/>
  <c r="CV17"/>
  <c r="CU17" s="1"/>
  <c r="CX17"/>
  <c r="CW17" s="1"/>
  <c r="CN18"/>
  <c r="CP18"/>
  <c r="CO18" s="1"/>
  <c r="CO98" s="1"/>
  <c r="CR18"/>
  <c r="CQ18" s="1"/>
  <c r="CT18"/>
  <c r="CS18" s="1"/>
  <c r="CV18"/>
  <c r="CU18" s="1"/>
  <c r="CX18"/>
  <c r="CW18" s="1"/>
  <c r="CN19"/>
  <c r="CP19"/>
  <c r="CO19" s="1"/>
  <c r="CR19"/>
  <c r="CQ19" s="1"/>
  <c r="CT19"/>
  <c r="CS19" s="1"/>
  <c r="CV19"/>
  <c r="CU19" s="1"/>
  <c r="CX19"/>
  <c r="CW19" s="1"/>
  <c r="CN20"/>
  <c r="CP20"/>
  <c r="CO20" s="1"/>
  <c r="CR20"/>
  <c r="CQ20" s="1"/>
  <c r="CT20"/>
  <c r="CS20" s="1"/>
  <c r="CV20"/>
  <c r="CU20" s="1"/>
  <c r="CX20"/>
  <c r="CW20" s="1"/>
  <c r="CN21"/>
  <c r="CP21"/>
  <c r="CO21" s="1"/>
  <c r="CR21"/>
  <c r="CQ21" s="1"/>
  <c r="CT21"/>
  <c r="CS21" s="1"/>
  <c r="CV21"/>
  <c r="CU21" s="1"/>
  <c r="CX21"/>
  <c r="CW21" s="1"/>
  <c r="CN22"/>
  <c r="CP22"/>
  <c r="CO22" s="1"/>
  <c r="CR22"/>
  <c r="CQ22" s="1"/>
  <c r="CT22"/>
  <c r="CS22" s="1"/>
  <c r="CV22"/>
  <c r="CU22" s="1"/>
  <c r="CX22"/>
  <c r="CW22" s="1"/>
  <c r="CN23"/>
  <c r="CP23"/>
  <c r="CO23" s="1"/>
  <c r="CR23"/>
  <c r="CQ23" s="1"/>
  <c r="CT23"/>
  <c r="CS23" s="1"/>
  <c r="CV23"/>
  <c r="CU23" s="1"/>
  <c r="CX23"/>
  <c r="CW23" s="1"/>
  <c r="CN24"/>
  <c r="CP24"/>
  <c r="CO24" s="1"/>
  <c r="CR24"/>
  <c r="CQ24" s="1"/>
  <c r="CT24"/>
  <c r="CS24" s="1"/>
  <c r="CV24"/>
  <c r="CU24" s="1"/>
  <c r="CX24"/>
  <c r="CW24" s="1"/>
  <c r="CN25"/>
  <c r="CP25"/>
  <c r="CO25" s="1"/>
  <c r="CR25"/>
  <c r="CQ25" s="1"/>
  <c r="CT25"/>
  <c r="CS25" s="1"/>
  <c r="CV25"/>
  <c r="CU25" s="1"/>
  <c r="CX25"/>
  <c r="CW25" s="1"/>
  <c r="CN26"/>
  <c r="CP26"/>
  <c r="CO26" s="1"/>
  <c r="CR26"/>
  <c r="CQ26" s="1"/>
  <c r="CT26"/>
  <c r="CS26" s="1"/>
  <c r="CV26"/>
  <c r="CU26" s="1"/>
  <c r="CX26"/>
  <c r="CW26" s="1"/>
  <c r="CP27"/>
  <c r="CO27" s="1"/>
  <c r="CR27"/>
  <c r="CQ27" s="1"/>
  <c r="CT27"/>
  <c r="CS27" s="1"/>
  <c r="CV27"/>
  <c r="CU27" s="1"/>
  <c r="CX27"/>
  <c r="CW27" s="1"/>
  <c r="CN28"/>
  <c r="CP28"/>
  <c r="CO28" s="1"/>
  <c r="CR28"/>
  <c r="CQ28" s="1"/>
  <c r="CT28"/>
  <c r="CS28" s="1"/>
  <c r="CV28"/>
  <c r="CU28" s="1"/>
  <c r="CX28"/>
  <c r="CW28" s="1"/>
  <c r="CN29"/>
  <c r="CP29"/>
  <c r="CO29" s="1"/>
  <c r="CR29"/>
  <c r="CQ29" s="1"/>
  <c r="CT29"/>
  <c r="CS29" s="1"/>
  <c r="CV29"/>
  <c r="CU29" s="1"/>
  <c r="CX29"/>
  <c r="CW29" s="1"/>
  <c r="CN30"/>
  <c r="CP30"/>
  <c r="CO30" s="1"/>
  <c r="CR30"/>
  <c r="CQ30" s="1"/>
  <c r="CT30"/>
  <c r="CS30" s="1"/>
  <c r="CV30"/>
  <c r="CU30" s="1"/>
  <c r="CX30"/>
  <c r="CW30" s="1"/>
  <c r="CN32"/>
  <c r="CP32"/>
  <c r="CO32" s="1"/>
  <c r="CR32"/>
  <c r="CQ32" s="1"/>
  <c r="CT32"/>
  <c r="CS32" s="1"/>
  <c r="CV32"/>
  <c r="CU32" s="1"/>
  <c r="CX32"/>
  <c r="CW32" s="1"/>
  <c r="CN33"/>
  <c r="CP33"/>
  <c r="CO33" s="1"/>
  <c r="CR33"/>
  <c r="CQ33" s="1"/>
  <c r="CT33"/>
  <c r="CS33" s="1"/>
  <c r="CV33"/>
  <c r="CU33" s="1"/>
  <c r="CX33"/>
  <c r="CW33" s="1"/>
  <c r="CN34"/>
  <c r="CP34"/>
  <c r="CO34" s="1"/>
  <c r="CR34"/>
  <c r="CQ34" s="1"/>
  <c r="CT34"/>
  <c r="CS34" s="1"/>
  <c r="CV34"/>
  <c r="CU34" s="1"/>
  <c r="CX34"/>
  <c r="CW34" s="1"/>
  <c r="CN36"/>
  <c r="CP36"/>
  <c r="CO36" s="1"/>
  <c r="CR36"/>
  <c r="CQ36" s="1"/>
  <c r="CT36"/>
  <c r="CS36" s="1"/>
  <c r="CV36"/>
  <c r="CU36" s="1"/>
  <c r="CX36"/>
  <c r="CW36" s="1"/>
  <c r="CN37"/>
  <c r="CP37"/>
  <c r="CO37" s="1"/>
  <c r="CR37"/>
  <c r="CQ37" s="1"/>
  <c r="CT37"/>
  <c r="CS37" s="1"/>
  <c r="CV37"/>
  <c r="CU37" s="1"/>
  <c r="CX37"/>
  <c r="CW37" s="1"/>
  <c r="CN38"/>
  <c r="CP38"/>
  <c r="CO38" s="1"/>
  <c r="CR38"/>
  <c r="CQ38" s="1"/>
  <c r="CT38"/>
  <c r="CS38" s="1"/>
  <c r="CV38"/>
  <c r="CU38" s="1"/>
  <c r="CX38"/>
  <c r="CW38" s="1"/>
  <c r="CN43"/>
  <c r="CP43"/>
  <c r="CO43" s="1"/>
  <c r="CR43"/>
  <c r="CQ43" s="1"/>
  <c r="CT43"/>
  <c r="CS43" s="1"/>
  <c r="CV43"/>
  <c r="CU43" s="1"/>
  <c r="CX43"/>
  <c r="CW43" s="1"/>
  <c r="CN46"/>
  <c r="CP46"/>
  <c r="CO46" s="1"/>
  <c r="CR46"/>
  <c r="CQ46" s="1"/>
  <c r="CT46"/>
  <c r="CS46" s="1"/>
  <c r="CV46"/>
  <c r="CU46" s="1"/>
  <c r="CX46"/>
  <c r="CW46" s="1"/>
  <c r="CN47"/>
  <c r="CP47"/>
  <c r="CO47" s="1"/>
  <c r="CR47"/>
  <c r="CQ47" s="1"/>
  <c r="CT47"/>
  <c r="CS47" s="1"/>
  <c r="CV47"/>
  <c r="CU47" s="1"/>
  <c r="CX47"/>
  <c r="CW47" s="1"/>
  <c r="CN48"/>
  <c r="CP48"/>
  <c r="CO48" s="1"/>
  <c r="CR48"/>
  <c r="CQ48" s="1"/>
  <c r="CT48"/>
  <c r="CS48" s="1"/>
  <c r="CV48"/>
  <c r="CU48" s="1"/>
  <c r="CX48"/>
  <c r="CW48" s="1"/>
  <c r="CN49"/>
  <c r="CP49"/>
  <c r="CO49" s="1"/>
  <c r="CR49"/>
  <c r="CQ49" s="1"/>
  <c r="CT49"/>
  <c r="CS49" s="1"/>
  <c r="CV49"/>
  <c r="CU49" s="1"/>
  <c r="CX49"/>
  <c r="CW49" s="1"/>
  <c r="CN51"/>
  <c r="CP51"/>
  <c r="CO51" s="1"/>
  <c r="CR51"/>
  <c r="CQ51" s="1"/>
  <c r="CT51"/>
  <c r="CS51" s="1"/>
  <c r="CV51"/>
  <c r="CU51" s="1"/>
  <c r="CX51"/>
  <c r="CW51" s="1"/>
  <c r="CN52"/>
  <c r="CM52" s="1"/>
  <c r="CN53"/>
  <c r="CP53"/>
  <c r="CO53" s="1"/>
  <c r="CR53"/>
  <c r="CQ53" s="1"/>
  <c r="CT53"/>
  <c r="CS53" s="1"/>
  <c r="CV53"/>
  <c r="CU53" s="1"/>
  <c r="CX53"/>
  <c r="CW53" s="1"/>
  <c r="CN54"/>
  <c r="CP54"/>
  <c r="CO54" s="1"/>
  <c r="CR54"/>
  <c r="CQ54" s="1"/>
  <c r="CT54"/>
  <c r="CS54" s="1"/>
  <c r="CV54"/>
  <c r="CU54" s="1"/>
  <c r="CX54"/>
  <c r="CW54" s="1"/>
  <c r="CN55"/>
  <c r="CP55"/>
  <c r="CO55" s="1"/>
  <c r="CR55"/>
  <c r="CQ55" s="1"/>
  <c r="CT55"/>
  <c r="CS55" s="1"/>
  <c r="CV55"/>
  <c r="CU55" s="1"/>
  <c r="CX55"/>
  <c r="CW55" s="1"/>
  <c r="CN56"/>
  <c r="CP56"/>
  <c r="CO56" s="1"/>
  <c r="CR56"/>
  <c r="CQ56" s="1"/>
  <c r="CT56"/>
  <c r="CS56" s="1"/>
  <c r="CV56"/>
  <c r="CU56" s="1"/>
  <c r="CX56"/>
  <c r="CW56" s="1"/>
  <c r="CN57"/>
  <c r="CP57"/>
  <c r="CO57" s="1"/>
  <c r="CR57"/>
  <c r="CQ57" s="1"/>
  <c r="CT57"/>
  <c r="CS57" s="1"/>
  <c r="CV57"/>
  <c r="CU57" s="1"/>
  <c r="CX57"/>
  <c r="CW57" s="1"/>
  <c r="CN58"/>
  <c r="CP58"/>
  <c r="CO58" s="1"/>
  <c r="CR58"/>
  <c r="CQ58" s="1"/>
  <c r="CT58"/>
  <c r="CS58" s="1"/>
  <c r="CV58"/>
  <c r="CU58" s="1"/>
  <c r="CX58"/>
  <c r="CW58" s="1"/>
  <c r="CN59"/>
  <c r="CP59"/>
  <c r="CO59" s="1"/>
  <c r="CR59"/>
  <c r="CQ59" s="1"/>
  <c r="CT59"/>
  <c r="CS59" s="1"/>
  <c r="CV59"/>
  <c r="CU59" s="1"/>
  <c r="CX59"/>
  <c r="CW59" s="1"/>
  <c r="CN60"/>
  <c r="CP60"/>
  <c r="CO60" s="1"/>
  <c r="CR60"/>
  <c r="CQ60" s="1"/>
  <c r="CT60"/>
  <c r="CS60" s="1"/>
  <c r="CV60"/>
  <c r="CU60" s="1"/>
  <c r="CX60"/>
  <c r="CW60" s="1"/>
  <c r="CN61"/>
  <c r="CP61"/>
  <c r="CO61" s="1"/>
  <c r="CR61"/>
  <c r="CQ61" s="1"/>
  <c r="CT61"/>
  <c r="CS61" s="1"/>
  <c r="CV61"/>
  <c r="CU61" s="1"/>
  <c r="CX61"/>
  <c r="CW61" s="1"/>
  <c r="CN62"/>
  <c r="CP62"/>
  <c r="CO62" s="1"/>
  <c r="CR62"/>
  <c r="CQ62" s="1"/>
  <c r="CT62"/>
  <c r="CS62" s="1"/>
  <c r="CV62"/>
  <c r="CU62" s="1"/>
  <c r="CX62"/>
  <c r="CW62" s="1"/>
  <c r="CN63"/>
  <c r="CP63"/>
  <c r="CO63" s="1"/>
  <c r="CR63"/>
  <c r="CQ63" s="1"/>
  <c r="CT63"/>
  <c r="CS63" s="1"/>
  <c r="CV63"/>
  <c r="CU63" s="1"/>
  <c r="CX63"/>
  <c r="CW63" s="1"/>
  <c r="CN64"/>
  <c r="CP64"/>
  <c r="CO64" s="1"/>
  <c r="CR64"/>
  <c r="CQ64" s="1"/>
  <c r="CT64"/>
  <c r="CS64" s="1"/>
  <c r="CV64"/>
  <c r="CU64" s="1"/>
  <c r="CX64"/>
  <c r="CW64" s="1"/>
  <c r="CN65"/>
  <c r="CP65"/>
  <c r="CO65" s="1"/>
  <c r="CR65"/>
  <c r="CQ65" s="1"/>
  <c r="CT65"/>
  <c r="CS65" s="1"/>
  <c r="CV65"/>
  <c r="CU65" s="1"/>
  <c r="CX65"/>
  <c r="CW65" s="1"/>
  <c r="CN66"/>
  <c r="CP66"/>
  <c r="CO66" s="1"/>
  <c r="CR66"/>
  <c r="CQ66" s="1"/>
  <c r="CT66"/>
  <c r="CS66" s="1"/>
  <c r="CV66"/>
  <c r="CU66" s="1"/>
  <c r="CX66"/>
  <c r="CW66" s="1"/>
  <c r="CN67"/>
  <c r="CP67"/>
  <c r="CO67" s="1"/>
  <c r="CR67"/>
  <c r="CQ67" s="1"/>
  <c r="CT67"/>
  <c r="CS67" s="1"/>
  <c r="CV67"/>
  <c r="CU67" s="1"/>
  <c r="CX67"/>
  <c r="CW67" s="1"/>
  <c r="CN68"/>
  <c r="CP68"/>
  <c r="CO68" s="1"/>
  <c r="CR68"/>
  <c r="CQ68" s="1"/>
  <c r="CT68"/>
  <c r="CS68" s="1"/>
  <c r="CV68"/>
  <c r="CU68" s="1"/>
  <c r="CX68"/>
  <c r="CW68" s="1"/>
  <c r="CN69"/>
  <c r="CP69"/>
  <c r="CO69" s="1"/>
  <c r="CR69"/>
  <c r="CQ69" s="1"/>
  <c r="CT69"/>
  <c r="CS69" s="1"/>
  <c r="CV69"/>
  <c r="CU69" s="1"/>
  <c r="CX69"/>
  <c r="CW69" s="1"/>
  <c r="CN70"/>
  <c r="CP70"/>
  <c r="CO70" s="1"/>
  <c r="CR70"/>
  <c r="CQ70" s="1"/>
  <c r="CT70"/>
  <c r="CS70" s="1"/>
  <c r="CV70"/>
  <c r="CU70" s="1"/>
  <c r="CX70"/>
  <c r="CW70" s="1"/>
  <c r="CN71"/>
  <c r="CP71"/>
  <c r="CO71" s="1"/>
  <c r="CR71"/>
  <c r="CQ71" s="1"/>
  <c r="CT71"/>
  <c r="CS71" s="1"/>
  <c r="CV71"/>
  <c r="CU71" s="1"/>
  <c r="CX71"/>
  <c r="CW71" s="1"/>
  <c r="CN72"/>
  <c r="CP72"/>
  <c r="CO72" s="1"/>
  <c r="CR72"/>
  <c r="CQ72" s="1"/>
  <c r="CT72"/>
  <c r="CS72" s="1"/>
  <c r="CV72"/>
  <c r="CU72" s="1"/>
  <c r="CX72"/>
  <c r="CW72" s="1"/>
  <c r="CN73"/>
  <c r="CP73"/>
  <c r="CO73" s="1"/>
  <c r="CR73"/>
  <c r="CQ73" s="1"/>
  <c r="CT73"/>
  <c r="CS73" s="1"/>
  <c r="CV73"/>
  <c r="CU73" s="1"/>
  <c r="CX73"/>
  <c r="CW73" s="1"/>
  <c r="CN74"/>
  <c r="CP74"/>
  <c r="CO74" s="1"/>
  <c r="CR74"/>
  <c r="CQ74" s="1"/>
  <c r="CT74"/>
  <c r="CS74" s="1"/>
  <c r="CV74"/>
  <c r="CU74" s="1"/>
  <c r="CX74"/>
  <c r="CW74" s="1"/>
  <c r="CN75"/>
  <c r="CP75"/>
  <c r="CO75" s="1"/>
  <c r="CR75"/>
  <c r="CQ75" s="1"/>
  <c r="CT75"/>
  <c r="CS75" s="1"/>
  <c r="CV75"/>
  <c r="CU75" s="1"/>
  <c r="CX75"/>
  <c r="CW75" s="1"/>
  <c r="CN76"/>
  <c r="CP76"/>
  <c r="CO76" s="1"/>
  <c r="CR76"/>
  <c r="CQ76" s="1"/>
  <c r="CT76"/>
  <c r="CS76" s="1"/>
  <c r="CV76"/>
  <c r="CU76" s="1"/>
  <c r="CX76"/>
  <c r="CW76" s="1"/>
  <c r="CN77"/>
  <c r="CP77"/>
  <c r="CO77" s="1"/>
  <c r="CR77"/>
  <c r="CQ77" s="1"/>
  <c r="CT77"/>
  <c r="CS77" s="1"/>
  <c r="CV77"/>
  <c r="CU77" s="1"/>
  <c r="CX77"/>
  <c r="CW77" s="1"/>
  <c r="CP12"/>
  <c r="CR12"/>
  <c r="CQ12" s="1"/>
  <c r="CT12"/>
  <c r="CV12"/>
  <c r="CU12" s="1"/>
  <c r="CX12"/>
  <c r="CN12"/>
  <c r="CY6"/>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S78"/>
  <c r="T78"/>
  <c r="U78"/>
  <c r="V78"/>
  <c r="W78"/>
  <c r="X78"/>
  <c r="Y78"/>
  <c r="Z78"/>
  <c r="AA78"/>
  <c r="AB78"/>
  <c r="AC78"/>
  <c r="AD78"/>
  <c r="AE78"/>
  <c r="AF78"/>
  <c r="AG78"/>
  <c r="AH78"/>
  <c r="AI78"/>
  <c r="AJ78"/>
  <c r="AK78"/>
  <c r="AL78"/>
  <c r="AM78"/>
  <c r="AN78"/>
  <c r="AO78"/>
  <c r="AP78"/>
  <c r="S82"/>
  <c r="T82"/>
  <c r="U82"/>
  <c r="U83" s="1"/>
  <c r="V82"/>
  <c r="W82"/>
  <c r="X82"/>
  <c r="Y82"/>
  <c r="Z82"/>
  <c r="AA82"/>
  <c r="AB82"/>
  <c r="AC82"/>
  <c r="AD82"/>
  <c r="AE82"/>
  <c r="AF82"/>
  <c r="AG82"/>
  <c r="AH82"/>
  <c r="AI82"/>
  <c r="AJ82"/>
  <c r="AK82"/>
  <c r="AL82"/>
  <c r="AM82"/>
  <c r="AN82"/>
  <c r="AO82"/>
  <c r="AP82"/>
  <c r="CZ31" l="1"/>
  <c r="CZ35"/>
  <c r="CZ39"/>
  <c r="CZ40"/>
  <c r="CZ41"/>
  <c r="CZ42"/>
  <c r="CZ44"/>
  <c r="CZ45"/>
  <c r="CZ50"/>
  <c r="CM12"/>
  <c r="CZ12"/>
  <c r="CM48"/>
  <c r="CZ48"/>
  <c r="CM46"/>
  <c r="CZ46"/>
  <c r="CM43"/>
  <c r="CZ43"/>
  <c r="CM38"/>
  <c r="CZ38"/>
  <c r="CM36"/>
  <c r="CZ36"/>
  <c r="CM34"/>
  <c r="CZ34"/>
  <c r="CM33"/>
  <c r="CZ33"/>
  <c r="CM32"/>
  <c r="CZ32"/>
  <c r="CM30"/>
  <c r="CZ30"/>
  <c r="CM29"/>
  <c r="CZ29"/>
  <c r="CM28"/>
  <c r="CZ28"/>
  <c r="CM27"/>
  <c r="CZ27"/>
  <c r="CM76"/>
  <c r="CZ76"/>
  <c r="CM75"/>
  <c r="CZ75"/>
  <c r="D54" i="73" s="1"/>
  <c r="CM74" i="66"/>
  <c r="CZ74"/>
  <c r="CM73"/>
  <c r="CZ73"/>
  <c r="D53" i="73" s="1"/>
  <c r="CM72" i="66"/>
  <c r="CZ72"/>
  <c r="CM71"/>
  <c r="CZ71"/>
  <c r="CM70"/>
  <c r="CZ70"/>
  <c r="CM68"/>
  <c r="CZ68"/>
  <c r="CM67"/>
  <c r="CZ67"/>
  <c r="D18" i="73" s="1"/>
  <c r="CM66" i="66"/>
  <c r="CZ66"/>
  <c r="CM65"/>
  <c r="CZ65"/>
  <c r="CM64"/>
  <c r="CZ64"/>
  <c r="CM63"/>
  <c r="CZ63"/>
  <c r="CM62"/>
  <c r="CZ62"/>
  <c r="CM61"/>
  <c r="CZ61"/>
  <c r="CM60"/>
  <c r="CZ60"/>
  <c r="CM59"/>
  <c r="CZ59"/>
  <c r="CM58"/>
  <c r="CZ58"/>
  <c r="D14" i="73" s="1"/>
  <c r="CM57" i="66"/>
  <c r="CZ57"/>
  <c r="CM56"/>
  <c r="CZ56"/>
  <c r="CM55"/>
  <c r="CZ55"/>
  <c r="CM54"/>
  <c r="CZ54"/>
  <c r="CM53"/>
  <c r="CZ53"/>
  <c r="CM26"/>
  <c r="CZ26"/>
  <c r="CM25"/>
  <c r="CZ25"/>
  <c r="CM24"/>
  <c r="CZ24"/>
  <c r="CM23"/>
  <c r="CZ23"/>
  <c r="CM22"/>
  <c r="CZ22"/>
  <c r="CM21"/>
  <c r="CZ21"/>
  <c r="CM20"/>
  <c r="CZ20"/>
  <c r="CM17"/>
  <c r="CZ17"/>
  <c r="D59" i="73" s="1"/>
  <c r="CM16" i="66"/>
  <c r="CZ16"/>
  <c r="CM15"/>
  <c r="CZ15"/>
  <c r="CM14"/>
  <c r="CZ14"/>
  <c r="DD14" s="1"/>
  <c r="DE14" s="1"/>
  <c r="CM13"/>
  <c r="CZ13"/>
  <c r="DD13" s="1"/>
  <c r="DE13" s="1"/>
  <c r="D9" i="73"/>
  <c r="CR78" i="66"/>
  <c r="CM69"/>
  <c r="CZ69"/>
  <c r="DD69" s="1"/>
  <c r="DE69" s="1"/>
  <c r="CZ18"/>
  <c r="CM19"/>
  <c r="CZ19"/>
  <c r="CM77"/>
  <c r="CZ77"/>
  <c r="CZ52"/>
  <c r="D21" i="73" s="1"/>
  <c r="CM51" i="66"/>
  <c r="CZ51"/>
  <c r="DD51" s="1"/>
  <c r="DE51" s="1"/>
  <c r="CM49"/>
  <c r="CZ49"/>
  <c r="D16" i="73" s="1"/>
  <c r="CM47" i="66"/>
  <c r="CZ47"/>
  <c r="D58" i="73" s="1"/>
  <c r="CM37" i="66"/>
  <c r="CZ37"/>
  <c r="D8" i="73" s="1"/>
  <c r="CO104" i="66"/>
  <c r="AO83"/>
  <c r="AI83"/>
  <c r="Y83"/>
  <c r="W83"/>
  <c r="AK83"/>
  <c r="AG83"/>
  <c r="AC83"/>
  <c r="AP83"/>
  <c r="AL83"/>
  <c r="AJ83"/>
  <c r="AH83"/>
  <c r="AD83"/>
  <c r="AB83"/>
  <c r="Z83"/>
  <c r="X83"/>
  <c r="V83"/>
  <c r="T83"/>
  <c r="CL83"/>
  <c r="CH83"/>
  <c r="CF83"/>
  <c r="CD83"/>
  <c r="BZ83"/>
  <c r="BV83"/>
  <c r="BT83"/>
  <c r="BR83"/>
  <c r="BN83"/>
  <c r="BJ83"/>
  <c r="BH83"/>
  <c r="BF83"/>
  <c r="CX29" i="65"/>
  <c r="CO105" i="66"/>
  <c r="CO100"/>
  <c r="CS105"/>
  <c r="CS104"/>
  <c r="CS102"/>
  <c r="CS101"/>
  <c r="CS100"/>
  <c r="CS99"/>
  <c r="CS98"/>
  <c r="CM104"/>
  <c r="CO102"/>
  <c r="CQ105"/>
  <c r="CU105"/>
  <c r="CQ104"/>
  <c r="CQ102"/>
  <c r="CQ101"/>
  <c r="CQ100"/>
  <c r="CQ99"/>
  <c r="CQ98"/>
  <c r="CS87"/>
  <c r="CU104"/>
  <c r="CS103"/>
  <c r="CQ103"/>
  <c r="CX78"/>
  <c r="CX83" s="1"/>
  <c r="CW12"/>
  <c r="CW97" s="1"/>
  <c r="CT78"/>
  <c r="CT83" s="1"/>
  <c r="CS12"/>
  <c r="CS78" s="1"/>
  <c r="CS83" s="1"/>
  <c r="CP78"/>
  <c r="CP83" s="1"/>
  <c r="CO12"/>
  <c r="CO78" s="1"/>
  <c r="CO83" s="1"/>
  <c r="DD31"/>
  <c r="DE31" s="1"/>
  <c r="CM31"/>
  <c r="DD35"/>
  <c r="DE35" s="1"/>
  <c r="CM35"/>
  <c r="DD39"/>
  <c r="DE39" s="1"/>
  <c r="CM39"/>
  <c r="DD40"/>
  <c r="DE40" s="1"/>
  <c r="CM40"/>
  <c r="DD41"/>
  <c r="DE41" s="1"/>
  <c r="CM41"/>
  <c r="DD44"/>
  <c r="DE44" s="1"/>
  <c r="CM44"/>
  <c r="DD50"/>
  <c r="DE50" s="1"/>
  <c r="CM50"/>
  <c r="CQ87"/>
  <c r="AN83"/>
  <c r="AM83"/>
  <c r="AE83"/>
  <c r="AA83"/>
  <c r="S83"/>
  <c r="AF83"/>
  <c r="AZ83"/>
  <c r="AX83"/>
  <c r="AV83"/>
  <c r="AT83"/>
  <c r="BB83"/>
  <c r="AR83"/>
  <c r="BX83"/>
  <c r="BP83"/>
  <c r="CU87"/>
  <c r="CJ83"/>
  <c r="CB83"/>
  <c r="BL83"/>
  <c r="CU99"/>
  <c r="BD83"/>
  <c r="DD45"/>
  <c r="DE45" s="1"/>
  <c r="CM45"/>
  <c r="DD42"/>
  <c r="DE42" s="1"/>
  <c r="CM42"/>
  <c r="CV78"/>
  <c r="CV83" s="1"/>
  <c r="CU103"/>
  <c r="CU102"/>
  <c r="CU100"/>
  <c r="CU98"/>
  <c r="CU101"/>
  <c r="CN98"/>
  <c r="CM18"/>
  <c r="CM98" s="1"/>
  <c r="CN78"/>
  <c r="CN83" s="1"/>
  <c r="CM97"/>
  <c r="CV88"/>
  <c r="CV97"/>
  <c r="CR88"/>
  <c r="CR97"/>
  <c r="CN88"/>
  <c r="CN97"/>
  <c r="CU78"/>
  <c r="CU83" s="1"/>
  <c r="CU88"/>
  <c r="CU97"/>
  <c r="CQ78"/>
  <c r="CQ88"/>
  <c r="CQ97"/>
  <c r="CN101"/>
  <c r="CN87"/>
  <c r="CW89"/>
  <c r="CO89"/>
  <c r="CO99"/>
  <c r="CW105"/>
  <c r="CW104"/>
  <c r="CW103"/>
  <c r="CW102"/>
  <c r="CW101"/>
  <c r="CW100"/>
  <c r="CW99"/>
  <c r="CW98"/>
  <c r="CN105"/>
  <c r="CN104"/>
  <c r="CN102"/>
  <c r="CX87"/>
  <c r="CV87"/>
  <c r="CT87"/>
  <c r="CR87"/>
  <c r="CP87"/>
  <c r="CU89"/>
  <c r="CS89"/>
  <c r="CQ89"/>
  <c r="CX88"/>
  <c r="CX97"/>
  <c r="CT88"/>
  <c r="CT97"/>
  <c r="CP88"/>
  <c r="CP97"/>
  <c r="CW87"/>
  <c r="CO87"/>
  <c r="CO101"/>
  <c r="CN89"/>
  <c r="CN99"/>
  <c r="CN100"/>
  <c r="CX89"/>
  <c r="CV89"/>
  <c r="CT89"/>
  <c r="CR89"/>
  <c r="CP89"/>
  <c r="CX105"/>
  <c r="CV105"/>
  <c r="CT105"/>
  <c r="CR105"/>
  <c r="CP105"/>
  <c r="CX104"/>
  <c r="CV104"/>
  <c r="CT104"/>
  <c r="CR104"/>
  <c r="CP104"/>
  <c r="CX103"/>
  <c r="CV103"/>
  <c r="CT103"/>
  <c r="CR103"/>
  <c r="CP103"/>
  <c r="CX102"/>
  <c r="CV102"/>
  <c r="CT102"/>
  <c r="CR102"/>
  <c r="CP102"/>
  <c r="CX101"/>
  <c r="CV101"/>
  <c r="CT101"/>
  <c r="CR101"/>
  <c r="CP101"/>
  <c r="CX100"/>
  <c r="CV100"/>
  <c r="CT100"/>
  <c r="CR100"/>
  <c r="CP100"/>
  <c r="CX99"/>
  <c r="CV99"/>
  <c r="CT99"/>
  <c r="CR99"/>
  <c r="CP99"/>
  <c r="CX98"/>
  <c r="CV98"/>
  <c r="CT98"/>
  <c r="CR98"/>
  <c r="CP98"/>
  <c r="CM89"/>
  <c r="DD12"/>
  <c r="DE12" s="1"/>
  <c r="CR83"/>
  <c r="CK83"/>
  <c r="CI83"/>
  <c r="CG83"/>
  <c r="CE83"/>
  <c r="CC83"/>
  <c r="CA83"/>
  <c r="BY83"/>
  <c r="BW83"/>
  <c r="BU83"/>
  <c r="BS83"/>
  <c r="BQ83"/>
  <c r="BO83"/>
  <c r="BM83"/>
  <c r="BK83"/>
  <c r="BI83"/>
  <c r="BG83"/>
  <c r="BE83"/>
  <c r="BC83"/>
  <c r="BA83"/>
  <c r="AY83"/>
  <c r="AW83"/>
  <c r="AU83"/>
  <c r="AS83"/>
  <c r="AQ83"/>
  <c r="CQ83"/>
  <c r="CW78"/>
  <c r="CW83" s="1"/>
  <c r="CZ80"/>
  <c r="CZ79"/>
  <c r="DD72"/>
  <c r="DE72" s="1"/>
  <c r="DD71"/>
  <c r="DE71" s="1"/>
  <c r="DD70"/>
  <c r="DE70" s="1"/>
  <c r="DD68"/>
  <c r="DE68" s="1"/>
  <c r="DD66"/>
  <c r="DE66" s="1"/>
  <c r="DD65"/>
  <c r="DE65" s="1"/>
  <c r="DD64"/>
  <c r="DE64" s="1"/>
  <c r="DD63"/>
  <c r="DE63" s="1"/>
  <c r="DD62"/>
  <c r="DE62" s="1"/>
  <c r="DD61"/>
  <c r="DE61" s="1"/>
  <c r="DD60"/>
  <c r="DE60" s="1"/>
  <c r="DD59"/>
  <c r="DE59" s="1"/>
  <c r="DD57"/>
  <c r="DE57" s="1"/>
  <c r="DD56"/>
  <c r="DE56" s="1"/>
  <c r="DD55"/>
  <c r="DE55" s="1"/>
  <c r="DD54"/>
  <c r="DE54" s="1"/>
  <c r="DD53"/>
  <c r="DE53" s="1"/>
  <c r="DD48"/>
  <c r="DE48" s="1"/>
  <c r="DD46"/>
  <c r="DE46" s="1"/>
  <c r="DD43"/>
  <c r="DE43" s="1"/>
  <c r="DD38"/>
  <c r="DE38" s="1"/>
  <c r="DD36"/>
  <c r="DE36" s="1"/>
  <c r="DD34"/>
  <c r="DE34" s="1"/>
  <c r="DD33"/>
  <c r="DE33" s="1"/>
  <c r="DD32"/>
  <c r="DE32" s="1"/>
  <c r="DD30"/>
  <c r="DE30" s="1"/>
  <c r="DD29"/>
  <c r="DE29" s="1"/>
  <c r="DD28"/>
  <c r="DE28" s="1"/>
  <c r="DD27"/>
  <c r="DE27" s="1"/>
  <c r="DD77"/>
  <c r="DE77" s="1"/>
  <c r="DD76"/>
  <c r="DE76" s="1"/>
  <c r="DD74"/>
  <c r="DE74" s="1"/>
  <c r="DD26"/>
  <c r="DE26" s="1"/>
  <c r="DD24"/>
  <c r="DE24" s="1"/>
  <c r="DD23"/>
  <c r="DE23" s="1"/>
  <c r="DD22"/>
  <c r="DE22" s="1"/>
  <c r="DD21"/>
  <c r="DE21" s="1"/>
  <c r="DD20"/>
  <c r="DE20" s="1"/>
  <c r="DD19"/>
  <c r="DE19" s="1"/>
  <c r="DD18"/>
  <c r="DE18" s="1"/>
  <c r="DD16"/>
  <c r="DE16" s="1"/>
  <c r="DD15"/>
  <c r="DE15" s="1"/>
  <c r="CY82"/>
  <c r="P89"/>
  <c r="O89"/>
  <c r="P88"/>
  <c r="O88"/>
  <c r="P87"/>
  <c r="O87"/>
  <c r="P82"/>
  <c r="O82"/>
  <c r="P78"/>
  <c r="O78"/>
  <c r="L89"/>
  <c r="K89"/>
  <c r="L88"/>
  <c r="K88"/>
  <c r="L87"/>
  <c r="L90" s="1"/>
  <c r="K87"/>
  <c r="L82"/>
  <c r="K82"/>
  <c r="L78"/>
  <c r="K78"/>
  <c r="H105"/>
  <c r="G105"/>
  <c r="H104"/>
  <c r="G104"/>
  <c r="H103"/>
  <c r="G103"/>
  <c r="H102"/>
  <c r="G102"/>
  <c r="H101"/>
  <c r="G101"/>
  <c r="H100"/>
  <c r="G100"/>
  <c r="H99"/>
  <c r="G99"/>
  <c r="H98"/>
  <c r="G98"/>
  <c r="H97"/>
  <c r="G97"/>
  <c r="H89"/>
  <c r="H88"/>
  <c r="G88"/>
  <c r="H87"/>
  <c r="G87"/>
  <c r="H82"/>
  <c r="G82"/>
  <c r="H78"/>
  <c r="G78"/>
  <c r="CM99" l="1"/>
  <c r="CM100"/>
  <c r="DD47"/>
  <c r="DE47" s="1"/>
  <c r="CZ82"/>
  <c r="V132" i="72"/>
  <c r="CM101" i="66"/>
  <c r="CY101" s="1"/>
  <c r="DD49"/>
  <c r="DE49" s="1"/>
  <c r="CM102"/>
  <c r="CY102" s="1"/>
  <c r="CM105"/>
  <c r="DD52"/>
  <c r="DE52" s="1"/>
  <c r="DD37"/>
  <c r="DE37" s="1"/>
  <c r="CO88"/>
  <c r="CS88"/>
  <c r="CS90" s="1"/>
  <c r="CW88"/>
  <c r="CW90" s="1"/>
  <c r="CM88"/>
  <c r="CO97"/>
  <c r="CS97"/>
  <c r="D7" i="73"/>
  <c r="CM87" i="66"/>
  <c r="CY87" s="1"/>
  <c r="DD73"/>
  <c r="DE73" s="1"/>
  <c r="DD75"/>
  <c r="DE75" s="1"/>
  <c r="DD17"/>
  <c r="DE17" s="1"/>
  <c r="DD25"/>
  <c r="DE25" s="1"/>
  <c r="DD67"/>
  <c r="DE67" s="1"/>
  <c r="DD58"/>
  <c r="DE58" s="1"/>
  <c r="CY105"/>
  <c r="CY104"/>
  <c r="CY98"/>
  <c r="CY103"/>
  <c r="CY89"/>
  <c r="CZ98"/>
  <c r="CZ88"/>
  <c r="H13" i="73"/>
  <c r="W210" i="72" s="1"/>
  <c r="H8" i="73"/>
  <c r="W208" i="72" s="1"/>
  <c r="CZ89" i="66"/>
  <c r="CZ97"/>
  <c r="CY99"/>
  <c r="CZ87"/>
  <c r="CY100"/>
  <c r="CZ99"/>
  <c r="CZ103"/>
  <c r="CZ105"/>
  <c r="CZ101"/>
  <c r="CZ100"/>
  <c r="CZ102"/>
  <c r="CZ104"/>
  <c r="K83"/>
  <c r="K90"/>
  <c r="O83"/>
  <c r="CQ90"/>
  <c r="CZ78"/>
  <c r="CM78"/>
  <c r="CM83" s="1"/>
  <c r="L83"/>
  <c r="P90"/>
  <c r="CU90"/>
  <c r="CO90"/>
  <c r="H90"/>
  <c r="CP90"/>
  <c r="CT90"/>
  <c r="CX90"/>
  <c r="CN90"/>
  <c r="CR90"/>
  <c r="CV90"/>
  <c r="G90"/>
  <c r="P83"/>
  <c r="G83"/>
  <c r="CY83"/>
  <c r="V131" i="72" s="1"/>
  <c r="O90" i="66"/>
  <c r="H83"/>
  <c r="V139" i="72" l="1"/>
  <c r="V201"/>
  <c r="V202" s="1"/>
  <c r="CY97" i="66"/>
  <c r="CY88"/>
  <c r="CM90"/>
  <c r="CY90" s="1"/>
  <c r="H7" i="73"/>
  <c r="W207" i="72" s="1"/>
  <c r="H12" i="73"/>
  <c r="H6"/>
  <c r="W206" i="72" s="1"/>
  <c r="D63" i="73"/>
  <c r="CZ90" i="66"/>
  <c r="CZ83"/>
  <c r="M88"/>
  <c r="N88"/>
  <c r="Q88"/>
  <c r="R88"/>
  <c r="M89"/>
  <c r="N89"/>
  <c r="Q89"/>
  <c r="R89"/>
  <c r="M87"/>
  <c r="N87"/>
  <c r="N90" s="1"/>
  <c r="Q87"/>
  <c r="Q90" s="1"/>
  <c r="R87"/>
  <c r="R90" s="1"/>
  <c r="I97"/>
  <c r="I98"/>
  <c r="I99"/>
  <c r="I100"/>
  <c r="I101"/>
  <c r="I102"/>
  <c r="I103"/>
  <c r="I104"/>
  <c r="I105"/>
  <c r="I89"/>
  <c r="I88"/>
  <c r="I87"/>
  <c r="M78"/>
  <c r="N78"/>
  <c r="Q78"/>
  <c r="R78"/>
  <c r="J78"/>
  <c r="I78"/>
  <c r="M90" l="1"/>
  <c r="W214" i="72"/>
  <c r="I90" i="66"/>
  <c r="R82"/>
  <c r="N82"/>
  <c r="J82"/>
  <c r="Q82"/>
  <c r="M82"/>
  <c r="I82"/>
  <c r="J97"/>
  <c r="J89"/>
  <c r="J88"/>
  <c r="J87"/>
  <c r="I83" l="1"/>
  <c r="N83"/>
  <c r="Q83"/>
  <c r="M83"/>
  <c r="R83"/>
  <c r="J83"/>
  <c r="J90"/>
</calcChain>
</file>

<file path=xl/comments1.xml><?xml version="1.0" encoding="utf-8"?>
<comments xmlns="http://schemas.openxmlformats.org/spreadsheetml/2006/main">
  <authors>
    <author>Projet Koniambo</author>
    <author>JFManalt</author>
  </authors>
  <commentList>
    <comment ref="C6" authorId="0">
      <text>
        <r>
          <rPr>
            <b/>
            <sz val="8"/>
            <color indexed="81"/>
            <rFont val="Tahoma"/>
            <charset val="1"/>
          </rPr>
          <t xml:space="preserve">Luc: il n'y a pas autant de disciplines présentes dans le système. La liste exhaustive est la suivante :
CIVIL   
E&amp;I   
MECHANICAL   
OTHERS </t>
        </r>
        <r>
          <rPr>
            <sz val="8"/>
            <color indexed="81"/>
            <rFont val="Tahoma"/>
            <charset val="1"/>
          </rPr>
          <t xml:space="preserve">
</t>
        </r>
      </text>
    </comment>
    <comment ref="D6" authorId="0">
      <text>
        <r>
          <rPr>
            <b/>
            <sz val="8"/>
            <color indexed="81"/>
            <rFont val="Tahoma"/>
            <charset val="1"/>
          </rPr>
          <t>Luc: groupage des données par CWP ou par discipline?</t>
        </r>
        <r>
          <rPr>
            <sz val="8"/>
            <color indexed="81"/>
            <rFont val="Tahoma"/>
            <charset val="1"/>
          </rPr>
          <t xml:space="preserve">
</t>
        </r>
      </text>
    </comment>
    <comment ref="E6" authorId="0">
      <text>
        <r>
          <rPr>
            <b/>
            <sz val="8"/>
            <color indexed="81"/>
            <rFont val="Tahoma"/>
            <charset val="1"/>
          </rPr>
          <t xml:space="preserve">LUC: pas de notion de commodity dans le système
</t>
        </r>
        <r>
          <rPr>
            <sz val="8"/>
            <color indexed="81"/>
            <rFont val="Tahoma"/>
            <charset val="1"/>
          </rPr>
          <t xml:space="preserve">
</t>
        </r>
      </text>
    </comment>
    <comment ref="M10" authorId="1">
      <text>
        <r>
          <rPr>
            <b/>
            <sz val="8"/>
            <color indexed="81"/>
            <rFont val="Tahoma"/>
            <family val="2"/>
          </rPr>
          <t>JFManalt:
Don't fill the Wet day Man column if you already do it in the Productive Man column or you will double people in the summary</t>
        </r>
      </text>
    </comment>
    <comment ref="CZ51" authorId="1">
      <text>
        <r>
          <rPr>
            <b/>
            <sz val="8"/>
            <color indexed="81"/>
            <rFont val="Tahoma"/>
            <family val="2"/>
          </rPr>
          <t>JFManalt:</t>
        </r>
        <r>
          <rPr>
            <sz val="8"/>
            <color indexed="81"/>
            <rFont val="Tahoma"/>
            <family val="2"/>
          </rPr>
          <t xml:space="preserve">
sungdo 4666,6 hours
gusan 240 hours</t>
        </r>
      </text>
    </comment>
  </commentList>
</comments>
</file>

<file path=xl/comments2.xml><?xml version="1.0" encoding="utf-8"?>
<comments xmlns="http://schemas.openxmlformats.org/spreadsheetml/2006/main">
  <authors>
    <author>JFManalt</author>
  </authors>
  <commentList>
    <comment ref="C60" authorId="0">
      <text>
        <r>
          <rPr>
            <b/>
            <sz val="11"/>
            <color indexed="81"/>
            <rFont val="Tahoma"/>
            <family val="2"/>
          </rPr>
          <t>JFManalt:</t>
        </r>
        <r>
          <rPr>
            <sz val="11"/>
            <color indexed="81"/>
            <rFont val="Tahoma"/>
            <family val="2"/>
          </rPr>
          <t xml:space="preserve">
We need to renew every week the list of working extra, infrastructural work and agree suspension time.</t>
        </r>
      </text>
    </comment>
  </commentList>
</comments>
</file>

<file path=xl/comments3.xml><?xml version="1.0" encoding="utf-8"?>
<comments xmlns="http://schemas.openxmlformats.org/spreadsheetml/2006/main">
  <authors>
    <author>JFManalt</author>
  </authors>
  <commentList>
    <comment ref="F6" authorId="0">
      <text>
        <r>
          <rPr>
            <b/>
            <sz val="8"/>
            <color indexed="81"/>
            <rFont val="Tahoma"/>
            <family val="2"/>
          </rPr>
          <t>JFManalt:</t>
        </r>
        <r>
          <rPr>
            <sz val="8"/>
            <color indexed="81"/>
            <rFont val="Tahoma"/>
            <family val="2"/>
          </rPr>
          <t xml:space="preserve">
Lien direct avec Print doc</t>
        </r>
      </text>
    </comment>
  </commentList>
</comments>
</file>

<file path=xl/sharedStrings.xml><?xml version="1.0" encoding="utf-8"?>
<sst xmlns="http://schemas.openxmlformats.org/spreadsheetml/2006/main" count="1392" uniqueCount="552">
  <si>
    <t>13-420-101</t>
  </si>
  <si>
    <t>13-420-201</t>
  </si>
  <si>
    <t>13-430-101</t>
  </si>
  <si>
    <t>13-430-102</t>
  </si>
  <si>
    <t>13-430-201</t>
  </si>
  <si>
    <t>13-481-101</t>
  </si>
  <si>
    <t>14-411-020</t>
  </si>
  <si>
    <t>15-420-110</t>
  </si>
  <si>
    <t>15-420-210</t>
  </si>
  <si>
    <t>15-430-110</t>
  </si>
  <si>
    <t>15-430-210</t>
  </si>
  <si>
    <t>15-480-120</t>
  </si>
  <si>
    <t>16-420-103</t>
  </si>
  <si>
    <t>16-420-203</t>
  </si>
  <si>
    <t>16-430-103</t>
  </si>
  <si>
    <t>16-430-203</t>
  </si>
  <si>
    <t>16-480-003</t>
  </si>
  <si>
    <t>17-412-110</t>
  </si>
  <si>
    <t>17-412-120</t>
  </si>
  <si>
    <t>17-412-130</t>
  </si>
  <si>
    <t>17-412-210</t>
  </si>
  <si>
    <t>17-412-220</t>
  </si>
  <si>
    <t>17-412-230</t>
  </si>
  <si>
    <t>17-480-104</t>
  </si>
  <si>
    <t>18-420-104</t>
  </si>
  <si>
    <t>18-420-204</t>
  </si>
  <si>
    <t>18-480-002</t>
  </si>
  <si>
    <t>23-420-127</t>
  </si>
  <si>
    <t>23-430-027</t>
  </si>
  <si>
    <t>23-480-027</t>
  </si>
  <si>
    <t>68-418-100</t>
  </si>
  <si>
    <t>68-420-105</t>
  </si>
  <si>
    <t>68-420-110</t>
  </si>
  <si>
    <t>68-420-112</t>
  </si>
  <si>
    <t>68-420-120</t>
  </si>
  <si>
    <t>68-420-205</t>
  </si>
  <si>
    <t>68-420-210</t>
  </si>
  <si>
    <t>68-420-212</t>
  </si>
  <si>
    <t>68-420-220</t>
  </si>
  <si>
    <t>68-422-120</t>
  </si>
  <si>
    <t>68-430-112</t>
  </si>
  <si>
    <t>68-430-128</t>
  </si>
  <si>
    <t>68-430-228</t>
  </si>
  <si>
    <t>68-475-130</t>
  </si>
  <si>
    <t>68-475-230</t>
  </si>
  <si>
    <t>68-476-132</t>
  </si>
  <si>
    <t>68-480-004</t>
  </si>
  <si>
    <t>68-480-008</t>
  </si>
  <si>
    <t>Overall</t>
    <phoneticPr fontId="27" type="noConversion"/>
  </si>
  <si>
    <r>
      <t>D</t>
    </r>
    <r>
      <rPr>
        <sz val="10"/>
        <rFont val="Arial"/>
        <family val="2"/>
      </rPr>
      <t>escription</t>
    </r>
    <phoneticPr fontId="27" type="noConversion"/>
  </si>
  <si>
    <r>
      <t>A</t>
    </r>
    <r>
      <rPr>
        <sz val="10"/>
        <rFont val="Arial"/>
        <family val="2"/>
      </rPr>
      <t>ctivity</t>
    </r>
    <phoneticPr fontId="27" type="noConversion"/>
  </si>
  <si>
    <t>1
Extra Works</t>
    <phoneticPr fontId="27" type="noConversion"/>
  </si>
  <si>
    <t>2
Infrastructural Works</t>
    <phoneticPr fontId="27" type="noConversion"/>
  </si>
  <si>
    <r>
      <t>G</t>
    </r>
    <r>
      <rPr>
        <sz val="10"/>
        <rFont val="Arial"/>
        <family val="2"/>
      </rPr>
      <t>usan</t>
    </r>
    <phoneticPr fontId="27" type="noConversion"/>
  </si>
  <si>
    <t>Sungdo</t>
    <phoneticPr fontId="27" type="noConversion"/>
  </si>
  <si>
    <t>GAE</t>
    <phoneticPr fontId="27" type="noConversion"/>
  </si>
  <si>
    <t>3
Agreed Suspension Works</t>
    <phoneticPr fontId="27" type="noConversion"/>
  </si>
  <si>
    <t>16-400-001</t>
  </si>
  <si>
    <t>17-413-111</t>
  </si>
  <si>
    <t>17-413-211</t>
  </si>
  <si>
    <t>18-430-102</t>
  </si>
  <si>
    <t>23-420-227</t>
  </si>
  <si>
    <t>68-422-220</t>
  </si>
  <si>
    <t>68-430-212</t>
  </si>
  <si>
    <r>
      <t>S</t>
    </r>
    <r>
      <rPr>
        <sz val="10"/>
        <rFont val="Arial"/>
        <family val="2"/>
      </rPr>
      <t xml:space="preserve">ub </t>
    </r>
    <r>
      <rPr>
        <sz val="10"/>
        <rFont val="Arial"/>
        <family val="2"/>
      </rPr>
      <t>Total</t>
    </r>
    <phoneticPr fontId="27" type="noConversion"/>
  </si>
  <si>
    <t>Serial No.</t>
  </si>
  <si>
    <t>Descipline</t>
  </si>
  <si>
    <t>CWP No.</t>
  </si>
  <si>
    <t>AG Piping</t>
  </si>
  <si>
    <t>UG Piping</t>
  </si>
  <si>
    <t>I&amp;C</t>
  </si>
  <si>
    <t>Electrical</t>
  </si>
  <si>
    <t>Civil</t>
  </si>
  <si>
    <t>Structural
Steel</t>
  </si>
  <si>
    <t>Insulation</t>
  </si>
  <si>
    <t>Equipment
Installation</t>
  </si>
  <si>
    <t>Mechanical</t>
  </si>
  <si>
    <t>Total</t>
  </si>
  <si>
    <t>Weekly Non-CWP DMHR Status (Week 50)</t>
  </si>
  <si>
    <t>GAE</t>
  </si>
  <si>
    <t>Man</t>
  </si>
  <si>
    <t>Hours</t>
  </si>
  <si>
    <t>Productive</t>
  </si>
  <si>
    <t>Unproductive</t>
  </si>
  <si>
    <t>T</t>
  </si>
  <si>
    <t xml:space="preserve">M </t>
  </si>
  <si>
    <t>W</t>
  </si>
  <si>
    <t>I</t>
  </si>
  <si>
    <t>O</t>
  </si>
  <si>
    <t>P</t>
  </si>
  <si>
    <t xml:space="preserve"> </t>
  </si>
  <si>
    <t>Summary</t>
  </si>
  <si>
    <t>WEEKLY SUMMARY</t>
  </si>
  <si>
    <t>Kunjong</t>
  </si>
  <si>
    <t>Sejong</t>
  </si>
  <si>
    <t>Gunsan</t>
  </si>
  <si>
    <t>Sungdo</t>
  </si>
  <si>
    <t>E</t>
  </si>
  <si>
    <t>C</t>
  </si>
  <si>
    <t>M</t>
  </si>
  <si>
    <t xml:space="preserve">Name  </t>
  </si>
  <si>
    <t>Trade Progress code</t>
  </si>
  <si>
    <t>CWP</t>
  </si>
  <si>
    <t>CS</t>
  </si>
  <si>
    <t>CPI</t>
  </si>
  <si>
    <t>WM</t>
  </si>
  <si>
    <t>LQ</t>
  </si>
  <si>
    <t>CG</t>
  </si>
  <si>
    <t>SSP</t>
  </si>
  <si>
    <t>SSS</t>
  </si>
  <si>
    <t>Weekly CWP Trade (Week )</t>
  </si>
  <si>
    <t>Commodity</t>
  </si>
  <si>
    <t xml:space="preserve">Details </t>
  </si>
  <si>
    <t>VNR 42</t>
  </si>
  <si>
    <t>EDG area support foundation</t>
  </si>
  <si>
    <t>VPR 47</t>
  </si>
  <si>
    <t>Backfilling of Underground Piping STG 1&amp;2, CTG 1&amp;2</t>
  </si>
  <si>
    <t>VPR 35</t>
  </si>
  <si>
    <t>Support for scaffolding install CBF area</t>
  </si>
  <si>
    <t>Temporary Power supply</t>
  </si>
  <si>
    <t>Gusan</t>
  </si>
  <si>
    <t>B3-3-MOB</t>
  </si>
  <si>
    <t>Infrastructural work</t>
  </si>
  <si>
    <t>B3-1-MOB</t>
  </si>
  <si>
    <t>VPR 37</t>
  </si>
  <si>
    <t>Man assist for scaffolding work (Kaeffer compagny)</t>
  </si>
  <si>
    <t>Top paint is coated on surface bolt connection</t>
  </si>
  <si>
    <t>To creat angles for griders is longer than column width</t>
  </si>
  <si>
    <t>Top paint is coated on surface for field welding</t>
  </si>
  <si>
    <t>VPR 1004</t>
  </si>
  <si>
    <t>VPR 1008</t>
  </si>
  <si>
    <t>VPR 1007</t>
  </si>
  <si>
    <t>VPR 1009</t>
  </si>
  <si>
    <t>Misslignement of bolt holes on girder</t>
  </si>
  <si>
    <t>VNR 23</t>
  </si>
  <si>
    <t>EK laydown warehouse (site area) man supply</t>
  </si>
  <si>
    <t>Material issued and transport to site</t>
  </si>
  <si>
    <t>Pk extra manpower (site equipment area)</t>
  </si>
  <si>
    <t>VNR 14</t>
  </si>
  <si>
    <t>Touch paint for structural welder point</t>
  </si>
  <si>
    <t>VNR 27</t>
  </si>
  <si>
    <t>BHEL structural cracks repair procedure (site instruction)</t>
  </si>
  <si>
    <t>VNR 52</t>
  </si>
  <si>
    <t>Rebar bending works</t>
  </si>
  <si>
    <t>VNR 20</t>
  </si>
  <si>
    <t>All lean concrete additional works</t>
  </si>
  <si>
    <t>VNR 56</t>
  </si>
  <si>
    <t>Area 500 pipe joint</t>
  </si>
  <si>
    <t>Description</t>
  </si>
  <si>
    <t>CWP Total</t>
  </si>
  <si>
    <t>Extra Works</t>
  </si>
  <si>
    <t>Infrastructural Works</t>
  </si>
  <si>
    <t>Agreed Suspension Work</t>
  </si>
  <si>
    <t>Non-CWP Total</t>
  </si>
  <si>
    <t>Overall (CWP + Non CWP)</t>
  </si>
  <si>
    <t>Whole
(CWP+NonCWP)</t>
  </si>
  <si>
    <t>Instrumentation</t>
  </si>
  <si>
    <t>Structural Steel</t>
  </si>
  <si>
    <t>Painting</t>
  </si>
  <si>
    <t>Equipment</t>
  </si>
  <si>
    <t>GAE Agree Susp. Work</t>
  </si>
  <si>
    <t>Gusan Agree Susp. Work</t>
  </si>
  <si>
    <t>Sejong Agree Susp. Work</t>
  </si>
  <si>
    <t>Kunjong Agree Susp. Work</t>
  </si>
  <si>
    <t>Sungdo Agree Susp. Work</t>
  </si>
  <si>
    <t>Man/10</t>
  </si>
  <si>
    <t>Average</t>
  </si>
  <si>
    <t>Site &amp; Laydown Column Gusset Plate Bolt &amp; Welding Joint Grind Work (Assembly)</t>
  </si>
  <si>
    <t>Commodities</t>
  </si>
  <si>
    <t>Aboveground Piping</t>
  </si>
  <si>
    <t>Underground Piping</t>
  </si>
  <si>
    <t>Steel</t>
  </si>
  <si>
    <t>Cladding</t>
  </si>
  <si>
    <t>Building</t>
  </si>
  <si>
    <t>Tanks</t>
  </si>
  <si>
    <t>Electrical(Wire&amp;Cable)</t>
  </si>
  <si>
    <t>Automation Operations</t>
  </si>
  <si>
    <t>Refractory</t>
  </si>
  <si>
    <t>Roads</t>
  </si>
  <si>
    <t>Dredgging</t>
  </si>
  <si>
    <t>Fire Protection</t>
  </si>
  <si>
    <t>Trades</t>
  </si>
  <si>
    <t>Trade</t>
  </si>
  <si>
    <t>%</t>
  </si>
  <si>
    <t>CARPENTER</t>
  </si>
  <si>
    <t>CF</t>
  </si>
  <si>
    <t>ELECTRICIAN</t>
  </si>
  <si>
    <t>EO</t>
  </si>
  <si>
    <t>H</t>
  </si>
  <si>
    <t>HELPER</t>
  </si>
  <si>
    <t>MF</t>
  </si>
  <si>
    <t>MECHANICAL FOREMAN</t>
  </si>
  <si>
    <t>PW</t>
  </si>
  <si>
    <t>Ri</t>
  </si>
  <si>
    <t>RIGGER</t>
  </si>
  <si>
    <t>SF</t>
  </si>
  <si>
    <t>SW</t>
  </si>
  <si>
    <t>TW</t>
  </si>
  <si>
    <t>TIG WELDER</t>
  </si>
  <si>
    <t>Men</t>
  </si>
  <si>
    <t>TOTAL</t>
  </si>
  <si>
    <t>CWP -Code</t>
  </si>
  <si>
    <t>Hour</t>
  </si>
  <si>
    <t xml:space="preserve">13-420-101 </t>
  </si>
  <si>
    <t xml:space="preserve">13-420-201 </t>
  </si>
  <si>
    <t xml:space="preserve">13-430-101 </t>
  </si>
  <si>
    <t xml:space="preserve">13-430-102 </t>
  </si>
  <si>
    <t xml:space="preserve">13-430-201 </t>
  </si>
  <si>
    <t xml:space="preserve">13-481-101 </t>
  </si>
  <si>
    <t>14-411-020 CS</t>
  </si>
  <si>
    <t>14-411-020 CPI</t>
  </si>
  <si>
    <t xml:space="preserve">15-420-110 </t>
  </si>
  <si>
    <t xml:space="preserve">15-420-210 </t>
  </si>
  <si>
    <t xml:space="preserve">15-430-110 </t>
  </si>
  <si>
    <t xml:space="preserve">15-430-210 </t>
  </si>
  <si>
    <t xml:space="preserve">15-480-120 </t>
  </si>
  <si>
    <t xml:space="preserve">16-400-001 </t>
  </si>
  <si>
    <t xml:space="preserve">16-420-103 </t>
  </si>
  <si>
    <t xml:space="preserve">16-420-203 </t>
  </si>
  <si>
    <t xml:space="preserve">16-430-103 </t>
  </si>
  <si>
    <t xml:space="preserve">16-430-203 </t>
  </si>
  <si>
    <t>16-480-003 WM</t>
  </si>
  <si>
    <t>16-480-003 LQ</t>
  </si>
  <si>
    <t xml:space="preserve">17-412-110 </t>
  </si>
  <si>
    <t xml:space="preserve">17-412-120 </t>
  </si>
  <si>
    <t>17-412-130 CS</t>
  </si>
  <si>
    <t>17-412-130 CG</t>
  </si>
  <si>
    <t xml:space="preserve">17-412-210 </t>
  </si>
  <si>
    <t xml:space="preserve">17-412-220 </t>
  </si>
  <si>
    <t>17-412-230 CS</t>
  </si>
  <si>
    <t>17-412-230 CG</t>
  </si>
  <si>
    <t>17-413-111 CS</t>
  </si>
  <si>
    <t>17-413-111 CPI</t>
  </si>
  <si>
    <t>17-413-111 CG</t>
  </si>
  <si>
    <t>17-413-211 CS</t>
  </si>
  <si>
    <t>17-413-211 CPI</t>
  </si>
  <si>
    <t>17-413-211 CG</t>
  </si>
  <si>
    <t>17-480-104 CS</t>
  </si>
  <si>
    <t>17-480-104 CPI</t>
  </si>
  <si>
    <t>18-420-104 SSP</t>
  </si>
  <si>
    <t>18-420-104 SSS</t>
  </si>
  <si>
    <t xml:space="preserve">18-420-204 </t>
  </si>
  <si>
    <t xml:space="preserve">18-430-102 </t>
  </si>
  <si>
    <t xml:space="preserve">18-480-002 </t>
  </si>
  <si>
    <t xml:space="preserve">23-420-127 </t>
  </si>
  <si>
    <t xml:space="preserve">23-420-227 </t>
  </si>
  <si>
    <t xml:space="preserve">23-430-027 </t>
  </si>
  <si>
    <t xml:space="preserve">23-480-027 </t>
  </si>
  <si>
    <t xml:space="preserve">68-418-100 </t>
  </si>
  <si>
    <t xml:space="preserve">68-420-105 </t>
  </si>
  <si>
    <t xml:space="preserve">68-420-110 </t>
  </si>
  <si>
    <t xml:space="preserve">68-420-112 </t>
  </si>
  <si>
    <t xml:space="preserve">68-420-120 </t>
  </si>
  <si>
    <t xml:space="preserve">68-420-205 </t>
  </si>
  <si>
    <t xml:space="preserve">68-420-210 </t>
  </si>
  <si>
    <t xml:space="preserve">68-420-212 </t>
  </si>
  <si>
    <t xml:space="preserve">68-420-220 </t>
  </si>
  <si>
    <t xml:space="preserve">68-422-120 </t>
  </si>
  <si>
    <t xml:space="preserve">68-422-220 </t>
  </si>
  <si>
    <t xml:space="preserve">68-430-112 </t>
  </si>
  <si>
    <t xml:space="preserve">68-430-128 </t>
  </si>
  <si>
    <t xml:space="preserve">68-430-212 </t>
  </si>
  <si>
    <t xml:space="preserve">68-430-228 </t>
  </si>
  <si>
    <t xml:space="preserve">68-475-130 </t>
  </si>
  <si>
    <t xml:space="preserve">68-475-230 </t>
  </si>
  <si>
    <t xml:space="preserve">68-476-132 </t>
  </si>
  <si>
    <t xml:space="preserve">68-480-004 </t>
  </si>
  <si>
    <t xml:space="preserve">68-480-008 </t>
  </si>
  <si>
    <t xml:space="preserve">Daily CWP DMHR </t>
  </si>
  <si>
    <t>Common Civil and Structural Works</t>
  </si>
  <si>
    <t xml:space="preserve">  Site Preparation, Earthworks, Drains and Roads</t>
  </si>
  <si>
    <t xml:space="preserve">  Turbine House and Auxiliary Bay including Foundations</t>
  </si>
  <si>
    <t xml:space="preserve">  Main Boiler and Auxiliary Foundations</t>
  </si>
  <si>
    <t xml:space="preserve">  Water Treatment Plant Footings and Pits</t>
  </si>
  <si>
    <t xml:space="preserve">  Administration Building, Store and Workshop</t>
  </si>
  <si>
    <t xml:space="preserve">  Miscellaneous Power and Lighting and Ventilation</t>
  </si>
  <si>
    <t xml:space="preserve">  Cathodic Protection System</t>
  </si>
  <si>
    <t xml:space="preserve">  Miscellaneous Buildings</t>
  </si>
  <si>
    <t xml:space="preserve">  Cooling Tower Basins, Pumps and Conduits</t>
  </si>
  <si>
    <t>Boilers and Auxiliaries</t>
  </si>
  <si>
    <t xml:space="preserve">  Main Boiler Plant including Boiler Structure</t>
  </si>
  <si>
    <t xml:space="preserve">  Boiler Auxiliaries</t>
  </si>
  <si>
    <t xml:space="preserve">  Main Steam Pipe Work System</t>
  </si>
  <si>
    <t xml:space="preserve">  Chimney Stack</t>
  </si>
  <si>
    <t>Turbine Generators and Auxiliaries</t>
  </si>
  <si>
    <t xml:space="preserve">  Steam Turbine Generator and Auxiliaries</t>
  </si>
  <si>
    <t xml:space="preserve">  Condenser and Feed Heating System</t>
  </si>
  <si>
    <t xml:space="preserve">  LP and HP Pipe Work and Valves</t>
  </si>
  <si>
    <t xml:space="preserve">  Main and Auxiliary Cooling Towers</t>
  </si>
  <si>
    <t xml:space="preserve">  Chemical Injection Plants</t>
  </si>
  <si>
    <t>Electrical Systems</t>
  </si>
  <si>
    <t xml:space="preserve">  63 kV Switchgear </t>
  </si>
  <si>
    <t xml:space="preserve">  63 kV Cabling</t>
  </si>
  <si>
    <t xml:space="preserve">  Low Voltage /Medium Voltage Power Supply System</t>
  </si>
  <si>
    <t xml:space="preserve">  UPS, Batteries and Chargers</t>
  </si>
  <si>
    <t xml:space="preserve">  Generator Transformers</t>
  </si>
  <si>
    <t xml:space="preserve">  Phase Isolated Busbars and Generator Circuit Breakers</t>
  </si>
  <si>
    <t>Power Station Control and Protection</t>
  </si>
  <si>
    <t>Central and Distributed Control</t>
  </si>
  <si>
    <t xml:space="preserve">  Power and Control Cabling</t>
  </si>
  <si>
    <t xml:space="preserve">  Process Plant Control Interface</t>
  </si>
  <si>
    <t xml:space="preserve">  Steam and Water Sampling System</t>
  </si>
  <si>
    <t xml:space="preserve">  Unit Protection Systems</t>
  </si>
  <si>
    <t xml:space="preserve">  Communications Systems</t>
  </si>
  <si>
    <t>Water Systems</t>
  </si>
  <si>
    <t xml:space="preserve">  Demineralised Water Plant</t>
  </si>
  <si>
    <t xml:space="preserve">  Service Water System</t>
  </si>
  <si>
    <t xml:space="preserve">  Condensate Polishing and Regeneration Plants</t>
  </si>
  <si>
    <t xml:space="preserve">  Potable Water System</t>
  </si>
  <si>
    <t xml:space="preserve">  Sewage System</t>
  </si>
  <si>
    <t xml:space="preserve">  Waste Water System</t>
  </si>
  <si>
    <t>Common Auxiliary Facilities</t>
  </si>
  <si>
    <t xml:space="preserve">  Compressed Air System</t>
  </si>
  <si>
    <t xml:space="preserve">  Fire Protection System</t>
  </si>
  <si>
    <t xml:space="preserve">  Emergency Generators</t>
  </si>
  <si>
    <t xml:space="preserve">  Fuel Oil Supply System</t>
  </si>
  <si>
    <t xml:space="preserve">  Coal Handling System</t>
  </si>
  <si>
    <t xml:space="preserve">  Limestone Handling System</t>
  </si>
  <si>
    <t xml:space="preserve">  Sand Handling System</t>
  </si>
  <si>
    <t xml:space="preserve">  Ash Disposal System</t>
  </si>
  <si>
    <t xml:space="preserve">  Package Auxiliary Boiler Plant</t>
  </si>
  <si>
    <t>Combustion Turbine Generators</t>
  </si>
  <si>
    <t xml:space="preserve">  Combustion Turbine Generator Package</t>
  </si>
  <si>
    <t xml:space="preserve">  Auxiliary Systems</t>
  </si>
  <si>
    <t xml:space="preserve">  Nitrogen Storage System</t>
  </si>
  <si>
    <t>(Without extra &amp; infra. work)</t>
  </si>
  <si>
    <t>C&amp;R</t>
  </si>
  <si>
    <t>EF</t>
  </si>
  <si>
    <t>S</t>
  </si>
  <si>
    <t>RiF</t>
  </si>
  <si>
    <t>Total productive direct workers</t>
  </si>
  <si>
    <t>Total unproductive direct workers</t>
  </si>
  <si>
    <t>C004</t>
  </si>
  <si>
    <t>Weekly Hours</t>
  </si>
  <si>
    <t>Co2 Tool Box Production</t>
  </si>
  <si>
    <t>LPG Tool Box Production</t>
  </si>
  <si>
    <t>Interference between HBU-108 &amp;Column S7L (S7R, S8L, S8R)</t>
  </si>
  <si>
    <t>Critical Piping Unit 1</t>
  </si>
  <si>
    <t>Critical Piping Unit 2</t>
  </si>
  <si>
    <t>Non-Critical Piping Unit 1</t>
  </si>
  <si>
    <t>Siemens Interconnecting Pipe STG 1 &amp; 2</t>
  </si>
  <si>
    <t>Non-Critical Piping Unit 2</t>
  </si>
  <si>
    <t>Piping for CTG 1&amp; 2</t>
  </si>
  <si>
    <t>Underground piping and drains (PPI)</t>
  </si>
  <si>
    <t>Underground piping and drains (Hydrant) (CS)</t>
  </si>
  <si>
    <t>Manhole &amp; Ditch Precast (CPI)</t>
  </si>
  <si>
    <t>Instrumentation and Controls CFB1</t>
  </si>
  <si>
    <t>Instrumentation and Controls CFB2</t>
  </si>
  <si>
    <t>Instrumentation and Controls STG1</t>
  </si>
  <si>
    <t>Instrumentation and Controls STG2</t>
  </si>
  <si>
    <t>Instrumentation and Controls CTG 1&amp;2</t>
  </si>
  <si>
    <t>U/G Grounding</t>
  </si>
  <si>
    <t>CFB1 Electrical (Inc Auxiliaries &amp; Lightning Protection)</t>
  </si>
  <si>
    <t>CFB2 Electrical (Inc Auxiliaries &amp; Lightning Protection)</t>
  </si>
  <si>
    <t>STG1 Electrical (Inc Auxiliaries &amp; Lightning Protection)</t>
  </si>
  <si>
    <t>STG2 Electrical (Inc Auxiliaries &amp; Lightning Protection)</t>
  </si>
  <si>
    <t>CTG 1 &amp; 2 Electrical MV Cable Terminated  (WM)</t>
  </si>
  <si>
    <t>CTG 1 &amp; 2 Electrical Field Equipment  (LQ)</t>
  </si>
  <si>
    <t>Table Top Foundation STG1</t>
  </si>
  <si>
    <t>Precast Foundations STG1</t>
  </si>
  <si>
    <t>In-Situ Foundations STG1  (CS)</t>
  </si>
  <si>
    <t>In-Situ Foundations STG1  (CG)</t>
  </si>
  <si>
    <t>Table Top Foundation STG2</t>
  </si>
  <si>
    <t>Precast Foundations STG2</t>
  </si>
  <si>
    <t>In-Situ  Foundations STG2  (CS)</t>
  </si>
  <si>
    <t>In-Situ  Foundations STG2  (CG)</t>
  </si>
  <si>
    <t>Foundations BOP in Boiler Area CFB 1  (CS)</t>
  </si>
  <si>
    <t>Foundations BOP in Boiler Area CFB 1  (CPI)</t>
  </si>
  <si>
    <t>Foundations BOP in Boiler Area CFB 1  (CG)</t>
  </si>
  <si>
    <t>Foundations BOP in Boiler Area CFB2  (CS)</t>
  </si>
  <si>
    <t>Foundations BOP in Boiler Area CFB2  (CPI)</t>
  </si>
  <si>
    <t>Foundations BOP in Boiler Area CFB2  (CG)</t>
  </si>
  <si>
    <t>Foundations CTG 1 &amp; 2 and Emergency Generators (CS)</t>
  </si>
  <si>
    <t>Foundations CTG 1 &amp; 2 and Emergency Generators (CPI)</t>
  </si>
  <si>
    <t>CFB 1 Erect Structural Steel, Galleries, Stairways and Wa</t>
  </si>
  <si>
    <t>Erect STG 1 &amp; 2 Main Structural Steel &amp; misc steelwork ST</t>
  </si>
  <si>
    <t>CTG 1 &amp; 2 Erect Structural Steel</t>
  </si>
  <si>
    <t>CFB 1 - BHEL Equipment &amp; Piping Insulation</t>
  </si>
  <si>
    <t>CFB 2 - BHEL Equipment &amp; Piping Insulation</t>
  </si>
  <si>
    <t>STG 1 &amp; 2 - Insulation Piping &amp; Equipment</t>
  </si>
  <si>
    <t>CTG 1 &amp; 2 - Insulation Piping &amp; Equipment</t>
  </si>
  <si>
    <t>STG 1 &amp; 2 Bridge Crane</t>
  </si>
  <si>
    <t>CFB 1 - Erect Steel Drum, Pressure Parts, Waterwalls</t>
  </si>
  <si>
    <t>CFB 1 - Boiler Enclosure, Ducts, Dampers, Cyclone, APH, F</t>
  </si>
  <si>
    <t>CFB 1 - Startup Burner, Fuel Piping, Soot Blower, Service</t>
  </si>
  <si>
    <t>CFB 1 - Fabric Filter System , ID Fans &amp; Flues to Stack</t>
  </si>
  <si>
    <t>CFB 2 - Erect Steel Drum, Pressure Parts, Waterwalls</t>
  </si>
  <si>
    <t>CFB 2 - Enclosure, Ducts, Dampers, Cyclone, APH, FBHE, FD</t>
  </si>
  <si>
    <t>CFB 2 - Startup Burner, Fuel piping, Soot Blower, Service</t>
  </si>
  <si>
    <t>CFB 2 - Fabric Filter system , ID Fans &amp; Flues to Stack</t>
  </si>
  <si>
    <t>CFB 1 - Emergency BFWP, Elevator Machinery</t>
  </si>
  <si>
    <t>CFB 2 - Emergency BFWP, Elevator Machinery</t>
  </si>
  <si>
    <t>STG 1 - FW Tank, Deaerator, Heaters, Pumps</t>
  </si>
  <si>
    <t>STG 2 - FW Tank, Deaerator, Heaters, Pumps</t>
  </si>
  <si>
    <t>CFB 1 - Coal Handling System Equipment</t>
  </si>
  <si>
    <t>CFB 2 - Coal Handling System Equipment</t>
  </si>
  <si>
    <t>Limestone Handling System Equipment</t>
  </si>
  <si>
    <t>CTG 1 &amp; 2 - Equipment Installation</t>
  </si>
  <si>
    <t>Emergency Diesel Generators</t>
  </si>
  <si>
    <t>Inf.</t>
  </si>
  <si>
    <t>Ext.</t>
  </si>
  <si>
    <t>Susp.</t>
  </si>
  <si>
    <t>CFB 1 Erect Structural Steel, Galleries, Stairways and Walkways (SSP)</t>
  </si>
  <si>
    <t>CFB 1 Erect Structural Steel, Galleries, Stairways and Walkways (SSS)</t>
  </si>
  <si>
    <t>CFB 2 Erect Structural Steel, Galleries, Stairways and Walkways</t>
  </si>
  <si>
    <t>Erect STG 1 &amp; 2 Main Structural Steel &amp; misc steelwork STG1 incl. Paint touch up Steel CFB2</t>
  </si>
  <si>
    <t>CFB 1 - Boiler Enclosure, Ducts, Dampers, Cyclone, APH, FBHE, FD Fans</t>
  </si>
  <si>
    <t>CFB 1 - Startup Burner, Fuel Piping, Soot Blower, Service Piping</t>
  </si>
  <si>
    <t>CFB 2 - Enclosure, Ducts, Dampers, Cyclone, APH, FBHE, FD Fans</t>
  </si>
  <si>
    <t>CFB 2 - Startup Burner, Fuel piping, Soot Blower, Service Piping</t>
  </si>
  <si>
    <t>STG 1 - Turbine Generator (Incl Sole Plates &amp; Aux Equipment)</t>
  </si>
  <si>
    <t>STG 2 - Turbine Generator (Incl Sole Plates &amp; Aux Equipment)</t>
  </si>
  <si>
    <t>Kunchong</t>
  </si>
  <si>
    <t xml:space="preserve">Total </t>
  </si>
  <si>
    <t>VNR 42 CS</t>
  </si>
  <si>
    <t>STG 1&amp;2 Support FDN</t>
  </si>
  <si>
    <t>Laydown area Office FDN</t>
  </si>
  <si>
    <t>Construction power_elect</t>
  </si>
  <si>
    <t>C 004</t>
  </si>
  <si>
    <t xml:space="preserve"> C004</t>
  </si>
  <si>
    <t>Pa</t>
  </si>
  <si>
    <t>Area Detail</t>
  </si>
  <si>
    <t xml:space="preserve">Men </t>
  </si>
  <si>
    <t>Doosan Indirect</t>
  </si>
  <si>
    <t>Extra Work</t>
  </si>
  <si>
    <t>Infrastructural Work</t>
  </si>
  <si>
    <t>ok</t>
  </si>
  <si>
    <t>Laydown area arrangement</t>
  </si>
  <si>
    <t>CWP details</t>
  </si>
  <si>
    <t>Week ending 14-jan 2011</t>
  </si>
  <si>
    <t>Manpower (equiv. per week)</t>
  </si>
  <si>
    <t>Manpower (one site)</t>
  </si>
  <si>
    <t>Structural</t>
  </si>
  <si>
    <t>Rigger</t>
  </si>
  <si>
    <t>Helper</t>
  </si>
  <si>
    <t>Equipment operator</t>
  </si>
  <si>
    <t>Structural Welder</t>
  </si>
  <si>
    <t>Piping Fitter</t>
  </si>
  <si>
    <t>Electrician</t>
  </si>
  <si>
    <t>Mechanical Foreman</t>
  </si>
  <si>
    <t>TIG Welder</t>
  </si>
  <si>
    <t>Civil Foreman</t>
  </si>
  <si>
    <t>Structural Foreman</t>
  </si>
  <si>
    <t>Piping Welder</t>
  </si>
  <si>
    <t>Electrician Foreman</t>
  </si>
  <si>
    <t>Rigger Foreman</t>
  </si>
  <si>
    <t>Painter</t>
  </si>
  <si>
    <t xml:space="preserve">Area  </t>
  </si>
  <si>
    <t>Commodity detail</t>
  </si>
  <si>
    <t>Daily Weather (Sunny, Cloudy, Rainy, Heavy rain)</t>
  </si>
  <si>
    <t>Ext.VNR 20</t>
  </si>
  <si>
    <t>Ext.VNR 42</t>
  </si>
  <si>
    <t>Ext.VNR 52</t>
  </si>
  <si>
    <t>Ext.VNR 42 CS</t>
  </si>
  <si>
    <t>Ext.VPR 1008</t>
  </si>
  <si>
    <t>Ext.VPR 1007</t>
  </si>
  <si>
    <t>Ext.VPR 1009</t>
  </si>
  <si>
    <t>Ext.VPR 1004</t>
  </si>
  <si>
    <t>Ext.VNR 23</t>
  </si>
  <si>
    <t>Ext.VNR 14</t>
  </si>
  <si>
    <t>Ext.VNR 46</t>
  </si>
  <si>
    <t>Inf.Temp. Pow. Supply</t>
  </si>
  <si>
    <t>Inf.B3-3-MOB</t>
  </si>
  <si>
    <t>Inf.B3-1-MOB</t>
  </si>
  <si>
    <t>Underground piping and drains (PPU)</t>
  </si>
  <si>
    <t>14-411-020 PPU</t>
  </si>
  <si>
    <t>Code</t>
  </si>
  <si>
    <t>Carpenter &amp; Concrete Worker</t>
  </si>
  <si>
    <t>Company</t>
  </si>
  <si>
    <t>Doosan's Subcontractor Companies</t>
  </si>
  <si>
    <t>PPU</t>
  </si>
  <si>
    <t>Cast in foundation lean &amp; sand bedding</t>
  </si>
  <si>
    <t>WEEK 03</t>
  </si>
  <si>
    <t>Daesun E&amp;C</t>
  </si>
  <si>
    <t>VPR 46</t>
  </si>
  <si>
    <t>Lay Down Equipment Support</t>
  </si>
  <si>
    <t>Man assist for Crane (Daewon)</t>
  </si>
  <si>
    <t>Site column gusset plate bolt welding joint grind work (assembly)</t>
  </si>
  <si>
    <t>Laydown column gusset plate bolt welding joint grind work (assembly)</t>
  </si>
  <si>
    <t>3G WELDER</t>
  </si>
  <si>
    <t xml:space="preserve">3G WELDER </t>
  </si>
  <si>
    <t>6G WELDER</t>
  </si>
  <si>
    <t>ADMIN. ASSISTANT</t>
  </si>
  <si>
    <t>ADMIN. ENGINEER</t>
  </si>
  <si>
    <t>ADMIN. MANAGER</t>
  </si>
  <si>
    <t>ASSIST. ADMIN DOCUMENT CONT'L</t>
  </si>
  <si>
    <t>BAG COMMON MANAGER</t>
  </si>
  <si>
    <t>CAD OPERATOR</t>
  </si>
  <si>
    <t>CAMP CONTROLLER</t>
  </si>
  <si>
    <t>CIVIL ENGINEER</t>
  </si>
  <si>
    <t>CIVIL MANAGER</t>
  </si>
  <si>
    <t>CONSTRUCTION MANAGER</t>
  </si>
  <si>
    <t>COST/ADMIN MANAGER</t>
  </si>
  <si>
    <t>DOCUMENT CONTROLLER</t>
  </si>
  <si>
    <t>DRAFTSMAN</t>
  </si>
  <si>
    <t>ELECTRICAL ENGINEER</t>
  </si>
  <si>
    <t>ELECTRICAL FOREMAN</t>
  </si>
  <si>
    <t>ELECTRICAL MANAGER</t>
  </si>
  <si>
    <t>ELECTRICIAN FOREMAN</t>
  </si>
  <si>
    <t>FIELD ENGINEER</t>
  </si>
  <si>
    <t>FOREMAN</t>
  </si>
  <si>
    <t>HEAVY EQUIPMENT OPERATOR</t>
  </si>
  <si>
    <t>HSE ENGINEER</t>
  </si>
  <si>
    <t>HSE MANAGER</t>
  </si>
  <si>
    <t>IRON WORKER</t>
  </si>
  <si>
    <t>IRON WORKER FOREMAN</t>
  </si>
  <si>
    <t>MANAGER</t>
  </si>
  <si>
    <t>MATERIAL CONTROLLER</t>
  </si>
  <si>
    <t xml:space="preserve">MATERIAL CONTROLLER </t>
  </si>
  <si>
    <t>MATERIAL MANAGER</t>
  </si>
  <si>
    <t>MATERIAL/TOOL MANAGER</t>
  </si>
  <si>
    <t>MECHANICAL SUPERVISOR</t>
  </si>
  <si>
    <t>MECHANICAL WORK SUPERVISOR</t>
  </si>
  <si>
    <t>MILLWRIGHT</t>
  </si>
  <si>
    <t>OPERATOR</t>
  </si>
  <si>
    <t>PAINTER</t>
  </si>
  <si>
    <t>PAYROLL CLERK</t>
  </si>
  <si>
    <t>PIPE FITTER</t>
  </si>
  <si>
    <t>PIPE WELDER</t>
  </si>
  <si>
    <t>PLANNING MANAGER</t>
  </si>
  <si>
    <t>PROJECT CONTROLLER</t>
  </si>
  <si>
    <t>QA</t>
  </si>
  <si>
    <t>QA/QC CONTROLLER</t>
  </si>
  <si>
    <t>QA/QC ENGINEER</t>
  </si>
  <si>
    <t>QA/QC MANAGER</t>
  </si>
  <si>
    <t>QA/QC MECHANICAL</t>
  </si>
  <si>
    <t>QC ENGINEER</t>
  </si>
  <si>
    <t>QC INSPECTOR</t>
  </si>
  <si>
    <t>RIGGER FOREMAN</t>
  </si>
  <si>
    <t>RIGGER SUPERVISOR</t>
  </si>
  <si>
    <t>SAFETY INSPECTOR</t>
  </si>
  <si>
    <t>SAFETY MANAGER</t>
  </si>
  <si>
    <t>SAFETY OFFICER</t>
  </si>
  <si>
    <t>SAFETY SUPERVISOR</t>
  </si>
  <si>
    <t>STEEL FIXER</t>
  </si>
  <si>
    <t>STEEL STRUCTURAL INSPECTION</t>
  </si>
  <si>
    <t>STEEL/STRUCTURAL ERECTOR</t>
  </si>
  <si>
    <t>STG SUPERVISOR</t>
  </si>
  <si>
    <t>STL/STR ERECTION</t>
  </si>
  <si>
    <t>STL/STR ERECTOR</t>
  </si>
  <si>
    <t>STL/STR FOREMAN</t>
  </si>
  <si>
    <t>STL/STR SUPERVISOR</t>
  </si>
  <si>
    <t>STL/STR. SUPERVISOR</t>
  </si>
  <si>
    <t>STRUCTURAL SUPERVISOR</t>
  </si>
  <si>
    <t>TOOL KEEPER</t>
  </si>
  <si>
    <t>WAREHOUSE FOREMAN</t>
  </si>
  <si>
    <t>WELDER</t>
  </si>
  <si>
    <t>VCC position</t>
  </si>
  <si>
    <t>Trade code</t>
  </si>
  <si>
    <t>VCC. Number</t>
  </si>
  <si>
    <t>Trade from Doosan (Visa Position)</t>
  </si>
  <si>
    <t>VNR / VPR</t>
  </si>
</sst>
</file>

<file path=xl/styles.xml><?xml version="1.0" encoding="utf-8"?>
<styleSheet xmlns="http://schemas.openxmlformats.org/spreadsheetml/2006/main">
  <numFmts count="14">
    <numFmt numFmtId="41" formatCode="_(* #,##0_);_(* \(#,##0\);_(* &quot;-&quot;_);_(@_)"/>
    <numFmt numFmtId="164" formatCode="_-* #,##0.00\ _€_-;\-* #,##0.00\ _€_-;_-* &quot;-&quot;??\ _€_-;_-@_-"/>
    <numFmt numFmtId="165" formatCode="0.00_ "/>
    <numFmt numFmtId="166" formatCode="yyyy&quot;-&quot;m&quot;-&quot;d;@"/>
    <numFmt numFmtId="167" formatCode="&quot;As of &quot;[$-409]d/mmm/yy;@"/>
    <numFmt numFmtId="168" formatCode="&quot;Up to Previous &quot;[$-409]d/mmm/yy;@"/>
    <numFmt numFmtId="169" formatCode="m/d/yy;@"/>
    <numFmt numFmtId="170" formatCode="0.0%"/>
    <numFmt numFmtId="171" formatCode="_-* #,##0\ _€_-;\-* #,##0\ _€_-;_-* &quot;-&quot;??\ _€_-;_-@_-"/>
    <numFmt numFmtId="172" formatCode="dd/mm/yy;@"/>
    <numFmt numFmtId="173" formatCode="#,##0.0_);[Red]\(#,##0.0\)"/>
    <numFmt numFmtId="174" formatCode="[$-40C]d\-mmm\-yy;@"/>
    <numFmt numFmtId="175" formatCode="0.0"/>
    <numFmt numFmtId="176" formatCode="#,##0.0"/>
  </numFmts>
  <fonts count="8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0"/>
      <name val="Arial"/>
      <family val="2"/>
    </font>
    <font>
      <b/>
      <sz val="10"/>
      <name val="Arial"/>
      <family val="2"/>
    </font>
    <font>
      <b/>
      <sz val="22"/>
      <name val="Arial"/>
      <family val="2"/>
    </font>
    <font>
      <sz val="10"/>
      <name val="돋움"/>
      <family val="3"/>
      <charset val="129"/>
    </font>
    <font>
      <sz val="8"/>
      <name val="돋움"/>
      <family val="3"/>
      <charset val="129"/>
    </font>
    <font>
      <b/>
      <u/>
      <sz val="26"/>
      <name val="Arial Black"/>
      <family val="2"/>
    </font>
    <font>
      <sz val="12"/>
      <name val="Arial"/>
      <family val="2"/>
    </font>
    <font>
      <b/>
      <u/>
      <sz val="24"/>
      <name val="Arial Black"/>
      <family val="2"/>
    </font>
    <font>
      <b/>
      <u/>
      <sz val="16"/>
      <name val="Arial Black"/>
      <family val="2"/>
    </font>
    <font>
      <sz val="11"/>
      <name val="Arial"/>
      <family val="2"/>
    </font>
    <font>
      <sz val="16"/>
      <name val="Arial"/>
      <family val="2"/>
    </font>
    <font>
      <sz val="20"/>
      <name val="Arial"/>
      <family val="2"/>
    </font>
    <font>
      <b/>
      <sz val="26"/>
      <name val="Arial"/>
      <family val="2"/>
    </font>
    <font>
      <sz val="10"/>
      <name val="Arial Narrow"/>
      <family val="2"/>
    </font>
    <font>
      <sz val="9"/>
      <name val="Arial"/>
      <family val="2"/>
    </font>
    <font>
      <b/>
      <u/>
      <sz val="9"/>
      <name val="Arial Black"/>
      <family val="2"/>
    </font>
    <font>
      <b/>
      <sz val="9"/>
      <name val="Arial"/>
      <family val="2"/>
    </font>
    <font>
      <sz val="9"/>
      <name val="맑은 고딕"/>
      <family val="3"/>
      <charset val="129"/>
    </font>
    <font>
      <b/>
      <sz val="9"/>
      <name val="맑은 고딕"/>
    </font>
    <font>
      <b/>
      <sz val="11"/>
      <name val="Arial"/>
      <family val="2"/>
    </font>
    <font>
      <b/>
      <sz val="11"/>
      <name val="Arial Narrow"/>
      <family val="2"/>
    </font>
    <font>
      <b/>
      <sz val="12"/>
      <name val="Arial"/>
      <family val="2"/>
    </font>
    <font>
      <sz val="10"/>
      <color theme="0"/>
      <name val="Arial"/>
      <family val="2"/>
    </font>
    <font>
      <b/>
      <sz val="12"/>
      <color theme="0"/>
      <name val="Arial"/>
      <family val="2"/>
    </font>
    <font>
      <b/>
      <sz val="22"/>
      <color theme="1"/>
      <name val="Calibri"/>
      <family val="2"/>
      <scheme val="minor"/>
    </font>
    <font>
      <sz val="10"/>
      <color theme="1"/>
      <name val="Calibri"/>
      <family val="2"/>
      <scheme val="minor"/>
    </font>
    <font>
      <b/>
      <sz val="20"/>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4"/>
      <color theme="1"/>
      <name val="Arial"/>
      <family val="2"/>
    </font>
    <font>
      <b/>
      <sz val="11"/>
      <color theme="1"/>
      <name val="Calibri"/>
      <family val="2"/>
      <scheme val="minor"/>
    </font>
    <font>
      <sz val="18"/>
      <color theme="1"/>
      <name val="Calibri"/>
      <family val="2"/>
      <scheme val="minor"/>
    </font>
    <font>
      <b/>
      <sz val="18"/>
      <color theme="1"/>
      <name val="Calibri"/>
      <family val="2"/>
      <scheme val="minor"/>
    </font>
    <font>
      <sz val="16"/>
      <name val="Calibri"/>
      <family val="2"/>
      <scheme val="minor"/>
    </font>
    <font>
      <b/>
      <sz val="36"/>
      <color theme="1"/>
      <name val="Calibri"/>
      <family val="2"/>
      <scheme val="minor"/>
    </font>
    <font>
      <sz val="18"/>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sz val="18"/>
      <color theme="0"/>
      <name val="Calibri"/>
      <family val="2"/>
      <scheme val="minor"/>
    </font>
    <font>
      <sz val="8"/>
      <color indexed="81"/>
      <name val="Tahoma"/>
      <family val="2"/>
    </font>
    <font>
      <b/>
      <sz val="8"/>
      <color indexed="81"/>
      <name val="Tahoma"/>
      <family val="2"/>
    </font>
    <font>
      <b/>
      <sz val="36"/>
      <color theme="0"/>
      <name val="Calibri"/>
      <family val="2"/>
      <scheme val="minor"/>
    </font>
    <font>
      <sz val="12"/>
      <color theme="1"/>
      <name val="Calibri"/>
      <family val="2"/>
      <scheme val="minor"/>
    </font>
    <font>
      <sz val="14"/>
      <color theme="0"/>
      <name val="Calibri"/>
      <family val="2"/>
      <scheme val="minor"/>
    </font>
    <font>
      <sz val="10"/>
      <color rgb="FFFF0000"/>
      <name val="Arial Narrow"/>
      <family val="2"/>
    </font>
    <font>
      <b/>
      <sz val="14"/>
      <color theme="1"/>
      <name val="Calibri"/>
      <family val="2"/>
      <scheme val="minor"/>
    </font>
    <font>
      <sz val="14"/>
      <name val="Calibri"/>
      <family val="2"/>
      <scheme val="minor"/>
    </font>
    <font>
      <sz val="11"/>
      <name val="Calibri"/>
      <family val="2"/>
      <scheme val="minor"/>
    </font>
    <font>
      <strike/>
      <sz val="10"/>
      <name val="Arial Narrow"/>
      <family val="2"/>
    </font>
    <font>
      <b/>
      <strike/>
      <sz val="11"/>
      <name val="Arial Narrow"/>
      <family val="2"/>
    </font>
    <font>
      <sz val="11"/>
      <color indexed="81"/>
      <name val="Tahoma"/>
      <family val="2"/>
    </font>
    <font>
      <b/>
      <sz val="11"/>
      <color indexed="81"/>
      <name val="Tahoma"/>
      <family val="2"/>
    </font>
    <font>
      <b/>
      <sz val="14"/>
      <name val="Arial"/>
      <family val="2"/>
    </font>
    <font>
      <b/>
      <sz val="14"/>
      <name val="Calibri"/>
      <family val="2"/>
      <scheme val="minor"/>
    </font>
    <font>
      <sz val="8"/>
      <color indexed="81"/>
      <name val="Tahoma"/>
      <charset val="1"/>
    </font>
    <font>
      <b/>
      <sz val="8"/>
      <color indexed="81"/>
      <name val="Tahoma"/>
      <charset val="1"/>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F5FBBB"/>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thin">
        <color auto="1"/>
      </top>
      <bottom style="thin">
        <color auto="1"/>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medium">
        <color indexed="64"/>
      </right>
      <top style="thin">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hair">
        <color indexed="64"/>
      </right>
      <top style="hair">
        <color indexed="64"/>
      </top>
      <bottom style="hair">
        <color indexed="64"/>
      </bottom>
      <diagonal/>
    </border>
    <border>
      <left style="medium">
        <color indexed="64"/>
      </left>
      <right/>
      <top style="thin">
        <color indexed="64"/>
      </top>
      <bottom style="medium">
        <color indexed="64"/>
      </bottom>
      <diagonal/>
    </border>
  </borders>
  <cellStyleXfs count="51">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41" fontId="4" fillId="0" borderId="0" applyFont="0" applyFill="0" applyBorder="0" applyAlignment="0" applyProtection="0"/>
    <xf numFmtId="0" fontId="4" fillId="0" borderId="0"/>
    <xf numFmtId="0" fontId="4" fillId="0" borderId="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3" borderId="3"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0" fontId="17" fillId="0" borderId="4" applyNumberFormat="0" applyFill="0" applyAlignment="0" applyProtection="0"/>
    <xf numFmtId="0" fontId="18" fillId="22" borderId="0" applyNumberFormat="0" applyBorder="0" applyAlignment="0" applyProtection="0"/>
    <xf numFmtId="0" fontId="10" fillId="21" borderId="2" applyNumberFormat="0" applyFont="0" applyAlignment="0" applyProtection="0"/>
    <xf numFmtId="0" fontId="19" fillId="20" borderId="9" applyNumberFormat="0" applyAlignment="0" applyProtection="0"/>
    <xf numFmtId="0" fontId="20" fillId="0" borderId="0" applyNumberFormat="0" applyFill="0" applyBorder="0" applyAlignment="0" applyProtection="0"/>
    <xf numFmtId="0" fontId="21" fillId="0" borderId="5" applyNumberFormat="0" applyFill="0" applyAlignment="0" applyProtection="0"/>
    <xf numFmtId="0" fontId="22" fillId="0" borderId="0" applyNumberFormat="0" applyFill="0" applyBorder="0" applyAlignment="0" applyProtection="0"/>
    <xf numFmtId="0" fontId="3" fillId="0" borderId="0"/>
    <xf numFmtId="164" fontId="3" fillId="0" borderId="0" applyFont="0" applyFill="0" applyBorder="0" applyAlignment="0" applyProtection="0"/>
    <xf numFmtId="0" fontId="4" fillId="0" borderId="0"/>
    <xf numFmtId="0" fontId="4" fillId="0" borderId="0"/>
    <xf numFmtId="9" fontId="3" fillId="0" borderId="0" applyFont="0" applyFill="0" applyBorder="0" applyAlignment="0" applyProtection="0"/>
    <xf numFmtId="164" fontId="4" fillId="0" borderId="0" applyFont="0" applyFill="0" applyBorder="0" applyAlignment="0" applyProtection="0"/>
  </cellStyleXfs>
  <cellXfs count="748">
    <xf numFmtId="0" fontId="0" fillId="0" borderId="0" xfId="0"/>
    <xf numFmtId="0" fontId="0" fillId="0" borderId="0" xfId="0" applyAlignment="1">
      <alignment vertical="center"/>
    </xf>
    <xf numFmtId="0" fontId="0" fillId="0" borderId="0" xfId="0" applyFill="1"/>
    <xf numFmtId="166" fontId="0" fillId="0" borderId="0" xfId="0" applyNumberFormat="1"/>
    <xf numFmtId="0" fontId="25" fillId="0" borderId="0" xfId="0" applyFont="1" applyAlignment="1">
      <alignment horizontal="centerContinuous" vertical="center"/>
    </xf>
    <xf numFmtId="0" fontId="28" fillId="0" borderId="0" xfId="0" applyFont="1" applyAlignment="1">
      <alignment horizontal="centerContinuous" vertical="center"/>
    </xf>
    <xf numFmtId="41" fontId="0" fillId="0" borderId="0" xfId="19" applyFont="1"/>
    <xf numFmtId="0" fontId="0" fillId="0" borderId="12" xfId="0" applyFill="1" applyBorder="1"/>
    <xf numFmtId="0" fontId="30" fillId="0" borderId="0" xfId="0" applyFont="1" applyAlignment="1">
      <alignment horizontal="left" vertical="center"/>
    </xf>
    <xf numFmtId="0" fontId="31" fillId="0" borderId="0" xfId="0" applyFont="1" applyAlignment="1">
      <alignment horizontal="left" vertical="center"/>
    </xf>
    <xf numFmtId="0" fontId="29" fillId="28" borderId="10" xfId="0" applyFont="1" applyFill="1" applyBorder="1" applyAlignment="1">
      <alignment horizontal="center" vertical="center"/>
    </xf>
    <xf numFmtId="169" fontId="29" fillId="0" borderId="10" xfId="0" applyNumberFormat="1" applyFont="1" applyBorder="1" applyAlignment="1">
      <alignment horizontal="center" vertical="center"/>
    </xf>
    <xf numFmtId="0" fontId="29" fillId="28" borderId="16" xfId="0" applyFont="1" applyFill="1" applyBorder="1" applyAlignment="1">
      <alignment horizontal="center" vertical="center"/>
    </xf>
    <xf numFmtId="169" fontId="29" fillId="0" borderId="17" xfId="0" applyNumberFormat="1" applyFont="1" applyBorder="1" applyAlignment="1">
      <alignment horizontal="center" vertical="center"/>
    </xf>
    <xf numFmtId="0" fontId="0" fillId="0" borderId="0" xfId="0" applyFill="1" applyBorder="1"/>
    <xf numFmtId="0" fontId="29" fillId="0" borderId="10" xfId="0" applyFont="1" applyFill="1" applyBorder="1" applyAlignment="1">
      <alignment horizontal="center" vertical="center"/>
    </xf>
    <xf numFmtId="169" fontId="29" fillId="0" borderId="10" xfId="0" applyNumberFormat="1" applyFont="1" applyFill="1" applyBorder="1" applyAlignment="1">
      <alignment horizontal="center" vertical="center"/>
    </xf>
    <xf numFmtId="0" fontId="29" fillId="32" borderId="16" xfId="0" applyFont="1" applyFill="1" applyBorder="1" applyAlignment="1">
      <alignment horizontal="center" vertical="center"/>
    </xf>
    <xf numFmtId="169" fontId="29" fillId="32" borderId="10" xfId="0" applyNumberFormat="1" applyFont="1" applyFill="1" applyBorder="1" applyAlignment="1">
      <alignment horizontal="center" vertical="center"/>
    </xf>
    <xf numFmtId="0" fontId="29" fillId="32" borderId="10" xfId="0" applyFont="1" applyFill="1" applyBorder="1" applyAlignment="1">
      <alignment horizontal="center" vertical="center"/>
    </xf>
    <xf numFmtId="169" fontId="29" fillId="32" borderId="17" xfId="0" applyNumberFormat="1" applyFont="1" applyFill="1" applyBorder="1" applyAlignment="1">
      <alignment horizontal="center" vertical="center"/>
    </xf>
    <xf numFmtId="169" fontId="29" fillId="0" borderId="22" xfId="0" applyNumberFormat="1" applyFont="1" applyBorder="1" applyAlignment="1">
      <alignment horizontal="center" vertical="center"/>
    </xf>
    <xf numFmtId="0" fontId="0" fillId="0" borderId="0" xfId="0" applyAlignment="1">
      <alignment wrapText="1"/>
    </xf>
    <xf numFmtId="0" fontId="0" fillId="0" borderId="0" xfId="0" applyFill="1" applyAlignment="1">
      <alignment wrapText="1"/>
    </xf>
    <xf numFmtId="0" fontId="0" fillId="28" borderId="0" xfId="0" applyFill="1" applyAlignment="1">
      <alignment wrapText="1"/>
    </xf>
    <xf numFmtId="0" fontId="0" fillId="0" borderId="0" xfId="0" applyAlignment="1">
      <alignment horizontal="center" vertical="center" wrapText="1"/>
    </xf>
    <xf numFmtId="0" fontId="37" fillId="0" borderId="0" xfId="0" applyFont="1" applyAlignment="1">
      <alignment vertical="center"/>
    </xf>
    <xf numFmtId="0" fontId="38" fillId="0" borderId="0" xfId="0" applyFont="1" applyAlignment="1">
      <alignment horizontal="left" vertical="center"/>
    </xf>
    <xf numFmtId="0" fontId="39" fillId="0" borderId="0" xfId="0" applyFont="1" applyAlignment="1">
      <alignment horizontal="centerContinuous" vertical="center"/>
    </xf>
    <xf numFmtId="0" fontId="39" fillId="0" borderId="0" xfId="0" applyFont="1" applyFill="1" applyAlignment="1">
      <alignment horizontal="centerContinuous" vertical="center"/>
    </xf>
    <xf numFmtId="0" fontId="37" fillId="0" borderId="0" xfId="0" applyFont="1"/>
    <xf numFmtId="166" fontId="37" fillId="0" borderId="0" xfId="0" applyNumberFormat="1" applyFont="1"/>
    <xf numFmtId="167" fontId="37" fillId="0" borderId="0" xfId="0" applyNumberFormat="1" applyFont="1" applyAlignment="1">
      <alignment horizontal="right"/>
    </xf>
    <xf numFmtId="0" fontId="37" fillId="0" borderId="0" xfId="0" applyFont="1" applyFill="1"/>
    <xf numFmtId="0" fontId="37" fillId="28" borderId="0" xfId="0" applyFont="1" applyFill="1"/>
    <xf numFmtId="41" fontId="37" fillId="0" borderId="0" xfId="19" applyFont="1"/>
    <xf numFmtId="0" fontId="37" fillId="0" borderId="0" xfId="0" applyFont="1" applyFill="1" applyBorder="1"/>
    <xf numFmtId="0" fontId="37" fillId="0" borderId="0" xfId="0" applyFont="1" applyAlignment="1">
      <alignment horizontal="center" vertical="center"/>
    </xf>
    <xf numFmtId="0" fontId="37" fillId="0" borderId="0" xfId="0" applyFont="1" applyFill="1" applyBorder="1" applyAlignment="1">
      <alignment vertical="center"/>
    </xf>
    <xf numFmtId="0" fontId="40" fillId="0" borderId="0" xfId="0" applyFont="1" applyFill="1" applyBorder="1" applyAlignment="1">
      <alignment horizontal="center" vertical="center" wrapText="1"/>
    </xf>
    <xf numFmtId="165" fontId="37" fillId="0" borderId="0" xfId="0" applyNumberFormat="1" applyFont="1" applyFill="1" applyBorder="1" applyAlignment="1">
      <alignment vertical="center"/>
    </xf>
    <xf numFmtId="0" fontId="37" fillId="0" borderId="0" xfId="0" applyFont="1" applyBorder="1"/>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0" fillId="0" borderId="0" xfId="0" applyFont="1"/>
    <xf numFmtId="0" fontId="0" fillId="28" borderId="16" xfId="0" applyFont="1" applyFill="1" applyBorder="1" applyAlignment="1">
      <alignment horizontal="center" vertical="center"/>
    </xf>
    <xf numFmtId="169" fontId="0" fillId="0" borderId="10" xfId="0" applyNumberFormat="1" applyFont="1" applyBorder="1" applyAlignment="1">
      <alignment horizontal="center" vertical="center"/>
    </xf>
    <xf numFmtId="0" fontId="0" fillId="28" borderId="10" xfId="0" applyFont="1" applyFill="1" applyBorder="1" applyAlignment="1">
      <alignment horizontal="center" vertical="center"/>
    </xf>
    <xf numFmtId="0" fontId="0" fillId="0" borderId="10" xfId="0" applyFont="1" applyFill="1" applyBorder="1" applyAlignment="1">
      <alignment horizontal="center" vertical="center"/>
    </xf>
    <xf numFmtId="169" fontId="0" fillId="0" borderId="10" xfId="0" applyNumberFormat="1" applyFont="1" applyFill="1" applyBorder="1" applyAlignment="1">
      <alignment horizontal="center" vertical="center"/>
    </xf>
    <xf numFmtId="169" fontId="0" fillId="0" borderId="17" xfId="0" applyNumberFormat="1" applyFont="1" applyBorder="1" applyAlignment="1">
      <alignment horizontal="center" vertical="center"/>
    </xf>
    <xf numFmtId="0" fontId="0" fillId="32" borderId="16" xfId="0" applyFont="1" applyFill="1" applyBorder="1" applyAlignment="1">
      <alignment horizontal="center" vertical="center"/>
    </xf>
    <xf numFmtId="169" fontId="0" fillId="32" borderId="10" xfId="0" applyNumberFormat="1" applyFont="1" applyFill="1" applyBorder="1" applyAlignment="1">
      <alignment horizontal="center" vertical="center"/>
    </xf>
    <xf numFmtId="0" fontId="0" fillId="32" borderId="10" xfId="0" applyFont="1" applyFill="1" applyBorder="1" applyAlignment="1">
      <alignment horizontal="center" vertical="center"/>
    </xf>
    <xf numFmtId="169" fontId="0" fillId="32" borderId="17" xfId="0" applyNumberFormat="1" applyFont="1" applyFill="1" applyBorder="1" applyAlignment="1">
      <alignment horizontal="center" vertical="center"/>
    </xf>
    <xf numFmtId="169" fontId="0" fillId="0" borderId="22" xfId="0" applyNumberFormat="1" applyFont="1" applyBorder="1" applyAlignment="1">
      <alignment horizontal="center" vertical="center"/>
    </xf>
    <xf numFmtId="0" fontId="0" fillId="29" borderId="16" xfId="0" applyFont="1" applyFill="1" applyBorder="1" applyAlignment="1">
      <alignment horizontal="center" vertical="center"/>
    </xf>
    <xf numFmtId="169" fontId="0" fillId="29" borderId="10" xfId="0" applyNumberFormat="1" applyFont="1" applyFill="1" applyBorder="1" applyAlignment="1">
      <alignment horizontal="center" vertical="center"/>
    </xf>
    <xf numFmtId="0" fontId="0" fillId="29" borderId="10" xfId="0" applyFont="1" applyFill="1" applyBorder="1" applyAlignment="1">
      <alignment horizontal="center" vertical="center"/>
    </xf>
    <xf numFmtId="169" fontId="0" fillId="29" borderId="17" xfId="0" applyNumberFormat="1" applyFont="1" applyFill="1" applyBorder="1" applyAlignment="1">
      <alignment horizontal="center" vertical="center"/>
    </xf>
    <xf numFmtId="0" fontId="36" fillId="0" borderId="10" xfId="0" applyNumberFormat="1" applyFont="1" applyBorder="1" applyAlignment="1">
      <alignment vertical="center"/>
    </xf>
    <xf numFmtId="0" fontId="0" fillId="0" borderId="0" xfId="0" applyFont="1" applyFill="1"/>
    <xf numFmtId="0" fontId="36" fillId="0" borderId="45" xfId="0" applyFont="1" applyFill="1" applyBorder="1" applyAlignment="1">
      <alignment vertical="center" wrapText="1"/>
    </xf>
    <xf numFmtId="0" fontId="36" fillId="0" borderId="11" xfId="0" applyNumberFormat="1" applyFont="1" applyBorder="1" applyAlignment="1">
      <alignment vertical="center"/>
    </xf>
    <xf numFmtId="0" fontId="0" fillId="28" borderId="0" xfId="0" applyFont="1" applyFill="1"/>
    <xf numFmtId="0" fontId="36" fillId="0" borderId="22" xfId="0" applyNumberFormat="1" applyFont="1" applyBorder="1" applyAlignment="1">
      <alignment vertical="center"/>
    </xf>
    <xf numFmtId="0" fontId="36" fillId="29" borderId="10" xfId="0" applyNumberFormat="1" applyFont="1" applyFill="1" applyBorder="1" applyAlignment="1">
      <alignment vertical="center"/>
    </xf>
    <xf numFmtId="0" fontId="36" fillId="29" borderId="17" xfId="0" applyNumberFormat="1" applyFont="1" applyFill="1" applyBorder="1" applyAlignment="1">
      <alignment vertical="center"/>
    </xf>
    <xf numFmtId="0" fontId="36" fillId="30" borderId="10" xfId="0" applyNumberFormat="1" applyFont="1" applyFill="1" applyBorder="1"/>
    <xf numFmtId="0" fontId="36" fillId="30" borderId="17" xfId="0" applyNumberFormat="1" applyFont="1" applyFill="1" applyBorder="1"/>
    <xf numFmtId="0" fontId="36" fillId="30" borderId="10" xfId="0" applyNumberFormat="1" applyFont="1" applyFill="1" applyBorder="1" applyAlignment="1">
      <alignment vertical="center"/>
    </xf>
    <xf numFmtId="0" fontId="36" fillId="30" borderId="17" xfId="0" applyNumberFormat="1" applyFont="1" applyFill="1" applyBorder="1" applyAlignment="1">
      <alignment vertical="center"/>
    </xf>
    <xf numFmtId="0" fontId="36" fillId="24" borderId="29" xfId="19" applyNumberFormat="1" applyFont="1" applyFill="1" applyBorder="1" applyAlignment="1">
      <alignment vertical="center"/>
    </xf>
    <xf numFmtId="0" fontId="36" fillId="24" borderId="19" xfId="19" applyNumberFormat="1" applyFont="1" applyFill="1" applyBorder="1" applyAlignment="1">
      <alignment vertical="center"/>
    </xf>
    <xf numFmtId="0" fontId="36" fillId="24" borderId="20" xfId="19" applyNumberFormat="1" applyFont="1" applyFill="1" applyBorder="1" applyAlignment="1">
      <alignment vertical="center"/>
    </xf>
    <xf numFmtId="0" fontId="36" fillId="24" borderId="18" xfId="19" applyNumberFormat="1" applyFont="1" applyFill="1" applyBorder="1" applyAlignment="1">
      <alignment vertical="center"/>
    </xf>
    <xf numFmtId="0" fontId="36" fillId="24" borderId="28" xfId="19" applyNumberFormat="1" applyFont="1" applyFill="1" applyBorder="1" applyAlignment="1">
      <alignment vertical="center"/>
    </xf>
    <xf numFmtId="0" fontId="36" fillId="31" borderId="19" xfId="19" applyNumberFormat="1" applyFont="1" applyFill="1" applyBorder="1" applyAlignment="1">
      <alignment vertical="center"/>
    </xf>
    <xf numFmtId="0" fontId="36" fillId="31" borderId="20" xfId="19" applyNumberFormat="1" applyFont="1" applyFill="1" applyBorder="1" applyAlignment="1">
      <alignment vertical="center"/>
    </xf>
    <xf numFmtId="1" fontId="36" fillId="29" borderId="16" xfId="0" applyNumberFormat="1" applyFont="1" applyFill="1" applyBorder="1" applyAlignment="1">
      <alignment vertical="center"/>
    </xf>
    <xf numFmtId="1" fontId="36" fillId="29" borderId="10" xfId="0" applyNumberFormat="1" applyFont="1" applyFill="1" applyBorder="1" applyAlignment="1">
      <alignment vertical="center"/>
    </xf>
    <xf numFmtId="1" fontId="36" fillId="30" borderId="10" xfId="0" applyNumberFormat="1" applyFont="1" applyFill="1" applyBorder="1"/>
    <xf numFmtId="1" fontId="36" fillId="30" borderId="16" xfId="0" applyNumberFormat="1" applyFont="1" applyFill="1" applyBorder="1" applyAlignment="1">
      <alignment vertical="center"/>
    </xf>
    <xf numFmtId="1" fontId="36" fillId="30" borderId="10" xfId="0" applyNumberFormat="1" applyFont="1" applyFill="1" applyBorder="1" applyAlignment="1">
      <alignment vertical="center"/>
    </xf>
    <xf numFmtId="1" fontId="36" fillId="31" borderId="18" xfId="19" applyNumberFormat="1" applyFont="1" applyFill="1" applyBorder="1" applyAlignment="1">
      <alignment vertical="center"/>
    </xf>
    <xf numFmtId="1" fontId="36" fillId="31" borderId="19" xfId="19" applyNumberFormat="1" applyFont="1" applyFill="1" applyBorder="1" applyAlignment="1">
      <alignment vertical="center"/>
    </xf>
    <xf numFmtId="169" fontId="42" fillId="33" borderId="36" xfId="0" applyNumberFormat="1" applyFont="1" applyFill="1" applyBorder="1" applyAlignment="1">
      <alignment horizontal="center"/>
    </xf>
    <xf numFmtId="169" fontId="42" fillId="33" borderId="40" xfId="0" applyNumberFormat="1" applyFont="1" applyFill="1" applyBorder="1" applyAlignment="1">
      <alignment horizontal="center"/>
    </xf>
    <xf numFmtId="0" fontId="42" fillId="33" borderId="14" xfId="0" applyFont="1" applyFill="1" applyBorder="1" applyAlignment="1">
      <alignment horizontal="center" vertical="center"/>
    </xf>
    <xf numFmtId="41" fontId="43" fillId="33" borderId="16" xfId="0" applyNumberFormat="1" applyFont="1" applyFill="1" applyBorder="1" applyAlignment="1">
      <alignment vertical="center"/>
    </xf>
    <xf numFmtId="41" fontId="43" fillId="30" borderId="30" xfId="0" applyNumberFormat="1" applyFont="1" applyFill="1" applyBorder="1"/>
    <xf numFmtId="41" fontId="43" fillId="30" borderId="30" xfId="0" applyNumberFormat="1" applyFont="1" applyFill="1" applyBorder="1" applyAlignment="1">
      <alignment vertical="center"/>
    </xf>
    <xf numFmtId="41" fontId="43" fillId="31" borderId="27" xfId="19" applyNumberFormat="1" applyFont="1" applyFill="1" applyBorder="1" applyAlignment="1">
      <alignment vertical="center"/>
    </xf>
    <xf numFmtId="38" fontId="29" fillId="29" borderId="16" xfId="0" applyNumberFormat="1" applyFont="1" applyFill="1" applyBorder="1" applyAlignment="1">
      <alignment horizontal="center" vertical="center"/>
    </xf>
    <xf numFmtId="38" fontId="29" fillId="29" borderId="10" xfId="0" applyNumberFormat="1" applyFont="1" applyFill="1" applyBorder="1" applyAlignment="1">
      <alignment horizontal="center" vertical="center"/>
    </xf>
    <xf numFmtId="38" fontId="29" fillId="29" borderId="17" xfId="0" applyNumberFormat="1" applyFont="1" applyFill="1" applyBorder="1" applyAlignment="1">
      <alignment horizontal="center" vertical="center"/>
    </xf>
    <xf numFmtId="38" fontId="44" fillId="33" borderId="11" xfId="0" applyNumberFormat="1" applyFont="1" applyFill="1" applyBorder="1" applyAlignment="1">
      <alignment horizontal="center" vertical="center"/>
    </xf>
    <xf numFmtId="0" fontId="37" fillId="0" borderId="10" xfId="19" applyNumberFormat="1" applyFont="1" applyBorder="1"/>
    <xf numFmtId="0" fontId="40" fillId="0" borderId="0" xfId="0" applyNumberFormat="1" applyFont="1" applyFill="1" applyBorder="1" applyAlignment="1">
      <alignment horizontal="center" vertical="center" wrapText="1"/>
    </xf>
    <xf numFmtId="0" fontId="37" fillId="0" borderId="10" xfId="19" applyNumberFormat="1" applyFont="1" applyBorder="1" applyAlignment="1">
      <alignment horizontal="center"/>
    </xf>
    <xf numFmtId="0" fontId="37" fillId="0" borderId="0" xfId="0" applyNumberFormat="1" applyFont="1" applyBorder="1" applyAlignment="1">
      <alignment horizontal="center"/>
    </xf>
    <xf numFmtId="0" fontId="37" fillId="0" borderId="0" xfId="19" applyNumberFormat="1" applyFont="1" applyBorder="1" applyAlignment="1">
      <alignment horizontal="center"/>
    </xf>
    <xf numFmtId="0" fontId="37" fillId="0" borderId="0" xfId="0" applyNumberFormat="1" applyFont="1" applyFill="1" applyBorder="1" applyAlignment="1">
      <alignment horizontal="center" vertical="center"/>
    </xf>
    <xf numFmtId="0" fontId="37" fillId="0" borderId="0" xfId="0" applyNumberFormat="1" applyFont="1" applyBorder="1" applyAlignment="1">
      <alignment horizontal="center" vertical="center"/>
    </xf>
    <xf numFmtId="0" fontId="37" fillId="0" borderId="0" xfId="19" applyNumberFormat="1" applyFont="1" applyBorder="1" applyAlignment="1">
      <alignment horizontal="center" vertical="center"/>
    </xf>
    <xf numFmtId="0" fontId="37" fillId="0" borderId="44" xfId="19" applyNumberFormat="1" applyFont="1" applyBorder="1"/>
    <xf numFmtId="0" fontId="37" fillId="0" borderId="44" xfId="19" applyNumberFormat="1" applyFont="1" applyBorder="1" applyAlignment="1">
      <alignment horizontal="center"/>
    </xf>
    <xf numFmtId="0" fontId="37" fillId="0" borderId="19" xfId="19" applyNumberFormat="1" applyFont="1" applyBorder="1"/>
    <xf numFmtId="0" fontId="37" fillId="0" borderId="19" xfId="19" applyNumberFormat="1" applyFont="1" applyBorder="1" applyAlignment="1">
      <alignment horizontal="center"/>
    </xf>
    <xf numFmtId="0" fontId="40" fillId="0" borderId="14" xfId="0" applyFont="1" applyBorder="1" applyAlignment="1">
      <alignment horizontal="center" vertical="center" wrapText="1"/>
    </xf>
    <xf numFmtId="0" fontId="37" fillId="0" borderId="44" xfId="19" applyNumberFormat="1" applyFont="1" applyBorder="1" applyAlignment="1">
      <alignment vertical="center"/>
    </xf>
    <xf numFmtId="0" fontId="37" fillId="0" borderId="44" xfId="19" applyNumberFormat="1" applyFont="1" applyBorder="1" applyAlignment="1">
      <alignment horizontal="center" vertical="center"/>
    </xf>
    <xf numFmtId="0" fontId="40" fillId="0" borderId="16" xfId="0" applyFont="1" applyBorder="1" applyAlignment="1">
      <alignment horizontal="center" vertical="center" wrapText="1"/>
    </xf>
    <xf numFmtId="0" fontId="37" fillId="0" borderId="10" xfId="19" applyNumberFormat="1" applyFont="1" applyBorder="1" applyAlignment="1">
      <alignment vertical="center"/>
    </xf>
    <xf numFmtId="0" fontId="37" fillId="0" borderId="10" xfId="19" applyNumberFormat="1" applyFont="1" applyBorder="1" applyAlignment="1">
      <alignment horizontal="center" vertical="center"/>
    </xf>
    <xf numFmtId="0" fontId="40" fillId="0" borderId="18" xfId="0" applyFont="1" applyBorder="1" applyAlignment="1">
      <alignment horizontal="center" vertical="center" wrapText="1"/>
    </xf>
    <xf numFmtId="0" fontId="37" fillId="0" borderId="19" xfId="19" applyNumberFormat="1" applyFont="1" applyBorder="1" applyAlignment="1">
      <alignment vertical="center"/>
    </xf>
    <xf numFmtId="0" fontId="37" fillId="0" borderId="19" xfId="19" applyNumberFormat="1" applyFont="1" applyBorder="1" applyAlignment="1">
      <alignment horizontal="center" vertical="center"/>
    </xf>
    <xf numFmtId="0" fontId="40" fillId="0" borderId="34" xfId="0" applyFont="1" applyBorder="1" applyAlignment="1">
      <alignment horizontal="center" vertical="center" wrapText="1"/>
    </xf>
    <xf numFmtId="0" fontId="37" fillId="0" borderId="34" xfId="19" applyNumberFormat="1" applyFont="1" applyBorder="1" applyAlignment="1">
      <alignment vertical="center"/>
    </xf>
    <xf numFmtId="0" fontId="37" fillId="0" borderId="34" xfId="0" applyNumberFormat="1" applyFont="1" applyBorder="1" applyAlignment="1">
      <alignment vertical="center"/>
    </xf>
    <xf numFmtId="0" fontId="37" fillId="0" borderId="34" xfId="0" applyNumberFormat="1" applyFont="1" applyFill="1" applyBorder="1" applyAlignment="1">
      <alignment vertical="center"/>
    </xf>
    <xf numFmtId="0" fontId="37" fillId="0" borderId="34" xfId="0" applyNumberFormat="1" applyFont="1" applyFill="1" applyBorder="1" applyAlignment="1">
      <alignment horizontal="center" vertical="center"/>
    </xf>
    <xf numFmtId="0" fontId="37" fillId="0" borderId="34" xfId="0" applyNumberFormat="1" applyFont="1" applyBorder="1" applyAlignment="1">
      <alignment horizontal="center" vertical="center"/>
    </xf>
    <xf numFmtId="0" fontId="37" fillId="0" borderId="34" xfId="19" applyNumberFormat="1" applyFont="1" applyBorder="1" applyAlignment="1">
      <alignment horizontal="center" vertical="center"/>
    </xf>
    <xf numFmtId="0" fontId="37" fillId="0" borderId="41" xfId="0" applyFont="1" applyFill="1" applyBorder="1" applyAlignment="1">
      <alignment vertical="center"/>
    </xf>
    <xf numFmtId="0" fontId="40" fillId="0" borderId="41" xfId="0" applyNumberFormat="1" applyFont="1" applyFill="1" applyBorder="1" applyAlignment="1">
      <alignment horizontal="center" vertical="center" wrapText="1"/>
    </xf>
    <xf numFmtId="0" fontId="37" fillId="0" borderId="41" xfId="0" applyNumberFormat="1" applyFont="1" applyFill="1" applyBorder="1" applyAlignment="1">
      <alignment vertical="center"/>
    </xf>
    <xf numFmtId="0" fontId="37" fillId="0" borderId="41" xfId="0" applyNumberFormat="1" applyFont="1" applyFill="1" applyBorder="1" applyAlignment="1">
      <alignment horizontal="center" vertical="center"/>
    </xf>
    <xf numFmtId="0" fontId="37" fillId="0" borderId="42" xfId="19" applyNumberFormat="1" applyFont="1" applyBorder="1"/>
    <xf numFmtId="0" fontId="37" fillId="0" borderId="42" xfId="19" applyNumberFormat="1" applyFont="1" applyFill="1" applyBorder="1"/>
    <xf numFmtId="0" fontId="37" fillId="0" borderId="42" xfId="19" applyNumberFormat="1" applyFont="1" applyFill="1" applyBorder="1" applyAlignment="1">
      <alignment horizontal="center"/>
    </xf>
    <xf numFmtId="0" fontId="37" fillId="0" borderId="42" xfId="19" applyNumberFormat="1" applyFont="1" applyBorder="1" applyAlignment="1">
      <alignment horizontal="center"/>
    </xf>
    <xf numFmtId="0" fontId="37" fillId="0" borderId="55" xfId="0" applyFont="1" applyBorder="1"/>
    <xf numFmtId="0" fontId="37" fillId="0" borderId="55" xfId="19" applyNumberFormat="1" applyFont="1" applyBorder="1"/>
    <xf numFmtId="0" fontId="37" fillId="0" borderId="55" xfId="0" applyNumberFormat="1" applyFont="1" applyBorder="1"/>
    <xf numFmtId="0" fontId="37" fillId="0" borderId="55" xfId="0" applyNumberFormat="1" applyFont="1" applyFill="1" applyBorder="1"/>
    <xf numFmtId="0" fontId="37" fillId="0" borderId="55" xfId="0" applyNumberFormat="1" applyFont="1" applyFill="1" applyBorder="1" applyAlignment="1">
      <alignment horizontal="center"/>
    </xf>
    <xf numFmtId="0" fontId="37" fillId="0" borderId="55" xfId="0" applyNumberFormat="1" applyFont="1" applyBorder="1" applyAlignment="1">
      <alignment horizontal="center"/>
    </xf>
    <xf numFmtId="0" fontId="37" fillId="0" borderId="55" xfId="19" applyNumberFormat="1" applyFont="1" applyBorder="1" applyAlignment="1">
      <alignment horizontal="center"/>
    </xf>
    <xf numFmtId="0" fontId="37" fillId="0" borderId="43" xfId="19" applyNumberFormat="1" applyFont="1" applyBorder="1"/>
    <xf numFmtId="0" fontId="37" fillId="0" borderId="11" xfId="19" applyNumberFormat="1" applyFont="1" applyBorder="1"/>
    <xf numFmtId="0" fontId="37" fillId="0" borderId="51" xfId="19" applyNumberFormat="1" applyFont="1" applyBorder="1"/>
    <xf numFmtId="0" fontId="41" fillId="0" borderId="18" xfId="0" applyFont="1" applyBorder="1" applyAlignment="1">
      <alignment horizontal="center" vertical="center" wrapText="1"/>
    </xf>
    <xf numFmtId="0" fontId="0" fillId="37" borderId="10" xfId="0" applyFill="1" applyBorder="1"/>
    <xf numFmtId="0" fontId="37" fillId="37" borderId="10" xfId="0" applyFont="1" applyFill="1" applyBorder="1" applyAlignment="1">
      <alignment vertical="center"/>
    </xf>
    <xf numFmtId="0" fontId="0" fillId="38" borderId="10" xfId="0" applyFill="1" applyBorder="1"/>
    <xf numFmtId="38" fontId="29" fillId="0" borderId="0" xfId="0" applyNumberFormat="1" applyFont="1" applyFill="1" applyBorder="1" applyAlignment="1">
      <alignment horizontal="center" vertical="center"/>
    </xf>
    <xf numFmtId="38" fontId="44" fillId="0" borderId="0" xfId="0" applyNumberFormat="1" applyFont="1" applyFill="1" applyBorder="1" applyAlignment="1">
      <alignment horizontal="center" vertical="center"/>
    </xf>
    <xf numFmtId="38" fontId="44" fillId="33" borderId="17" xfId="0" applyNumberFormat="1" applyFont="1" applyFill="1" applyBorder="1" applyAlignment="1">
      <alignment horizontal="center" vertical="center"/>
    </xf>
    <xf numFmtId="0" fontId="0" fillId="38" borderId="19" xfId="0" applyFill="1" applyBorder="1"/>
    <xf numFmtId="0" fontId="0" fillId="0" borderId="10" xfId="0" applyFill="1" applyBorder="1" applyAlignment="1">
      <alignment vertical="center" wrapText="1"/>
    </xf>
    <xf numFmtId="0" fontId="23" fillId="25" borderId="10" xfId="0" applyFont="1" applyFill="1" applyBorder="1" applyAlignment="1">
      <alignment horizontal="center" vertical="center" wrapText="1"/>
    </xf>
    <xf numFmtId="0" fontId="23" fillId="0" borderId="10" xfId="0" applyFont="1" applyFill="1" applyBorder="1" applyAlignment="1">
      <alignment vertical="center" wrapText="1"/>
    </xf>
    <xf numFmtId="38" fontId="0" fillId="33" borderId="15" xfId="0" applyNumberFormat="1" applyFill="1" applyBorder="1" applyAlignment="1">
      <alignment horizontal="center"/>
    </xf>
    <xf numFmtId="38" fontId="29" fillId="29" borderId="19" xfId="0" applyNumberFormat="1" applyFont="1" applyFill="1" applyBorder="1" applyAlignment="1">
      <alignment horizontal="center" vertical="center"/>
    </xf>
    <xf numFmtId="38" fontId="29" fillId="29" borderId="11" xfId="0" applyNumberFormat="1" applyFont="1" applyFill="1" applyBorder="1" applyAlignment="1">
      <alignment horizontal="center" vertical="center"/>
    </xf>
    <xf numFmtId="38" fontId="0" fillId="33" borderId="43" xfId="0" applyNumberFormat="1" applyFill="1" applyBorder="1" applyAlignment="1">
      <alignment horizontal="center"/>
    </xf>
    <xf numFmtId="38" fontId="29" fillId="29" borderId="18" xfId="0" applyNumberFormat="1" applyFont="1" applyFill="1" applyBorder="1" applyAlignment="1">
      <alignment horizontal="center" vertical="center"/>
    </xf>
    <xf numFmtId="0" fontId="0" fillId="0" borderId="10" xfId="0" applyNumberFormat="1" applyFill="1" applyBorder="1" applyAlignment="1">
      <alignment vertical="center"/>
    </xf>
    <xf numFmtId="0" fontId="0" fillId="0" borderId="17" xfId="0" applyNumberFormat="1" applyFill="1" applyBorder="1" applyAlignment="1">
      <alignment vertical="center"/>
    </xf>
    <xf numFmtId="0" fontId="0" fillId="0" borderId="16" xfId="0" applyNumberFormat="1" applyFill="1" applyBorder="1" applyAlignment="1">
      <alignment vertical="center"/>
    </xf>
    <xf numFmtId="0" fontId="29" fillId="29" borderId="10" xfId="0" applyNumberFormat="1" applyFont="1" applyFill="1" applyBorder="1" applyAlignment="1">
      <alignment horizontal="center" vertical="center"/>
    </xf>
    <xf numFmtId="0" fontId="29" fillId="29" borderId="17" xfId="0" applyNumberFormat="1" applyFont="1" applyFill="1" applyBorder="1" applyAlignment="1">
      <alignment horizontal="center" vertical="center"/>
    </xf>
    <xf numFmtId="0" fontId="44" fillId="33" borderId="11" xfId="0" applyNumberFormat="1" applyFont="1" applyFill="1" applyBorder="1" applyAlignment="1">
      <alignment horizontal="center" vertical="center"/>
    </xf>
    <xf numFmtId="0" fontId="44" fillId="33" borderId="17" xfId="0" applyNumberFormat="1" applyFont="1" applyFill="1" applyBorder="1" applyAlignment="1">
      <alignment horizontal="center" vertical="center"/>
    </xf>
    <xf numFmtId="0" fontId="23" fillId="25" borderId="10" xfId="0" applyNumberFormat="1" applyFont="1" applyFill="1" applyBorder="1" applyAlignment="1">
      <alignment horizontal="center" vertical="center" wrapText="1"/>
    </xf>
    <xf numFmtId="0" fontId="23" fillId="25" borderId="17" xfId="0" applyNumberFormat="1" applyFont="1" applyFill="1" applyBorder="1" applyAlignment="1">
      <alignment horizontal="center" vertical="center" wrapText="1"/>
    </xf>
    <xf numFmtId="0" fontId="23" fillId="25" borderId="16" xfId="0" applyNumberFormat="1" applyFont="1" applyFill="1" applyBorder="1" applyAlignment="1">
      <alignment horizontal="center" vertical="center" wrapText="1"/>
    </xf>
    <xf numFmtId="0" fontId="29" fillId="35" borderId="10" xfId="0" applyNumberFormat="1" applyFont="1" applyFill="1" applyBorder="1" applyAlignment="1">
      <alignment horizontal="center" vertical="center"/>
    </xf>
    <xf numFmtId="0" fontId="29" fillId="35" borderId="17" xfId="0" applyNumberFormat="1" applyFont="1" applyFill="1" applyBorder="1" applyAlignment="1">
      <alignment horizontal="center" vertical="center"/>
    </xf>
    <xf numFmtId="0" fontId="44" fillId="34" borderId="11" xfId="0" applyNumberFormat="1" applyFont="1" applyFill="1" applyBorder="1" applyAlignment="1">
      <alignment horizontal="center" vertical="center"/>
    </xf>
    <xf numFmtId="0" fontId="44" fillId="34" borderId="17" xfId="0" applyNumberFormat="1" applyFont="1" applyFill="1" applyBorder="1" applyAlignment="1">
      <alignment horizontal="center" vertical="center"/>
    </xf>
    <xf numFmtId="0" fontId="24" fillId="27" borderId="19" xfId="0" applyNumberFormat="1" applyFont="1" applyFill="1" applyBorder="1" applyAlignment="1">
      <alignment vertical="center"/>
    </xf>
    <xf numFmtId="0" fontId="24" fillId="27" borderId="20" xfId="0" applyNumberFormat="1" applyFont="1" applyFill="1" applyBorder="1" applyAlignment="1">
      <alignment vertical="center"/>
    </xf>
    <xf numFmtId="0" fontId="24" fillId="27" borderId="18" xfId="0" applyNumberFormat="1" applyFont="1" applyFill="1" applyBorder="1" applyAlignment="1">
      <alignment vertical="center"/>
    </xf>
    <xf numFmtId="0" fontId="44" fillId="33" borderId="20" xfId="0" applyNumberFormat="1" applyFont="1" applyFill="1" applyBorder="1" applyAlignment="1">
      <alignment horizontal="center" vertical="center"/>
    </xf>
    <xf numFmtId="0" fontId="45" fillId="36" borderId="32" xfId="0" applyFont="1" applyFill="1" applyBorder="1"/>
    <xf numFmtId="0" fontId="45" fillId="36" borderId="34" xfId="0" applyFont="1" applyFill="1" applyBorder="1" applyAlignment="1">
      <alignment vertical="center" textRotation="90"/>
    </xf>
    <xf numFmtId="0" fontId="45" fillId="36" borderId="34" xfId="0" applyFont="1" applyFill="1" applyBorder="1"/>
    <xf numFmtId="38" fontId="46" fillId="36" borderId="34" xfId="0" applyNumberFormat="1" applyFont="1" applyFill="1" applyBorder="1" applyAlignment="1">
      <alignment horizontal="center" vertical="center"/>
    </xf>
    <xf numFmtId="38" fontId="46" fillId="36" borderId="33" xfId="0" applyNumberFormat="1" applyFont="1" applyFill="1" applyBorder="1" applyAlignment="1">
      <alignment horizontal="center" vertical="center"/>
    </xf>
    <xf numFmtId="38" fontId="29" fillId="29" borderId="14" xfId="0" applyNumberFormat="1" applyFont="1" applyFill="1" applyBorder="1" applyAlignment="1">
      <alignment horizontal="center" vertical="center"/>
    </xf>
    <xf numFmtId="38" fontId="29" fillId="29" borderId="44" xfId="0" applyNumberFormat="1" applyFont="1" applyFill="1" applyBorder="1" applyAlignment="1">
      <alignment horizontal="center" vertical="center"/>
    </xf>
    <xf numFmtId="0" fontId="0" fillId="0" borderId="22" xfId="0" applyNumberFormat="1" applyFill="1" applyBorder="1" applyAlignment="1">
      <alignment vertical="center"/>
    </xf>
    <xf numFmtId="0" fontId="23" fillId="25" borderId="22" xfId="0" applyNumberFormat="1" applyFont="1" applyFill="1" applyBorder="1" applyAlignment="1">
      <alignment horizontal="center" vertical="center" wrapText="1"/>
    </xf>
    <xf numFmtId="0" fontId="24" fillId="27" borderId="28" xfId="0" applyNumberFormat="1" applyFont="1" applyFill="1" applyBorder="1" applyAlignment="1">
      <alignment vertical="center"/>
    </xf>
    <xf numFmtId="0" fontId="29" fillId="29" borderId="11" xfId="0" applyNumberFormat="1" applyFont="1" applyFill="1" applyBorder="1" applyAlignment="1">
      <alignment horizontal="center" vertical="center"/>
    </xf>
    <xf numFmtId="0" fontId="29" fillId="35" borderId="11" xfId="0" applyNumberFormat="1" applyFont="1" applyFill="1" applyBorder="1" applyAlignment="1">
      <alignment horizontal="center" vertical="center"/>
    </xf>
    <xf numFmtId="0" fontId="37" fillId="0" borderId="48" xfId="19" applyNumberFormat="1" applyFont="1" applyBorder="1" applyAlignment="1">
      <alignment horizontal="center"/>
    </xf>
    <xf numFmtId="0" fontId="37" fillId="0" borderId="22" xfId="19" applyNumberFormat="1" applyFont="1" applyBorder="1" applyAlignment="1">
      <alignment horizontal="center"/>
    </xf>
    <xf numFmtId="0" fontId="37" fillId="0" borderId="56" xfId="19" applyNumberFormat="1" applyFont="1" applyBorder="1" applyAlignment="1">
      <alignment horizontal="center"/>
    </xf>
    <xf numFmtId="1" fontId="39" fillId="33" borderId="14" xfId="0" applyNumberFormat="1" applyFont="1" applyFill="1" applyBorder="1" applyAlignment="1">
      <alignment horizontal="center" vertical="center"/>
    </xf>
    <xf numFmtId="1" fontId="39" fillId="33" borderId="15" xfId="0" applyNumberFormat="1" applyFont="1" applyFill="1" applyBorder="1" applyAlignment="1">
      <alignment horizontal="center" vertical="center"/>
    </xf>
    <xf numFmtId="1" fontId="39" fillId="33" borderId="16" xfId="0" applyNumberFormat="1" applyFont="1" applyFill="1" applyBorder="1" applyAlignment="1">
      <alignment horizontal="center" vertical="center"/>
    </xf>
    <xf numFmtId="1" fontId="39" fillId="33" borderId="17" xfId="0" applyNumberFormat="1" applyFont="1" applyFill="1" applyBorder="1" applyAlignment="1">
      <alignment horizontal="center" vertical="center"/>
    </xf>
    <xf numFmtId="1" fontId="39" fillId="33" borderId="18" xfId="0" applyNumberFormat="1" applyFont="1" applyFill="1" applyBorder="1" applyAlignment="1">
      <alignment horizontal="center" vertical="center"/>
    </xf>
    <xf numFmtId="1" fontId="39" fillId="33" borderId="20" xfId="0" applyNumberFormat="1" applyFont="1" applyFill="1" applyBorder="1" applyAlignment="1">
      <alignment horizontal="center" vertical="center"/>
    </xf>
    <xf numFmtId="0" fontId="37" fillId="0" borderId="28" xfId="19" applyNumberFormat="1" applyFont="1" applyBorder="1" applyAlignment="1">
      <alignment horizontal="center"/>
    </xf>
    <xf numFmtId="0" fontId="39" fillId="33" borderId="14" xfId="0" applyNumberFormat="1" applyFont="1" applyFill="1" applyBorder="1" applyAlignment="1">
      <alignment horizontal="center" vertical="center"/>
    </xf>
    <xf numFmtId="0" fontId="39" fillId="33" borderId="15" xfId="0" applyNumberFormat="1" applyFont="1" applyFill="1" applyBorder="1" applyAlignment="1">
      <alignment horizontal="center" vertical="center"/>
    </xf>
    <xf numFmtId="0" fontId="39" fillId="33" borderId="17" xfId="0" applyNumberFormat="1" applyFont="1" applyFill="1" applyBorder="1" applyAlignment="1">
      <alignment horizontal="center" vertical="center"/>
    </xf>
    <xf numFmtId="0" fontId="39" fillId="33" borderId="20" xfId="0" applyNumberFormat="1" applyFont="1" applyFill="1" applyBorder="1" applyAlignment="1">
      <alignment horizontal="center" vertical="center"/>
    </xf>
    <xf numFmtId="0" fontId="37" fillId="0" borderId="48" xfId="19" applyNumberFormat="1" applyFont="1" applyBorder="1" applyAlignment="1">
      <alignment horizontal="center" vertical="center"/>
    </xf>
    <xf numFmtId="0" fontId="37" fillId="0" borderId="22" xfId="19" applyNumberFormat="1" applyFont="1" applyBorder="1" applyAlignment="1">
      <alignment horizontal="center" vertical="center"/>
    </xf>
    <xf numFmtId="0" fontId="37" fillId="0" borderId="28" xfId="19" applyNumberFormat="1" applyFont="1" applyBorder="1" applyAlignment="1">
      <alignment horizontal="center" vertical="center"/>
    </xf>
    <xf numFmtId="0" fontId="0" fillId="0" borderId="10" xfId="0" applyNumberFormat="1" applyFont="1" applyBorder="1"/>
    <xf numFmtId="0" fontId="36" fillId="25" borderId="50" xfId="0" applyNumberFormat="1" applyFont="1" applyFill="1" applyBorder="1"/>
    <xf numFmtId="0" fontId="36" fillId="25" borderId="42" xfId="0" applyNumberFormat="1" applyFont="1" applyFill="1" applyBorder="1"/>
    <xf numFmtId="0" fontId="36" fillId="25" borderId="57" xfId="0" applyNumberFormat="1" applyFont="1" applyFill="1" applyBorder="1"/>
    <xf numFmtId="0" fontId="36" fillId="25" borderId="56" xfId="0" applyNumberFormat="1" applyFont="1" applyFill="1" applyBorder="1"/>
    <xf numFmtId="0" fontId="36" fillId="25" borderId="53" xfId="0" applyNumberFormat="1" applyFont="1" applyFill="1" applyBorder="1" applyAlignment="1">
      <alignment vertical="center"/>
    </xf>
    <xf numFmtId="0" fontId="36" fillId="25" borderId="47" xfId="0" applyNumberFormat="1" applyFont="1" applyFill="1" applyBorder="1" applyAlignment="1">
      <alignment vertical="center"/>
    </xf>
    <xf numFmtId="0" fontId="36" fillId="25" borderId="52" xfId="0" applyNumberFormat="1" applyFont="1" applyFill="1" applyBorder="1" applyAlignment="1">
      <alignment vertical="center"/>
    </xf>
    <xf numFmtId="0" fontId="36" fillId="25" borderId="58" xfId="0" applyNumberFormat="1" applyFont="1" applyFill="1" applyBorder="1" applyAlignment="1">
      <alignment vertical="center"/>
    </xf>
    <xf numFmtId="0" fontId="45" fillId="36" borderId="0" xfId="0" applyFont="1" applyFill="1" applyBorder="1"/>
    <xf numFmtId="0" fontId="0" fillId="37" borderId="44" xfId="0" applyFill="1" applyBorder="1"/>
    <xf numFmtId="169" fontId="42" fillId="33" borderId="15" xfId="0" applyNumberFormat="1" applyFont="1" applyFill="1" applyBorder="1" applyAlignment="1">
      <alignment horizontal="center" vertical="center"/>
    </xf>
    <xf numFmtId="0" fontId="43" fillId="33" borderId="17" xfId="0" applyNumberFormat="1" applyFont="1" applyFill="1" applyBorder="1" applyAlignment="1">
      <alignment vertical="center"/>
    </xf>
    <xf numFmtId="0" fontId="43" fillId="30" borderId="17" xfId="0" applyNumberFormat="1" applyFont="1" applyFill="1" applyBorder="1"/>
    <xf numFmtId="0" fontId="43" fillId="30" borderId="17" xfId="0" applyNumberFormat="1" applyFont="1" applyFill="1" applyBorder="1" applyAlignment="1">
      <alignment vertical="center"/>
    </xf>
    <xf numFmtId="0" fontId="43" fillId="31" borderId="20" xfId="19" applyNumberFormat="1" applyFont="1" applyFill="1" applyBorder="1" applyAlignment="1">
      <alignment vertical="center"/>
    </xf>
    <xf numFmtId="1" fontId="37" fillId="0" borderId="44" xfId="19" applyNumberFormat="1" applyFont="1" applyBorder="1" applyAlignment="1">
      <alignment horizontal="center"/>
    </xf>
    <xf numFmtId="1" fontId="37" fillId="0" borderId="10" xfId="19" applyNumberFormat="1" applyFont="1" applyBorder="1" applyAlignment="1">
      <alignment horizontal="center"/>
    </xf>
    <xf numFmtId="1" fontId="37" fillId="0" borderId="42" xfId="19" applyNumberFormat="1" applyFont="1" applyBorder="1" applyAlignment="1">
      <alignment horizontal="center"/>
    </xf>
    <xf numFmtId="1" fontId="37" fillId="0" borderId="55" xfId="19" applyNumberFormat="1" applyFont="1" applyBorder="1" applyAlignment="1">
      <alignment horizontal="center"/>
    </xf>
    <xf numFmtId="1" fontId="37" fillId="0" borderId="44" xfId="19" applyNumberFormat="1" applyFont="1" applyBorder="1" applyAlignment="1">
      <alignment horizontal="center" vertical="center"/>
    </xf>
    <xf numFmtId="1" fontId="37" fillId="0" borderId="10" xfId="19" applyNumberFormat="1" applyFont="1" applyBorder="1" applyAlignment="1">
      <alignment horizontal="center" vertical="center"/>
    </xf>
    <xf numFmtId="1" fontId="37" fillId="0" borderId="19" xfId="19" applyNumberFormat="1" applyFont="1" applyBorder="1" applyAlignment="1">
      <alignment horizontal="center" vertical="center"/>
    </xf>
    <xf numFmtId="1" fontId="37" fillId="0" borderId="34" xfId="19" applyNumberFormat="1" applyFont="1" applyBorder="1" applyAlignment="1">
      <alignment horizontal="center" vertical="center"/>
    </xf>
    <xf numFmtId="1" fontId="40" fillId="0" borderId="41" xfId="0" applyNumberFormat="1" applyFont="1" applyFill="1" applyBorder="1" applyAlignment="1">
      <alignment horizontal="center" vertical="center" wrapText="1"/>
    </xf>
    <xf numFmtId="1" fontId="37" fillId="0" borderId="19" xfId="19" applyNumberFormat="1" applyFont="1" applyBorder="1" applyAlignment="1">
      <alignment horizontal="center"/>
    </xf>
    <xf numFmtId="0" fontId="45" fillId="36" borderId="39" xfId="0" applyFont="1" applyFill="1" applyBorder="1"/>
    <xf numFmtId="38" fontId="46" fillId="36" borderId="0" xfId="0" applyNumberFormat="1" applyFont="1" applyFill="1" applyBorder="1" applyAlignment="1">
      <alignment horizontal="center" vertical="center"/>
    </xf>
    <xf numFmtId="38" fontId="46" fillId="36" borderId="35" xfId="0" applyNumberFormat="1" applyFont="1" applyFill="1" applyBorder="1" applyAlignment="1">
      <alignment horizontal="center" vertical="center"/>
    </xf>
    <xf numFmtId="0" fontId="37" fillId="37" borderId="44" xfId="0" applyFont="1" applyFill="1" applyBorder="1" applyAlignment="1">
      <alignment vertical="center"/>
    </xf>
    <xf numFmtId="0" fontId="37" fillId="37" borderId="19" xfId="0" applyFont="1" applyFill="1" applyBorder="1" applyAlignment="1">
      <alignment vertical="center"/>
    </xf>
    <xf numFmtId="0" fontId="0" fillId="37" borderId="19" xfId="0" applyFill="1" applyBorder="1"/>
    <xf numFmtId="0" fontId="0" fillId="38" borderId="47" xfId="0" applyFill="1" applyBorder="1"/>
    <xf numFmtId="0" fontId="0" fillId="0" borderId="22" xfId="0" applyNumberFormat="1" applyFont="1" applyBorder="1"/>
    <xf numFmtId="0" fontId="0" fillId="28" borderId="11" xfId="0" applyFont="1" applyFill="1" applyBorder="1" applyAlignment="1">
      <alignment horizontal="center" vertical="center"/>
    </xf>
    <xf numFmtId="0" fontId="36" fillId="25" borderId="51" xfId="0" applyNumberFormat="1" applyFont="1" applyFill="1" applyBorder="1"/>
    <xf numFmtId="0" fontId="0" fillId="0" borderId="11" xfId="0" applyNumberFormat="1" applyFont="1" applyBorder="1"/>
    <xf numFmtId="0" fontId="36" fillId="25" borderId="54" xfId="0" applyNumberFormat="1" applyFont="1" applyFill="1" applyBorder="1" applyAlignment="1">
      <alignment vertical="center"/>
    </xf>
    <xf numFmtId="0" fontId="36" fillId="0" borderId="63" xfId="0" applyFont="1" applyBorder="1" applyAlignment="1">
      <alignment horizontal="center" vertical="center" wrapText="1"/>
    </xf>
    <xf numFmtId="0" fontId="36" fillId="0" borderId="45" xfId="0" applyFont="1" applyBorder="1" applyAlignment="1">
      <alignment vertical="center" wrapText="1"/>
    </xf>
    <xf numFmtId="0" fontId="36" fillId="0" borderId="63" xfId="0" applyFont="1" applyFill="1" applyBorder="1" applyAlignment="1">
      <alignment horizontal="center" vertical="center" wrapText="1"/>
    </xf>
    <xf numFmtId="0" fontId="36" fillId="28" borderId="63" xfId="0" applyFont="1" applyFill="1" applyBorder="1" applyAlignment="1">
      <alignment horizontal="center" vertical="center" wrapText="1"/>
    </xf>
    <xf numFmtId="0" fontId="36" fillId="28" borderId="45" xfId="0" applyFont="1" applyFill="1" applyBorder="1" applyAlignment="1">
      <alignment vertical="center" wrapText="1"/>
    </xf>
    <xf numFmtId="0" fontId="36" fillId="25" borderId="63" xfId="0" applyFont="1" applyFill="1" applyBorder="1" applyAlignment="1">
      <alignment horizontal="center" vertical="center"/>
    </xf>
    <xf numFmtId="0" fontId="36" fillId="25" borderId="45" xfId="0" applyFont="1" applyFill="1" applyBorder="1" applyAlignment="1">
      <alignment horizontal="center" vertical="center"/>
    </xf>
    <xf numFmtId="0" fontId="36" fillId="25" borderId="63" xfId="0" applyFont="1" applyFill="1" applyBorder="1" applyAlignment="1">
      <alignment horizontal="center" vertical="center" wrapText="1"/>
    </xf>
    <xf numFmtId="0" fontId="36" fillId="0" borderId="65" xfId="0" applyFont="1" applyFill="1" applyBorder="1" applyAlignment="1">
      <alignment horizontal="center" vertical="center" wrapText="1"/>
    </xf>
    <xf numFmtId="0" fontId="36" fillId="28" borderId="65" xfId="0" applyFont="1" applyFill="1" applyBorder="1" applyAlignment="1">
      <alignment horizontal="center" vertical="center" wrapText="1"/>
    </xf>
    <xf numFmtId="0" fontId="36" fillId="0" borderId="65" xfId="0" applyFont="1" applyBorder="1" applyAlignment="1">
      <alignment horizontal="center" vertical="center" wrapText="1"/>
    </xf>
    <xf numFmtId="0" fontId="36" fillId="25" borderId="65" xfId="0" applyFont="1" applyFill="1" applyBorder="1" applyAlignment="1">
      <alignment horizontal="center" vertical="center"/>
    </xf>
    <xf numFmtId="0" fontId="36" fillId="25" borderId="65" xfId="0" applyFont="1" applyFill="1" applyBorder="1" applyAlignment="1">
      <alignment horizontal="center" vertical="center" wrapText="1"/>
    </xf>
    <xf numFmtId="0" fontId="36" fillId="25" borderId="45" xfId="0" applyFont="1" applyFill="1" applyBorder="1" applyAlignment="1">
      <alignment horizontal="center" vertical="center" wrapText="1"/>
    </xf>
    <xf numFmtId="41" fontId="36" fillId="24" borderId="66" xfId="19" applyFont="1" applyFill="1" applyBorder="1" applyAlignment="1">
      <alignment horizontal="center" vertical="center" wrapText="1"/>
    </xf>
    <xf numFmtId="41" fontId="36" fillId="24" borderId="67" xfId="19" applyFont="1" applyFill="1" applyBorder="1" applyAlignment="1">
      <alignment horizontal="center" vertical="center" wrapText="1"/>
    </xf>
    <xf numFmtId="41" fontId="36" fillId="24" borderId="68" xfId="19" applyFont="1" applyFill="1" applyBorder="1" applyAlignment="1">
      <alignment horizontal="center" vertical="center" wrapText="1"/>
    </xf>
    <xf numFmtId="0" fontId="50" fillId="0" borderId="47" xfId="0" applyFont="1" applyBorder="1" applyAlignment="1">
      <alignment horizontal="left" vertical="center"/>
    </xf>
    <xf numFmtId="0" fontId="52" fillId="0" borderId="10" xfId="0" applyFont="1" applyBorder="1" applyAlignment="1">
      <alignment horizontal="center"/>
    </xf>
    <xf numFmtId="0" fontId="0" fillId="0" borderId="11" xfId="0" applyBorder="1"/>
    <xf numFmtId="0" fontId="53" fillId="0" borderId="11" xfId="0" applyFont="1" applyBorder="1" applyAlignment="1">
      <alignment horizontal="center" vertical="center"/>
    </xf>
    <xf numFmtId="0" fontId="49" fillId="0" borderId="0" xfId="0" applyFont="1" applyBorder="1" applyAlignment="1">
      <alignment vertical="center" textRotation="90"/>
    </xf>
    <xf numFmtId="0" fontId="48" fillId="0" borderId="11" xfId="0" applyFont="1" applyBorder="1" applyAlignment="1">
      <alignment wrapText="1"/>
    </xf>
    <xf numFmtId="0" fontId="3" fillId="0" borderId="0" xfId="45"/>
    <xf numFmtId="0" fontId="54" fillId="0" borderId="0" xfId="45" applyFont="1"/>
    <xf numFmtId="0" fontId="55" fillId="0" borderId="0" xfId="45" applyFont="1"/>
    <xf numFmtId="0" fontId="3" fillId="0" borderId="0" xfId="45" applyBorder="1"/>
    <xf numFmtId="0" fontId="3" fillId="0" borderId="0" xfId="45" applyAlignment="1">
      <alignment horizontal="left"/>
    </xf>
    <xf numFmtId="0" fontId="51" fillId="0" borderId="0" xfId="45" applyNumberFormat="1" applyFont="1" applyBorder="1"/>
    <xf numFmtId="0" fontId="3" fillId="0" borderId="0" xfId="45" applyNumberFormat="1" applyBorder="1"/>
    <xf numFmtId="0" fontId="60" fillId="0" borderId="0" xfId="45" applyFont="1"/>
    <xf numFmtId="0" fontId="3" fillId="0" borderId="0" xfId="45" applyBorder="1" applyAlignment="1">
      <alignment horizontal="center"/>
    </xf>
    <xf numFmtId="0" fontId="61" fillId="0" borderId="0" xfId="45" applyFont="1"/>
    <xf numFmtId="0" fontId="58" fillId="0" borderId="0" xfId="45" applyFont="1" applyFill="1" applyBorder="1" applyAlignment="1">
      <alignment horizontal="center" vertical="center"/>
    </xf>
    <xf numFmtId="0" fontId="51" fillId="0" borderId="0" xfId="45" applyNumberFormat="1" applyFont="1" applyBorder="1" applyAlignment="1"/>
    <xf numFmtId="0" fontId="54" fillId="0" borderId="0" xfId="45" applyFont="1" applyBorder="1"/>
    <xf numFmtId="0" fontId="56" fillId="0" borderId="0" xfId="45" applyFont="1" applyBorder="1" applyAlignment="1">
      <alignment horizontal="center"/>
    </xf>
    <xf numFmtId="170" fontId="59" fillId="0" borderId="0" xfId="49" applyNumberFormat="1" applyFont="1" applyBorder="1" applyAlignment="1">
      <alignment horizontal="center" vertical="center"/>
    </xf>
    <xf numFmtId="0" fontId="63" fillId="0" borderId="0" xfId="45" applyFont="1" applyBorder="1" applyAlignment="1">
      <alignment vertical="center"/>
    </xf>
    <xf numFmtId="11" fontId="3" fillId="0" borderId="0" xfId="45" applyNumberFormat="1"/>
    <xf numFmtId="0" fontId="61" fillId="0" borderId="0" xfId="45" applyFont="1" applyBorder="1"/>
    <xf numFmtId="170" fontId="52" fillId="0" borderId="10" xfId="49" applyNumberFormat="1" applyFont="1" applyBorder="1" applyAlignment="1">
      <alignment vertical="center"/>
    </xf>
    <xf numFmtId="0" fontId="36" fillId="25" borderId="77" xfId="0" applyFont="1" applyFill="1" applyBorder="1" applyAlignment="1">
      <alignment horizontal="center" vertical="center"/>
    </xf>
    <xf numFmtId="0" fontId="36" fillId="25" borderId="77" xfId="0" applyFont="1" applyFill="1" applyBorder="1" applyAlignment="1">
      <alignment horizontal="center" vertical="center" wrapText="1"/>
    </xf>
    <xf numFmtId="41" fontId="36" fillId="24" borderId="78" xfId="19" applyFont="1" applyFill="1" applyBorder="1" applyAlignment="1">
      <alignment horizontal="center" vertical="center" wrapText="1"/>
    </xf>
    <xf numFmtId="0" fontId="51" fillId="0" borderId="16" xfId="45" applyNumberFormat="1" applyFont="1" applyFill="1" applyBorder="1"/>
    <xf numFmtId="0" fontId="24" fillId="0" borderId="0" xfId="0" applyFont="1" applyBorder="1" applyAlignment="1"/>
    <xf numFmtId="0" fontId="0" fillId="0" borderId="0" xfId="0" applyBorder="1"/>
    <xf numFmtId="0" fontId="4" fillId="0" borderId="10" xfId="0" applyFont="1" applyBorder="1" applyAlignment="1"/>
    <xf numFmtId="0" fontId="24" fillId="0" borderId="14" xfId="0" applyFont="1" applyBorder="1" applyAlignment="1"/>
    <xf numFmtId="0" fontId="24" fillId="0" borderId="44" xfId="0" applyFont="1" applyBorder="1" applyAlignment="1"/>
    <xf numFmtId="0" fontId="0" fillId="0" borderId="15" xfId="0" applyBorder="1"/>
    <xf numFmtId="0" fontId="4" fillId="0" borderId="16" xfId="0" applyFont="1" applyBorder="1" applyAlignment="1">
      <alignment horizontal="center"/>
    </xf>
    <xf numFmtId="0" fontId="0" fillId="0" borderId="17" xfId="0" applyBorder="1"/>
    <xf numFmtId="0" fontId="4" fillId="0" borderId="18" xfId="0" applyFont="1" applyBorder="1" applyAlignment="1">
      <alignment horizontal="center"/>
    </xf>
    <xf numFmtId="0" fontId="4" fillId="0" borderId="19" xfId="0" applyFont="1" applyBorder="1" applyAlignment="1"/>
    <xf numFmtId="0" fontId="0" fillId="0" borderId="20" xfId="0" applyBorder="1"/>
    <xf numFmtId="0" fontId="53" fillId="0" borderId="0" xfId="0" applyFont="1" applyBorder="1" applyAlignment="1">
      <alignment horizontal="center" vertical="center"/>
    </xf>
    <xf numFmtId="0" fontId="52" fillId="0" borderId="0" xfId="0" applyFont="1" applyFill="1" applyBorder="1" applyAlignment="1">
      <alignment horizontal="left" shrinkToFit="1"/>
    </xf>
    <xf numFmtId="0" fontId="51" fillId="0" borderId="0" xfId="0" applyFont="1" applyBorder="1"/>
    <xf numFmtId="0" fontId="53" fillId="0" borderId="10" xfId="0" applyFont="1" applyBorder="1" applyAlignment="1">
      <alignment horizontal="center" vertical="center"/>
    </xf>
    <xf numFmtId="0" fontId="24" fillId="31" borderId="10" xfId="0" applyFont="1" applyFill="1" applyBorder="1" applyAlignment="1"/>
    <xf numFmtId="38" fontId="29" fillId="29" borderId="44" xfId="0" applyNumberFormat="1" applyFont="1" applyFill="1" applyBorder="1" applyAlignment="1">
      <alignment horizontal="center" vertical="center"/>
    </xf>
    <xf numFmtId="170" fontId="52" fillId="0" borderId="42" xfId="49" applyNumberFormat="1" applyFont="1" applyBorder="1" applyAlignment="1">
      <alignment vertical="center"/>
    </xf>
    <xf numFmtId="171" fontId="58" fillId="0" borderId="0" xfId="50" applyNumberFormat="1" applyFont="1" applyFill="1" applyBorder="1" applyAlignment="1">
      <alignment vertical="center"/>
    </xf>
    <xf numFmtId="0" fontId="53" fillId="0" borderId="0" xfId="0" applyFont="1" applyBorder="1" applyAlignment="1">
      <alignment vertical="center"/>
    </xf>
    <xf numFmtId="0" fontId="3" fillId="0" borderId="0" xfId="45" applyFill="1" applyBorder="1"/>
    <xf numFmtId="0" fontId="55" fillId="0" borderId="0" xfId="45" applyFont="1" applyFill="1" applyBorder="1"/>
    <xf numFmtId="49" fontId="51" fillId="0" borderId="16" xfId="45" applyNumberFormat="1" applyFont="1" applyBorder="1" applyAlignment="1">
      <alignment horizontal="left" vertical="center"/>
    </xf>
    <xf numFmtId="0" fontId="66" fillId="0" borderId="0" xfId="45" applyFont="1" applyFill="1" applyAlignment="1">
      <alignment horizontal="center" vertical="center"/>
    </xf>
    <xf numFmtId="38" fontId="29" fillId="29" borderId="42" xfId="0" applyNumberFormat="1" applyFont="1" applyFill="1" applyBorder="1" applyAlignment="1">
      <alignment horizontal="center" vertical="center"/>
    </xf>
    <xf numFmtId="38" fontId="29" fillId="29" borderId="48" xfId="0" applyNumberFormat="1" applyFont="1" applyFill="1" applyBorder="1" applyAlignment="1">
      <alignment horizontal="center" vertical="center"/>
    </xf>
    <xf numFmtId="38" fontId="29" fillId="29" borderId="22" xfId="0" applyNumberFormat="1" applyFont="1" applyFill="1" applyBorder="1" applyAlignment="1">
      <alignment horizontal="center" vertical="center"/>
    </xf>
    <xf numFmtId="38" fontId="29" fillId="29" borderId="28" xfId="0" applyNumberFormat="1" applyFont="1" applyFill="1" applyBorder="1" applyAlignment="1">
      <alignment horizontal="center" vertical="center"/>
    </xf>
    <xf numFmtId="38" fontId="44" fillId="33" borderId="14" xfId="0" applyNumberFormat="1" applyFont="1" applyFill="1" applyBorder="1" applyAlignment="1">
      <alignment horizontal="center" vertical="center"/>
    </xf>
    <xf numFmtId="38" fontId="44" fillId="33" borderId="16" xfId="0" applyNumberFormat="1" applyFont="1" applyFill="1" applyBorder="1" applyAlignment="1">
      <alignment horizontal="center" vertical="center"/>
    </xf>
    <xf numFmtId="38" fontId="44" fillId="33" borderId="18" xfId="0" applyNumberFormat="1" applyFont="1" applyFill="1" applyBorder="1" applyAlignment="1">
      <alignment horizontal="center" vertical="center"/>
    </xf>
    <xf numFmtId="38" fontId="29" fillId="29" borderId="56" xfId="0" applyNumberFormat="1" applyFont="1" applyFill="1" applyBorder="1" applyAlignment="1">
      <alignment horizontal="center" vertical="center"/>
    </xf>
    <xf numFmtId="0" fontId="0" fillId="0" borderId="12" xfId="0" applyBorder="1"/>
    <xf numFmtId="0" fontId="67" fillId="0" borderId="0" xfId="45" applyFont="1"/>
    <xf numFmtId="0" fontId="67" fillId="0" borderId="0" xfId="45" applyNumberFormat="1" applyFont="1" applyBorder="1" applyAlignment="1"/>
    <xf numFmtId="0" fontId="0" fillId="0" borderId="49" xfId="0" applyBorder="1" applyAlignment="1">
      <alignment horizontal="center" vertical="center"/>
    </xf>
    <xf numFmtId="0" fontId="3" fillId="0" borderId="0" xfId="45" applyFill="1"/>
    <xf numFmtId="0" fontId="57" fillId="0" borderId="0" xfId="0" applyFont="1" applyBorder="1"/>
    <xf numFmtId="0" fontId="48" fillId="0" borderId="0" xfId="0" applyFont="1" applyBorder="1" applyAlignment="1">
      <alignment wrapText="1"/>
    </xf>
    <xf numFmtId="0" fontId="24" fillId="31" borderId="14" xfId="0" applyFont="1" applyFill="1" applyBorder="1" applyAlignment="1"/>
    <xf numFmtId="0" fontId="24" fillId="31" borderId="44" xfId="0" applyFont="1" applyFill="1" applyBorder="1" applyAlignment="1"/>
    <xf numFmtId="0" fontId="0" fillId="31" borderId="15" xfId="0" applyFill="1" applyBorder="1"/>
    <xf numFmtId="0" fontId="24" fillId="31" borderId="16" xfId="0" applyFont="1" applyFill="1" applyBorder="1" applyAlignment="1"/>
    <xf numFmtId="0" fontId="0" fillId="31" borderId="17" xfId="0" applyFill="1" applyBorder="1"/>
    <xf numFmtId="0" fontId="24" fillId="31" borderId="18" xfId="0" applyFont="1" applyFill="1" applyBorder="1" applyAlignment="1"/>
    <xf numFmtId="0" fontId="24" fillId="31" borderId="19" xfId="0" applyFont="1" applyFill="1" applyBorder="1" applyAlignment="1"/>
    <xf numFmtId="0" fontId="0" fillId="31" borderId="20" xfId="0" applyFill="1" applyBorder="1"/>
    <xf numFmtId="0" fontId="36" fillId="0" borderId="65" xfId="0" applyFont="1" applyFill="1" applyBorder="1" applyAlignment="1">
      <alignment horizontal="center" vertical="center" wrapText="1"/>
    </xf>
    <xf numFmtId="0" fontId="36" fillId="28" borderId="65" xfId="0" applyFont="1" applyFill="1" applyBorder="1" applyAlignment="1">
      <alignment horizontal="center" vertical="center" wrapText="1"/>
    </xf>
    <xf numFmtId="0" fontId="36" fillId="0" borderId="65" xfId="0" applyFont="1" applyBorder="1" applyAlignment="1">
      <alignment horizontal="center" vertical="center" wrapText="1"/>
    </xf>
    <xf numFmtId="0" fontId="36" fillId="0" borderId="82" xfId="0" applyFont="1" applyFill="1" applyBorder="1" applyAlignment="1">
      <alignment horizontal="center" vertical="center" wrapText="1"/>
    </xf>
    <xf numFmtId="0" fontId="36" fillId="28" borderId="82" xfId="0" applyFont="1" applyFill="1" applyBorder="1" applyAlignment="1">
      <alignment horizontal="center" vertical="center" wrapText="1"/>
    </xf>
    <xf numFmtId="173" fontId="29" fillId="29" borderId="44" xfId="0" applyNumberFormat="1" applyFont="1" applyFill="1" applyBorder="1" applyAlignment="1">
      <alignment horizontal="center" vertical="center"/>
    </xf>
    <xf numFmtId="173" fontId="44" fillId="33" borderId="15" xfId="0" applyNumberFormat="1" applyFont="1" applyFill="1" applyBorder="1" applyAlignment="1">
      <alignment horizontal="center" vertical="center"/>
    </xf>
    <xf numFmtId="0" fontId="68" fillId="0" borderId="10" xfId="0" applyFont="1" applyBorder="1" applyAlignment="1">
      <alignment horizontal="center"/>
    </xf>
    <xf numFmtId="0" fontId="36" fillId="41" borderId="63" xfId="0" applyFont="1" applyFill="1" applyBorder="1" applyAlignment="1">
      <alignment horizontal="center" vertical="center" wrapText="1"/>
    </xf>
    <xf numFmtId="0" fontId="36" fillId="41" borderId="65" xfId="0" applyFont="1" applyFill="1" applyBorder="1" applyAlignment="1">
      <alignment horizontal="center" vertical="center" wrapText="1"/>
    </xf>
    <xf numFmtId="0" fontId="36" fillId="41" borderId="45" xfId="0" applyFont="1" applyFill="1" applyBorder="1" applyAlignment="1">
      <alignment vertical="center" wrapText="1"/>
    </xf>
    <xf numFmtId="0" fontId="0" fillId="41" borderId="54" xfId="0" applyNumberFormat="1" applyFont="1" applyFill="1" applyBorder="1"/>
    <xf numFmtId="0" fontId="0" fillId="41" borderId="47" xfId="0" applyNumberFormat="1" applyFont="1" applyFill="1" applyBorder="1"/>
    <xf numFmtId="0" fontId="0" fillId="41" borderId="58" xfId="0" applyNumberFormat="1" applyFont="1" applyFill="1" applyBorder="1"/>
    <xf numFmtId="1" fontId="36" fillId="41" borderId="16" xfId="0" applyNumberFormat="1" applyFont="1" applyFill="1" applyBorder="1" applyAlignment="1">
      <alignment vertical="center"/>
    </xf>
    <xf numFmtId="0" fontId="36" fillId="41" borderId="10" xfId="0" applyNumberFormat="1" applyFont="1" applyFill="1" applyBorder="1" applyAlignment="1">
      <alignment vertical="center"/>
    </xf>
    <xf numFmtId="1" fontId="36" fillId="41" borderId="10" xfId="0" applyNumberFormat="1" applyFont="1" applyFill="1" applyBorder="1" applyAlignment="1">
      <alignment vertical="center"/>
    </xf>
    <xf numFmtId="0" fontId="36" fillId="41" borderId="17" xfId="0" applyNumberFormat="1" applyFont="1" applyFill="1" applyBorder="1" applyAlignment="1">
      <alignment vertical="center"/>
    </xf>
    <xf numFmtId="41" fontId="43" fillId="41" borderId="21" xfId="0" applyNumberFormat="1" applyFont="1" applyFill="1" applyBorder="1" applyAlignment="1">
      <alignment vertical="center"/>
    </xf>
    <xf numFmtId="0" fontId="43" fillId="41" borderId="17" xfId="0" applyNumberFormat="1" applyFont="1" applyFill="1" applyBorder="1" applyAlignment="1">
      <alignment vertical="center"/>
    </xf>
    <xf numFmtId="0" fontId="67" fillId="0" borderId="0" xfId="45" applyFont="1" applyBorder="1"/>
    <xf numFmtId="0" fontId="36" fillId="29" borderId="16" xfId="0" applyNumberFormat="1" applyFont="1" applyFill="1" applyBorder="1" applyAlignment="1">
      <alignment vertical="center"/>
    </xf>
    <xf numFmtId="1" fontId="36" fillId="29" borderId="17" xfId="0" applyNumberFormat="1" applyFont="1" applyFill="1" applyBorder="1" applyAlignment="1">
      <alignment vertical="center"/>
    </xf>
    <xf numFmtId="173" fontId="44" fillId="33" borderId="17" xfId="0" applyNumberFormat="1" applyFont="1" applyFill="1" applyBorder="1" applyAlignment="1">
      <alignment horizontal="center" vertical="center"/>
    </xf>
    <xf numFmtId="173" fontId="44" fillId="33" borderId="20" xfId="0" applyNumberFormat="1" applyFont="1" applyFill="1" applyBorder="1" applyAlignment="1">
      <alignment horizontal="center" vertical="center"/>
    </xf>
    <xf numFmtId="1" fontId="37" fillId="0" borderId="42" xfId="19" applyNumberFormat="1" applyFont="1" applyFill="1" applyBorder="1" applyAlignment="1">
      <alignment horizontal="center"/>
    </xf>
    <xf numFmtId="1" fontId="37" fillId="0" borderId="55" xfId="0" applyNumberFormat="1" applyFont="1" applyFill="1" applyBorder="1" applyAlignment="1">
      <alignment horizontal="center"/>
    </xf>
    <xf numFmtId="1" fontId="37" fillId="0" borderId="34" xfId="0" applyNumberFormat="1" applyFont="1" applyFill="1" applyBorder="1" applyAlignment="1">
      <alignment horizontal="center" vertical="center"/>
    </xf>
    <xf numFmtId="1" fontId="37" fillId="0" borderId="41" xfId="0" applyNumberFormat="1" applyFont="1" applyFill="1" applyBorder="1" applyAlignment="1">
      <alignment horizontal="center" vertical="center"/>
    </xf>
    <xf numFmtId="0" fontId="56" fillId="0" borderId="11" xfId="0" applyNumberFormat="1" applyFont="1" applyBorder="1" applyAlignment="1">
      <alignment horizontal="center"/>
    </xf>
    <xf numFmtId="0" fontId="36" fillId="0" borderId="77" xfId="0" applyFont="1" applyBorder="1" applyAlignment="1">
      <alignment horizontal="center" vertical="center" wrapText="1"/>
    </xf>
    <xf numFmtId="0" fontId="60" fillId="0" borderId="0" xfId="45" applyFont="1" applyBorder="1"/>
    <xf numFmtId="49" fontId="51" fillId="0" borderId="11" xfId="45" applyNumberFormat="1" applyFont="1" applyFill="1" applyBorder="1"/>
    <xf numFmtId="0" fontId="51" fillId="0" borderId="11" xfId="45" applyNumberFormat="1" applyFont="1" applyFill="1" applyBorder="1"/>
    <xf numFmtId="49" fontId="3" fillId="0" borderId="14" xfId="45" applyNumberFormat="1" applyBorder="1" applyAlignment="1">
      <alignment horizontal="center" vertical="center"/>
    </xf>
    <xf numFmtId="49" fontId="52" fillId="0" borderId="16" xfId="45" applyNumberFormat="1" applyFont="1" applyBorder="1" applyAlignment="1">
      <alignment horizontal="left" vertical="center"/>
    </xf>
    <xf numFmtId="49" fontId="52" fillId="31" borderId="18" xfId="45" applyNumberFormat="1" applyFont="1" applyFill="1" applyBorder="1" applyAlignment="1">
      <alignment horizontal="left" vertical="center"/>
    </xf>
    <xf numFmtId="49" fontId="52" fillId="39" borderId="21" xfId="45" applyNumberFormat="1" applyFont="1" applyFill="1" applyBorder="1" applyAlignment="1">
      <alignment horizontal="left" vertical="center"/>
    </xf>
    <xf numFmtId="49" fontId="52" fillId="39" borderId="83" xfId="45" applyNumberFormat="1" applyFont="1" applyFill="1" applyBorder="1" applyAlignment="1">
      <alignment horizontal="left" vertical="center"/>
    </xf>
    <xf numFmtId="49" fontId="51" fillId="39" borderId="21" xfId="45" applyNumberFormat="1" applyFont="1" applyFill="1" applyBorder="1" applyAlignment="1">
      <alignment horizontal="left" vertical="center"/>
    </xf>
    <xf numFmtId="0" fontId="52" fillId="0" borderId="22" xfId="0" applyFont="1" applyFill="1" applyBorder="1" applyAlignment="1"/>
    <xf numFmtId="0" fontId="52" fillId="0" borderId="10" xfId="0" applyFont="1" applyFill="1" applyBorder="1" applyAlignment="1">
      <alignment horizontal="center"/>
    </xf>
    <xf numFmtId="49" fontId="52" fillId="39" borderId="49" xfId="45" applyNumberFormat="1" applyFont="1" applyFill="1" applyBorder="1" applyAlignment="1">
      <alignment horizontal="left" vertical="center"/>
    </xf>
    <xf numFmtId="49" fontId="51" fillId="0" borderId="49" xfId="45" applyNumberFormat="1" applyFont="1" applyBorder="1" applyAlignment="1">
      <alignment vertical="center"/>
    </xf>
    <xf numFmtId="49" fontId="51" fillId="0" borderId="83" xfId="45" applyNumberFormat="1" applyFont="1" applyBorder="1" applyAlignment="1">
      <alignment vertical="center"/>
    </xf>
    <xf numFmtId="49" fontId="52" fillId="31" borderId="84" xfId="45" applyNumberFormat="1" applyFont="1" applyFill="1" applyBorder="1" applyAlignment="1">
      <alignment horizontal="left" vertical="center"/>
    </xf>
    <xf numFmtId="49" fontId="52" fillId="31" borderId="28" xfId="45" applyNumberFormat="1" applyFont="1" applyFill="1" applyBorder="1" applyAlignment="1">
      <alignment horizontal="left" vertical="center"/>
    </xf>
    <xf numFmtId="0" fontId="67" fillId="0" borderId="10" xfId="0" applyFont="1" applyBorder="1" applyAlignment="1">
      <alignment horizontal="left" vertical="center" wrapText="1"/>
    </xf>
    <xf numFmtId="0" fontId="3" fillId="0" borderId="22" xfId="45" applyBorder="1" applyAlignment="1"/>
    <xf numFmtId="0" fontId="3" fillId="0" borderId="11" xfId="45" applyBorder="1" applyAlignment="1"/>
    <xf numFmtId="0" fontId="56" fillId="0" borderId="25" xfId="45" applyFont="1" applyFill="1" applyBorder="1"/>
    <xf numFmtId="0" fontId="56" fillId="0" borderId="83" xfId="45" applyFont="1" applyFill="1" applyBorder="1"/>
    <xf numFmtId="0" fontId="56" fillId="0" borderId="76" xfId="45" applyFont="1" applyFill="1" applyBorder="1"/>
    <xf numFmtId="0" fontId="56" fillId="0" borderId="30" xfId="45" applyFont="1" applyFill="1" applyBorder="1"/>
    <xf numFmtId="0" fontId="60" fillId="0" borderId="0" xfId="45" applyFont="1" applyFill="1" applyBorder="1"/>
    <xf numFmtId="0" fontId="66" fillId="39" borderId="0" xfId="45" applyFont="1" applyFill="1" applyAlignment="1">
      <alignment vertical="center"/>
    </xf>
    <xf numFmtId="0" fontId="49" fillId="0" borderId="85" xfId="0" applyFont="1" applyBorder="1" applyAlignment="1">
      <alignment vertical="center" textRotation="90"/>
    </xf>
    <xf numFmtId="0" fontId="52" fillId="0" borderId="0" xfId="45" applyFont="1" applyAlignment="1">
      <alignment horizontal="right"/>
    </xf>
    <xf numFmtId="0" fontId="70" fillId="0" borderId="11" xfId="0" applyFont="1" applyBorder="1"/>
    <xf numFmtId="0" fontId="70" fillId="0" borderId="10" xfId="0" applyFont="1" applyBorder="1" applyAlignment="1">
      <alignment horizontal="left" vertical="center"/>
    </xf>
    <xf numFmtId="0" fontId="70" fillId="0" borderId="47" xfId="0" applyFont="1" applyBorder="1" applyAlignment="1">
      <alignment horizontal="left" vertical="center"/>
    </xf>
    <xf numFmtId="0" fontId="52" fillId="0" borderId="10" xfId="0" applyFont="1" applyBorder="1" applyAlignment="1">
      <alignment vertical="center" shrinkToFit="1"/>
    </xf>
    <xf numFmtId="0" fontId="52" fillId="0" borderId="49" xfId="0" applyFont="1" applyFill="1" applyBorder="1" applyAlignment="1"/>
    <xf numFmtId="0" fontId="52" fillId="0" borderId="11" xfId="0" applyFont="1" applyFill="1" applyBorder="1" applyAlignment="1"/>
    <xf numFmtId="0" fontId="70" fillId="0" borderId="22" xfId="0" applyFont="1" applyFill="1" applyBorder="1" applyAlignment="1"/>
    <xf numFmtId="0" fontId="70" fillId="0" borderId="49" xfId="0" applyFont="1" applyFill="1" applyBorder="1" applyAlignment="1"/>
    <xf numFmtId="0" fontId="70" fillId="0" borderId="11" xfId="0" applyFont="1" applyFill="1" applyBorder="1" applyAlignment="1"/>
    <xf numFmtId="0" fontId="70" fillId="0" borderId="22" xfId="0" applyNumberFormat="1" applyFont="1" applyBorder="1" applyAlignment="1">
      <alignment horizontal="center"/>
    </xf>
    <xf numFmtId="0" fontId="70" fillId="0" borderId="22" xfId="0" applyFont="1" applyBorder="1" applyAlignment="1"/>
    <xf numFmtId="0" fontId="70" fillId="0" borderId="11" xfId="0" applyFont="1" applyBorder="1" applyAlignment="1"/>
    <xf numFmtId="0" fontId="52" fillId="0" borderId="0" xfId="45" applyFont="1"/>
    <xf numFmtId="0" fontId="52" fillId="0" borderId="0" xfId="45" applyFont="1" applyBorder="1" applyAlignment="1">
      <alignment horizontal="right"/>
    </xf>
    <xf numFmtId="0" fontId="49" fillId="39" borderId="33" xfId="0" applyNumberFormat="1" applyFont="1" applyFill="1" applyBorder="1" applyAlignment="1">
      <alignment horizontal="right" vertical="center"/>
    </xf>
    <xf numFmtId="171" fontId="62" fillId="39" borderId="37" xfId="46" applyNumberFormat="1" applyFont="1" applyFill="1" applyBorder="1" applyAlignment="1">
      <alignment horizontal="center" vertical="center"/>
    </xf>
    <xf numFmtId="171" fontId="62" fillId="39" borderId="38" xfId="46" applyNumberFormat="1" applyFont="1" applyFill="1" applyBorder="1" applyAlignment="1">
      <alignment horizontal="center" vertical="center"/>
    </xf>
    <xf numFmtId="0" fontId="55" fillId="0" borderId="0" xfId="45" applyFont="1" applyBorder="1" applyAlignment="1">
      <alignment horizontal="center" vertical="center"/>
    </xf>
    <xf numFmtId="3" fontId="1" fillId="0" borderId="11" xfId="45" applyNumberFormat="1" applyFont="1" applyFill="1" applyBorder="1"/>
    <xf numFmtId="3" fontId="1" fillId="42" borderId="17" xfId="45" applyNumberFormat="1" applyFont="1" applyFill="1" applyBorder="1"/>
    <xf numFmtId="3" fontId="1" fillId="0" borderId="16" xfId="45" applyNumberFormat="1" applyFont="1" applyFill="1" applyBorder="1"/>
    <xf numFmtId="3" fontId="70" fillId="0" borderId="30" xfId="45" applyNumberFormat="1" applyFont="1" applyFill="1" applyBorder="1"/>
    <xf numFmtId="3" fontId="70" fillId="39" borderId="11" xfId="45" applyNumberFormat="1" applyFont="1" applyFill="1" applyBorder="1"/>
    <xf numFmtId="3" fontId="70" fillId="39" borderId="17" xfId="45" applyNumberFormat="1" applyFont="1" applyFill="1" applyBorder="1"/>
    <xf numFmtId="3" fontId="70" fillId="39" borderId="16" xfId="45" applyNumberFormat="1" applyFont="1" applyFill="1" applyBorder="1"/>
    <xf numFmtId="3" fontId="70" fillId="39" borderId="83" xfId="45" applyNumberFormat="1" applyFont="1" applyFill="1" applyBorder="1"/>
    <xf numFmtId="3" fontId="72" fillId="0" borderId="16" xfId="45" applyNumberFormat="1" applyFont="1" applyFill="1" applyBorder="1"/>
    <xf numFmtId="3" fontId="56" fillId="0" borderId="64" xfId="45" applyNumberFormat="1" applyFont="1" applyFill="1" applyBorder="1"/>
    <xf numFmtId="3" fontId="56" fillId="0" borderId="40" xfId="45" applyNumberFormat="1" applyFont="1" applyFill="1" applyBorder="1"/>
    <xf numFmtId="3" fontId="52" fillId="31" borderId="29" xfId="45" applyNumberFormat="1" applyFont="1" applyFill="1" applyBorder="1"/>
    <xf numFmtId="3" fontId="52" fillId="31" borderId="20" xfId="45" applyNumberFormat="1" applyFont="1" applyFill="1" applyBorder="1"/>
    <xf numFmtId="3" fontId="52" fillId="31" borderId="18" xfId="45" applyNumberFormat="1" applyFont="1" applyFill="1" applyBorder="1"/>
    <xf numFmtId="3" fontId="70" fillId="31" borderId="27" xfId="45" applyNumberFormat="1" applyFont="1" applyFill="1" applyBorder="1"/>
    <xf numFmtId="3" fontId="71" fillId="0" borderId="10" xfId="0" applyNumberFormat="1" applyFont="1" applyBorder="1"/>
    <xf numFmtId="3" fontId="57" fillId="0" borderId="10" xfId="0" applyNumberFormat="1" applyFont="1" applyBorder="1"/>
    <xf numFmtId="3" fontId="3" fillId="0" borderId="10" xfId="45" applyNumberFormat="1" applyBorder="1"/>
    <xf numFmtId="3" fontId="52" fillId="0" borderId="0" xfId="0" applyNumberFormat="1" applyFont="1" applyBorder="1"/>
    <xf numFmtId="172" fontId="60" fillId="0" borderId="0" xfId="45" applyNumberFormat="1" applyFont="1" applyFill="1" applyBorder="1" applyAlignment="1"/>
    <xf numFmtId="0" fontId="52" fillId="40" borderId="0" xfId="0" applyFont="1" applyFill="1" applyBorder="1" applyAlignment="1">
      <alignment horizontal="center"/>
    </xf>
    <xf numFmtId="0" fontId="52" fillId="0" borderId="0" xfId="0" applyFont="1" applyBorder="1" applyAlignment="1">
      <alignment shrinkToFit="1"/>
    </xf>
    <xf numFmtId="0" fontId="51" fillId="0" borderId="0" xfId="0" applyFont="1" applyBorder="1" applyAlignment="1">
      <alignment vertical="center" shrinkToFit="1"/>
    </xf>
    <xf numFmtId="0" fontId="51" fillId="0" borderId="0" xfId="0" applyFont="1" applyBorder="1" applyAlignment="1">
      <alignment shrinkToFit="1"/>
    </xf>
    <xf numFmtId="0" fontId="3" fillId="0" borderId="0" xfId="45" applyBorder="1" applyAlignment="1">
      <alignment horizontal="right"/>
    </xf>
    <xf numFmtId="0" fontId="70" fillId="0" borderId="47" xfId="0" applyFont="1" applyBorder="1" applyAlignment="1">
      <alignment horizontal="right" vertical="center"/>
    </xf>
    <xf numFmtId="0" fontId="70" fillId="0" borderId="47" xfId="0" applyFont="1" applyBorder="1" applyAlignment="1">
      <alignment horizontal="right"/>
    </xf>
    <xf numFmtId="0" fontId="52" fillId="0" borderId="22" xfId="0" applyFont="1" applyBorder="1" applyAlignment="1">
      <alignment horizontal="center"/>
    </xf>
    <xf numFmtId="0" fontId="55" fillId="0" borderId="83" xfId="0" applyFont="1" applyBorder="1" applyAlignment="1">
      <alignment horizontal="center"/>
    </xf>
    <xf numFmtId="0" fontId="52" fillId="0" borderId="22" xfId="0" applyNumberFormat="1" applyFont="1" applyBorder="1" applyAlignment="1">
      <alignment horizontal="center" vertical="center"/>
    </xf>
    <xf numFmtId="0" fontId="55" fillId="0" borderId="83" xfId="0" applyNumberFormat="1" applyFont="1" applyBorder="1" applyAlignment="1">
      <alignment horizontal="center" vertical="center"/>
    </xf>
    <xf numFmtId="3" fontId="72" fillId="42" borderId="17" xfId="45" applyNumberFormat="1" applyFont="1" applyFill="1" applyBorder="1"/>
    <xf numFmtId="0" fontId="51" fillId="42" borderId="17" xfId="45" applyNumberFormat="1" applyFont="1" applyFill="1" applyBorder="1"/>
    <xf numFmtId="49" fontId="51" fillId="42" borderId="17" xfId="45" applyNumberFormat="1" applyFont="1" applyFill="1" applyBorder="1"/>
    <xf numFmtId="0" fontId="36" fillId="0" borderId="65" xfId="0" applyFont="1" applyFill="1" applyBorder="1" applyAlignment="1">
      <alignment horizontal="center" vertical="center" wrapText="1"/>
    </xf>
    <xf numFmtId="0" fontId="73" fillId="29" borderId="16" xfId="0" applyNumberFormat="1" applyFont="1" applyFill="1" applyBorder="1" applyAlignment="1">
      <alignment vertical="center"/>
    </xf>
    <xf numFmtId="0" fontId="73" fillId="29" borderId="10" xfId="0" applyNumberFormat="1" applyFont="1" applyFill="1" applyBorder="1" applyAlignment="1">
      <alignment vertical="center"/>
    </xf>
    <xf numFmtId="0" fontId="73" fillId="29" borderId="17" xfId="0" applyNumberFormat="1" applyFont="1" applyFill="1" applyBorder="1" applyAlignment="1">
      <alignment vertical="center"/>
    </xf>
    <xf numFmtId="41" fontId="74" fillId="33" borderId="16" xfId="0" applyNumberFormat="1" applyFont="1" applyFill="1" applyBorder="1" applyAlignment="1">
      <alignment vertical="center"/>
    </xf>
    <xf numFmtId="0" fontId="74" fillId="33" borderId="17" xfId="0" applyNumberFormat="1" applyFont="1" applyFill="1" applyBorder="1" applyAlignment="1">
      <alignment vertical="center"/>
    </xf>
    <xf numFmtId="0" fontId="0" fillId="0" borderId="0" xfId="0" applyFont="1" applyAlignment="1">
      <alignment horizontal="left"/>
    </xf>
    <xf numFmtId="0" fontId="36" fillId="0" borderId="65" xfId="0" applyFont="1" applyFill="1" applyBorder="1" applyAlignment="1">
      <alignment horizontal="center" vertical="center" wrapText="1"/>
    </xf>
    <xf numFmtId="0" fontId="36" fillId="28" borderId="65" xfId="0" applyFont="1" applyFill="1" applyBorder="1" applyAlignment="1">
      <alignment horizontal="center" vertical="center" wrapText="1"/>
    </xf>
    <xf numFmtId="0" fontId="36" fillId="0" borderId="65" xfId="0" applyFont="1" applyBorder="1" applyAlignment="1">
      <alignment horizontal="center" vertical="center" wrapText="1"/>
    </xf>
    <xf numFmtId="167" fontId="0" fillId="0" borderId="0" xfId="0" applyNumberFormat="1" applyFont="1" applyAlignment="1">
      <alignment horizontal="right"/>
    </xf>
    <xf numFmtId="168" fontId="0" fillId="0" borderId="0" xfId="0" applyNumberFormat="1" applyFont="1" applyBorder="1" applyAlignment="1">
      <alignment horizontal="right"/>
    </xf>
    <xf numFmtId="173" fontId="29" fillId="29" borderId="10" xfId="0" applyNumberFormat="1" applyFont="1" applyFill="1" applyBorder="1" applyAlignment="1">
      <alignment horizontal="center" vertical="center"/>
    </xf>
    <xf numFmtId="175" fontId="43" fillId="33" borderId="17" xfId="0" applyNumberFormat="1" applyFont="1" applyFill="1" applyBorder="1" applyAlignment="1">
      <alignment vertical="center"/>
    </xf>
    <xf numFmtId="1" fontId="0" fillId="0" borderId="0" xfId="0" applyNumberFormat="1" applyFont="1" applyFill="1"/>
    <xf numFmtId="1" fontId="36" fillId="0" borderId="82" xfId="0" applyNumberFormat="1" applyFont="1" applyFill="1" applyBorder="1" applyAlignment="1">
      <alignment horizontal="center" vertical="center" wrapText="1"/>
    </xf>
    <xf numFmtId="1" fontId="36" fillId="0" borderId="65" xfId="0" applyNumberFormat="1" applyFont="1" applyFill="1" applyBorder="1" applyAlignment="1">
      <alignment horizontal="center" vertical="center" wrapText="1"/>
    </xf>
    <xf numFmtId="1" fontId="36" fillId="0" borderId="45" xfId="0" applyNumberFormat="1" applyFont="1" applyFill="1" applyBorder="1" applyAlignment="1">
      <alignment vertical="center" wrapText="1"/>
    </xf>
    <xf numFmtId="1" fontId="43" fillId="33" borderId="16" xfId="0" applyNumberFormat="1" applyFont="1" applyFill="1" applyBorder="1" applyAlignment="1">
      <alignment vertical="center"/>
    </xf>
    <xf numFmtId="1" fontId="43" fillId="33" borderId="17" xfId="0" applyNumberFormat="1" applyFont="1" applyFill="1" applyBorder="1" applyAlignment="1">
      <alignment vertical="center"/>
    </xf>
    <xf numFmtId="1" fontId="37" fillId="0" borderId="0" xfId="0" applyNumberFormat="1" applyFont="1"/>
    <xf numFmtId="1" fontId="37" fillId="0" borderId="0" xfId="0" applyNumberFormat="1" applyFont="1" applyFill="1"/>
    <xf numFmtId="1" fontId="3" fillId="0" borderId="0" xfId="45" applyNumberFormat="1"/>
    <xf numFmtId="0" fontId="47" fillId="0" borderId="49" xfId="0" applyFont="1" applyBorder="1" applyAlignment="1">
      <alignment horizontal="left" vertical="center"/>
    </xf>
    <xf numFmtId="3" fontId="70" fillId="39" borderId="30" xfId="45" applyNumberFormat="1" applyFont="1" applyFill="1" applyBorder="1"/>
    <xf numFmtId="176" fontId="70" fillId="28" borderId="30" xfId="45" applyNumberFormat="1" applyFont="1" applyFill="1" applyBorder="1"/>
    <xf numFmtId="3" fontId="70" fillId="28" borderId="30" xfId="45" applyNumberFormat="1" applyFont="1" applyFill="1" applyBorder="1"/>
    <xf numFmtId="0" fontId="36" fillId="0" borderId="65" xfId="0" applyFont="1" applyBorder="1" applyAlignment="1">
      <alignment textRotation="90" wrapText="1"/>
    </xf>
    <xf numFmtId="0" fontId="36" fillId="0" borderId="65" xfId="0" applyFont="1" applyFill="1" applyBorder="1" applyAlignment="1">
      <alignment textRotation="90" wrapText="1"/>
    </xf>
    <xf numFmtId="0" fontId="36" fillId="28" borderId="65" xfId="0" applyFont="1" applyFill="1" applyBorder="1" applyAlignment="1">
      <alignment textRotation="90" wrapText="1"/>
    </xf>
    <xf numFmtId="1" fontId="36" fillId="0" borderId="65" xfId="0" applyNumberFormat="1" applyFont="1" applyFill="1" applyBorder="1" applyAlignment="1">
      <alignment textRotation="90" wrapText="1"/>
    </xf>
    <xf numFmtId="0" fontId="36" fillId="0" borderId="82" xfId="0" applyFont="1" applyBorder="1" applyAlignment="1">
      <alignment horizontal="center" vertical="center" textRotation="90" wrapText="1"/>
    </xf>
    <xf numFmtId="0" fontId="36" fillId="0" borderId="82" xfId="0" applyFont="1" applyFill="1" applyBorder="1" applyAlignment="1">
      <alignment horizontal="center" vertical="center" textRotation="90" wrapText="1"/>
    </xf>
    <xf numFmtId="0" fontId="36" fillId="28" borderId="82" xfId="0" applyFont="1" applyFill="1" applyBorder="1" applyAlignment="1">
      <alignment horizontal="center" vertical="center" textRotation="90" wrapText="1"/>
    </xf>
    <xf numFmtId="1" fontId="36" fillId="0" borderId="82" xfId="0" applyNumberFormat="1" applyFont="1" applyFill="1" applyBorder="1" applyAlignment="1">
      <alignment horizontal="center" vertical="center" textRotation="90" wrapText="1"/>
    </xf>
    <xf numFmtId="0" fontId="0" fillId="0" borderId="65" xfId="0" applyBorder="1" applyAlignment="1">
      <alignment wrapText="1"/>
    </xf>
    <xf numFmtId="0" fontId="4" fillId="0" borderId="16" xfId="47" applyFont="1" applyBorder="1" applyAlignment="1">
      <alignment horizontal="left" vertical="center"/>
    </xf>
    <xf numFmtId="0" fontId="4" fillId="0" borderId="17" xfId="47" applyFont="1" applyFill="1" applyBorder="1" applyAlignment="1">
      <alignment horizontal="left" vertical="center"/>
    </xf>
    <xf numFmtId="0" fontId="0" fillId="43" borderId="14" xfId="0" applyFill="1" applyBorder="1"/>
    <xf numFmtId="0" fontId="0" fillId="43" borderId="15" xfId="0" applyFill="1" applyBorder="1"/>
    <xf numFmtId="0" fontId="0" fillId="43" borderId="10" xfId="0" applyFill="1" applyBorder="1"/>
    <xf numFmtId="0" fontId="4" fillId="0" borderId="17" xfId="47" applyFont="1" applyBorder="1" applyAlignment="1">
      <alignment horizontal="left" vertical="center"/>
    </xf>
    <xf numFmtId="0" fontId="4" fillId="0" borderId="50" xfId="47" applyFont="1" applyBorder="1" applyAlignment="1">
      <alignment horizontal="left" vertical="center"/>
    </xf>
    <xf numFmtId="0" fontId="4" fillId="0" borderId="57" xfId="47" applyFont="1" applyBorder="1" applyAlignment="1">
      <alignment horizontal="left" vertical="center"/>
    </xf>
    <xf numFmtId="0" fontId="0" fillId="0" borderId="16" xfId="0" applyBorder="1"/>
    <xf numFmtId="0" fontId="0" fillId="0" borderId="18" xfId="0" applyBorder="1"/>
    <xf numFmtId="0" fontId="0" fillId="0" borderId="65" xfId="0" applyFill="1" applyBorder="1" applyAlignment="1">
      <alignment wrapText="1"/>
    </xf>
    <xf numFmtId="0" fontId="45" fillId="36" borderId="0" xfId="0" applyFont="1" applyFill="1" applyBorder="1" applyAlignment="1">
      <alignment vertical="center"/>
    </xf>
    <xf numFmtId="0" fontId="36" fillId="43" borderId="11" xfId="0" applyNumberFormat="1" applyFont="1" applyFill="1" applyBorder="1" applyAlignment="1">
      <alignment vertical="center"/>
    </xf>
    <xf numFmtId="0" fontId="36" fillId="43" borderId="10" xfId="0" applyNumberFormat="1" applyFont="1" applyFill="1" applyBorder="1" applyAlignment="1">
      <alignment vertical="center"/>
    </xf>
    <xf numFmtId="0" fontId="36" fillId="43" borderId="17" xfId="0" applyNumberFormat="1" applyFont="1" applyFill="1" applyBorder="1" applyAlignment="1">
      <alignment vertical="center"/>
    </xf>
    <xf numFmtId="0" fontId="36" fillId="43" borderId="16" xfId="0" applyNumberFormat="1" applyFont="1" applyFill="1" applyBorder="1" applyAlignment="1">
      <alignment vertical="center"/>
    </xf>
    <xf numFmtId="0" fontId="36" fillId="43" borderId="22" xfId="0" applyNumberFormat="1" applyFont="1" applyFill="1" applyBorder="1" applyAlignment="1">
      <alignment vertical="center"/>
    </xf>
    <xf numFmtId="0" fontId="73" fillId="43" borderId="11" xfId="0" applyNumberFormat="1" applyFont="1" applyFill="1" applyBorder="1" applyAlignment="1">
      <alignment vertical="center"/>
    </xf>
    <xf numFmtId="0" fontId="73" fillId="43" borderId="10" xfId="0" applyNumberFormat="1" applyFont="1" applyFill="1" applyBorder="1" applyAlignment="1">
      <alignment vertical="center"/>
    </xf>
    <xf numFmtId="0" fontId="73" fillId="43" borderId="17" xfId="0" applyNumberFormat="1" applyFont="1" applyFill="1" applyBorder="1" applyAlignment="1">
      <alignment vertical="center"/>
    </xf>
    <xf numFmtId="0" fontId="73" fillId="43" borderId="16" xfId="0" applyNumberFormat="1" applyFont="1" applyFill="1" applyBorder="1" applyAlignment="1">
      <alignment vertical="center"/>
    </xf>
    <xf numFmtId="0" fontId="73" fillId="43" borderId="22" xfId="0" applyNumberFormat="1" applyFont="1" applyFill="1" applyBorder="1" applyAlignment="1">
      <alignment vertical="center"/>
    </xf>
    <xf numFmtId="1" fontId="36" fillId="43" borderId="11" xfId="0" applyNumberFormat="1" applyFont="1" applyFill="1" applyBorder="1" applyAlignment="1">
      <alignment vertical="center"/>
    </xf>
    <xf numFmtId="1" fontId="36" fillId="43" borderId="10" xfId="0" applyNumberFormat="1" applyFont="1" applyFill="1" applyBorder="1" applyAlignment="1">
      <alignment vertical="center"/>
    </xf>
    <xf numFmtId="1" fontId="36" fillId="43" borderId="17" xfId="0" applyNumberFormat="1" applyFont="1" applyFill="1" applyBorder="1" applyAlignment="1">
      <alignment vertical="center"/>
    </xf>
    <xf numFmtId="1" fontId="36" fillId="43" borderId="16" xfId="0" applyNumberFormat="1" applyFont="1" applyFill="1" applyBorder="1" applyAlignment="1">
      <alignment vertical="center"/>
    </xf>
    <xf numFmtId="1" fontId="36" fillId="43" borderId="22" xfId="0" applyNumberFormat="1" applyFont="1" applyFill="1" applyBorder="1" applyAlignment="1">
      <alignment vertical="center"/>
    </xf>
    <xf numFmtId="0" fontId="69" fillId="43" borderId="16" xfId="0" applyNumberFormat="1" applyFont="1" applyFill="1" applyBorder="1" applyAlignment="1">
      <alignment vertical="center"/>
    </xf>
    <xf numFmtId="0" fontId="69" fillId="43" borderId="10" xfId="0" applyNumberFormat="1" applyFont="1" applyFill="1" applyBorder="1" applyAlignment="1">
      <alignment vertical="center"/>
    </xf>
    <xf numFmtId="0" fontId="69" fillId="43" borderId="22" xfId="0" applyNumberFormat="1" applyFont="1" applyFill="1" applyBorder="1" applyAlignment="1">
      <alignment vertical="center"/>
    </xf>
    <xf numFmtId="0" fontId="0" fillId="43" borderId="44" xfId="0" applyFill="1" applyBorder="1"/>
    <xf numFmtId="0" fontId="0" fillId="43" borderId="43" xfId="0" applyFill="1" applyBorder="1"/>
    <xf numFmtId="0" fontId="0" fillId="43" borderId="48" xfId="0" applyFill="1" applyBorder="1"/>
    <xf numFmtId="0" fontId="0" fillId="43" borderId="16" xfId="0" applyFill="1" applyBorder="1"/>
    <xf numFmtId="0" fontId="0" fillId="43" borderId="17" xfId="0" applyFill="1" applyBorder="1"/>
    <xf numFmtId="0" fontId="0" fillId="43" borderId="11" xfId="0" applyFill="1" applyBorder="1"/>
    <xf numFmtId="0" fontId="0" fillId="43" borderId="22" xfId="0" applyFill="1" applyBorder="1"/>
    <xf numFmtId="0" fontId="0" fillId="43" borderId="18" xfId="0" applyFill="1" applyBorder="1"/>
    <xf numFmtId="0" fontId="0" fillId="43" borderId="19" xfId="0" applyFill="1" applyBorder="1"/>
    <xf numFmtId="0" fontId="0" fillId="43" borderId="20" xfId="0" applyFill="1" applyBorder="1"/>
    <xf numFmtId="0" fontId="0" fillId="43" borderId="29" xfId="0" applyFill="1" applyBorder="1"/>
    <xf numFmtId="0" fontId="0" fillId="43" borderId="28" xfId="0" applyFill="1" applyBorder="1"/>
    <xf numFmtId="0" fontId="0" fillId="43" borderId="53" xfId="0" applyFill="1" applyBorder="1"/>
    <xf numFmtId="0" fontId="0" fillId="43" borderId="47" xfId="0" applyFill="1" applyBorder="1"/>
    <xf numFmtId="0" fontId="0" fillId="43" borderId="52" xfId="0" applyFill="1" applyBorder="1"/>
    <xf numFmtId="0" fontId="0" fillId="43" borderId="54" xfId="0" applyFill="1" applyBorder="1"/>
    <xf numFmtId="0" fontId="0" fillId="43" borderId="58" xfId="0" applyFill="1" applyBorder="1"/>
    <xf numFmtId="0" fontId="37" fillId="45" borderId="44" xfId="0" applyFont="1" applyFill="1" applyBorder="1" applyAlignment="1">
      <alignment vertical="center"/>
    </xf>
    <xf numFmtId="0" fontId="0" fillId="45" borderId="44" xfId="0" applyFill="1" applyBorder="1"/>
    <xf numFmtId="0" fontId="37" fillId="45" borderId="10" xfId="0" applyFont="1" applyFill="1" applyBorder="1" applyAlignment="1">
      <alignment vertical="center"/>
    </xf>
    <xf numFmtId="0" fontId="0" fillId="45" borderId="10" xfId="0" applyFill="1" applyBorder="1"/>
    <xf numFmtId="0" fontId="0" fillId="45" borderId="19" xfId="0" applyFill="1" applyBorder="1"/>
    <xf numFmtId="0" fontId="0" fillId="43" borderId="65" xfId="0" applyFill="1" applyBorder="1" applyAlignment="1">
      <alignment wrapText="1"/>
    </xf>
    <xf numFmtId="0" fontId="77" fillId="0" borderId="22" xfId="0" applyFont="1" applyBorder="1" applyAlignment="1"/>
    <xf numFmtId="0" fontId="77" fillId="0" borderId="11" xfId="0" applyFont="1" applyBorder="1" applyAlignment="1"/>
    <xf numFmtId="0" fontId="77" fillId="0" borderId="10" xfId="0" applyFont="1" applyBorder="1" applyAlignment="1">
      <alignment horizontal="right"/>
    </xf>
    <xf numFmtId="176" fontId="78" fillId="0" borderId="10" xfId="0" applyNumberFormat="1" applyFont="1" applyBorder="1" applyAlignment="1"/>
    <xf numFmtId="0" fontId="47" fillId="0" borderId="49" xfId="0" applyFont="1" applyBorder="1" applyAlignment="1">
      <alignment vertical="center"/>
    </xf>
    <xf numFmtId="0" fontId="78" fillId="0" borderId="10" xfId="0" applyNumberFormat="1" applyFont="1" applyBorder="1" applyAlignment="1">
      <alignment horizontal="right"/>
    </xf>
    <xf numFmtId="169" fontId="0" fillId="0" borderId="10" xfId="0" applyNumberFormat="1" applyFont="1" applyFill="1" applyBorder="1" applyAlignment="1">
      <alignment horizontal="center"/>
    </xf>
    <xf numFmtId="169" fontId="0" fillId="0" borderId="10" xfId="0" applyNumberFormat="1" applyFont="1" applyBorder="1" applyAlignment="1">
      <alignment horizontal="center"/>
    </xf>
    <xf numFmtId="169" fontId="0" fillId="0" borderId="11" xfId="0" applyNumberFormat="1" applyFont="1" applyBorder="1" applyAlignment="1">
      <alignment horizontal="center"/>
    </xf>
    <xf numFmtId="169" fontId="0" fillId="32" borderId="21" xfId="0" applyNumberFormat="1" applyFont="1" applyFill="1" applyBorder="1" applyAlignment="1">
      <alignment horizontal="center"/>
    </xf>
    <xf numFmtId="169" fontId="0" fillId="32" borderId="11" xfId="0" applyNumberFormat="1" applyFont="1" applyFill="1" applyBorder="1" applyAlignment="1">
      <alignment horizontal="center"/>
    </xf>
    <xf numFmtId="0" fontId="0" fillId="0" borderId="0" xfId="0" applyFont="1" applyBorder="1" applyAlignment="1">
      <alignment vertical="center" wrapText="1"/>
    </xf>
    <xf numFmtId="0" fontId="36" fillId="0" borderId="63" xfId="0" applyFont="1" applyFill="1" applyBorder="1" applyAlignment="1">
      <alignment horizontal="center" vertical="center" wrapText="1"/>
    </xf>
    <xf numFmtId="0" fontId="36" fillId="0" borderId="65" xfId="0" applyFont="1" applyFill="1" applyBorder="1" applyAlignment="1">
      <alignment horizontal="center" vertical="center" wrapText="1"/>
    </xf>
    <xf numFmtId="169" fontId="0" fillId="0" borderId="17" xfId="0" applyNumberFormat="1" applyFont="1" applyBorder="1" applyAlignment="1">
      <alignment horizontal="center"/>
    </xf>
    <xf numFmtId="174" fontId="0" fillId="0" borderId="23" xfId="0" applyNumberFormat="1" applyFont="1" applyBorder="1" applyAlignment="1">
      <alignment horizontal="center" vertical="center"/>
    </xf>
    <xf numFmtId="174" fontId="0" fillId="0" borderId="24" xfId="0" applyNumberFormat="1" applyFont="1" applyBorder="1" applyAlignment="1">
      <alignment horizontal="center" vertical="center"/>
    </xf>
    <xf numFmtId="174" fontId="0" fillId="0" borderId="25" xfId="0" applyNumberFormat="1" applyFont="1" applyBorder="1" applyAlignment="1">
      <alignment horizontal="center" vertical="center"/>
    </xf>
    <xf numFmtId="169" fontId="0" fillId="32" borderId="10" xfId="0" applyNumberFormat="1" applyFont="1" applyFill="1" applyBorder="1" applyAlignment="1">
      <alignment horizontal="center"/>
    </xf>
    <xf numFmtId="169" fontId="0" fillId="32" borderId="17" xfId="0" applyNumberFormat="1" applyFont="1" applyFill="1" applyBorder="1" applyAlignment="1">
      <alignment horizontal="center"/>
    </xf>
    <xf numFmtId="0" fontId="36" fillId="44" borderId="69" xfId="0" applyFont="1" applyFill="1" applyBorder="1" applyAlignment="1">
      <alignment horizontal="center" vertical="center" textRotation="90"/>
    </xf>
    <xf numFmtId="0" fontId="36" fillId="44" borderId="59" xfId="0" applyFont="1" applyFill="1" applyBorder="1" applyAlignment="1">
      <alignment horizontal="center" vertical="center" textRotation="90"/>
    </xf>
    <xf numFmtId="0" fontId="36" fillId="44" borderId="61" xfId="0" applyFont="1" applyFill="1" applyBorder="1" applyAlignment="1">
      <alignment horizontal="center" vertical="center" textRotation="90"/>
    </xf>
    <xf numFmtId="0" fontId="36" fillId="44" borderId="70" xfId="0" applyFont="1" applyFill="1" applyBorder="1" applyAlignment="1">
      <alignment horizontal="center" vertical="center" wrapText="1"/>
    </xf>
    <xf numFmtId="0" fontId="36" fillId="44" borderId="71" xfId="0" applyFont="1" applyFill="1" applyBorder="1" applyAlignment="1">
      <alignment horizontal="center" vertical="center" wrapText="1"/>
    </xf>
    <xf numFmtId="0" fontId="36" fillId="44" borderId="72" xfId="0" applyFont="1" applyFill="1" applyBorder="1" applyAlignment="1">
      <alignment horizontal="center" vertical="center" wrapText="1"/>
    </xf>
    <xf numFmtId="0" fontId="36" fillId="44" borderId="70" xfId="0" applyFont="1" applyFill="1" applyBorder="1" applyAlignment="1">
      <alignment horizontal="center" vertical="center" textRotation="90" shrinkToFit="1"/>
    </xf>
    <xf numFmtId="0" fontId="36" fillId="44" borderId="71" xfId="0" applyFont="1" applyFill="1" applyBorder="1" applyAlignment="1">
      <alignment horizontal="center" vertical="center" textRotation="90" shrinkToFit="1"/>
    </xf>
    <xf numFmtId="0" fontId="36" fillId="44" borderId="72" xfId="0" applyFont="1" applyFill="1" applyBorder="1" applyAlignment="1">
      <alignment horizontal="center" vertical="center" textRotation="90" shrinkToFit="1"/>
    </xf>
    <xf numFmtId="0" fontId="36" fillId="44" borderId="73" xfId="0" applyFont="1" applyFill="1" applyBorder="1" applyAlignment="1">
      <alignment horizontal="center" vertical="center"/>
    </xf>
    <xf numFmtId="0" fontId="36" fillId="44" borderId="60" xfId="0" applyFont="1" applyFill="1" applyBorder="1" applyAlignment="1">
      <alignment horizontal="center" vertical="center"/>
    </xf>
    <xf numFmtId="0" fontId="36" fillId="44" borderId="62" xfId="0" applyFont="1" applyFill="1" applyBorder="1" applyAlignment="1">
      <alignment horizontal="center" vertical="center"/>
    </xf>
    <xf numFmtId="169" fontId="0" fillId="32" borderId="16" xfId="0" applyNumberFormat="1" applyFont="1" applyFill="1" applyBorder="1" applyAlignment="1">
      <alignment horizontal="center"/>
    </xf>
    <xf numFmtId="169" fontId="0" fillId="0" borderId="49" xfId="0" applyNumberFormat="1" applyFont="1" applyBorder="1" applyAlignment="1">
      <alignment horizontal="center"/>
    </xf>
    <xf numFmtId="0" fontId="36" fillId="28" borderId="65" xfId="0" applyFont="1" applyFill="1" applyBorder="1" applyAlignment="1">
      <alignment horizontal="center" vertical="center" wrapText="1"/>
    </xf>
    <xf numFmtId="0" fontId="37" fillId="0" borderId="0" xfId="0" applyFont="1" applyBorder="1" applyAlignment="1">
      <alignment horizontal="center" vertical="center" wrapText="1"/>
    </xf>
    <xf numFmtId="0" fontId="37" fillId="0" borderId="0" xfId="0" applyFont="1" applyBorder="1" applyAlignment="1">
      <alignment horizontal="center" vertical="center"/>
    </xf>
    <xf numFmtId="0" fontId="36" fillId="0" borderId="65" xfId="0" applyFont="1" applyBorder="1" applyAlignment="1">
      <alignment horizontal="center" vertical="center" wrapText="1"/>
    </xf>
    <xf numFmtId="169" fontId="0" fillId="0" borderId="21" xfId="0" applyNumberFormat="1" applyFont="1" applyBorder="1" applyAlignment="1">
      <alignment horizontal="center"/>
    </xf>
    <xf numFmtId="169" fontId="0" fillId="0" borderId="22" xfId="0" applyNumberFormat="1" applyFont="1" applyBorder="1" applyAlignment="1">
      <alignment horizontal="center"/>
    </xf>
    <xf numFmtId="169" fontId="0" fillId="0" borderId="16" xfId="0" applyNumberFormat="1" applyFont="1" applyBorder="1" applyAlignment="1">
      <alignment horizontal="center"/>
    </xf>
    <xf numFmtId="169" fontId="0" fillId="29" borderId="16" xfId="0" applyNumberFormat="1" applyFont="1" applyFill="1" applyBorder="1" applyAlignment="1">
      <alignment horizontal="center"/>
    </xf>
    <xf numFmtId="169" fontId="0" fillId="29" borderId="10" xfId="0" applyNumberFormat="1" applyFont="1" applyFill="1" applyBorder="1" applyAlignment="1">
      <alignment horizontal="center"/>
    </xf>
    <xf numFmtId="0" fontId="0" fillId="29" borderId="23" xfId="0" applyFont="1" applyFill="1" applyBorder="1" applyAlignment="1">
      <alignment horizontal="center" vertical="center"/>
    </xf>
    <xf numFmtId="0" fontId="0" fillId="29" borderId="24" xfId="0" applyFont="1" applyFill="1" applyBorder="1" applyAlignment="1">
      <alignment horizontal="center" vertical="center"/>
    </xf>
    <xf numFmtId="0" fontId="0" fillId="29" borderId="25" xfId="0" applyFont="1" applyFill="1" applyBorder="1" applyAlignment="1">
      <alignment horizontal="center" vertical="center"/>
    </xf>
    <xf numFmtId="169" fontId="0" fillId="29" borderId="17" xfId="0" applyNumberFormat="1" applyFont="1" applyFill="1" applyBorder="1" applyAlignment="1">
      <alignment horizontal="center"/>
    </xf>
    <xf numFmtId="0" fontId="24" fillId="0" borderId="34" xfId="0" applyFont="1" applyBorder="1" applyAlignment="1">
      <alignment horizontal="center"/>
    </xf>
    <xf numFmtId="0" fontId="24" fillId="0" borderId="33" xfId="0" applyFont="1" applyBorder="1" applyAlignment="1">
      <alignment horizontal="center"/>
    </xf>
    <xf numFmtId="0" fontId="24" fillId="0" borderId="0" xfId="0" applyFont="1" applyBorder="1" applyAlignment="1">
      <alignment horizontal="center"/>
    </xf>
    <xf numFmtId="0" fontId="24" fillId="0" borderId="35" xfId="0" applyFont="1" applyBorder="1" applyAlignment="1">
      <alignment horizontal="center"/>
    </xf>
    <xf numFmtId="0" fontId="42" fillId="33" borderId="32" xfId="0" applyFont="1" applyFill="1" applyBorder="1" applyAlignment="1">
      <alignment horizontal="center" vertical="center"/>
    </xf>
    <xf numFmtId="0" fontId="42" fillId="33" borderId="33" xfId="0" applyFont="1" applyFill="1" applyBorder="1" applyAlignment="1">
      <alignment horizontal="center" vertical="center"/>
    </xf>
    <xf numFmtId="0" fontId="42" fillId="33" borderId="37" xfId="0" applyFont="1" applyFill="1" applyBorder="1" applyAlignment="1">
      <alignment horizontal="center" vertical="center"/>
    </xf>
    <xf numFmtId="0" fontId="42" fillId="33" borderId="38" xfId="0" applyFont="1" applyFill="1" applyBorder="1" applyAlignment="1">
      <alignment horizontal="center" vertical="center"/>
    </xf>
    <xf numFmtId="169" fontId="42" fillId="33" borderId="32" xfId="0" applyNumberFormat="1" applyFont="1" applyFill="1" applyBorder="1" applyAlignment="1">
      <alignment horizontal="center" vertical="center"/>
    </xf>
    <xf numFmtId="169" fontId="42" fillId="33" borderId="33" xfId="0" applyNumberFormat="1" applyFont="1" applyFill="1" applyBorder="1" applyAlignment="1">
      <alignment horizontal="center" vertical="center"/>
    </xf>
    <xf numFmtId="169" fontId="42" fillId="33" borderId="31" xfId="0" applyNumberFormat="1" applyFont="1" applyFill="1" applyBorder="1" applyAlignment="1">
      <alignment horizontal="center" vertical="center"/>
    </xf>
    <xf numFmtId="169" fontId="42" fillId="33" borderId="26" xfId="0" applyNumberFormat="1" applyFont="1" applyFill="1" applyBorder="1" applyAlignment="1">
      <alignment horizontal="center" vertical="center"/>
    </xf>
    <xf numFmtId="0" fontId="36" fillId="28" borderId="63" xfId="0" applyFont="1" applyFill="1" applyBorder="1" applyAlignment="1">
      <alignment horizontal="center" vertical="center" wrapText="1"/>
    </xf>
    <xf numFmtId="169" fontId="32" fillId="0" borderId="87" xfId="0" applyNumberFormat="1" applyFont="1" applyBorder="1" applyAlignment="1">
      <alignment horizontal="center"/>
    </xf>
    <xf numFmtId="169" fontId="32" fillId="0" borderId="29" xfId="0" applyNumberFormat="1" applyFont="1" applyBorder="1" applyAlignment="1">
      <alignment horizontal="center"/>
    </xf>
    <xf numFmtId="169" fontId="32" fillId="0" borderId="28" xfId="0" applyNumberFormat="1" applyFont="1" applyBorder="1" applyAlignment="1">
      <alignment horizontal="center"/>
    </xf>
    <xf numFmtId="38" fontId="32" fillId="29" borderId="11" xfId="0" applyNumberFormat="1" applyFont="1" applyFill="1" applyBorder="1" applyAlignment="1">
      <alignment horizontal="center"/>
    </xf>
    <xf numFmtId="38" fontId="32" fillId="29" borderId="10" xfId="0" applyNumberFormat="1" applyFont="1" applyFill="1" applyBorder="1" applyAlignment="1">
      <alignment horizontal="center"/>
    </xf>
    <xf numFmtId="38" fontId="32" fillId="29" borderId="17" xfId="0" applyNumberFormat="1" applyFont="1" applyFill="1" applyBorder="1" applyAlignment="1">
      <alignment horizontal="center"/>
    </xf>
    <xf numFmtId="169" fontId="32" fillId="0" borderId="28" xfId="0" applyNumberFormat="1" applyFont="1" applyFill="1" applyBorder="1" applyAlignment="1">
      <alignment horizontal="center"/>
    </xf>
    <xf numFmtId="169" fontId="32" fillId="0" borderId="29" xfId="0" applyNumberFormat="1" applyFont="1" applyFill="1" applyBorder="1" applyAlignment="1">
      <alignment horizontal="center"/>
    </xf>
    <xf numFmtId="169" fontId="32" fillId="0" borderId="84" xfId="0" applyNumberFormat="1" applyFont="1" applyBorder="1" applyAlignment="1">
      <alignment horizontal="center"/>
    </xf>
    <xf numFmtId="169" fontId="32" fillId="0" borderId="21" xfId="0" applyNumberFormat="1" applyFont="1" applyBorder="1" applyAlignment="1">
      <alignment horizontal="center"/>
    </xf>
    <xf numFmtId="169" fontId="32" fillId="0" borderId="11" xfId="0" applyNumberFormat="1" applyFont="1" applyBorder="1" applyAlignment="1">
      <alignment horizontal="center"/>
    </xf>
    <xf numFmtId="169" fontId="32" fillId="0" borderId="22" xfId="0" applyNumberFormat="1" applyFont="1" applyBorder="1" applyAlignment="1">
      <alignment horizontal="center"/>
    </xf>
    <xf numFmtId="169" fontId="32" fillId="0" borderId="49" xfId="0" applyNumberFormat="1" applyFont="1" applyBorder="1" applyAlignment="1">
      <alignment horizontal="center"/>
    </xf>
    <xf numFmtId="169" fontId="32" fillId="0" borderId="83" xfId="0" applyNumberFormat="1" applyFont="1" applyBorder="1" applyAlignment="1">
      <alignment horizontal="center"/>
    </xf>
    <xf numFmtId="169" fontId="32" fillId="32" borderId="28" xfId="0" applyNumberFormat="1" applyFont="1" applyFill="1" applyBorder="1" applyAlignment="1">
      <alignment horizontal="center"/>
    </xf>
    <xf numFmtId="169" fontId="32" fillId="32" borderId="29" xfId="0" applyNumberFormat="1" applyFont="1" applyFill="1" applyBorder="1" applyAlignment="1">
      <alignment horizontal="center"/>
    </xf>
    <xf numFmtId="169" fontId="32" fillId="32" borderId="84" xfId="0" applyNumberFormat="1" applyFont="1" applyFill="1" applyBorder="1" applyAlignment="1">
      <alignment horizontal="center"/>
    </xf>
    <xf numFmtId="169" fontId="32" fillId="32" borderId="21" xfId="0" applyNumberFormat="1" applyFont="1" applyFill="1" applyBorder="1" applyAlignment="1">
      <alignment horizontal="center"/>
    </xf>
    <xf numFmtId="169" fontId="32" fillId="32" borderId="11" xfId="0" applyNumberFormat="1" applyFont="1" applyFill="1" applyBorder="1" applyAlignment="1">
      <alignment horizontal="center"/>
    </xf>
    <xf numFmtId="169" fontId="32" fillId="32" borderId="22" xfId="0" applyNumberFormat="1" applyFont="1" applyFill="1" applyBorder="1" applyAlignment="1">
      <alignment horizontal="center"/>
    </xf>
    <xf numFmtId="169" fontId="32" fillId="32" borderId="49" xfId="0" applyNumberFormat="1" applyFont="1" applyFill="1" applyBorder="1" applyAlignment="1">
      <alignment horizontal="center"/>
    </xf>
    <xf numFmtId="169" fontId="32" fillId="32" borderId="83" xfId="0" applyNumberFormat="1" applyFont="1" applyFill="1" applyBorder="1" applyAlignment="1">
      <alignment horizontal="center"/>
    </xf>
    <xf numFmtId="169" fontId="32" fillId="32" borderId="87" xfId="0" applyNumberFormat="1" applyFont="1" applyFill="1" applyBorder="1" applyAlignment="1">
      <alignment horizontal="center"/>
    </xf>
    <xf numFmtId="0" fontId="0" fillId="37" borderId="14" xfId="0" applyFill="1" applyBorder="1" applyAlignment="1">
      <alignment horizontal="center" vertical="center" textRotation="90"/>
    </xf>
    <xf numFmtId="0" fontId="0" fillId="37" borderId="16" xfId="0" applyFill="1" applyBorder="1" applyAlignment="1">
      <alignment horizontal="center" vertical="center" textRotation="90"/>
    </xf>
    <xf numFmtId="0" fontId="0" fillId="37" borderId="18" xfId="0" applyFill="1" applyBorder="1" applyAlignment="1">
      <alignment horizontal="center" vertical="center" textRotation="90"/>
    </xf>
    <xf numFmtId="0" fontId="0" fillId="45" borderId="14" xfId="0" applyFill="1" applyBorder="1" applyAlignment="1">
      <alignment horizontal="center" textRotation="90"/>
    </xf>
    <xf numFmtId="0" fontId="0" fillId="45" borderId="16" xfId="0" applyFill="1" applyBorder="1" applyAlignment="1">
      <alignment horizontal="center" textRotation="90"/>
    </xf>
    <xf numFmtId="0" fontId="0" fillId="45" borderId="18" xfId="0" applyFill="1" applyBorder="1" applyAlignment="1">
      <alignment horizontal="center" textRotation="90"/>
    </xf>
    <xf numFmtId="0" fontId="0" fillId="38" borderId="53" xfId="0" applyFill="1" applyBorder="1" applyAlignment="1">
      <alignment horizontal="center" textRotation="90" shrinkToFit="1"/>
    </xf>
    <xf numFmtId="0" fontId="0" fillId="38" borderId="16" xfId="0" applyFill="1" applyBorder="1" applyAlignment="1">
      <alignment horizontal="center" textRotation="90" shrinkToFit="1"/>
    </xf>
    <xf numFmtId="0" fontId="0" fillId="38" borderId="18" xfId="0" applyFill="1" applyBorder="1" applyAlignment="1">
      <alignment horizontal="center" textRotation="90" shrinkToFit="1"/>
    </xf>
    <xf numFmtId="169" fontId="32" fillId="0" borderId="10" xfId="0" applyNumberFormat="1" applyFont="1" applyFill="1" applyBorder="1" applyAlignment="1">
      <alignment horizontal="center"/>
    </xf>
    <xf numFmtId="169" fontId="32" fillId="0" borderId="10" xfId="0" applyNumberFormat="1" applyFont="1" applyBorder="1" applyAlignment="1">
      <alignment horizontal="center"/>
    </xf>
    <xf numFmtId="169" fontId="32" fillId="0" borderId="17" xfId="0" applyNumberFormat="1" applyFont="1" applyBorder="1" applyAlignment="1">
      <alignment horizontal="center"/>
    </xf>
    <xf numFmtId="169" fontId="32" fillId="0" borderId="16" xfId="0" applyNumberFormat="1" applyFont="1" applyBorder="1" applyAlignment="1">
      <alignment horizontal="center"/>
    </xf>
    <xf numFmtId="0" fontId="24" fillId="27" borderId="18" xfId="0" applyFont="1" applyFill="1" applyBorder="1" applyAlignment="1">
      <alignment horizontal="center" vertical="center" wrapText="1"/>
    </xf>
    <xf numFmtId="0" fontId="24" fillId="27" borderId="19" xfId="0" applyFont="1" applyFill="1" applyBorder="1" applyAlignment="1">
      <alignment horizontal="center" vertical="center" wrapText="1"/>
    </xf>
    <xf numFmtId="0" fontId="23" fillId="26" borderId="14" xfId="0" applyFont="1" applyFill="1" applyBorder="1" applyAlignment="1">
      <alignment horizontal="center" vertical="center"/>
    </xf>
    <xf numFmtId="0" fontId="23" fillId="26" borderId="16" xfId="0" applyFont="1" applyFill="1" applyBorder="1" applyAlignment="1">
      <alignment horizontal="center" vertical="center"/>
    </xf>
    <xf numFmtId="0" fontId="23" fillId="26" borderId="44" xfId="0" applyFont="1" applyFill="1" applyBorder="1" applyAlignment="1">
      <alignment horizontal="center" vertical="center"/>
    </xf>
    <xf numFmtId="0" fontId="23" fillId="26" borderId="10" xfId="0" applyFont="1" applyFill="1" applyBorder="1" applyAlignment="1">
      <alignment horizontal="center" vertical="center"/>
    </xf>
    <xf numFmtId="0" fontId="26" fillId="0" borderId="16" xfId="0" applyFont="1" applyFill="1" applyBorder="1" applyAlignment="1">
      <alignment horizontal="center" vertical="center" wrapText="1"/>
    </xf>
    <xf numFmtId="0" fontId="34" fillId="33" borderId="32" xfId="0" applyFont="1" applyFill="1" applyBorder="1" applyAlignment="1">
      <alignment horizontal="center" vertical="center"/>
    </xf>
    <xf numFmtId="0" fontId="34" fillId="33" borderId="33" xfId="0" applyFont="1" applyFill="1" applyBorder="1" applyAlignment="1">
      <alignment horizontal="center" vertical="center"/>
    </xf>
    <xf numFmtId="0" fontId="34" fillId="33" borderId="37" xfId="0" applyFont="1" applyFill="1" applyBorder="1" applyAlignment="1">
      <alignment horizontal="center" vertical="center"/>
    </xf>
    <xf numFmtId="0" fontId="34" fillId="33" borderId="38" xfId="0" applyFont="1" applyFill="1" applyBorder="1" applyAlignment="1">
      <alignment horizontal="center" vertical="center"/>
    </xf>
    <xf numFmtId="169" fontId="32" fillId="32" borderId="10" xfId="0" applyNumberFormat="1" applyFont="1" applyFill="1" applyBorder="1" applyAlignment="1">
      <alignment horizontal="center"/>
    </xf>
    <xf numFmtId="169" fontId="32" fillId="32" borderId="17" xfId="0" applyNumberFormat="1" applyFont="1" applyFill="1" applyBorder="1" applyAlignment="1">
      <alignment horizontal="center"/>
    </xf>
    <xf numFmtId="0" fontId="35" fillId="0" borderId="32" xfId="0" applyFont="1" applyBorder="1" applyAlignment="1">
      <alignment horizontal="center"/>
    </xf>
    <xf numFmtId="0" fontId="35" fillId="0" borderId="34" xfId="0" applyFont="1" applyBorder="1" applyAlignment="1">
      <alignment horizontal="center"/>
    </xf>
    <xf numFmtId="0" fontId="35" fillId="0" borderId="33" xfId="0" applyFont="1" applyBorder="1" applyAlignment="1">
      <alignment horizontal="center"/>
    </xf>
    <xf numFmtId="0" fontId="35" fillId="0" borderId="39" xfId="0" applyFont="1" applyBorder="1" applyAlignment="1">
      <alignment horizontal="center"/>
    </xf>
    <xf numFmtId="0" fontId="35" fillId="0" borderId="0" xfId="0" applyFont="1" applyBorder="1" applyAlignment="1">
      <alignment horizontal="center"/>
    </xf>
    <xf numFmtId="0" fontId="35" fillId="0" borderId="41" xfId="0" applyFont="1" applyBorder="1" applyAlignment="1">
      <alignment horizontal="center"/>
    </xf>
    <xf numFmtId="0" fontId="35" fillId="0" borderId="35" xfId="0" applyFont="1" applyBorder="1" applyAlignment="1">
      <alignment horizontal="center"/>
    </xf>
    <xf numFmtId="169" fontId="32" fillId="32" borderId="16" xfId="0" applyNumberFormat="1" applyFont="1" applyFill="1" applyBorder="1" applyAlignment="1">
      <alignment horizontal="center"/>
    </xf>
    <xf numFmtId="174" fontId="32" fillId="0" borderId="14" xfId="0" applyNumberFormat="1" applyFont="1" applyBorder="1" applyAlignment="1">
      <alignment horizontal="center"/>
    </xf>
    <xf numFmtId="174" fontId="32" fillId="0" borderId="44" xfId="0" applyNumberFormat="1" applyFont="1" applyBorder="1" applyAlignment="1">
      <alignment horizontal="center"/>
    </xf>
    <xf numFmtId="174" fontId="32" fillId="0" borderId="15" xfId="0" applyNumberFormat="1" applyFont="1" applyBorder="1" applyAlignment="1">
      <alignment horizontal="center"/>
    </xf>
    <xf numFmtId="38" fontId="29" fillId="29" borderId="43" xfId="0" applyNumberFormat="1" applyFont="1" applyFill="1" applyBorder="1" applyAlignment="1">
      <alignment horizontal="center" vertical="center"/>
    </xf>
    <xf numFmtId="38" fontId="29" fillId="29" borderId="44" xfId="0" applyNumberFormat="1" applyFont="1" applyFill="1" applyBorder="1" applyAlignment="1">
      <alignment horizontal="center" vertical="center"/>
    </xf>
    <xf numFmtId="38" fontId="29" fillId="29" borderId="15" xfId="0" applyNumberFormat="1" applyFont="1" applyFill="1" applyBorder="1" applyAlignment="1">
      <alignment horizontal="center" vertical="center"/>
    </xf>
    <xf numFmtId="38" fontId="33" fillId="33" borderId="32" xfId="0" applyNumberFormat="1" applyFont="1" applyFill="1" applyBorder="1" applyAlignment="1">
      <alignment horizontal="center" vertical="center"/>
    </xf>
    <xf numFmtId="38" fontId="33" fillId="33" borderId="33" xfId="0" applyNumberFormat="1" applyFont="1" applyFill="1" applyBorder="1" applyAlignment="1">
      <alignment horizontal="center" vertical="center"/>
    </xf>
    <xf numFmtId="38" fontId="33" fillId="33" borderId="37" xfId="0" applyNumberFormat="1" applyFont="1" applyFill="1" applyBorder="1" applyAlignment="1">
      <alignment horizontal="center" vertical="center"/>
    </xf>
    <xf numFmtId="38" fontId="33" fillId="33" borderId="38" xfId="0" applyNumberFormat="1" applyFont="1" applyFill="1" applyBorder="1" applyAlignment="1">
      <alignment horizontal="center" vertical="center"/>
    </xf>
    <xf numFmtId="0" fontId="0" fillId="0" borderId="13" xfId="0" applyBorder="1" applyAlignment="1">
      <alignment vertical="center" wrapText="1"/>
    </xf>
    <xf numFmtId="0" fontId="36" fillId="0" borderId="77" xfId="0" applyFont="1" applyFill="1" applyBorder="1" applyAlignment="1">
      <alignment horizontal="center" vertical="center" wrapText="1"/>
    </xf>
    <xf numFmtId="0" fontId="36" fillId="0" borderId="12" xfId="0" applyFont="1" applyFill="1" applyBorder="1" applyAlignment="1">
      <alignment horizontal="center" vertical="center" wrapText="1"/>
    </xf>
    <xf numFmtId="0" fontId="36" fillId="0" borderId="86" xfId="0" applyFont="1" applyFill="1" applyBorder="1" applyAlignment="1">
      <alignment horizontal="center" vertical="center" wrapText="1"/>
    </xf>
    <xf numFmtId="0" fontId="36" fillId="0" borderId="77" xfId="0" applyFont="1" applyBorder="1" applyAlignment="1">
      <alignment horizontal="center" vertical="center" wrapText="1"/>
    </xf>
    <xf numFmtId="0" fontId="36" fillId="0" borderId="12" xfId="0" applyFont="1" applyBorder="1" applyAlignment="1">
      <alignment horizontal="center" vertical="center" wrapText="1"/>
    </xf>
    <xf numFmtId="0" fontId="36" fillId="0" borderId="86" xfId="0" applyFont="1" applyBorder="1" applyAlignment="1">
      <alignment horizontal="center" vertical="center" wrapText="1"/>
    </xf>
    <xf numFmtId="0" fontId="36" fillId="28" borderId="77" xfId="0" applyFont="1" applyFill="1" applyBorder="1" applyAlignment="1">
      <alignment horizontal="center" vertical="center" wrapText="1"/>
    </xf>
    <xf numFmtId="0" fontId="36" fillId="28" borderId="12" xfId="0" applyFont="1" applyFill="1" applyBorder="1" applyAlignment="1">
      <alignment horizontal="center" vertical="center" wrapText="1"/>
    </xf>
    <xf numFmtId="0" fontId="36" fillId="28" borderId="86" xfId="0" applyFont="1" applyFill="1" applyBorder="1" applyAlignment="1">
      <alignment horizontal="center" vertical="center" wrapText="1"/>
    </xf>
    <xf numFmtId="0" fontId="49" fillId="0" borderId="22" xfId="0" applyFont="1" applyBorder="1" applyAlignment="1">
      <alignment horizontal="center" vertical="center"/>
    </xf>
    <xf numFmtId="0" fontId="49" fillId="0" borderId="49" xfId="0" applyFont="1" applyBorder="1" applyAlignment="1">
      <alignment horizontal="center" vertical="center"/>
    </xf>
    <xf numFmtId="0" fontId="52" fillId="0" borderId="22" xfId="0" applyFont="1" applyBorder="1" applyAlignment="1">
      <alignment horizontal="left" shrinkToFit="1"/>
    </xf>
    <xf numFmtId="0" fontId="52" fillId="0" borderId="11" xfId="0" applyFont="1" applyBorder="1" applyAlignment="1">
      <alignment horizontal="left" shrinkToFit="1"/>
    </xf>
    <xf numFmtId="0" fontId="70" fillId="0" borderId="22" xfId="0" applyFont="1" applyBorder="1" applyAlignment="1">
      <alignment horizontal="right"/>
    </xf>
    <xf numFmtId="0" fontId="70" fillId="0" borderId="11" xfId="0" applyFont="1" applyBorder="1" applyAlignment="1">
      <alignment horizontal="right"/>
    </xf>
    <xf numFmtId="3" fontId="52" fillId="0" borderId="22" xfId="0" applyNumberFormat="1" applyFont="1" applyBorder="1" applyAlignment="1">
      <alignment horizontal="right"/>
    </xf>
    <xf numFmtId="3" fontId="52" fillId="0" borderId="11" xfId="0" applyNumberFormat="1" applyFont="1" applyBorder="1" applyAlignment="1">
      <alignment horizontal="right"/>
    </xf>
    <xf numFmtId="3" fontId="52" fillId="0" borderId="85" xfId="0" applyNumberFormat="1" applyFont="1" applyBorder="1" applyAlignment="1">
      <alignment horizontal="right"/>
    </xf>
    <xf numFmtId="0" fontId="47" fillId="0" borderId="49" xfId="0" applyFont="1" applyBorder="1" applyAlignment="1">
      <alignment horizontal="left" vertical="center"/>
    </xf>
    <xf numFmtId="49" fontId="1" fillId="0" borderId="22" xfId="45" applyNumberFormat="1" applyFont="1" applyBorder="1" applyAlignment="1">
      <alignment horizontal="left" vertical="center"/>
    </xf>
    <xf numFmtId="49" fontId="1" fillId="0" borderId="83" xfId="45" applyNumberFormat="1" applyFont="1" applyBorder="1" applyAlignment="1">
      <alignment horizontal="left" vertical="center"/>
    </xf>
    <xf numFmtId="0" fontId="49" fillId="0" borderId="10" xfId="0" applyFont="1" applyBorder="1" applyAlignment="1">
      <alignment horizontal="center" vertical="center" textRotation="90"/>
    </xf>
    <xf numFmtId="0" fontId="70" fillId="0" borderId="22" xfId="0" applyFont="1" applyBorder="1" applyAlignment="1">
      <alignment horizontal="left" vertical="center"/>
    </xf>
    <xf numFmtId="0" fontId="70" fillId="0" borderId="11" xfId="0" applyFont="1" applyBorder="1" applyAlignment="1">
      <alignment horizontal="left" vertical="center"/>
    </xf>
    <xf numFmtId="0" fontId="71" fillId="0" borderId="22" xfId="0" applyFont="1" applyBorder="1" applyAlignment="1">
      <alignment horizontal="left"/>
    </xf>
    <xf numFmtId="0" fontId="71" fillId="0" borderId="11" xfId="0" applyFont="1" applyBorder="1" applyAlignment="1">
      <alignment horizontal="left"/>
    </xf>
    <xf numFmtId="176" fontId="78" fillId="0" borderId="22" xfId="0" applyNumberFormat="1" applyFont="1" applyBorder="1" applyAlignment="1"/>
    <xf numFmtId="176" fontId="78" fillId="0" borderId="11" xfId="0" applyNumberFormat="1" applyFont="1" applyBorder="1" applyAlignment="1"/>
    <xf numFmtId="49" fontId="70" fillId="0" borderId="22" xfId="45" applyNumberFormat="1" applyFont="1" applyFill="1" applyBorder="1" applyAlignment="1">
      <alignment horizontal="center" vertical="center" wrapText="1"/>
    </xf>
    <xf numFmtId="49" fontId="70" fillId="0" borderId="11" xfId="45" applyNumberFormat="1" applyFont="1" applyFill="1" applyBorder="1" applyAlignment="1">
      <alignment horizontal="center" vertical="center" wrapText="1"/>
    </xf>
    <xf numFmtId="1" fontId="47" fillId="0" borderId="22" xfId="45" applyNumberFormat="1" applyFont="1" applyFill="1" applyBorder="1" applyAlignment="1">
      <alignment horizontal="center"/>
    </xf>
    <xf numFmtId="1" fontId="47" fillId="0" borderId="11" xfId="45" applyNumberFormat="1" applyFont="1" applyFill="1" applyBorder="1" applyAlignment="1">
      <alignment horizontal="center"/>
    </xf>
    <xf numFmtId="49" fontId="51" fillId="39" borderId="49" xfId="45" applyNumberFormat="1" applyFont="1" applyFill="1" applyBorder="1" applyAlignment="1">
      <alignment horizontal="center" vertical="center"/>
    </xf>
    <xf numFmtId="49" fontId="51" fillId="39" borderId="83" xfId="45" applyNumberFormat="1" applyFont="1" applyFill="1" applyBorder="1" applyAlignment="1">
      <alignment horizontal="center" vertical="center"/>
    </xf>
    <xf numFmtId="49" fontId="62" fillId="39" borderId="32" xfId="0" applyNumberFormat="1" applyFont="1" applyFill="1" applyBorder="1" applyAlignment="1">
      <alignment horizontal="center" vertical="center"/>
    </xf>
    <xf numFmtId="49" fontId="62" fillId="39" borderId="34" xfId="0" applyNumberFormat="1" applyFont="1" applyFill="1" applyBorder="1" applyAlignment="1">
      <alignment horizontal="center" vertical="center"/>
    </xf>
    <xf numFmtId="49" fontId="62" fillId="39" borderId="39" xfId="0" applyNumberFormat="1" applyFont="1" applyFill="1" applyBorder="1" applyAlignment="1">
      <alignment horizontal="center" vertical="center"/>
    </xf>
    <xf numFmtId="49" fontId="62" fillId="39" borderId="0" xfId="0" applyNumberFormat="1" applyFont="1" applyFill="1" applyBorder="1" applyAlignment="1">
      <alignment horizontal="center" vertical="center"/>
    </xf>
    <xf numFmtId="49" fontId="62" fillId="39" borderId="37" xfId="0" applyNumberFormat="1" applyFont="1" applyFill="1" applyBorder="1" applyAlignment="1">
      <alignment horizontal="center" vertical="center"/>
    </xf>
    <xf numFmtId="49" fontId="62" fillId="39" borderId="41" xfId="0" applyNumberFormat="1" applyFont="1" applyFill="1" applyBorder="1" applyAlignment="1">
      <alignment horizontal="center" vertical="center"/>
    </xf>
    <xf numFmtId="0" fontId="49" fillId="39" borderId="34" xfId="0" applyFont="1" applyFill="1" applyBorder="1" applyAlignment="1">
      <alignment horizontal="center" vertical="center"/>
    </xf>
    <xf numFmtId="3" fontId="62" fillId="39" borderId="0" xfId="0" applyNumberFormat="1" applyFont="1" applyFill="1" applyBorder="1" applyAlignment="1">
      <alignment horizontal="center" vertical="center"/>
    </xf>
    <xf numFmtId="3" fontId="62" fillId="39" borderId="41" xfId="0" applyNumberFormat="1" applyFont="1" applyFill="1" applyBorder="1" applyAlignment="1">
      <alignment horizontal="center" vertical="center"/>
    </xf>
    <xf numFmtId="49" fontId="2" fillId="0" borderId="48" xfId="45" applyNumberFormat="1" applyFont="1" applyBorder="1" applyAlignment="1">
      <alignment horizontal="center" vertical="center"/>
    </xf>
    <xf numFmtId="49" fontId="2" fillId="0" borderId="25" xfId="45" applyNumberFormat="1" applyFont="1" applyBorder="1" applyAlignment="1">
      <alignment horizontal="center" vertical="center"/>
    </xf>
    <xf numFmtId="0" fontId="52" fillId="0" borderId="22" xfId="0" applyFont="1" applyFill="1" applyBorder="1" applyAlignment="1">
      <alignment horizontal="left" shrinkToFit="1"/>
    </xf>
    <xf numFmtId="0" fontId="52" fillId="0" borderId="49" xfId="0" applyFont="1" applyFill="1" applyBorder="1" applyAlignment="1">
      <alignment horizontal="left" shrinkToFit="1"/>
    </xf>
    <xf numFmtId="0" fontId="52" fillId="0" borderId="11" xfId="0" applyFont="1" applyFill="1" applyBorder="1" applyAlignment="1">
      <alignment horizontal="left" shrinkToFit="1"/>
    </xf>
    <xf numFmtId="0" fontId="70" fillId="0" borderId="22" xfId="0" applyFont="1" applyBorder="1" applyAlignment="1">
      <alignment horizontal="left"/>
    </xf>
    <xf numFmtId="0" fontId="70" fillId="0" borderId="49" xfId="0" applyFont="1" applyBorder="1" applyAlignment="1">
      <alignment horizontal="left"/>
    </xf>
    <xf numFmtId="0" fontId="70" fillId="0" borderId="11" xfId="0" applyFont="1" applyBorder="1" applyAlignment="1">
      <alignment horizontal="left"/>
    </xf>
    <xf numFmtId="0" fontId="67" fillId="0" borderId="49" xfId="0" applyFont="1" applyBorder="1" applyAlignment="1">
      <alignment horizontal="center" wrapText="1"/>
    </xf>
    <xf numFmtId="0" fontId="67" fillId="0" borderId="11" xfId="0" applyFont="1" applyBorder="1" applyAlignment="1">
      <alignment horizontal="center" wrapText="1"/>
    </xf>
    <xf numFmtId="0" fontId="49" fillId="0" borderId="42" xfId="0" applyFont="1" applyBorder="1" applyAlignment="1">
      <alignment horizontal="center" vertical="center" textRotation="90"/>
    </xf>
    <xf numFmtId="0" fontId="49" fillId="0" borderId="46" xfId="0" applyFont="1" applyBorder="1" applyAlignment="1">
      <alignment horizontal="center" vertical="center" textRotation="90"/>
    </xf>
    <xf numFmtId="0" fontId="49" fillId="0" borderId="47" xfId="0" applyFont="1" applyBorder="1" applyAlignment="1">
      <alignment horizontal="center" vertical="center" textRotation="90"/>
    </xf>
    <xf numFmtId="14" fontId="51" fillId="0" borderId="16" xfId="45" applyNumberFormat="1" applyFont="1" applyFill="1" applyBorder="1" applyAlignment="1">
      <alignment horizontal="center"/>
    </xf>
    <xf numFmtId="14" fontId="51" fillId="0" borderId="17" xfId="45" applyNumberFormat="1" applyFont="1" applyFill="1" applyBorder="1" applyAlignment="1">
      <alignment horizontal="center"/>
    </xf>
    <xf numFmtId="172" fontId="60" fillId="0" borderId="0" xfId="45" applyNumberFormat="1" applyFont="1" applyFill="1" applyBorder="1" applyAlignment="1">
      <alignment horizontal="center"/>
    </xf>
    <xf numFmtId="0" fontId="62" fillId="0" borderId="79" xfId="45" applyFont="1" applyBorder="1" applyAlignment="1">
      <alignment horizontal="center"/>
    </xf>
    <xf numFmtId="0" fontId="62" fillId="0" borderId="80" xfId="45" applyFont="1" applyBorder="1" applyAlignment="1">
      <alignment horizontal="center"/>
    </xf>
    <xf numFmtId="0" fontId="62" fillId="0" borderId="81" xfId="45" applyFont="1" applyBorder="1" applyAlignment="1">
      <alignment horizontal="center"/>
    </xf>
    <xf numFmtId="0" fontId="62" fillId="39" borderId="32" xfId="46" applyNumberFormat="1" applyFont="1" applyFill="1" applyBorder="1" applyAlignment="1">
      <alignment horizontal="center"/>
    </xf>
    <xf numFmtId="0" fontId="62" fillId="39" borderId="39" xfId="46" applyNumberFormat="1" applyFont="1" applyFill="1" applyBorder="1" applyAlignment="1">
      <alignment horizontal="center"/>
    </xf>
    <xf numFmtId="3" fontId="62" fillId="39" borderId="33" xfId="46" applyNumberFormat="1" applyFont="1" applyFill="1" applyBorder="1" applyAlignment="1">
      <alignment horizontal="center"/>
    </xf>
    <xf numFmtId="3" fontId="62" fillId="39" borderId="35" xfId="46" applyNumberFormat="1" applyFont="1" applyFill="1" applyBorder="1" applyAlignment="1">
      <alignment horizontal="center"/>
    </xf>
    <xf numFmtId="174" fontId="50" fillId="0" borderId="14" xfId="45" applyNumberFormat="1" applyFont="1" applyBorder="1" applyAlignment="1">
      <alignment horizontal="center"/>
    </xf>
    <xf numFmtId="174" fontId="50" fillId="0" borderId="15" xfId="45" applyNumberFormat="1" applyFont="1" applyBorder="1" applyAlignment="1">
      <alignment horizontal="center"/>
    </xf>
    <xf numFmtId="0" fontId="55" fillId="0" borderId="0" xfId="45" applyFont="1" applyBorder="1" applyAlignment="1">
      <alignment horizontal="center" vertical="center"/>
    </xf>
    <xf numFmtId="0" fontId="50" fillId="0" borderId="75" xfId="45" applyFont="1" applyBorder="1" applyAlignment="1">
      <alignment horizontal="center" vertical="center" wrapText="1"/>
    </xf>
    <xf numFmtId="0" fontId="50" fillId="0" borderId="74" xfId="45" applyFont="1" applyBorder="1" applyAlignment="1">
      <alignment horizontal="center" vertical="center" wrapText="1"/>
    </xf>
    <xf numFmtId="0" fontId="48" fillId="0" borderId="49" xfId="0" applyFont="1" applyBorder="1" applyAlignment="1">
      <alignment horizontal="center" wrapText="1"/>
    </xf>
    <xf numFmtId="0" fontId="48" fillId="0" borderId="11" xfId="0" applyFont="1" applyBorder="1" applyAlignment="1">
      <alignment horizontal="center" wrapText="1"/>
    </xf>
    <xf numFmtId="0" fontId="78" fillId="0" borderId="22" xfId="0" applyFont="1" applyBorder="1" applyAlignment="1">
      <alignment horizontal="left"/>
    </xf>
    <xf numFmtId="0" fontId="78" fillId="0" borderId="11" xfId="0" applyFont="1" applyBorder="1" applyAlignment="1">
      <alignment horizontal="left"/>
    </xf>
    <xf numFmtId="3" fontId="62" fillId="39" borderId="35" xfId="50" applyNumberFormat="1" applyFont="1" applyFill="1" applyBorder="1" applyAlignment="1">
      <alignment horizontal="right" vertical="center"/>
    </xf>
    <xf numFmtId="3" fontId="62" fillId="39" borderId="38" xfId="50" applyNumberFormat="1" applyFont="1" applyFill="1" applyBorder="1" applyAlignment="1">
      <alignment horizontal="right" vertical="center"/>
    </xf>
    <xf numFmtId="0" fontId="50" fillId="0" borderId="25" xfId="45" applyFont="1" applyBorder="1" applyAlignment="1">
      <alignment horizontal="center" vertical="center" wrapText="1"/>
    </xf>
    <xf numFmtId="0" fontId="50" fillId="0" borderId="83" xfId="45" applyFont="1" applyBorder="1" applyAlignment="1">
      <alignment horizontal="center" vertical="center" wrapText="1"/>
    </xf>
    <xf numFmtId="0" fontId="50" fillId="0" borderId="40" xfId="45" applyFont="1" applyBorder="1" applyAlignment="1">
      <alignment horizontal="center" vertical="center" wrapText="1"/>
    </xf>
    <xf numFmtId="0" fontId="77" fillId="0" borderId="22" xfId="0" applyFont="1" applyBorder="1" applyAlignment="1">
      <alignment horizontal="right"/>
    </xf>
    <xf numFmtId="0" fontId="77" fillId="0" borderId="11" xfId="0" applyFont="1" applyBorder="1" applyAlignment="1">
      <alignment horizontal="right"/>
    </xf>
    <xf numFmtId="0" fontId="78" fillId="0" borderId="22" xfId="0" applyNumberFormat="1" applyFont="1" applyBorder="1" applyAlignment="1">
      <alignment horizontal="right"/>
    </xf>
    <xf numFmtId="0" fontId="78" fillId="0" borderId="11" xfId="0" applyNumberFormat="1" applyFont="1" applyBorder="1" applyAlignment="1">
      <alignment horizontal="right"/>
    </xf>
  </cellXfs>
  <cellStyles count="51">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2"/>
    <cellStyle name="Accent2" xfId="23"/>
    <cellStyle name="Accent3" xfId="24"/>
    <cellStyle name="Accent4" xfId="25"/>
    <cellStyle name="Accent5" xfId="26"/>
    <cellStyle name="Accent6" xfId="27"/>
    <cellStyle name="Bad" xfId="28"/>
    <cellStyle name="Calculation" xfId="29"/>
    <cellStyle name="Check Cell" xfId="30"/>
    <cellStyle name="Comma" xfId="50" builtinId="3"/>
    <cellStyle name="Comma [0]" xfId="19" builtinId="6"/>
    <cellStyle name="Explanatory Text" xfId="31"/>
    <cellStyle name="Good" xfId="32"/>
    <cellStyle name="Heading 1" xfId="33"/>
    <cellStyle name="Heading 2" xfId="34"/>
    <cellStyle name="Heading 3" xfId="35"/>
    <cellStyle name="Heading 4" xfId="36"/>
    <cellStyle name="Input" xfId="37"/>
    <cellStyle name="Linked Cell" xfId="38"/>
    <cellStyle name="Milliers 2" xfId="46"/>
    <cellStyle name="Neutral" xfId="39"/>
    <cellStyle name="Normal" xfId="0" builtinId="0"/>
    <cellStyle name="Normal 2" xfId="45"/>
    <cellStyle name="Normal 2 2" xfId="47"/>
    <cellStyle name="Note" xfId="40"/>
    <cellStyle name="Output" xfId="41"/>
    <cellStyle name="Pourcentage 2" xfId="49"/>
    <cellStyle name="Title" xfId="42"/>
    <cellStyle name="Total" xfId="43"/>
    <cellStyle name="Warning Text" xfId="44"/>
    <cellStyle name="스타일 1" xfId="20"/>
    <cellStyle name="표준_6. Sponsers Meeting - Schedule" xfId="21"/>
    <cellStyle name="常规_Sheet1" xfId="48"/>
  </cellStyles>
  <dxfs count="9">
    <dxf>
      <font>
        <color theme="0"/>
      </font>
    </dxf>
    <dxf>
      <font>
        <color rgb="FF92D050"/>
      </font>
    </dxf>
    <dxf>
      <font>
        <color theme="0"/>
      </font>
    </dxf>
    <dxf>
      <font>
        <color theme="2"/>
      </font>
    </dxf>
    <dxf>
      <fill>
        <patternFill>
          <bgColor indexed="42"/>
        </patternFill>
      </fill>
    </dxf>
    <dxf>
      <font>
        <color rgb="FF92D050"/>
      </font>
    </dxf>
    <dxf>
      <font>
        <color theme="0"/>
      </font>
    </dxf>
    <dxf>
      <font>
        <color theme="2"/>
      </font>
    </dxf>
    <dxf>
      <font>
        <b val="0"/>
        <i val="0"/>
        <strike val="0"/>
      </font>
    </dxf>
  </dxfs>
  <tableStyles count="0" defaultTableStyle="TableStyleMedium9" defaultPivotStyle="PivotStyleLight16"/>
  <colors>
    <mruColors>
      <color rgb="FFF5FBBB"/>
      <color rgb="FFE8F0F8"/>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2000" u="sng"/>
            </a:pPr>
            <a:r>
              <a:rPr lang="fr-FR" sz="2000" b="1" i="0" u="sng" strike="noStrike" baseline="0"/>
              <a:t>WEEK 03 </a:t>
            </a:r>
            <a:r>
              <a:rPr lang="fr-FR" sz="2000" b="1" i="0" u="sng" baseline="0"/>
              <a:t>DOOSAN - COMMODITY / DIRECT HOURS</a:t>
            </a:r>
            <a:endParaRPr lang="fr-FR" sz="2000" u="sng"/>
          </a:p>
        </c:rich>
      </c:tx>
      <c:layout>
        <c:manualLayout>
          <c:xMode val="edge"/>
          <c:yMode val="edge"/>
          <c:x val="7.8357031751059014E-2"/>
          <c:y val="1.2270013416691866E-3"/>
        </c:manualLayout>
      </c:layout>
    </c:title>
    <c:view3D>
      <c:rotX val="70"/>
      <c:perspective val="30"/>
    </c:view3D>
    <c:plotArea>
      <c:layout>
        <c:manualLayout>
          <c:layoutTarget val="inner"/>
          <c:xMode val="edge"/>
          <c:yMode val="edge"/>
          <c:x val="4.9904661517260075E-4"/>
          <c:y val="0.14317028341238242"/>
          <c:w val="0.86647892833234752"/>
          <c:h val="0.85656326618339984"/>
        </c:manualLayout>
      </c:layout>
      <c:pie3DChart>
        <c:varyColors val="1"/>
        <c:ser>
          <c:idx val="0"/>
          <c:order val="0"/>
          <c:explosion val="11"/>
          <c:dPt>
            <c:idx val="0"/>
            <c:spPr>
              <a:solidFill>
                <a:srgbClr val="C00000"/>
              </a:solidFill>
            </c:spPr>
          </c:dPt>
          <c:dPt>
            <c:idx val="1"/>
            <c:spPr>
              <a:solidFill>
                <a:schemeClr val="accent2"/>
              </a:solidFill>
            </c:spPr>
          </c:dPt>
          <c:dPt>
            <c:idx val="2"/>
            <c:spPr>
              <a:solidFill>
                <a:schemeClr val="accent1"/>
              </a:solidFill>
            </c:spPr>
          </c:dPt>
          <c:dPt>
            <c:idx val="3"/>
            <c:spPr>
              <a:solidFill>
                <a:schemeClr val="accent5">
                  <a:lumMod val="40000"/>
                  <a:lumOff val="60000"/>
                </a:schemeClr>
              </a:solidFill>
            </c:spPr>
          </c:dPt>
          <c:dPt>
            <c:idx val="4"/>
            <c:spPr>
              <a:solidFill>
                <a:srgbClr val="92D050"/>
              </a:solidFill>
            </c:spPr>
          </c:dPt>
          <c:dPt>
            <c:idx val="5"/>
            <c:spPr>
              <a:solidFill>
                <a:srgbClr val="0070C0"/>
              </a:solidFill>
            </c:spPr>
          </c:dPt>
          <c:dPt>
            <c:idx val="17"/>
            <c:spPr>
              <a:solidFill>
                <a:schemeClr val="accent1">
                  <a:lumMod val="20000"/>
                  <a:lumOff val="80000"/>
                </a:schemeClr>
              </a:solidFill>
            </c:spPr>
          </c:dPt>
          <c:dPt>
            <c:idx val="18"/>
            <c:spPr>
              <a:solidFill>
                <a:srgbClr val="FFC000"/>
              </a:solidFill>
            </c:spPr>
          </c:dPt>
          <c:dPt>
            <c:idx val="19"/>
            <c:spPr>
              <a:solidFill>
                <a:schemeClr val="accent2">
                  <a:lumMod val="40000"/>
                  <a:lumOff val="60000"/>
                </a:schemeClr>
              </a:solidFill>
            </c:spPr>
          </c:dPt>
          <c:dLbls>
            <c:dLbl>
              <c:idx val="0"/>
              <c:layout>
                <c:manualLayout>
                  <c:x val="6.4576848081384752E-2"/>
                  <c:y val="3.6618452218367424E-2"/>
                </c:manualLayout>
              </c:layout>
              <c:showCatName val="1"/>
              <c:showPercent val="1"/>
            </c:dLbl>
            <c:dLbl>
              <c:idx val="1"/>
              <c:layout>
                <c:manualLayout>
                  <c:x val="-6.3125600076498672E-2"/>
                  <c:y val="6.5708709067554799E-2"/>
                </c:manualLayout>
              </c:layout>
              <c:showCatName val="1"/>
              <c:showPercent val="1"/>
            </c:dLbl>
            <c:dLbl>
              <c:idx val="3"/>
              <c:layout>
                <c:manualLayout>
                  <c:x val="8.2131767819875454E-2"/>
                  <c:y val="-0.11437966452475763"/>
                </c:manualLayout>
              </c:layout>
              <c:showCatName val="1"/>
              <c:showPercent val="1"/>
            </c:dLbl>
            <c:dLbl>
              <c:idx val="4"/>
              <c:layout>
                <c:manualLayout>
                  <c:x val="-8.1009304697840526E-2"/>
                  <c:y val="8.5822297457512534E-2"/>
                </c:manualLayout>
              </c:layout>
              <c:showCatName val="1"/>
              <c:showPercent val="1"/>
            </c:dLbl>
            <c:dLbl>
              <c:idx val="5"/>
              <c:layout>
                <c:manualLayout>
                  <c:x val="-3.5728784399747741E-2"/>
                  <c:y val="4.4464899411840515E-2"/>
                </c:manualLayout>
              </c:layout>
              <c:showCatName val="1"/>
              <c:showPercent val="1"/>
            </c:dLbl>
            <c:dLbl>
              <c:idx val="17"/>
              <c:layout>
                <c:manualLayout>
                  <c:x val="8.8586731291231513E-2"/>
                  <c:y val="-8.8094883548967551E-2"/>
                </c:manualLayout>
              </c:layout>
              <c:showCatName val="1"/>
              <c:showPercent val="1"/>
            </c:dLbl>
            <c:dLbl>
              <c:idx val="18"/>
              <c:layout>
                <c:manualLayout>
                  <c:x val="0.1496742689429397"/>
                  <c:y val="2.7625878229597188E-2"/>
                </c:manualLayout>
              </c:layout>
              <c:showCatName val="1"/>
              <c:showPercent val="1"/>
            </c:dLbl>
            <c:dLbl>
              <c:idx val="19"/>
              <c:layout>
                <c:manualLayout>
                  <c:x val="-5.1420451719082425E-2"/>
                  <c:y val="4.2325990109868192E-2"/>
                </c:manualLayout>
              </c:layout>
              <c:showCatName val="1"/>
              <c:showPercent val="1"/>
            </c:dLbl>
            <c:txPr>
              <a:bodyPr/>
              <a:lstStyle/>
              <a:p>
                <a:pPr>
                  <a:defRPr sz="1600" b="1"/>
                </a:pPr>
                <a:endParaRPr lang="fr-FR"/>
              </a:p>
            </c:txPr>
            <c:showCatName val="1"/>
            <c:showPercent val="1"/>
            <c:showLeaderLines val="1"/>
          </c:dLbls>
          <c:cat>
            <c:strRef>
              <c:f>'Print Doc'!$T$160:$T$179</c:f>
              <c:strCache>
                <c:ptCount val="20"/>
                <c:pt idx="0">
                  <c:v>Aboveground Piping</c:v>
                </c:pt>
                <c:pt idx="1">
                  <c:v>Underground Piping</c:v>
                </c:pt>
                <c:pt idx="2">
                  <c:v>Instrumentation</c:v>
                </c:pt>
                <c:pt idx="3">
                  <c:v>Electrical</c:v>
                </c:pt>
                <c:pt idx="4">
                  <c:v>Civil</c:v>
                </c:pt>
                <c:pt idx="5">
                  <c:v>Steel</c:v>
                </c:pt>
                <c:pt idx="6">
                  <c:v>Cladding</c:v>
                </c:pt>
                <c:pt idx="7">
                  <c:v>Building</c:v>
                </c:pt>
                <c:pt idx="8">
                  <c:v>Painting</c:v>
                </c:pt>
                <c:pt idx="9">
                  <c:v>Insulation</c:v>
                </c:pt>
                <c:pt idx="10">
                  <c:v>Tanks</c:v>
                </c:pt>
                <c:pt idx="11">
                  <c:v>Electrical(Wire&amp;Cable)</c:v>
                </c:pt>
                <c:pt idx="12">
                  <c:v>Automation Operations</c:v>
                </c:pt>
                <c:pt idx="13">
                  <c:v>Refractory</c:v>
                </c:pt>
                <c:pt idx="14">
                  <c:v>Roads</c:v>
                </c:pt>
                <c:pt idx="15">
                  <c:v>Dredgging</c:v>
                </c:pt>
                <c:pt idx="16">
                  <c:v>Fire Protection</c:v>
                </c:pt>
                <c:pt idx="17">
                  <c:v>Mechanical</c:v>
                </c:pt>
                <c:pt idx="18">
                  <c:v>Extra Work</c:v>
                </c:pt>
                <c:pt idx="19">
                  <c:v>Infrastructural Work</c:v>
                </c:pt>
              </c:strCache>
            </c:strRef>
          </c:cat>
          <c:val>
            <c:numRef>
              <c:f>'Print Doc'!$V$160:$V$179</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CatName val="1"/>
          <c:showPercent val="1"/>
        </c:dLbls>
      </c:pie3DChart>
      <c:spPr>
        <a:noFill/>
        <a:ln w="25400">
          <a:noFill/>
        </a:ln>
      </c:spPr>
    </c:plotArea>
    <c:plotVisOnly val="1"/>
  </c:chart>
  <c:spPr>
    <a:ln>
      <a:noFill/>
    </a:ln>
  </c:spPr>
  <c:printSettings>
    <c:headerFooter/>
    <c:pageMargins b="0.19685039370078738" l="0.59055118110235461" r="0.23622047244094491" t="1.181102362204724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36"/>
  <c:chart>
    <c:title>
      <c:tx>
        <c:rich>
          <a:bodyPr/>
          <a:lstStyle/>
          <a:p>
            <a:pPr>
              <a:defRPr sz="2000"/>
            </a:pPr>
            <a:r>
              <a:rPr lang="fr-FR" sz="2000" b="1" i="0" u="sng" strike="noStrike" baseline="0"/>
              <a:t>WEEK 03 </a:t>
            </a:r>
            <a:r>
              <a:rPr lang="fr-FR" sz="2000" b="1" i="0" u="sng" baseline="0"/>
              <a:t>DOOSAN - DIRECT HOURS  / AREA</a:t>
            </a:r>
          </a:p>
          <a:p>
            <a:pPr>
              <a:defRPr sz="2000"/>
            </a:pPr>
            <a:r>
              <a:rPr lang="fr-FR" sz="1600" b="1" i="0" baseline="0"/>
              <a:t>(Without extra and infrastructural work)</a:t>
            </a:r>
            <a:endParaRPr lang="fr-FR" sz="1600"/>
          </a:p>
        </c:rich>
      </c:tx>
      <c:layout>
        <c:manualLayout>
          <c:xMode val="edge"/>
          <c:yMode val="edge"/>
          <c:x val="0.32545011104381294"/>
          <c:y val="4.6682524655174293E-2"/>
        </c:manualLayout>
      </c:layout>
    </c:title>
    <c:view3D>
      <c:rotX val="70"/>
      <c:perspective val="30"/>
    </c:view3D>
    <c:plotArea>
      <c:layout>
        <c:manualLayout>
          <c:layoutTarget val="inner"/>
          <c:xMode val="edge"/>
          <c:yMode val="edge"/>
          <c:x val="2.1468443393395584E-2"/>
          <c:y val="0.14746086765957914"/>
          <c:w val="0.87788078475916453"/>
          <c:h val="0.82451810741411391"/>
        </c:manualLayout>
      </c:layout>
      <c:pie3DChart>
        <c:varyColors val="1"/>
        <c:ser>
          <c:idx val="0"/>
          <c:order val="0"/>
          <c:explosion val="11"/>
          <c:dLbls>
            <c:dLbl>
              <c:idx val="0"/>
              <c:layout>
                <c:manualLayout>
                  <c:x val="-0.15595770074822701"/>
                  <c:y val="0.16063761290526968"/>
                </c:manualLayout>
              </c:layout>
              <c:showCatName val="1"/>
              <c:showPercent val="1"/>
            </c:dLbl>
            <c:dLbl>
              <c:idx val="1"/>
              <c:layout>
                <c:manualLayout>
                  <c:x val="-6.5720001789565871E-2"/>
                  <c:y val="-0.14978900245287402"/>
                </c:manualLayout>
              </c:layout>
              <c:showCatName val="1"/>
              <c:showPercent val="1"/>
            </c:dLbl>
            <c:dLbl>
              <c:idx val="2"/>
              <c:layout>
                <c:manualLayout>
                  <c:x val="0.12844905622962971"/>
                  <c:y val="0.11732090176527529"/>
                </c:manualLayout>
              </c:layout>
              <c:showCatName val="1"/>
              <c:showPercent val="1"/>
            </c:dLbl>
            <c:dLbl>
              <c:idx val="3"/>
              <c:layout>
                <c:manualLayout>
                  <c:x val="6.2247235159632992E-2"/>
                  <c:y val="0.14414774689096263"/>
                </c:manualLayout>
              </c:layout>
              <c:showCatName val="1"/>
              <c:showPercent val="1"/>
            </c:dLbl>
            <c:dLbl>
              <c:idx val="4"/>
              <c:layout>
                <c:manualLayout>
                  <c:x val="8.2036123702323008E-2"/>
                  <c:y val="0.14113204356168071"/>
                </c:manualLayout>
              </c:layout>
              <c:showCatName val="1"/>
              <c:showPercent val="1"/>
            </c:dLbl>
            <c:dLbl>
              <c:idx val="6"/>
              <c:layout>
                <c:manualLayout>
                  <c:x val="7.1084664583752288E-2"/>
                  <c:y val="2.3820033111306808E-2"/>
                </c:manualLayout>
              </c:layout>
              <c:showCatName val="1"/>
              <c:showPercent val="1"/>
            </c:dLbl>
            <c:txPr>
              <a:bodyPr/>
              <a:lstStyle/>
              <a:p>
                <a:pPr>
                  <a:defRPr sz="1600" b="1"/>
                </a:pPr>
                <a:endParaRPr lang="fr-FR"/>
              </a:p>
            </c:txPr>
            <c:showCatName val="1"/>
            <c:showPercent val="1"/>
            <c:showLeaderLines val="1"/>
          </c:dLbls>
          <c:cat>
            <c:strRef>
              <c:f>'Print Doc'!$T$206:$T$213</c:f>
              <c:strCache>
                <c:ptCount val="8"/>
                <c:pt idx="0">
                  <c:v>Common Civil and Structural Works</c:v>
                </c:pt>
                <c:pt idx="1">
                  <c:v>Boilers and Auxiliaries</c:v>
                </c:pt>
                <c:pt idx="2">
                  <c:v>Turbine Generators and Auxiliaries</c:v>
                </c:pt>
                <c:pt idx="3">
                  <c:v>Electrical Systems</c:v>
                </c:pt>
                <c:pt idx="4">
                  <c:v>Power Station Control and Protection</c:v>
                </c:pt>
                <c:pt idx="5">
                  <c:v>Water Systems</c:v>
                </c:pt>
                <c:pt idx="6">
                  <c:v>Common Auxiliary Facilities</c:v>
                </c:pt>
                <c:pt idx="7">
                  <c:v>Combustion Turbine Generators</c:v>
                </c:pt>
              </c:strCache>
            </c:strRef>
          </c:cat>
          <c:val>
            <c:numRef>
              <c:f>'Print Doc'!$W$206:$W$213</c:f>
              <c:numCache>
                <c:formatCode>#,##0</c:formatCode>
                <c:ptCount val="8"/>
                <c:pt idx="0">
                  <c:v>0</c:v>
                </c:pt>
                <c:pt idx="1">
                  <c:v>0</c:v>
                </c:pt>
                <c:pt idx="2">
                  <c:v>0</c:v>
                </c:pt>
                <c:pt idx="4">
                  <c:v>0</c:v>
                </c:pt>
              </c:numCache>
            </c:numRef>
          </c:val>
        </c:ser>
        <c:dLbls>
          <c:showCatName val="1"/>
          <c:showPercent val="1"/>
        </c:dLbls>
      </c:pie3DChart>
    </c:plotArea>
    <c:plotVisOnly val="1"/>
  </c:chart>
  <c:spPr>
    <a:ln>
      <a:noFill/>
    </a:ln>
  </c:spPr>
  <c:printSettings>
    <c:headerFooter/>
    <c:pageMargins b="0.750000000000005" l="0.70000000000000062" r="0.70000000000000062" t="0.750000000000005" header="0.30000000000000032" footer="0.30000000000000032"/>
    <c:pageSetup orientation="portrait"/>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57150</xdr:rowOff>
    </xdr:from>
    <xdr:to>
      <xdr:col>4</xdr:col>
      <xdr:colOff>200025</xdr:colOff>
      <xdr:row>4</xdr:row>
      <xdr:rowOff>28575</xdr:rowOff>
    </xdr:to>
    <xdr:sp macro="" textlink="">
      <xdr:nvSpPr>
        <xdr:cNvPr id="3" name="ZoneTexte 2"/>
        <xdr:cNvSpPr txBox="1"/>
      </xdr:nvSpPr>
      <xdr:spPr>
        <a:xfrm>
          <a:off x="228600" y="238125"/>
          <a:ext cx="2171700" cy="5143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3200" b="1" spc="400" baseline="0">
              <a:solidFill>
                <a:schemeClr val="bg1"/>
              </a:solidFill>
            </a:rPr>
            <a:t>DOOSAN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503465</xdr:colOff>
      <xdr:row>14</xdr:row>
      <xdr:rowOff>149678</xdr:rowOff>
    </xdr:from>
    <xdr:to>
      <xdr:col>18</xdr:col>
      <xdr:colOff>108857</xdr:colOff>
      <xdr:row>34</xdr:row>
      <xdr:rowOff>54428</xdr:rowOff>
    </xdr:to>
    <xdr:sp macro="" textlink="">
      <xdr:nvSpPr>
        <xdr:cNvPr id="2" name="ZoneTexte 1"/>
        <xdr:cNvSpPr txBox="1"/>
      </xdr:nvSpPr>
      <xdr:spPr>
        <a:xfrm>
          <a:off x="8327572" y="3469821"/>
          <a:ext cx="7565571" cy="4503964"/>
        </a:xfrm>
        <a:prstGeom prst="rect">
          <a:avLst/>
        </a:prstGeom>
        <a:solidFill>
          <a:schemeClr val="accent5">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wrap="square" rtlCol="0" anchor="t"/>
        <a:lstStyle/>
        <a:p>
          <a:r>
            <a:rPr lang="fr-FR" sz="6600"/>
            <a:t>Light Blue color case have to be fill by</a:t>
          </a:r>
          <a:r>
            <a:rPr lang="fr-FR" sz="6600" baseline="0"/>
            <a:t> daily e-timesheet data.</a:t>
          </a:r>
          <a:endParaRPr lang="fr-FR" sz="6600"/>
        </a:p>
      </xdr:txBody>
    </xdr:sp>
    <xdr:clientData/>
  </xdr:twoCellAnchor>
  <xdr:twoCellAnchor>
    <xdr:from>
      <xdr:col>10</xdr:col>
      <xdr:colOff>571500</xdr:colOff>
      <xdr:row>30</xdr:row>
      <xdr:rowOff>0</xdr:rowOff>
    </xdr:from>
    <xdr:to>
      <xdr:col>18</xdr:col>
      <xdr:colOff>544285</xdr:colOff>
      <xdr:row>35</xdr:row>
      <xdr:rowOff>95250</xdr:rowOff>
    </xdr:to>
    <xdr:sp macro="" textlink="">
      <xdr:nvSpPr>
        <xdr:cNvPr id="3" name="ZoneTexte 2"/>
        <xdr:cNvSpPr txBox="1"/>
      </xdr:nvSpPr>
      <xdr:spPr>
        <a:xfrm>
          <a:off x="11457214" y="7239000"/>
          <a:ext cx="4871357" cy="97971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400">
              <a:solidFill>
                <a:schemeClr val="bg1"/>
              </a:solidFill>
            </a:rPr>
            <a:t>En vue du</a:t>
          </a:r>
          <a:r>
            <a:rPr lang="fr-FR" sz="1400" baseline="0">
              <a:solidFill>
                <a:schemeClr val="bg1"/>
              </a:solidFill>
            </a:rPr>
            <a:t> nombre indéfinie de Extra et infra work code, je pense faire une feuille pour les extra et une feuille pour les infra.  Je vais devoir retravailler ca mais avant je voudrai voir avec toi comment  on peut s'arranger pour le mieux.</a:t>
          </a:r>
          <a:endParaRPr lang="fr-FR" sz="14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47626</xdr:colOff>
      <xdr:row>6</xdr:row>
      <xdr:rowOff>2914650</xdr:rowOff>
    </xdr:from>
    <xdr:to>
      <xdr:col>5</xdr:col>
      <xdr:colOff>304800</xdr:colOff>
      <xdr:row>6</xdr:row>
      <xdr:rowOff>4048125</xdr:rowOff>
    </xdr:to>
    <xdr:sp macro="" textlink="">
      <xdr:nvSpPr>
        <xdr:cNvPr id="2" name="ZoneTexte 1"/>
        <xdr:cNvSpPr txBox="1"/>
      </xdr:nvSpPr>
      <xdr:spPr>
        <a:xfrm>
          <a:off x="4133851" y="4533900"/>
          <a:ext cx="1952624" cy="1133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a:solidFill>
                <a:schemeClr val="bg1"/>
              </a:solidFill>
            </a:rPr>
            <a:t>But du tableau:</a:t>
          </a:r>
        </a:p>
        <a:p>
          <a:r>
            <a:rPr lang="fr-FR" sz="1100">
              <a:solidFill>
                <a:schemeClr val="bg1"/>
              </a:solidFill>
            </a:rPr>
            <a:t>Pour chaque VCC,</a:t>
          </a:r>
          <a:r>
            <a:rPr lang="fr-FR" sz="1100" baseline="0">
              <a:solidFill>
                <a:schemeClr val="bg1"/>
              </a:solidFill>
            </a:rPr>
            <a:t> enregistrer le nombre d'heures effectuer par CWP dans la semaine.</a:t>
          </a:r>
          <a:endParaRPr lang="fr-FR"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1071564</xdr:colOff>
      <xdr:row>0</xdr:row>
      <xdr:rowOff>142874</xdr:rowOff>
    </xdr:from>
    <xdr:to>
      <xdr:col>4</xdr:col>
      <xdr:colOff>1368138</xdr:colOff>
      <xdr:row>1</xdr:row>
      <xdr:rowOff>182335</xdr:rowOff>
    </xdr:to>
    <xdr:pic>
      <xdr:nvPicPr>
        <xdr:cNvPr id="4" name="Picture 1" descr="logo kns"/>
        <xdr:cNvPicPr>
          <a:picLocks noChangeAspect="1" noChangeArrowheads="1"/>
        </xdr:cNvPicPr>
      </xdr:nvPicPr>
      <xdr:blipFill>
        <a:blip xmlns:r="http://schemas.openxmlformats.org/officeDocument/2006/relationships" r:embed="rId1" cstate="print"/>
        <a:srcRect/>
        <a:stretch>
          <a:fillRect/>
        </a:stretch>
      </xdr:blipFill>
      <xdr:spPr bwMode="auto">
        <a:xfrm>
          <a:off x="2889973" y="142874"/>
          <a:ext cx="1855210" cy="1321006"/>
        </a:xfrm>
        <a:prstGeom prst="rect">
          <a:avLst/>
        </a:prstGeom>
        <a:noFill/>
        <a:ln w="9525">
          <a:noFill/>
          <a:miter lim="800000"/>
          <a:headEnd/>
          <a:tailEnd/>
        </a:ln>
      </xdr:spPr>
    </xdr:pic>
    <xdr:clientData/>
  </xdr:twoCellAnchor>
  <xdr:twoCellAnchor>
    <xdr:from>
      <xdr:col>4</xdr:col>
      <xdr:colOff>1714500</xdr:colOff>
      <xdr:row>0</xdr:row>
      <xdr:rowOff>247649</xdr:rowOff>
    </xdr:from>
    <xdr:to>
      <xdr:col>21</xdr:col>
      <xdr:colOff>1238250</xdr:colOff>
      <xdr:row>0</xdr:row>
      <xdr:rowOff>1000124</xdr:rowOff>
    </xdr:to>
    <xdr:sp macro="" textlink="">
      <xdr:nvSpPr>
        <xdr:cNvPr id="6" name="TextBox 1"/>
        <xdr:cNvSpPr txBox="1"/>
      </xdr:nvSpPr>
      <xdr:spPr>
        <a:xfrm>
          <a:off x="5102679" y="247649"/>
          <a:ext cx="13266964" cy="75247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3600" b="1">
              <a:solidFill>
                <a:schemeClr val="bg1"/>
              </a:solidFill>
            </a:rPr>
            <a:t>Weekly Activity Summary Report - Direct Labor Force (on site) </a:t>
          </a:r>
        </a:p>
      </xdr:txBody>
    </xdr:sp>
    <xdr:clientData/>
  </xdr:twoCellAnchor>
  <xdr:twoCellAnchor>
    <xdr:from>
      <xdr:col>3</xdr:col>
      <xdr:colOff>621292</xdr:colOff>
      <xdr:row>1</xdr:row>
      <xdr:rowOff>237693</xdr:rowOff>
    </xdr:from>
    <xdr:to>
      <xdr:col>4</xdr:col>
      <xdr:colOff>2381251</xdr:colOff>
      <xdr:row>3</xdr:row>
      <xdr:rowOff>166688</xdr:rowOff>
    </xdr:to>
    <xdr:sp macro="" textlink="">
      <xdr:nvSpPr>
        <xdr:cNvPr id="7" name="TextBox 2"/>
        <xdr:cNvSpPr txBox="1"/>
      </xdr:nvSpPr>
      <xdr:spPr>
        <a:xfrm>
          <a:off x="2458256" y="1530372"/>
          <a:ext cx="3311174" cy="867887"/>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800" b="1">
              <a:solidFill>
                <a:schemeClr val="bg1"/>
              </a:solidFill>
            </a:rPr>
            <a:t>Contract</a:t>
          </a:r>
          <a:r>
            <a:rPr lang="fr-FR" sz="1800" b="1" baseline="0">
              <a:solidFill>
                <a:schemeClr val="bg1"/>
              </a:solidFill>
            </a:rPr>
            <a:t> number :  C 004 </a:t>
          </a:r>
        </a:p>
        <a:p>
          <a:r>
            <a:rPr lang="fr-FR" sz="1800" b="1" baseline="0">
              <a:solidFill>
                <a:schemeClr val="bg1"/>
              </a:solidFill>
            </a:rPr>
            <a:t>Contractor name :  DOOSAN</a:t>
          </a:r>
          <a:endParaRPr lang="fr-FR" sz="1800" b="1">
            <a:solidFill>
              <a:schemeClr val="bg1"/>
            </a:solidFill>
          </a:endParaRPr>
        </a:p>
      </xdr:txBody>
    </xdr:sp>
    <xdr:clientData/>
  </xdr:twoCellAnchor>
  <xdr:twoCellAnchor>
    <xdr:from>
      <xdr:col>4</xdr:col>
      <xdr:colOff>1497158</xdr:colOff>
      <xdr:row>133</xdr:row>
      <xdr:rowOff>13607</xdr:rowOff>
    </xdr:from>
    <xdr:to>
      <xdr:col>13</xdr:col>
      <xdr:colOff>489857</xdr:colOff>
      <xdr:row>181</xdr:row>
      <xdr:rowOff>241525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1347107</xdr:colOff>
      <xdr:row>181</xdr:row>
      <xdr:rowOff>217715</xdr:rowOff>
    </xdr:from>
    <xdr:to>
      <xdr:col>14</xdr:col>
      <xdr:colOff>136071</xdr:colOff>
      <xdr:row>213</xdr:row>
      <xdr:rowOff>136072</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86590</xdr:colOff>
      <xdr:row>131</xdr:row>
      <xdr:rowOff>109676</xdr:rowOff>
    </xdr:from>
    <xdr:to>
      <xdr:col>7</xdr:col>
      <xdr:colOff>500495</xdr:colOff>
      <xdr:row>131</xdr:row>
      <xdr:rowOff>450406</xdr:rowOff>
    </xdr:to>
    <xdr:grpSp>
      <xdr:nvGrpSpPr>
        <xdr:cNvPr id="15" name="Group 2"/>
        <xdr:cNvGrpSpPr>
          <a:grpSpLocks noChangeAspect="1"/>
        </xdr:cNvGrpSpPr>
      </xdr:nvGrpSpPr>
      <xdr:grpSpPr bwMode="auto">
        <a:xfrm>
          <a:off x="8414161" y="40645355"/>
          <a:ext cx="917370" cy="340730"/>
          <a:chOff x="0" y="0"/>
          <a:chExt cx="2990" cy="480"/>
        </a:xfrm>
      </xdr:grpSpPr>
      <xdr:pic>
        <xdr:nvPicPr>
          <xdr:cNvPr id="16"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17"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18"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19"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7</xdr:col>
      <xdr:colOff>34637</xdr:colOff>
      <xdr:row>131</xdr:row>
      <xdr:rowOff>137308</xdr:rowOff>
    </xdr:from>
    <xdr:to>
      <xdr:col>7</xdr:col>
      <xdr:colOff>311728</xdr:colOff>
      <xdr:row>131</xdr:row>
      <xdr:rowOff>414399</xdr:rowOff>
    </xdr:to>
    <xdr:sp macro="" textlink="">
      <xdr:nvSpPr>
        <xdr:cNvPr id="21" name="Ellipse 20"/>
        <xdr:cNvSpPr/>
      </xdr:nvSpPr>
      <xdr:spPr>
        <a:xfrm>
          <a:off x="8865673" y="40672987"/>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3</xdr:col>
      <xdr:colOff>335973</xdr:colOff>
      <xdr:row>133</xdr:row>
      <xdr:rowOff>311728</xdr:rowOff>
    </xdr:from>
    <xdr:to>
      <xdr:col>4</xdr:col>
      <xdr:colOff>1034142</xdr:colOff>
      <xdr:row>144</xdr:row>
      <xdr:rowOff>81643</xdr:rowOff>
    </xdr:to>
    <xdr:sp macro="" textlink="">
      <xdr:nvSpPr>
        <xdr:cNvPr id="63" name="ZoneTexte 62"/>
        <xdr:cNvSpPr txBox="1"/>
      </xdr:nvSpPr>
      <xdr:spPr>
        <a:xfrm>
          <a:off x="2172937" y="41405299"/>
          <a:ext cx="2249384" cy="2518558"/>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600"/>
            <a:t>Note 1 : Just after the heavy depression</a:t>
          </a:r>
          <a:r>
            <a:rPr lang="fr-FR" sz="1600" baseline="0"/>
            <a:t> Vania, an other heavy depression from Nord-West Australia pass above 300 km far from New Calédonia's East coast. Sunday evening to Tuesday Morning.</a:t>
          </a:r>
          <a:endParaRPr lang="fr-FR" sz="1600"/>
        </a:p>
      </xdr:txBody>
    </xdr:sp>
    <xdr:clientData/>
  </xdr:twoCellAnchor>
  <xdr:twoCellAnchor>
    <xdr:from>
      <xdr:col>3</xdr:col>
      <xdr:colOff>326572</xdr:colOff>
      <xdr:row>131</xdr:row>
      <xdr:rowOff>207819</xdr:rowOff>
    </xdr:from>
    <xdr:to>
      <xdr:col>4</xdr:col>
      <xdr:colOff>1047750</xdr:colOff>
      <xdr:row>133</xdr:row>
      <xdr:rowOff>219076</xdr:rowOff>
    </xdr:to>
    <xdr:sp macro="" textlink="">
      <xdr:nvSpPr>
        <xdr:cNvPr id="66" name="ZoneTexte 65"/>
        <xdr:cNvSpPr txBox="1"/>
      </xdr:nvSpPr>
      <xdr:spPr>
        <a:xfrm>
          <a:off x="2163536" y="14699426"/>
          <a:ext cx="2272393" cy="56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lvl="0"/>
          <a:r>
            <a:rPr lang="en-US" sz="1100">
              <a:solidFill>
                <a:schemeClr val="dk1"/>
              </a:solidFill>
              <a:latin typeface="+mn-lt"/>
              <a:ea typeface="+mn-ea"/>
              <a:cs typeface="+mn-cs"/>
            </a:rPr>
            <a:t>PPU</a:t>
          </a:r>
          <a:r>
            <a:rPr lang="en-US" sz="1100" baseline="0">
              <a:solidFill>
                <a:schemeClr val="dk1"/>
              </a:solidFill>
              <a:latin typeface="+mn-lt"/>
              <a:ea typeface="+mn-ea"/>
              <a:cs typeface="+mn-cs"/>
            </a:rPr>
            <a:t> : </a:t>
          </a:r>
          <a:r>
            <a:rPr lang="en-US" sz="1100">
              <a:solidFill>
                <a:schemeClr val="dk1"/>
              </a:solidFill>
              <a:latin typeface="+mn-lt"/>
              <a:ea typeface="+mn-ea"/>
              <a:cs typeface="+mn-cs"/>
            </a:rPr>
            <a:t>Underground piping</a:t>
          </a:r>
          <a:endParaRPr lang="fr-FR" sz="1100">
            <a:solidFill>
              <a:schemeClr val="dk1"/>
            </a:solidFill>
            <a:latin typeface="+mn-lt"/>
            <a:ea typeface="+mn-ea"/>
            <a:cs typeface="+mn-cs"/>
          </a:endParaRPr>
        </a:p>
        <a:p>
          <a:pPr lvl="0"/>
          <a:r>
            <a:rPr lang="en-US" sz="1100">
              <a:solidFill>
                <a:schemeClr val="dk1"/>
              </a:solidFill>
              <a:latin typeface="+mn-lt"/>
              <a:ea typeface="+mn-ea"/>
              <a:cs typeface="+mn-cs"/>
            </a:rPr>
            <a:t>CS</a:t>
          </a:r>
          <a:r>
            <a:rPr lang="en-US" sz="1100" baseline="0">
              <a:solidFill>
                <a:schemeClr val="dk1"/>
              </a:solidFill>
              <a:latin typeface="+mn-lt"/>
              <a:ea typeface="+mn-ea"/>
              <a:cs typeface="+mn-cs"/>
            </a:rPr>
            <a:t> : </a:t>
          </a:r>
          <a:r>
            <a:rPr lang="en-US" sz="1100">
              <a:solidFill>
                <a:schemeClr val="dk1"/>
              </a:solidFill>
              <a:latin typeface="+mn-lt"/>
              <a:ea typeface="+mn-ea"/>
              <a:cs typeface="+mn-cs"/>
            </a:rPr>
            <a:t>Cast in place concrete</a:t>
          </a:r>
          <a:endParaRPr lang="fr-FR" sz="1100">
            <a:solidFill>
              <a:schemeClr val="dk1"/>
            </a:solidFill>
            <a:latin typeface="+mn-lt"/>
            <a:ea typeface="+mn-ea"/>
            <a:cs typeface="+mn-cs"/>
          </a:endParaRPr>
        </a:p>
        <a:p>
          <a:pPr lvl="0"/>
          <a:r>
            <a:rPr lang="en-US" sz="1100">
              <a:solidFill>
                <a:schemeClr val="dk1"/>
              </a:solidFill>
              <a:latin typeface="+mn-lt"/>
              <a:ea typeface="+mn-ea"/>
              <a:cs typeface="+mn-cs"/>
            </a:rPr>
            <a:t>CPI :</a:t>
          </a:r>
          <a:r>
            <a:rPr lang="en-US" sz="1100" baseline="0">
              <a:solidFill>
                <a:schemeClr val="dk1"/>
              </a:solidFill>
              <a:latin typeface="+mn-lt"/>
              <a:ea typeface="+mn-ea"/>
              <a:cs typeface="+mn-cs"/>
            </a:rPr>
            <a:t> </a:t>
          </a:r>
          <a:r>
            <a:rPr lang="en-US" sz="1100">
              <a:solidFill>
                <a:schemeClr val="dk1"/>
              </a:solidFill>
              <a:latin typeface="+mn-lt"/>
              <a:ea typeface="+mn-ea"/>
              <a:cs typeface="+mn-cs"/>
            </a:rPr>
            <a:t>Precast concrete</a:t>
          </a:r>
          <a:endParaRPr lang="fr-FR" sz="1100">
            <a:solidFill>
              <a:schemeClr val="dk1"/>
            </a:solidFill>
            <a:latin typeface="+mn-lt"/>
            <a:ea typeface="+mn-ea"/>
            <a:cs typeface="+mn-cs"/>
          </a:endParaRPr>
        </a:p>
        <a:p>
          <a:pPr lvl="0"/>
          <a:r>
            <a:rPr lang="en-US" sz="1100">
              <a:solidFill>
                <a:schemeClr val="dk1"/>
              </a:solidFill>
              <a:latin typeface="+mn-lt"/>
              <a:ea typeface="+mn-ea"/>
              <a:cs typeface="+mn-cs"/>
            </a:rPr>
            <a:t>SSP :</a:t>
          </a:r>
          <a:r>
            <a:rPr lang="en-US" sz="1100" baseline="0">
              <a:solidFill>
                <a:schemeClr val="dk1"/>
              </a:solidFill>
              <a:latin typeface="+mn-lt"/>
              <a:ea typeface="+mn-ea"/>
              <a:cs typeface="+mn-cs"/>
            </a:rPr>
            <a:t> </a:t>
          </a:r>
          <a:r>
            <a:rPr lang="en-US" sz="1100">
              <a:solidFill>
                <a:schemeClr val="dk1"/>
              </a:solidFill>
              <a:latin typeface="+mn-lt"/>
              <a:ea typeface="+mn-ea"/>
              <a:cs typeface="+mn-cs"/>
            </a:rPr>
            <a:t>Primary steel structures</a:t>
          </a:r>
          <a:endParaRPr lang="fr-FR" sz="1100">
            <a:solidFill>
              <a:schemeClr val="dk1"/>
            </a:solidFill>
            <a:latin typeface="+mn-lt"/>
            <a:ea typeface="+mn-ea"/>
            <a:cs typeface="+mn-cs"/>
          </a:endParaRPr>
        </a:p>
        <a:p>
          <a:endParaRPr lang="fr-FR" sz="1100"/>
        </a:p>
      </xdr:txBody>
    </xdr:sp>
    <xdr:clientData/>
  </xdr:twoCellAnchor>
  <xdr:twoCellAnchor>
    <xdr:from>
      <xdr:col>8</xdr:col>
      <xdr:colOff>48489</xdr:colOff>
      <xdr:row>131</xdr:row>
      <xdr:rowOff>126004</xdr:rowOff>
    </xdr:from>
    <xdr:to>
      <xdr:col>9</xdr:col>
      <xdr:colOff>462395</xdr:colOff>
      <xdr:row>131</xdr:row>
      <xdr:rowOff>466734</xdr:rowOff>
    </xdr:to>
    <xdr:grpSp>
      <xdr:nvGrpSpPr>
        <xdr:cNvPr id="67" name="Group 2"/>
        <xdr:cNvGrpSpPr>
          <a:grpSpLocks noChangeAspect="1"/>
        </xdr:cNvGrpSpPr>
      </xdr:nvGrpSpPr>
      <xdr:grpSpPr bwMode="auto">
        <a:xfrm>
          <a:off x="9382989" y="40661683"/>
          <a:ext cx="917370" cy="340730"/>
          <a:chOff x="0" y="0"/>
          <a:chExt cx="2990" cy="480"/>
        </a:xfrm>
      </xdr:grpSpPr>
      <xdr:pic>
        <xdr:nvPicPr>
          <xdr:cNvPr id="68"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69"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70"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71"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8</xdr:col>
      <xdr:colOff>227858</xdr:colOff>
      <xdr:row>131</xdr:row>
      <xdr:rowOff>126421</xdr:rowOff>
    </xdr:from>
    <xdr:to>
      <xdr:col>9</xdr:col>
      <xdr:colOff>1485</xdr:colOff>
      <xdr:row>131</xdr:row>
      <xdr:rowOff>403512</xdr:rowOff>
    </xdr:to>
    <xdr:sp macro="" textlink="">
      <xdr:nvSpPr>
        <xdr:cNvPr id="72" name="Ellipse 71"/>
        <xdr:cNvSpPr/>
      </xdr:nvSpPr>
      <xdr:spPr>
        <a:xfrm>
          <a:off x="9562358" y="40662100"/>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23996</xdr:colOff>
      <xdr:row>131</xdr:row>
      <xdr:rowOff>128727</xdr:rowOff>
    </xdr:from>
    <xdr:to>
      <xdr:col>11</xdr:col>
      <xdr:colOff>437902</xdr:colOff>
      <xdr:row>131</xdr:row>
      <xdr:rowOff>469457</xdr:rowOff>
    </xdr:to>
    <xdr:grpSp>
      <xdr:nvGrpSpPr>
        <xdr:cNvPr id="73" name="Group 2"/>
        <xdr:cNvGrpSpPr>
          <a:grpSpLocks noChangeAspect="1"/>
        </xdr:cNvGrpSpPr>
      </xdr:nvGrpSpPr>
      <xdr:grpSpPr bwMode="auto">
        <a:xfrm>
          <a:off x="10365425" y="40664406"/>
          <a:ext cx="917370" cy="340730"/>
          <a:chOff x="0" y="0"/>
          <a:chExt cx="2990" cy="480"/>
        </a:xfrm>
      </xdr:grpSpPr>
      <xdr:pic>
        <xdr:nvPicPr>
          <xdr:cNvPr id="74"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75"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76"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77"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10</xdr:col>
      <xdr:colOff>475508</xdr:colOff>
      <xdr:row>131</xdr:row>
      <xdr:rowOff>129144</xdr:rowOff>
    </xdr:from>
    <xdr:to>
      <xdr:col>11</xdr:col>
      <xdr:colOff>249135</xdr:colOff>
      <xdr:row>131</xdr:row>
      <xdr:rowOff>406235</xdr:rowOff>
    </xdr:to>
    <xdr:sp macro="" textlink="">
      <xdr:nvSpPr>
        <xdr:cNvPr id="78" name="Ellipse 77"/>
        <xdr:cNvSpPr/>
      </xdr:nvSpPr>
      <xdr:spPr>
        <a:xfrm>
          <a:off x="10816937" y="40664823"/>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12</xdr:col>
      <xdr:colOff>67539</xdr:colOff>
      <xdr:row>131</xdr:row>
      <xdr:rowOff>90627</xdr:rowOff>
    </xdr:from>
    <xdr:to>
      <xdr:col>13</xdr:col>
      <xdr:colOff>481445</xdr:colOff>
      <xdr:row>131</xdr:row>
      <xdr:rowOff>431357</xdr:rowOff>
    </xdr:to>
    <xdr:grpSp>
      <xdr:nvGrpSpPr>
        <xdr:cNvPr id="79" name="Group 2"/>
        <xdr:cNvGrpSpPr>
          <a:grpSpLocks noChangeAspect="1"/>
        </xdr:cNvGrpSpPr>
      </xdr:nvGrpSpPr>
      <xdr:grpSpPr bwMode="auto">
        <a:xfrm>
          <a:off x="11415896" y="40626306"/>
          <a:ext cx="917370" cy="340730"/>
          <a:chOff x="0" y="0"/>
          <a:chExt cx="2990" cy="480"/>
        </a:xfrm>
      </xdr:grpSpPr>
      <xdr:pic>
        <xdr:nvPicPr>
          <xdr:cNvPr id="80"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81"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82"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83"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12</xdr:col>
      <xdr:colOff>260515</xdr:colOff>
      <xdr:row>131</xdr:row>
      <xdr:rowOff>104652</xdr:rowOff>
    </xdr:from>
    <xdr:to>
      <xdr:col>13</xdr:col>
      <xdr:colOff>34142</xdr:colOff>
      <xdr:row>131</xdr:row>
      <xdr:rowOff>381743</xdr:rowOff>
    </xdr:to>
    <xdr:sp macro="" textlink="">
      <xdr:nvSpPr>
        <xdr:cNvPr id="84" name="Ellipse 83"/>
        <xdr:cNvSpPr/>
      </xdr:nvSpPr>
      <xdr:spPr>
        <a:xfrm>
          <a:off x="11608872" y="40640331"/>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14</xdr:col>
      <xdr:colOff>56653</xdr:colOff>
      <xdr:row>131</xdr:row>
      <xdr:rowOff>93349</xdr:rowOff>
    </xdr:from>
    <xdr:to>
      <xdr:col>15</xdr:col>
      <xdr:colOff>470559</xdr:colOff>
      <xdr:row>131</xdr:row>
      <xdr:rowOff>434079</xdr:rowOff>
    </xdr:to>
    <xdr:grpSp>
      <xdr:nvGrpSpPr>
        <xdr:cNvPr id="85" name="Group 2"/>
        <xdr:cNvGrpSpPr>
          <a:grpSpLocks noChangeAspect="1"/>
        </xdr:cNvGrpSpPr>
      </xdr:nvGrpSpPr>
      <xdr:grpSpPr bwMode="auto">
        <a:xfrm>
          <a:off x="12411939" y="40629028"/>
          <a:ext cx="917370" cy="340730"/>
          <a:chOff x="0" y="0"/>
          <a:chExt cx="2990" cy="480"/>
        </a:xfrm>
      </xdr:grpSpPr>
      <xdr:pic>
        <xdr:nvPicPr>
          <xdr:cNvPr id="86"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87"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88"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89"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14</xdr:col>
      <xdr:colOff>4702</xdr:colOff>
      <xdr:row>131</xdr:row>
      <xdr:rowOff>107373</xdr:rowOff>
    </xdr:from>
    <xdr:to>
      <xdr:col>14</xdr:col>
      <xdr:colOff>281793</xdr:colOff>
      <xdr:row>131</xdr:row>
      <xdr:rowOff>384464</xdr:rowOff>
    </xdr:to>
    <xdr:sp macro="" textlink="">
      <xdr:nvSpPr>
        <xdr:cNvPr id="90" name="Ellipse 89"/>
        <xdr:cNvSpPr/>
      </xdr:nvSpPr>
      <xdr:spPr>
        <a:xfrm>
          <a:off x="12359988" y="40643052"/>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16</xdr:col>
      <xdr:colOff>59375</xdr:colOff>
      <xdr:row>131</xdr:row>
      <xdr:rowOff>96070</xdr:rowOff>
    </xdr:from>
    <xdr:to>
      <xdr:col>17</xdr:col>
      <xdr:colOff>473280</xdr:colOff>
      <xdr:row>131</xdr:row>
      <xdr:rowOff>436800</xdr:rowOff>
    </xdr:to>
    <xdr:grpSp>
      <xdr:nvGrpSpPr>
        <xdr:cNvPr id="91" name="Group 2"/>
        <xdr:cNvGrpSpPr>
          <a:grpSpLocks noChangeAspect="1"/>
        </xdr:cNvGrpSpPr>
      </xdr:nvGrpSpPr>
      <xdr:grpSpPr bwMode="auto">
        <a:xfrm>
          <a:off x="13421589" y="40631749"/>
          <a:ext cx="917370" cy="340730"/>
          <a:chOff x="0" y="0"/>
          <a:chExt cx="2990" cy="480"/>
        </a:xfrm>
      </xdr:grpSpPr>
      <xdr:pic>
        <xdr:nvPicPr>
          <xdr:cNvPr id="92"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93"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94"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95"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16</xdr:col>
      <xdr:colOff>497280</xdr:colOff>
      <xdr:row>131</xdr:row>
      <xdr:rowOff>110094</xdr:rowOff>
    </xdr:from>
    <xdr:to>
      <xdr:col>17</xdr:col>
      <xdr:colOff>270906</xdr:colOff>
      <xdr:row>131</xdr:row>
      <xdr:rowOff>387185</xdr:rowOff>
    </xdr:to>
    <xdr:sp macro="" textlink="">
      <xdr:nvSpPr>
        <xdr:cNvPr id="96" name="Ellipse 95"/>
        <xdr:cNvSpPr/>
      </xdr:nvSpPr>
      <xdr:spPr>
        <a:xfrm>
          <a:off x="13859494" y="40645773"/>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18</xdr:col>
      <xdr:colOff>48488</xdr:colOff>
      <xdr:row>131</xdr:row>
      <xdr:rowOff>71578</xdr:rowOff>
    </xdr:from>
    <xdr:to>
      <xdr:col>19</xdr:col>
      <xdr:colOff>462394</xdr:colOff>
      <xdr:row>131</xdr:row>
      <xdr:rowOff>412308</xdr:rowOff>
    </xdr:to>
    <xdr:grpSp>
      <xdr:nvGrpSpPr>
        <xdr:cNvPr id="97" name="Group 2"/>
        <xdr:cNvGrpSpPr>
          <a:grpSpLocks noChangeAspect="1"/>
        </xdr:cNvGrpSpPr>
      </xdr:nvGrpSpPr>
      <xdr:grpSpPr bwMode="auto">
        <a:xfrm>
          <a:off x="14417631" y="40607257"/>
          <a:ext cx="917370" cy="340730"/>
          <a:chOff x="0" y="0"/>
          <a:chExt cx="2990" cy="480"/>
        </a:xfrm>
      </xdr:grpSpPr>
      <xdr:pic>
        <xdr:nvPicPr>
          <xdr:cNvPr id="98" name="Picture 3" descr="nuage"/>
          <xdr:cNvPicPr>
            <a:picLocks noChangeAspect="1" noChangeArrowheads="1"/>
          </xdr:cNvPicPr>
        </xdr:nvPicPr>
        <xdr:blipFill>
          <a:blip xmlns:r="http://schemas.openxmlformats.org/officeDocument/2006/relationships" r:embed="rId4" cstate="print"/>
          <a:srcRect/>
          <a:stretch>
            <a:fillRect/>
          </a:stretch>
        </xdr:blipFill>
        <xdr:spPr bwMode="auto">
          <a:xfrm>
            <a:off x="838" y="0"/>
            <a:ext cx="504" cy="480"/>
          </a:xfrm>
          <a:prstGeom prst="rect">
            <a:avLst/>
          </a:prstGeom>
          <a:noFill/>
          <a:ln w="9525" cmpd="sng">
            <a:noFill/>
            <a:miter lim="800000"/>
            <a:headEnd/>
            <a:tailEnd/>
          </a:ln>
        </xdr:spPr>
      </xdr:pic>
      <xdr:pic>
        <xdr:nvPicPr>
          <xdr:cNvPr id="99" name="Picture 4" descr="soleil"/>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490" cy="472"/>
          </a:xfrm>
          <a:prstGeom prst="rect">
            <a:avLst/>
          </a:prstGeom>
          <a:noFill/>
          <a:ln w="9525" cmpd="sng">
            <a:noFill/>
            <a:miter lim="800000"/>
            <a:headEnd/>
            <a:tailEnd/>
          </a:ln>
        </xdr:spPr>
      </xdr:pic>
      <xdr:pic>
        <xdr:nvPicPr>
          <xdr:cNvPr id="100" name="Picture 5" descr="pluie"/>
          <xdr:cNvPicPr>
            <a:picLocks noChangeAspect="1" noChangeArrowheads="1"/>
          </xdr:cNvPicPr>
        </xdr:nvPicPr>
        <xdr:blipFill>
          <a:blip xmlns:r="http://schemas.openxmlformats.org/officeDocument/2006/relationships" r:embed="rId6" cstate="print"/>
          <a:srcRect/>
          <a:stretch>
            <a:fillRect/>
          </a:stretch>
        </xdr:blipFill>
        <xdr:spPr bwMode="auto">
          <a:xfrm>
            <a:off x="1680" y="0"/>
            <a:ext cx="479" cy="455"/>
          </a:xfrm>
          <a:prstGeom prst="rect">
            <a:avLst/>
          </a:prstGeom>
          <a:noFill/>
          <a:ln w="9525" cmpd="sng">
            <a:noFill/>
            <a:miter lim="800000"/>
            <a:headEnd/>
            <a:tailEnd/>
          </a:ln>
        </xdr:spPr>
      </xdr:pic>
      <xdr:pic>
        <xdr:nvPicPr>
          <xdr:cNvPr id="101" name="Picture 6" descr="neige"/>
          <xdr:cNvPicPr>
            <a:picLocks noChangeAspect="1" noChangeArrowheads="1"/>
          </xdr:cNvPicPr>
        </xdr:nvPicPr>
        <xdr:blipFill>
          <a:blip xmlns:r="http://schemas.openxmlformats.org/officeDocument/2006/relationships" r:embed="rId7" cstate="print"/>
          <a:srcRect/>
          <a:stretch>
            <a:fillRect/>
          </a:stretch>
        </xdr:blipFill>
        <xdr:spPr bwMode="auto">
          <a:xfrm>
            <a:off x="2500" y="0"/>
            <a:ext cx="490" cy="456"/>
          </a:xfrm>
          <a:prstGeom prst="rect">
            <a:avLst/>
          </a:prstGeom>
          <a:noFill/>
          <a:ln w="9525" cmpd="sng">
            <a:noFill/>
            <a:miter lim="800000"/>
            <a:headEnd/>
            <a:tailEnd/>
          </a:ln>
        </xdr:spPr>
      </xdr:pic>
    </xdr:grpSp>
    <xdr:clientData/>
  </xdr:twoCellAnchor>
  <xdr:twoCellAnchor>
    <xdr:from>
      <xdr:col>18</xdr:col>
      <xdr:colOff>241464</xdr:colOff>
      <xdr:row>131</xdr:row>
      <xdr:rowOff>85603</xdr:rowOff>
    </xdr:from>
    <xdr:to>
      <xdr:col>19</xdr:col>
      <xdr:colOff>15091</xdr:colOff>
      <xdr:row>131</xdr:row>
      <xdr:rowOff>362694</xdr:rowOff>
    </xdr:to>
    <xdr:sp macro="" textlink="">
      <xdr:nvSpPr>
        <xdr:cNvPr id="102" name="Ellipse 101"/>
        <xdr:cNvSpPr/>
      </xdr:nvSpPr>
      <xdr:spPr>
        <a:xfrm>
          <a:off x="14610607" y="40621282"/>
          <a:ext cx="277091" cy="277091"/>
        </a:xfrm>
        <a:prstGeom prst="ellipse">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721179</xdr:colOff>
      <xdr:row>12</xdr:row>
      <xdr:rowOff>149678</xdr:rowOff>
    </xdr:from>
    <xdr:to>
      <xdr:col>18</xdr:col>
      <xdr:colOff>462643</xdr:colOff>
      <xdr:row>17</xdr:row>
      <xdr:rowOff>204107</xdr:rowOff>
    </xdr:to>
    <xdr:sp macro="" textlink="">
      <xdr:nvSpPr>
        <xdr:cNvPr id="51" name="ZoneTexte 50"/>
        <xdr:cNvSpPr txBox="1"/>
      </xdr:nvSpPr>
      <xdr:spPr>
        <a:xfrm>
          <a:off x="7266215" y="5061857"/>
          <a:ext cx="7565571" cy="155121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wrap="square" rtlCol="0" anchor="t"/>
        <a:lstStyle/>
        <a:p>
          <a:r>
            <a:rPr lang="fr-FR" sz="6600"/>
            <a:t>Automatic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1190625</xdr:colOff>
      <xdr:row>22</xdr:row>
      <xdr:rowOff>47625</xdr:rowOff>
    </xdr:from>
    <xdr:to>
      <xdr:col>8</xdr:col>
      <xdr:colOff>78921</xdr:colOff>
      <xdr:row>31</xdr:row>
      <xdr:rowOff>131989</xdr:rowOff>
    </xdr:to>
    <xdr:sp macro="" textlink="">
      <xdr:nvSpPr>
        <xdr:cNvPr id="2" name="ZoneTexte 1"/>
        <xdr:cNvSpPr txBox="1"/>
      </xdr:nvSpPr>
      <xdr:spPr>
        <a:xfrm>
          <a:off x="2714625" y="3648075"/>
          <a:ext cx="7565571" cy="155121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wrap="square" rtlCol="0" anchor="t"/>
        <a:lstStyle/>
        <a:p>
          <a:r>
            <a:rPr lang="fr-FR" sz="6600"/>
            <a:t>Automatic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266700</xdr:colOff>
      <xdr:row>13</xdr:row>
      <xdr:rowOff>95250</xdr:rowOff>
    </xdr:from>
    <xdr:to>
      <xdr:col>8</xdr:col>
      <xdr:colOff>383721</xdr:colOff>
      <xdr:row>30</xdr:row>
      <xdr:rowOff>66675</xdr:rowOff>
    </xdr:to>
    <xdr:sp macro="" textlink="">
      <xdr:nvSpPr>
        <xdr:cNvPr id="2" name="ZoneTexte 1"/>
        <xdr:cNvSpPr txBox="1"/>
      </xdr:nvSpPr>
      <xdr:spPr>
        <a:xfrm>
          <a:off x="266700" y="2200275"/>
          <a:ext cx="7565571" cy="27241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wrap="square" rtlCol="0" anchor="t"/>
        <a:lstStyle/>
        <a:p>
          <a:r>
            <a:rPr lang="fr-FR" sz="6600"/>
            <a:t>Manual sheet from progress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pageSetUpPr fitToPage="1"/>
  </sheetPr>
  <dimension ref="A1:EW107"/>
  <sheetViews>
    <sheetView tabSelected="1" zoomScale="85" zoomScaleNormal="85" zoomScaleSheetLayoutView="40" workbookViewId="0">
      <pane xSplit="5" ySplit="11" topLeftCell="F12" activePane="bottomRight" state="frozenSplit"/>
      <selection pane="topRight" activeCell="F1" sqref="F1"/>
      <selection pane="bottomLeft" activeCell="A12" sqref="A12"/>
      <selection pane="bottomRight" activeCell="D6" sqref="D6:D11"/>
    </sheetView>
  </sheetViews>
  <sheetFormatPr defaultColWidth="9.140625" defaultRowHeight="12" outlineLevelCol="2"/>
  <cols>
    <col min="1" max="1" width="4.7109375" style="30" bestFit="1" customWidth="1"/>
    <col min="2" max="2" width="3.42578125" style="30" customWidth="1"/>
    <col min="3" max="3" width="10.85546875" style="30" bestFit="1" customWidth="1"/>
    <col min="4" max="4" width="15.42578125" style="30" customWidth="1"/>
    <col min="5" max="5" width="6.42578125" style="30" customWidth="1"/>
    <col min="6" max="6" width="71" style="30" customWidth="1"/>
    <col min="7" max="7" width="4.5703125" style="30" customWidth="1" outlineLevel="2"/>
    <col min="8" max="8" width="6" style="30" customWidth="1" outlineLevel="2"/>
    <col min="9" max="9" width="4.5703125" style="30" customWidth="1" outlineLevel="2"/>
    <col min="10" max="10" width="6" style="30" customWidth="1" outlineLevel="2"/>
    <col min="11" max="11" width="4.5703125" style="33" customWidth="1" outlineLevel="2"/>
    <col min="12" max="12" width="6" style="33" customWidth="1" outlineLevel="2"/>
    <col min="13" max="13" width="4.5703125" style="33" customWidth="1" outlineLevel="2"/>
    <col min="14" max="14" width="6" style="33" customWidth="1" outlineLevel="2"/>
    <col min="15" max="15" width="4.5703125" style="30" customWidth="1" outlineLevel="2"/>
    <col min="16" max="16" width="6" style="30" customWidth="1" outlineLevel="2"/>
    <col min="17" max="17" width="4.5703125" style="30" customWidth="1" outlineLevel="2"/>
    <col min="18" max="18" width="6" style="30" customWidth="1" outlineLevel="2"/>
    <col min="19" max="19" width="4.5703125" style="30" customWidth="1" outlineLevel="2"/>
    <col min="20" max="20" width="6" style="30" customWidth="1" outlineLevel="2"/>
    <col min="21" max="21" width="4.5703125" style="30" customWidth="1" outlineLevel="2"/>
    <col min="22" max="22" width="6" style="30" customWidth="1" outlineLevel="2"/>
    <col min="23" max="23" width="4.5703125" style="30" customWidth="1" outlineLevel="2"/>
    <col min="24" max="24" width="6" style="30" customWidth="1" outlineLevel="2"/>
    <col min="25" max="25" width="4.5703125" style="30" customWidth="1" outlineLevel="2"/>
    <col min="26" max="26" width="6" style="30" customWidth="1" outlineLevel="2"/>
    <col min="27" max="27" width="4.5703125" style="30" customWidth="1" outlineLevel="2"/>
    <col min="28" max="28" width="6" style="30" customWidth="1" outlineLevel="2"/>
    <col min="29" max="29" width="4.5703125" style="30" customWidth="1" outlineLevel="2"/>
    <col min="30" max="30" width="6" style="30" customWidth="1" outlineLevel="2"/>
    <col min="31" max="31" width="4.5703125" style="30" customWidth="1" outlineLevel="2"/>
    <col min="32" max="32" width="6" style="30" customWidth="1" outlineLevel="2"/>
    <col min="33" max="33" width="4.5703125" style="30" customWidth="1" outlineLevel="2"/>
    <col min="34" max="34" width="6" style="30" customWidth="1" outlineLevel="2"/>
    <col min="35" max="35" width="4.5703125" style="30" customWidth="1" outlineLevel="2"/>
    <col min="36" max="36" width="6" style="30" customWidth="1" outlineLevel="2"/>
    <col min="37" max="37" width="4.5703125" style="30" customWidth="1" outlineLevel="2"/>
    <col min="38" max="38" width="6" style="30" customWidth="1" outlineLevel="2"/>
    <col min="39" max="39" width="4.5703125" style="30" customWidth="1" outlineLevel="2"/>
    <col min="40" max="40" width="6" style="30" customWidth="1" outlineLevel="2"/>
    <col min="41" max="41" width="4.5703125" style="30" customWidth="1" outlineLevel="2"/>
    <col min="42" max="42" width="6" style="30" customWidth="1" outlineLevel="2"/>
    <col min="43" max="43" width="4.5703125" style="30" customWidth="1" outlineLevel="2"/>
    <col min="44" max="44" width="6" style="30" customWidth="1" outlineLevel="2"/>
    <col min="45" max="45" width="4.5703125" style="30" customWidth="1" outlineLevel="2"/>
    <col min="46" max="46" width="6" style="30" customWidth="1" outlineLevel="2"/>
    <col min="47" max="47" width="4.5703125" style="30" customWidth="1" outlineLevel="2"/>
    <col min="48" max="48" width="6" style="30" customWidth="1" outlineLevel="2"/>
    <col min="49" max="49" width="4.5703125" style="30" customWidth="1" outlineLevel="2"/>
    <col min="50" max="50" width="6" style="30" customWidth="1" outlineLevel="2"/>
    <col min="51" max="51" width="4.5703125" style="30" customWidth="1" outlineLevel="2"/>
    <col min="52" max="52" width="6" style="30" customWidth="1" outlineLevel="2"/>
    <col min="53" max="53" width="4.5703125" style="30" customWidth="1" outlineLevel="2"/>
    <col min="54" max="54" width="6" style="30" customWidth="1" outlineLevel="2"/>
    <col min="55" max="55" width="4.5703125" style="30" customWidth="1" outlineLevel="2"/>
    <col min="56" max="56" width="6" style="30" customWidth="1" outlineLevel="2"/>
    <col min="57" max="57" width="4.5703125" style="30" customWidth="1" outlineLevel="2"/>
    <col min="58" max="58" width="6" style="30" customWidth="1" outlineLevel="2"/>
    <col min="59" max="59" width="4.5703125" style="30" customWidth="1" outlineLevel="2"/>
    <col min="60" max="60" width="6" style="30" customWidth="1" outlineLevel="2"/>
    <col min="61" max="61" width="4.5703125" style="30" customWidth="1" outlineLevel="2"/>
    <col min="62" max="62" width="6" style="30" customWidth="1" outlineLevel="2"/>
    <col min="63" max="63" width="4.5703125" style="30" customWidth="1" outlineLevel="2"/>
    <col min="64" max="64" width="6" style="30" customWidth="1" outlineLevel="2"/>
    <col min="65" max="65" width="4.5703125" style="30" customWidth="1" outlineLevel="2"/>
    <col min="66" max="66" width="6" style="30" customWidth="1" outlineLevel="2"/>
    <col min="67" max="67" width="4.5703125" style="30" customWidth="1" outlineLevel="2"/>
    <col min="68" max="68" width="6" style="30" customWidth="1" outlineLevel="2"/>
    <col min="69" max="69" width="4.5703125" style="30" customWidth="1" outlineLevel="2"/>
    <col min="70" max="70" width="6" style="30" customWidth="1" outlineLevel="2"/>
    <col min="71" max="71" width="4.5703125" style="30" customWidth="1" outlineLevel="2"/>
    <col min="72" max="72" width="6" style="30" customWidth="1" outlineLevel="2"/>
    <col min="73" max="73" width="4.5703125" style="30" customWidth="1" outlineLevel="2"/>
    <col min="74" max="74" width="6" style="30" customWidth="1" outlineLevel="2"/>
    <col min="75" max="75" width="4.5703125" style="30" customWidth="1" outlineLevel="2"/>
    <col min="76" max="76" width="6" style="30" customWidth="1" outlineLevel="2"/>
    <col min="77" max="77" width="4.5703125" style="30" customWidth="1" outlineLevel="2"/>
    <col min="78" max="78" width="6" style="30" customWidth="1" outlineLevel="2"/>
    <col min="79" max="79" width="4.5703125" style="30" customWidth="1" outlineLevel="2"/>
    <col min="80" max="80" width="6" style="30" customWidth="1" outlineLevel="2"/>
    <col min="81" max="81" width="4.5703125" style="30" customWidth="1" outlineLevel="2"/>
    <col min="82" max="82" width="6" style="30" customWidth="1" outlineLevel="2"/>
    <col min="83" max="83" width="4.5703125" style="30" customWidth="1" outlineLevel="2"/>
    <col min="84" max="84" width="6" style="30" customWidth="1" outlineLevel="2"/>
    <col min="85" max="85" width="4.5703125" style="30" customWidth="1" outlineLevel="2"/>
    <col min="86" max="86" width="6" style="30" customWidth="1" outlineLevel="2"/>
    <col min="87" max="87" width="4.5703125" style="30" customWidth="1" outlineLevel="2"/>
    <col min="88" max="88" width="6" style="30" customWidth="1" outlineLevel="2"/>
    <col min="89" max="89" width="4.5703125" style="30" customWidth="1" outlineLevel="2"/>
    <col min="90" max="90" width="6" style="30" customWidth="1" outlineLevel="2"/>
    <col min="91" max="91" width="5.42578125" style="30" bestFit="1" customWidth="1" outlineLevel="1"/>
    <col min="92" max="92" width="8.7109375" style="30" bestFit="1" customWidth="1" outlineLevel="1"/>
    <col min="93" max="93" width="5.28515625" style="30" bestFit="1" customWidth="1" outlineLevel="1"/>
    <col min="94" max="94" width="6.85546875" style="30" bestFit="1" customWidth="1" outlineLevel="1"/>
    <col min="95" max="95" width="5.28515625" style="30" bestFit="1" customWidth="1" outlineLevel="1"/>
    <col min="96" max="96" width="6.85546875" style="30" bestFit="1" customWidth="1" outlineLevel="1"/>
    <col min="97" max="97" width="6.7109375" style="30" bestFit="1" customWidth="1" outlineLevel="1"/>
    <col min="98" max="98" width="7.5703125" style="30" bestFit="1" customWidth="1" outlineLevel="1"/>
    <col min="99" max="99" width="5.42578125" style="30" bestFit="1" customWidth="1" outlineLevel="1"/>
    <col min="100" max="100" width="7.5703125" style="30" bestFit="1" customWidth="1" outlineLevel="1"/>
    <col min="101" max="101" width="5.28515625" style="30" bestFit="1" customWidth="1" outlineLevel="1"/>
    <col min="102" max="102" width="6.85546875" style="30" bestFit="1" customWidth="1" outlineLevel="1"/>
    <col min="103" max="103" width="7.140625" style="30" bestFit="1" customWidth="1"/>
    <col min="104" max="104" width="8.7109375" style="30" customWidth="1"/>
    <col min="105" max="105" width="4" style="30" customWidth="1"/>
    <col min="106" max="106" width="23.5703125" style="30" customWidth="1"/>
    <col min="107" max="107" width="2.85546875" style="30" bestFit="1" customWidth="1"/>
    <col min="108" max="108" width="3.7109375" style="30" bestFit="1" customWidth="1"/>
    <col min="109" max="109" width="9.5703125" style="30" bestFit="1" customWidth="1"/>
    <col min="110" max="16384" width="9.140625" style="30"/>
  </cols>
  <sheetData>
    <row r="1" spans="1:109" s="26" customFormat="1" ht="14.25">
      <c r="B1" s="27" t="s">
        <v>268</v>
      </c>
      <c r="C1" s="27"/>
      <c r="D1" s="27"/>
      <c r="E1" s="27" t="s">
        <v>472</v>
      </c>
      <c r="F1" s="28"/>
      <c r="G1" s="28"/>
      <c r="H1" s="28"/>
      <c r="I1" s="28"/>
      <c r="J1" s="28"/>
      <c r="K1" s="29"/>
      <c r="L1" s="29"/>
      <c r="M1" s="29"/>
      <c r="N1" s="29"/>
      <c r="O1" s="28"/>
      <c r="P1" s="28"/>
      <c r="Q1" s="28"/>
      <c r="R1" s="28"/>
    </row>
    <row r="2" spans="1:109" s="26" customFormat="1" ht="14.25">
      <c r="B2" s="27"/>
      <c r="C2" s="27"/>
      <c r="D2" s="27"/>
      <c r="E2" s="27"/>
      <c r="F2" s="28"/>
      <c r="G2" s="28"/>
      <c r="H2" s="28"/>
      <c r="I2" s="28"/>
      <c r="J2" s="28"/>
      <c r="K2" s="29"/>
      <c r="L2" s="29"/>
      <c r="M2" s="29"/>
      <c r="N2" s="29"/>
      <c r="O2" s="28"/>
      <c r="P2" s="28"/>
      <c r="Q2" s="28"/>
      <c r="R2" s="28"/>
    </row>
    <row r="3" spans="1:109" s="26" customFormat="1" ht="14.25">
      <c r="B3" s="27"/>
      <c r="C3" s="27"/>
      <c r="D3" s="27"/>
      <c r="E3" s="27"/>
      <c r="F3" s="28"/>
      <c r="G3" s="28"/>
      <c r="H3" s="28"/>
      <c r="I3" s="28"/>
      <c r="J3" s="28"/>
      <c r="K3" s="29"/>
      <c r="L3" s="29"/>
      <c r="M3" s="29"/>
      <c r="N3" s="29"/>
      <c r="O3" s="28"/>
      <c r="P3" s="28"/>
      <c r="Q3" s="28"/>
      <c r="R3" s="28"/>
    </row>
    <row r="4" spans="1:109" s="26" customFormat="1" ht="14.25">
      <c r="B4" s="27"/>
      <c r="C4" s="27"/>
      <c r="D4" s="27"/>
      <c r="E4" s="27"/>
      <c r="F4" s="28"/>
      <c r="G4" s="28"/>
      <c r="H4" s="28"/>
      <c r="I4" s="28"/>
      <c r="J4" s="28"/>
      <c r="K4" s="29"/>
      <c r="L4" s="29"/>
      <c r="M4" s="29"/>
      <c r="N4" s="29"/>
      <c r="O4" s="28"/>
      <c r="P4" s="28"/>
      <c r="Q4" s="28"/>
      <c r="R4" s="28"/>
    </row>
    <row r="5" spans="1:109" ht="12.75" thickBot="1">
      <c r="B5" s="31"/>
      <c r="C5" s="31"/>
      <c r="D5" s="31"/>
      <c r="E5" s="31"/>
      <c r="F5" s="32"/>
    </row>
    <row r="6" spans="1:109" ht="12.75">
      <c r="A6" s="44"/>
      <c r="B6" s="556" t="s">
        <v>65</v>
      </c>
      <c r="C6" s="559" t="s">
        <v>66</v>
      </c>
      <c r="D6" s="559" t="s">
        <v>67</v>
      </c>
      <c r="E6" s="562" t="s">
        <v>111</v>
      </c>
      <c r="F6" s="565" t="s">
        <v>148</v>
      </c>
      <c r="G6" s="583" t="str">
        <f>E1</f>
        <v>WEEK 03</v>
      </c>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583"/>
      <c r="BG6" s="583"/>
      <c r="BH6" s="583"/>
      <c r="BI6" s="583"/>
      <c r="BJ6" s="583"/>
      <c r="BK6" s="583"/>
      <c r="BL6" s="583"/>
      <c r="BM6" s="583"/>
      <c r="BN6" s="583"/>
      <c r="BO6" s="583"/>
      <c r="BP6" s="583"/>
      <c r="BQ6" s="583"/>
      <c r="BR6" s="583"/>
      <c r="BS6" s="583"/>
      <c r="BT6" s="583"/>
      <c r="BU6" s="583"/>
      <c r="BV6" s="583"/>
      <c r="BW6" s="583"/>
      <c r="BX6" s="583"/>
      <c r="BY6" s="583"/>
      <c r="BZ6" s="583"/>
      <c r="CA6" s="583"/>
      <c r="CB6" s="583"/>
      <c r="CC6" s="583"/>
      <c r="CD6" s="583"/>
      <c r="CE6" s="583"/>
      <c r="CF6" s="583"/>
      <c r="CG6" s="583"/>
      <c r="CH6" s="583"/>
      <c r="CI6" s="583"/>
      <c r="CJ6" s="583"/>
      <c r="CK6" s="583"/>
      <c r="CL6" s="583"/>
      <c r="CM6" s="583"/>
      <c r="CN6" s="583"/>
      <c r="CO6" s="583"/>
      <c r="CP6" s="583"/>
      <c r="CQ6" s="583"/>
      <c r="CR6" s="583"/>
      <c r="CS6" s="583"/>
      <c r="CT6" s="583"/>
      <c r="CU6" s="583"/>
      <c r="CV6" s="583"/>
      <c r="CW6" s="583"/>
      <c r="CX6" s="584"/>
      <c r="CY6" s="587" t="str">
        <f>G6</f>
        <v>WEEK 03</v>
      </c>
      <c r="CZ6" s="588"/>
    </row>
    <row r="7" spans="1:109" ht="13.5" thickBot="1">
      <c r="A7" s="44"/>
      <c r="B7" s="557"/>
      <c r="C7" s="560"/>
      <c r="D7" s="560"/>
      <c r="E7" s="563"/>
      <c r="F7" s="566"/>
      <c r="G7" s="585"/>
      <c r="H7" s="585"/>
      <c r="I7" s="585"/>
      <c r="J7" s="585"/>
      <c r="K7" s="585"/>
      <c r="L7" s="585"/>
      <c r="M7" s="585"/>
      <c r="N7" s="585"/>
      <c r="O7" s="585"/>
      <c r="P7" s="585"/>
      <c r="Q7" s="585"/>
      <c r="R7" s="585"/>
      <c r="S7" s="585"/>
      <c r="T7" s="585"/>
      <c r="U7" s="585"/>
      <c r="V7" s="585"/>
      <c r="W7" s="585"/>
      <c r="X7" s="585"/>
      <c r="Y7" s="585"/>
      <c r="Z7" s="585"/>
      <c r="AA7" s="585"/>
      <c r="AB7" s="585"/>
      <c r="AC7" s="585"/>
      <c r="AD7" s="585"/>
      <c r="AE7" s="585"/>
      <c r="AF7" s="585"/>
      <c r="AG7" s="585"/>
      <c r="AH7" s="585"/>
      <c r="AI7" s="585"/>
      <c r="AJ7" s="585"/>
      <c r="AK7" s="585"/>
      <c r="AL7" s="585"/>
      <c r="AM7" s="585"/>
      <c r="AN7" s="585"/>
      <c r="AO7" s="585"/>
      <c r="AP7" s="585"/>
      <c r="AQ7" s="585"/>
      <c r="AR7" s="585"/>
      <c r="AS7" s="585"/>
      <c r="AT7" s="585"/>
      <c r="AU7" s="585"/>
      <c r="AV7" s="585"/>
      <c r="AW7" s="585"/>
      <c r="AX7" s="585"/>
      <c r="AY7" s="585"/>
      <c r="AZ7" s="585"/>
      <c r="BA7" s="585"/>
      <c r="BB7" s="585"/>
      <c r="BC7" s="585"/>
      <c r="BD7" s="585"/>
      <c r="BE7" s="585"/>
      <c r="BF7" s="585"/>
      <c r="BG7" s="585"/>
      <c r="BH7" s="585"/>
      <c r="BI7" s="585"/>
      <c r="BJ7" s="585"/>
      <c r="BK7" s="585"/>
      <c r="BL7" s="585"/>
      <c r="BM7" s="585"/>
      <c r="BN7" s="585"/>
      <c r="BO7" s="585"/>
      <c r="BP7" s="585"/>
      <c r="BQ7" s="585"/>
      <c r="BR7" s="585"/>
      <c r="BS7" s="585"/>
      <c r="BT7" s="585"/>
      <c r="BU7" s="585"/>
      <c r="BV7" s="585"/>
      <c r="BW7" s="585"/>
      <c r="BX7" s="585"/>
      <c r="BY7" s="585"/>
      <c r="BZ7" s="585"/>
      <c r="CA7" s="585"/>
      <c r="CB7" s="585"/>
      <c r="CC7" s="585"/>
      <c r="CD7" s="585"/>
      <c r="CE7" s="585"/>
      <c r="CF7" s="585"/>
      <c r="CG7" s="585"/>
      <c r="CH7" s="585"/>
      <c r="CI7" s="585"/>
      <c r="CJ7" s="585"/>
      <c r="CK7" s="585"/>
      <c r="CL7" s="585"/>
      <c r="CM7" s="585"/>
      <c r="CN7" s="585"/>
      <c r="CO7" s="585"/>
      <c r="CP7" s="585"/>
      <c r="CQ7" s="585"/>
      <c r="CR7" s="585"/>
      <c r="CS7" s="585"/>
      <c r="CT7" s="585"/>
      <c r="CU7" s="585"/>
      <c r="CV7" s="585"/>
      <c r="CW7" s="585"/>
      <c r="CX7" s="586"/>
      <c r="CY7" s="589"/>
      <c r="CZ7" s="590"/>
    </row>
    <row r="8" spans="1:109" ht="12.75">
      <c r="A8" s="44"/>
      <c r="B8" s="557"/>
      <c r="C8" s="560"/>
      <c r="D8" s="560"/>
      <c r="E8" s="563"/>
      <c r="F8" s="566"/>
      <c r="G8" s="551">
        <v>40558</v>
      </c>
      <c r="H8" s="552"/>
      <c r="I8" s="552"/>
      <c r="J8" s="552"/>
      <c r="K8" s="552"/>
      <c r="L8" s="552"/>
      <c r="M8" s="552"/>
      <c r="N8" s="552"/>
      <c r="O8" s="552"/>
      <c r="P8" s="552"/>
      <c r="Q8" s="552"/>
      <c r="R8" s="553"/>
      <c r="S8" s="551">
        <v>40559</v>
      </c>
      <c r="T8" s="552"/>
      <c r="U8" s="552"/>
      <c r="V8" s="552"/>
      <c r="W8" s="552"/>
      <c r="X8" s="552"/>
      <c r="Y8" s="552"/>
      <c r="Z8" s="552"/>
      <c r="AA8" s="552"/>
      <c r="AB8" s="552"/>
      <c r="AC8" s="552"/>
      <c r="AD8" s="553"/>
      <c r="AE8" s="551">
        <v>40560</v>
      </c>
      <c r="AF8" s="552"/>
      <c r="AG8" s="552"/>
      <c r="AH8" s="552"/>
      <c r="AI8" s="552"/>
      <c r="AJ8" s="552"/>
      <c r="AK8" s="552"/>
      <c r="AL8" s="552"/>
      <c r="AM8" s="552"/>
      <c r="AN8" s="552"/>
      <c r="AO8" s="552"/>
      <c r="AP8" s="553"/>
      <c r="AQ8" s="551">
        <v>40561</v>
      </c>
      <c r="AR8" s="552"/>
      <c r="AS8" s="552"/>
      <c r="AT8" s="552"/>
      <c r="AU8" s="552"/>
      <c r="AV8" s="552"/>
      <c r="AW8" s="552"/>
      <c r="AX8" s="552"/>
      <c r="AY8" s="552"/>
      <c r="AZ8" s="552"/>
      <c r="BA8" s="552"/>
      <c r="BB8" s="553"/>
      <c r="BC8" s="551">
        <v>40562</v>
      </c>
      <c r="BD8" s="552"/>
      <c r="BE8" s="552"/>
      <c r="BF8" s="552"/>
      <c r="BG8" s="552"/>
      <c r="BH8" s="552"/>
      <c r="BI8" s="552"/>
      <c r="BJ8" s="552"/>
      <c r="BK8" s="552"/>
      <c r="BL8" s="552"/>
      <c r="BM8" s="552"/>
      <c r="BN8" s="553"/>
      <c r="BO8" s="551">
        <v>40563</v>
      </c>
      <c r="BP8" s="552"/>
      <c r="BQ8" s="552"/>
      <c r="BR8" s="552"/>
      <c r="BS8" s="552"/>
      <c r="BT8" s="552"/>
      <c r="BU8" s="552"/>
      <c r="BV8" s="552"/>
      <c r="BW8" s="552"/>
      <c r="BX8" s="552"/>
      <c r="BY8" s="552"/>
      <c r="BZ8" s="553"/>
      <c r="CA8" s="551">
        <v>40564</v>
      </c>
      <c r="CB8" s="552"/>
      <c r="CC8" s="552"/>
      <c r="CD8" s="552"/>
      <c r="CE8" s="552"/>
      <c r="CF8" s="552"/>
      <c r="CG8" s="552"/>
      <c r="CH8" s="552"/>
      <c r="CI8" s="552"/>
      <c r="CJ8" s="552"/>
      <c r="CK8" s="552"/>
      <c r="CL8" s="553"/>
      <c r="CM8" s="579" t="s">
        <v>92</v>
      </c>
      <c r="CN8" s="580"/>
      <c r="CO8" s="580"/>
      <c r="CP8" s="580"/>
      <c r="CQ8" s="580"/>
      <c r="CR8" s="580"/>
      <c r="CS8" s="580"/>
      <c r="CT8" s="580"/>
      <c r="CU8" s="580"/>
      <c r="CV8" s="580"/>
      <c r="CW8" s="580"/>
      <c r="CX8" s="581"/>
      <c r="CY8" s="591" t="s">
        <v>91</v>
      </c>
      <c r="CZ8" s="592"/>
    </row>
    <row r="9" spans="1:109" ht="12.75">
      <c r="A9" s="44"/>
      <c r="B9" s="557"/>
      <c r="C9" s="560"/>
      <c r="D9" s="560"/>
      <c r="E9" s="563"/>
      <c r="F9" s="566"/>
      <c r="G9" s="544" t="s">
        <v>82</v>
      </c>
      <c r="H9" s="543"/>
      <c r="I9" s="543" t="s">
        <v>83</v>
      </c>
      <c r="J9" s="543"/>
      <c r="K9" s="543"/>
      <c r="L9" s="543"/>
      <c r="M9" s="543"/>
      <c r="N9" s="543"/>
      <c r="O9" s="543"/>
      <c r="P9" s="543"/>
      <c r="Q9" s="543"/>
      <c r="R9" s="550"/>
      <c r="S9" s="568" t="s">
        <v>82</v>
      </c>
      <c r="T9" s="554"/>
      <c r="U9" s="554" t="s">
        <v>83</v>
      </c>
      <c r="V9" s="554"/>
      <c r="W9" s="554"/>
      <c r="X9" s="554"/>
      <c r="Y9" s="554"/>
      <c r="Z9" s="554"/>
      <c r="AA9" s="554"/>
      <c r="AB9" s="554"/>
      <c r="AC9" s="554"/>
      <c r="AD9" s="555"/>
      <c r="AE9" s="576" t="s">
        <v>82</v>
      </c>
      <c r="AF9" s="543"/>
      <c r="AG9" s="543" t="s">
        <v>83</v>
      </c>
      <c r="AH9" s="543"/>
      <c r="AI9" s="543"/>
      <c r="AJ9" s="543"/>
      <c r="AK9" s="543"/>
      <c r="AL9" s="543"/>
      <c r="AM9" s="543"/>
      <c r="AN9" s="543"/>
      <c r="AO9" s="543"/>
      <c r="AP9" s="550"/>
      <c r="AQ9" s="576" t="s">
        <v>82</v>
      </c>
      <c r="AR9" s="543"/>
      <c r="AS9" s="543" t="s">
        <v>83</v>
      </c>
      <c r="AT9" s="543"/>
      <c r="AU9" s="543"/>
      <c r="AV9" s="543"/>
      <c r="AW9" s="543"/>
      <c r="AX9" s="543"/>
      <c r="AY9" s="543"/>
      <c r="AZ9" s="543"/>
      <c r="BA9" s="543"/>
      <c r="BB9" s="550"/>
      <c r="BC9" s="576" t="s">
        <v>82</v>
      </c>
      <c r="BD9" s="543"/>
      <c r="BE9" s="543" t="s">
        <v>83</v>
      </c>
      <c r="BF9" s="543"/>
      <c r="BG9" s="543"/>
      <c r="BH9" s="543"/>
      <c r="BI9" s="543"/>
      <c r="BJ9" s="543"/>
      <c r="BK9" s="543"/>
      <c r="BL9" s="543"/>
      <c r="BM9" s="543"/>
      <c r="BN9" s="550"/>
      <c r="BO9" s="576" t="s">
        <v>82</v>
      </c>
      <c r="BP9" s="543"/>
      <c r="BQ9" s="543" t="s">
        <v>83</v>
      </c>
      <c r="BR9" s="543"/>
      <c r="BS9" s="543"/>
      <c r="BT9" s="543"/>
      <c r="BU9" s="543"/>
      <c r="BV9" s="543"/>
      <c r="BW9" s="543"/>
      <c r="BX9" s="543"/>
      <c r="BY9" s="543"/>
      <c r="BZ9" s="550"/>
      <c r="CA9" s="576" t="s">
        <v>82</v>
      </c>
      <c r="CB9" s="543"/>
      <c r="CC9" s="543" t="s">
        <v>83</v>
      </c>
      <c r="CD9" s="543"/>
      <c r="CE9" s="543"/>
      <c r="CF9" s="543"/>
      <c r="CG9" s="543"/>
      <c r="CH9" s="543"/>
      <c r="CI9" s="543"/>
      <c r="CJ9" s="543"/>
      <c r="CK9" s="543"/>
      <c r="CL9" s="575"/>
      <c r="CM9" s="577" t="s">
        <v>82</v>
      </c>
      <c r="CN9" s="578"/>
      <c r="CO9" s="578" t="s">
        <v>83</v>
      </c>
      <c r="CP9" s="578"/>
      <c r="CQ9" s="578"/>
      <c r="CR9" s="578"/>
      <c r="CS9" s="578"/>
      <c r="CT9" s="578"/>
      <c r="CU9" s="578"/>
      <c r="CV9" s="578"/>
      <c r="CW9" s="578"/>
      <c r="CX9" s="582"/>
      <c r="CY9" s="593"/>
      <c r="CZ9" s="594"/>
    </row>
    <row r="10" spans="1:109" ht="15.75" thickBot="1">
      <c r="A10" s="44"/>
      <c r="B10" s="557"/>
      <c r="C10" s="560"/>
      <c r="D10" s="560"/>
      <c r="E10" s="563"/>
      <c r="F10" s="566"/>
      <c r="G10" s="569" t="s">
        <v>89</v>
      </c>
      <c r="H10" s="544"/>
      <c r="I10" s="543" t="s">
        <v>84</v>
      </c>
      <c r="J10" s="543"/>
      <c r="K10" s="542" t="s">
        <v>85</v>
      </c>
      <c r="L10" s="542"/>
      <c r="M10" s="542" t="s">
        <v>86</v>
      </c>
      <c r="N10" s="542"/>
      <c r="O10" s="543" t="s">
        <v>87</v>
      </c>
      <c r="P10" s="543"/>
      <c r="Q10" s="543" t="s">
        <v>88</v>
      </c>
      <c r="R10" s="550"/>
      <c r="S10" s="545" t="s">
        <v>89</v>
      </c>
      <c r="T10" s="546"/>
      <c r="U10" s="554" t="s">
        <v>84</v>
      </c>
      <c r="V10" s="554"/>
      <c r="W10" s="554" t="s">
        <v>85</v>
      </c>
      <c r="X10" s="554"/>
      <c r="Y10" s="554" t="s">
        <v>86</v>
      </c>
      <c r="Z10" s="554"/>
      <c r="AA10" s="554" t="s">
        <v>87</v>
      </c>
      <c r="AB10" s="554"/>
      <c r="AC10" s="554" t="s">
        <v>88</v>
      </c>
      <c r="AD10" s="555"/>
      <c r="AE10" s="574" t="s">
        <v>89</v>
      </c>
      <c r="AF10" s="544"/>
      <c r="AG10" s="543" t="s">
        <v>84</v>
      </c>
      <c r="AH10" s="543"/>
      <c r="AI10" s="542" t="s">
        <v>85</v>
      </c>
      <c r="AJ10" s="542"/>
      <c r="AK10" s="542" t="s">
        <v>86</v>
      </c>
      <c r="AL10" s="542"/>
      <c r="AM10" s="543" t="s">
        <v>87</v>
      </c>
      <c r="AN10" s="543"/>
      <c r="AO10" s="543" t="s">
        <v>88</v>
      </c>
      <c r="AP10" s="550"/>
      <c r="AQ10" s="574" t="s">
        <v>89</v>
      </c>
      <c r="AR10" s="544"/>
      <c r="AS10" s="543" t="s">
        <v>84</v>
      </c>
      <c r="AT10" s="543"/>
      <c r="AU10" s="542" t="s">
        <v>85</v>
      </c>
      <c r="AV10" s="542"/>
      <c r="AW10" s="542" t="s">
        <v>86</v>
      </c>
      <c r="AX10" s="542"/>
      <c r="AY10" s="543" t="s">
        <v>87</v>
      </c>
      <c r="AZ10" s="543"/>
      <c r="BA10" s="543" t="s">
        <v>88</v>
      </c>
      <c r="BB10" s="550"/>
      <c r="BC10" s="574" t="s">
        <v>89</v>
      </c>
      <c r="BD10" s="544"/>
      <c r="BE10" s="543" t="s">
        <v>84</v>
      </c>
      <c r="BF10" s="543"/>
      <c r="BG10" s="542" t="s">
        <v>85</v>
      </c>
      <c r="BH10" s="542"/>
      <c r="BI10" s="542" t="s">
        <v>86</v>
      </c>
      <c r="BJ10" s="542"/>
      <c r="BK10" s="543" t="s">
        <v>87</v>
      </c>
      <c r="BL10" s="543"/>
      <c r="BM10" s="543" t="s">
        <v>88</v>
      </c>
      <c r="BN10" s="550"/>
      <c r="BO10" s="574" t="s">
        <v>89</v>
      </c>
      <c r="BP10" s="544"/>
      <c r="BQ10" s="543" t="s">
        <v>84</v>
      </c>
      <c r="BR10" s="543"/>
      <c r="BS10" s="542" t="s">
        <v>85</v>
      </c>
      <c r="BT10" s="542"/>
      <c r="BU10" s="542" t="s">
        <v>86</v>
      </c>
      <c r="BV10" s="542"/>
      <c r="BW10" s="543" t="s">
        <v>87</v>
      </c>
      <c r="BX10" s="543"/>
      <c r="BY10" s="543" t="s">
        <v>88</v>
      </c>
      <c r="BZ10" s="550"/>
      <c r="CA10" s="574" t="s">
        <v>89</v>
      </c>
      <c r="CB10" s="544"/>
      <c r="CC10" s="543" t="s">
        <v>84</v>
      </c>
      <c r="CD10" s="543"/>
      <c r="CE10" s="542" t="s">
        <v>85</v>
      </c>
      <c r="CF10" s="542"/>
      <c r="CG10" s="542" t="s">
        <v>86</v>
      </c>
      <c r="CH10" s="542"/>
      <c r="CI10" s="543" t="s">
        <v>87</v>
      </c>
      <c r="CJ10" s="543"/>
      <c r="CK10" s="543" t="s">
        <v>88</v>
      </c>
      <c r="CL10" s="575"/>
      <c r="CM10" s="577" t="s">
        <v>89</v>
      </c>
      <c r="CN10" s="578"/>
      <c r="CO10" s="578" t="s">
        <v>84</v>
      </c>
      <c r="CP10" s="578"/>
      <c r="CQ10" s="578" t="s">
        <v>85</v>
      </c>
      <c r="CR10" s="578"/>
      <c r="CS10" s="578" t="s">
        <v>86</v>
      </c>
      <c r="CT10" s="578"/>
      <c r="CU10" s="578" t="s">
        <v>87</v>
      </c>
      <c r="CV10" s="578"/>
      <c r="CW10" s="578" t="s">
        <v>88</v>
      </c>
      <c r="CX10" s="582"/>
      <c r="CY10" s="86"/>
      <c r="CZ10" s="87"/>
    </row>
    <row r="11" spans="1:109" ht="15">
      <c r="A11" s="44"/>
      <c r="B11" s="558"/>
      <c r="C11" s="561"/>
      <c r="D11" s="561"/>
      <c r="E11" s="564"/>
      <c r="F11" s="567"/>
      <c r="G11" s="240" t="s">
        <v>80</v>
      </c>
      <c r="H11" s="46" t="s">
        <v>81</v>
      </c>
      <c r="I11" s="47" t="s">
        <v>80</v>
      </c>
      <c r="J11" s="46" t="s">
        <v>81</v>
      </c>
      <c r="K11" s="48" t="s">
        <v>80</v>
      </c>
      <c r="L11" s="49" t="s">
        <v>81</v>
      </c>
      <c r="M11" s="48" t="s">
        <v>80</v>
      </c>
      <c r="N11" s="49" t="s">
        <v>81</v>
      </c>
      <c r="O11" s="47" t="s">
        <v>80</v>
      </c>
      <c r="P11" s="46" t="s">
        <v>81</v>
      </c>
      <c r="Q11" s="47" t="s">
        <v>80</v>
      </c>
      <c r="R11" s="50" t="s">
        <v>81</v>
      </c>
      <c r="S11" s="51" t="s">
        <v>80</v>
      </c>
      <c r="T11" s="52" t="s">
        <v>81</v>
      </c>
      <c r="U11" s="53" t="s">
        <v>80</v>
      </c>
      <c r="V11" s="52" t="s">
        <v>81</v>
      </c>
      <c r="W11" s="53" t="s">
        <v>80</v>
      </c>
      <c r="X11" s="52" t="s">
        <v>81</v>
      </c>
      <c r="Y11" s="53" t="s">
        <v>80</v>
      </c>
      <c r="Z11" s="52" t="s">
        <v>81</v>
      </c>
      <c r="AA11" s="53" t="s">
        <v>80</v>
      </c>
      <c r="AB11" s="52" t="s">
        <v>81</v>
      </c>
      <c r="AC11" s="53" t="s">
        <v>80</v>
      </c>
      <c r="AD11" s="54" t="s">
        <v>81</v>
      </c>
      <c r="AE11" s="45" t="s">
        <v>80</v>
      </c>
      <c r="AF11" s="46" t="s">
        <v>81</v>
      </c>
      <c r="AG11" s="47" t="s">
        <v>80</v>
      </c>
      <c r="AH11" s="46" t="s">
        <v>81</v>
      </c>
      <c r="AI11" s="48" t="s">
        <v>80</v>
      </c>
      <c r="AJ11" s="49" t="s">
        <v>81</v>
      </c>
      <c r="AK11" s="48" t="s">
        <v>80</v>
      </c>
      <c r="AL11" s="49" t="s">
        <v>81</v>
      </c>
      <c r="AM11" s="47" t="s">
        <v>80</v>
      </c>
      <c r="AN11" s="46" t="s">
        <v>81</v>
      </c>
      <c r="AO11" s="47" t="s">
        <v>80</v>
      </c>
      <c r="AP11" s="50" t="s">
        <v>81</v>
      </c>
      <c r="AQ11" s="45" t="s">
        <v>80</v>
      </c>
      <c r="AR11" s="46" t="s">
        <v>81</v>
      </c>
      <c r="AS11" s="47" t="s">
        <v>80</v>
      </c>
      <c r="AT11" s="46" t="s">
        <v>81</v>
      </c>
      <c r="AU11" s="48" t="s">
        <v>80</v>
      </c>
      <c r="AV11" s="49" t="s">
        <v>81</v>
      </c>
      <c r="AW11" s="48" t="s">
        <v>80</v>
      </c>
      <c r="AX11" s="49" t="s">
        <v>81</v>
      </c>
      <c r="AY11" s="47" t="s">
        <v>80</v>
      </c>
      <c r="AZ11" s="46" t="s">
        <v>81</v>
      </c>
      <c r="BA11" s="47" t="s">
        <v>80</v>
      </c>
      <c r="BB11" s="50" t="s">
        <v>81</v>
      </c>
      <c r="BC11" s="45" t="s">
        <v>80</v>
      </c>
      <c r="BD11" s="46" t="s">
        <v>81</v>
      </c>
      <c r="BE11" s="47" t="s">
        <v>80</v>
      </c>
      <c r="BF11" s="46" t="s">
        <v>81</v>
      </c>
      <c r="BG11" s="48" t="s">
        <v>80</v>
      </c>
      <c r="BH11" s="49" t="s">
        <v>81</v>
      </c>
      <c r="BI11" s="48" t="s">
        <v>80</v>
      </c>
      <c r="BJ11" s="49" t="s">
        <v>81</v>
      </c>
      <c r="BK11" s="47" t="s">
        <v>80</v>
      </c>
      <c r="BL11" s="46" t="s">
        <v>81</v>
      </c>
      <c r="BM11" s="47" t="s">
        <v>80</v>
      </c>
      <c r="BN11" s="50" t="s">
        <v>81</v>
      </c>
      <c r="BO11" s="45" t="s">
        <v>80</v>
      </c>
      <c r="BP11" s="46" t="s">
        <v>81</v>
      </c>
      <c r="BQ11" s="47" t="s">
        <v>80</v>
      </c>
      <c r="BR11" s="46" t="s">
        <v>81</v>
      </c>
      <c r="BS11" s="48" t="s">
        <v>80</v>
      </c>
      <c r="BT11" s="49" t="s">
        <v>81</v>
      </c>
      <c r="BU11" s="48" t="s">
        <v>80</v>
      </c>
      <c r="BV11" s="49" t="s">
        <v>81</v>
      </c>
      <c r="BW11" s="47" t="s">
        <v>80</v>
      </c>
      <c r="BX11" s="46" t="s">
        <v>81</v>
      </c>
      <c r="BY11" s="47" t="s">
        <v>80</v>
      </c>
      <c r="BZ11" s="50" t="s">
        <v>81</v>
      </c>
      <c r="CA11" s="45" t="s">
        <v>80</v>
      </c>
      <c r="CB11" s="46" t="s">
        <v>81</v>
      </c>
      <c r="CC11" s="47" t="s">
        <v>80</v>
      </c>
      <c r="CD11" s="46" t="s">
        <v>81</v>
      </c>
      <c r="CE11" s="48" t="s">
        <v>80</v>
      </c>
      <c r="CF11" s="49" t="s">
        <v>81</v>
      </c>
      <c r="CG11" s="48" t="s">
        <v>80</v>
      </c>
      <c r="CH11" s="49" t="s">
        <v>81</v>
      </c>
      <c r="CI11" s="47" t="s">
        <v>80</v>
      </c>
      <c r="CJ11" s="46" t="s">
        <v>81</v>
      </c>
      <c r="CK11" s="47" t="s">
        <v>80</v>
      </c>
      <c r="CL11" s="55" t="s">
        <v>81</v>
      </c>
      <c r="CM11" s="56" t="s">
        <v>80</v>
      </c>
      <c r="CN11" s="57" t="s">
        <v>81</v>
      </c>
      <c r="CO11" s="58" t="s">
        <v>80</v>
      </c>
      <c r="CP11" s="57" t="s">
        <v>81</v>
      </c>
      <c r="CQ11" s="58" t="s">
        <v>80</v>
      </c>
      <c r="CR11" s="57" t="s">
        <v>81</v>
      </c>
      <c r="CS11" s="58" t="s">
        <v>80</v>
      </c>
      <c r="CT11" s="57" t="s">
        <v>81</v>
      </c>
      <c r="CU11" s="58" t="s">
        <v>80</v>
      </c>
      <c r="CV11" s="57" t="s">
        <v>81</v>
      </c>
      <c r="CW11" s="58" t="s">
        <v>80</v>
      </c>
      <c r="CX11" s="59" t="s">
        <v>81</v>
      </c>
      <c r="CY11" s="88" t="s">
        <v>80</v>
      </c>
      <c r="CZ11" s="217" t="s">
        <v>81</v>
      </c>
    </row>
    <row r="12" spans="1:109" ht="16.5">
      <c r="A12" s="44">
        <v>13</v>
      </c>
      <c r="B12" s="244">
        <v>1</v>
      </c>
      <c r="C12" s="573" t="s">
        <v>68</v>
      </c>
      <c r="D12" s="339" t="s">
        <v>0</v>
      </c>
      <c r="E12" s="254"/>
      <c r="F12" s="245" t="s">
        <v>337</v>
      </c>
      <c r="G12" s="495"/>
      <c r="H12" s="496"/>
      <c r="I12" s="496"/>
      <c r="J12" s="496"/>
      <c r="K12" s="496"/>
      <c r="L12" s="496"/>
      <c r="M12" s="496"/>
      <c r="N12" s="496"/>
      <c r="O12" s="496"/>
      <c r="P12" s="496"/>
      <c r="Q12" s="496"/>
      <c r="R12" s="497"/>
      <c r="S12" s="498"/>
      <c r="T12" s="496"/>
      <c r="U12" s="496"/>
      <c r="V12" s="496"/>
      <c r="W12" s="496"/>
      <c r="X12" s="496"/>
      <c r="Y12" s="496"/>
      <c r="Z12" s="496"/>
      <c r="AA12" s="496"/>
      <c r="AB12" s="496"/>
      <c r="AC12" s="496"/>
      <c r="AD12" s="497"/>
      <c r="AE12" s="498"/>
      <c r="AF12" s="496"/>
      <c r="AG12" s="496"/>
      <c r="AH12" s="496"/>
      <c r="AI12" s="496"/>
      <c r="AJ12" s="496"/>
      <c r="AK12" s="496"/>
      <c r="AL12" s="496"/>
      <c r="AM12" s="496"/>
      <c r="AN12" s="496"/>
      <c r="AO12" s="496"/>
      <c r="AP12" s="497"/>
      <c r="AQ12" s="498"/>
      <c r="AR12" s="496"/>
      <c r="AS12" s="496"/>
      <c r="AT12" s="496"/>
      <c r="AU12" s="496"/>
      <c r="AV12" s="496"/>
      <c r="AW12" s="496"/>
      <c r="AX12" s="496"/>
      <c r="AY12" s="496"/>
      <c r="AZ12" s="496"/>
      <c r="BA12" s="496"/>
      <c r="BB12" s="497"/>
      <c r="BC12" s="498"/>
      <c r="BD12" s="496"/>
      <c r="BE12" s="496"/>
      <c r="BF12" s="496"/>
      <c r="BG12" s="496"/>
      <c r="BH12" s="496"/>
      <c r="BI12" s="496"/>
      <c r="BJ12" s="496"/>
      <c r="BK12" s="496"/>
      <c r="BL12" s="496"/>
      <c r="BM12" s="496"/>
      <c r="BN12" s="497"/>
      <c r="BO12" s="498"/>
      <c r="BP12" s="496"/>
      <c r="BQ12" s="496"/>
      <c r="BR12" s="496"/>
      <c r="BS12" s="496"/>
      <c r="BT12" s="496"/>
      <c r="BU12" s="496"/>
      <c r="BV12" s="496"/>
      <c r="BW12" s="496"/>
      <c r="BX12" s="496"/>
      <c r="BY12" s="496"/>
      <c r="BZ12" s="497"/>
      <c r="CA12" s="498"/>
      <c r="CB12" s="496"/>
      <c r="CC12" s="496"/>
      <c r="CD12" s="496"/>
      <c r="CE12" s="496"/>
      <c r="CF12" s="496"/>
      <c r="CG12" s="496"/>
      <c r="CH12" s="496"/>
      <c r="CI12" s="496"/>
      <c r="CJ12" s="496"/>
      <c r="CK12" s="496"/>
      <c r="CL12" s="499"/>
      <c r="CM12" s="358" t="str">
        <f>IF(CN12=0,"",AVERAGEA(G12,S12,AE12,AQ12,BC12,BO12,CA12))</f>
        <v/>
      </c>
      <c r="CN12" s="66">
        <f>SUM(H12,T12,AF12,AR12,BD12,BP12,CB12)</f>
        <v>0</v>
      </c>
      <c r="CO12" s="66" t="str">
        <f>IF(CP12=0,"",AVERAGEA(I12,U12,AG12,AS12,BE12,BQ12,CC12))</f>
        <v/>
      </c>
      <c r="CP12" s="66">
        <f t="shared" ref="CP12" si="0">SUM(J12,V12,AH12,AT12,BF12,BR12,CD12)</f>
        <v>0</v>
      </c>
      <c r="CQ12" s="66" t="str">
        <f>IF(CR12=0,"",AVERAGEA(K12,W12,AI12,AU12,BG12,BS12,CE12))</f>
        <v/>
      </c>
      <c r="CR12" s="66">
        <f t="shared" ref="CR12" si="1">SUM(L12,X12,AJ12,AV12,BH12,BT12,CF12)</f>
        <v>0</v>
      </c>
      <c r="CS12" s="66" t="str">
        <f>IF(CT12=0,"",AVERAGEA(M12,Y12,AK12,AW12,BI12,BU12,CG12))</f>
        <v/>
      </c>
      <c r="CT12" s="66">
        <f t="shared" ref="CT12" si="2">SUM(N12,Z12,AL12,AX12,BJ12,BV12,CH12)</f>
        <v>0</v>
      </c>
      <c r="CU12" s="66" t="str">
        <f>IF(CV12=0,"",AVERAGEA(O12,AA12,AM12,AY12,BK12,BW12,CI12))</f>
        <v/>
      </c>
      <c r="CV12" s="66">
        <f t="shared" ref="CV12" si="3">SUM(P12,AB12,AN12,AZ12,BL12,BX12,CJ12)</f>
        <v>0</v>
      </c>
      <c r="CW12" s="66" t="str">
        <f>IF(CX12=0,"",AVERAGEA(Q12,AC12,AO12,BA12,BM12,BY12,CK12))</f>
        <v/>
      </c>
      <c r="CX12" s="67">
        <f t="shared" ref="CX12" si="4">SUM(R12,AD12,AP12,BB12,BN12,BZ12,CL12)</f>
        <v>0</v>
      </c>
      <c r="CY12" s="89"/>
      <c r="CZ12" s="218">
        <f>SUM(CN12,CP12,CR12,CT12,CV12,CX12)</f>
        <v>0</v>
      </c>
      <c r="DA12" s="30" t="str">
        <f>MID(D12,4,FIND("-",D12,4)-4)</f>
        <v>420</v>
      </c>
      <c r="DD12" s="267" t="str">
        <f>IF(CZ12,0,"")</f>
        <v/>
      </c>
      <c r="DE12" s="267" t="e">
        <f>IF(DD12,0,CONCATENATE(D12," ",F12))</f>
        <v>#VALUE!</v>
      </c>
    </row>
    <row r="13" spans="1:109" ht="16.5">
      <c r="A13" s="44">
        <v>13</v>
      </c>
      <c r="B13" s="244">
        <v>2</v>
      </c>
      <c r="C13" s="573"/>
      <c r="D13" s="339" t="s">
        <v>1</v>
      </c>
      <c r="E13" s="254"/>
      <c r="F13" s="245" t="s">
        <v>338</v>
      </c>
      <c r="G13" s="495"/>
      <c r="H13" s="496"/>
      <c r="I13" s="496"/>
      <c r="J13" s="496"/>
      <c r="K13" s="496"/>
      <c r="L13" s="496"/>
      <c r="M13" s="496"/>
      <c r="N13" s="496"/>
      <c r="O13" s="496"/>
      <c r="P13" s="496"/>
      <c r="Q13" s="496"/>
      <c r="R13" s="497"/>
      <c r="S13" s="498"/>
      <c r="T13" s="496"/>
      <c r="U13" s="496"/>
      <c r="V13" s="496"/>
      <c r="W13" s="496"/>
      <c r="X13" s="496"/>
      <c r="Y13" s="496"/>
      <c r="Z13" s="496"/>
      <c r="AA13" s="496"/>
      <c r="AB13" s="496"/>
      <c r="AC13" s="496"/>
      <c r="AD13" s="497"/>
      <c r="AE13" s="498"/>
      <c r="AF13" s="496"/>
      <c r="AG13" s="496"/>
      <c r="AH13" s="496"/>
      <c r="AI13" s="496"/>
      <c r="AJ13" s="496"/>
      <c r="AK13" s="496"/>
      <c r="AL13" s="496"/>
      <c r="AM13" s="496"/>
      <c r="AN13" s="496"/>
      <c r="AO13" s="496"/>
      <c r="AP13" s="497"/>
      <c r="AQ13" s="498"/>
      <c r="AR13" s="496"/>
      <c r="AS13" s="496"/>
      <c r="AT13" s="496"/>
      <c r="AU13" s="496"/>
      <c r="AV13" s="496"/>
      <c r="AW13" s="496"/>
      <c r="AX13" s="496"/>
      <c r="AY13" s="496"/>
      <c r="AZ13" s="496"/>
      <c r="BA13" s="496"/>
      <c r="BB13" s="497"/>
      <c r="BC13" s="498"/>
      <c r="BD13" s="496"/>
      <c r="BE13" s="496"/>
      <c r="BF13" s="496"/>
      <c r="BG13" s="496"/>
      <c r="BH13" s="496"/>
      <c r="BI13" s="496"/>
      <c r="BJ13" s="496"/>
      <c r="BK13" s="496"/>
      <c r="BL13" s="496"/>
      <c r="BM13" s="496"/>
      <c r="BN13" s="497"/>
      <c r="BO13" s="498"/>
      <c r="BP13" s="496"/>
      <c r="BQ13" s="496"/>
      <c r="BR13" s="496"/>
      <c r="BS13" s="496"/>
      <c r="BT13" s="496"/>
      <c r="BU13" s="496"/>
      <c r="BV13" s="496"/>
      <c r="BW13" s="496"/>
      <c r="BX13" s="496"/>
      <c r="BY13" s="496"/>
      <c r="BZ13" s="497"/>
      <c r="CA13" s="498"/>
      <c r="CB13" s="496"/>
      <c r="CC13" s="496"/>
      <c r="CD13" s="496"/>
      <c r="CE13" s="496"/>
      <c r="CF13" s="496"/>
      <c r="CG13" s="496"/>
      <c r="CH13" s="496"/>
      <c r="CI13" s="496"/>
      <c r="CJ13" s="496"/>
      <c r="CK13" s="496"/>
      <c r="CL13" s="499"/>
      <c r="CM13" s="358" t="str">
        <f t="shared" ref="CM13:CM76" si="5">IF(CN13=0,"",AVERAGEA(G13,S13,AE13,AQ13,BC13,BO13,CA13))</f>
        <v/>
      </c>
      <c r="CN13" s="66">
        <f t="shared" ref="CN13:CN77" si="6">SUM(H13,T13,AF13,AR13,BD13,BP13,CB13)</f>
        <v>0</v>
      </c>
      <c r="CO13" s="66" t="str">
        <f t="shared" ref="CO13:CO76" si="7">IF(CP13=0,"",AVERAGEA(I13,U13,AG13,AS13,BE13,BQ13,CC13))</f>
        <v/>
      </c>
      <c r="CP13" s="66">
        <f t="shared" ref="CP13:CP77" si="8">SUM(J13,V13,AH13,AT13,BF13,BR13,CD13)</f>
        <v>0</v>
      </c>
      <c r="CQ13" s="66" t="str">
        <f t="shared" ref="CQ13:CQ76" si="9">IF(CR13=0,"",AVERAGEA(K13,W13,AI13,AU13,BG13,BS13,CE13))</f>
        <v/>
      </c>
      <c r="CR13" s="66">
        <f t="shared" ref="CR13:CR77" si="10">SUM(L13,X13,AJ13,AV13,BH13,BT13,CF13)</f>
        <v>0</v>
      </c>
      <c r="CS13" s="66" t="str">
        <f t="shared" ref="CS13:CS76" si="11">IF(CT13=0,"",AVERAGEA(M13,Y13,AK13,AW13,BI13,BU13,CG13))</f>
        <v/>
      </c>
      <c r="CT13" s="66">
        <f t="shared" ref="CT13:CT77" si="12">SUM(N13,Z13,AL13,AX13,BJ13,BV13,CH13)</f>
        <v>0</v>
      </c>
      <c r="CU13" s="66" t="str">
        <f t="shared" ref="CU13:CU76" si="13">IF(CV13=0,"",AVERAGEA(O13,AA13,AM13,AY13,BK13,BW13,CI13))</f>
        <v/>
      </c>
      <c r="CV13" s="66">
        <f t="shared" ref="CV13:CV77" si="14">SUM(P13,AB13,AN13,AZ13,BL13,BX13,CJ13)</f>
        <v>0</v>
      </c>
      <c r="CW13" s="66" t="str">
        <f t="shared" ref="CW13:CW76" si="15">IF(CX13=0,"",AVERAGEA(Q13,AC13,AO13,BA13,BM13,BY13,CK13))</f>
        <v/>
      </c>
      <c r="CX13" s="67">
        <f t="shared" ref="CX13:CX77" si="16">SUM(R13,AD13,AP13,BB13,BN13,BZ13,CL13)</f>
        <v>0</v>
      </c>
      <c r="CY13" s="89"/>
      <c r="CZ13" s="218">
        <f t="shared" ref="CZ13:CZ76" si="17">SUM(CN13,CP13,CR13,CT13,CV13,CX13)</f>
        <v>0</v>
      </c>
      <c r="DA13" s="30" t="str">
        <f t="shared" ref="DA13:DA76" si="18">MID(D13,4,FIND("-",D13,4)-4)</f>
        <v>420</v>
      </c>
      <c r="DD13" s="267" t="str">
        <f t="shared" ref="DD13:DD76" si="19">IF(CZ13,0,"")</f>
        <v/>
      </c>
      <c r="DE13" s="267" t="e">
        <f t="shared" ref="DE13:DE76" si="20">IF(DD13,0,CONCATENATE(D13," ",F13))</f>
        <v>#VALUE!</v>
      </c>
    </row>
    <row r="14" spans="1:109" ht="16.5">
      <c r="A14" s="44">
        <v>13</v>
      </c>
      <c r="B14" s="244">
        <v>3</v>
      </c>
      <c r="C14" s="573"/>
      <c r="D14" s="339" t="s">
        <v>2</v>
      </c>
      <c r="E14" s="254"/>
      <c r="F14" s="245" t="s">
        <v>339</v>
      </c>
      <c r="G14" s="495"/>
      <c r="H14" s="496"/>
      <c r="I14" s="496"/>
      <c r="J14" s="496"/>
      <c r="K14" s="496"/>
      <c r="L14" s="496"/>
      <c r="M14" s="496"/>
      <c r="N14" s="496"/>
      <c r="O14" s="496"/>
      <c r="P14" s="496"/>
      <c r="Q14" s="496"/>
      <c r="R14" s="497"/>
      <c r="S14" s="498"/>
      <c r="T14" s="496"/>
      <c r="U14" s="496"/>
      <c r="V14" s="496"/>
      <c r="W14" s="496"/>
      <c r="X14" s="496"/>
      <c r="Y14" s="496"/>
      <c r="Z14" s="496"/>
      <c r="AA14" s="496"/>
      <c r="AB14" s="496"/>
      <c r="AC14" s="496"/>
      <c r="AD14" s="497"/>
      <c r="AE14" s="498"/>
      <c r="AF14" s="496"/>
      <c r="AG14" s="496"/>
      <c r="AH14" s="496"/>
      <c r="AI14" s="496"/>
      <c r="AJ14" s="496"/>
      <c r="AK14" s="496"/>
      <c r="AL14" s="496"/>
      <c r="AM14" s="496"/>
      <c r="AN14" s="496"/>
      <c r="AO14" s="496"/>
      <c r="AP14" s="497"/>
      <c r="AQ14" s="498"/>
      <c r="AR14" s="496"/>
      <c r="AS14" s="496"/>
      <c r="AT14" s="496"/>
      <c r="AU14" s="496"/>
      <c r="AV14" s="496"/>
      <c r="AW14" s="496"/>
      <c r="AX14" s="496"/>
      <c r="AY14" s="496"/>
      <c r="AZ14" s="496"/>
      <c r="BA14" s="496"/>
      <c r="BB14" s="497"/>
      <c r="BC14" s="498"/>
      <c r="BD14" s="496"/>
      <c r="BE14" s="496"/>
      <c r="BF14" s="496"/>
      <c r="BG14" s="496"/>
      <c r="BH14" s="496"/>
      <c r="BI14" s="496"/>
      <c r="BJ14" s="496"/>
      <c r="BK14" s="496"/>
      <c r="BL14" s="496"/>
      <c r="BM14" s="496"/>
      <c r="BN14" s="497"/>
      <c r="BO14" s="498"/>
      <c r="BP14" s="496"/>
      <c r="BQ14" s="496"/>
      <c r="BR14" s="496"/>
      <c r="BS14" s="496"/>
      <c r="BT14" s="496"/>
      <c r="BU14" s="496"/>
      <c r="BV14" s="496"/>
      <c r="BW14" s="496"/>
      <c r="BX14" s="496"/>
      <c r="BY14" s="496"/>
      <c r="BZ14" s="497"/>
      <c r="CA14" s="498"/>
      <c r="CB14" s="496"/>
      <c r="CC14" s="496"/>
      <c r="CD14" s="496"/>
      <c r="CE14" s="496"/>
      <c r="CF14" s="496"/>
      <c r="CG14" s="496"/>
      <c r="CH14" s="496"/>
      <c r="CI14" s="496"/>
      <c r="CJ14" s="496"/>
      <c r="CK14" s="496"/>
      <c r="CL14" s="499"/>
      <c r="CM14" s="358" t="str">
        <f t="shared" si="5"/>
        <v/>
      </c>
      <c r="CN14" s="66">
        <f t="shared" si="6"/>
        <v>0</v>
      </c>
      <c r="CO14" s="66" t="str">
        <f t="shared" si="7"/>
        <v/>
      </c>
      <c r="CP14" s="66">
        <f t="shared" si="8"/>
        <v>0</v>
      </c>
      <c r="CQ14" s="66" t="str">
        <f t="shared" si="9"/>
        <v/>
      </c>
      <c r="CR14" s="66">
        <f t="shared" si="10"/>
        <v>0</v>
      </c>
      <c r="CS14" s="66" t="str">
        <f t="shared" si="11"/>
        <v/>
      </c>
      <c r="CT14" s="66">
        <f t="shared" si="12"/>
        <v>0</v>
      </c>
      <c r="CU14" s="66" t="str">
        <f t="shared" si="13"/>
        <v/>
      </c>
      <c r="CV14" s="66">
        <f t="shared" si="14"/>
        <v>0</v>
      </c>
      <c r="CW14" s="66" t="str">
        <f t="shared" si="15"/>
        <v/>
      </c>
      <c r="CX14" s="67">
        <f t="shared" si="16"/>
        <v>0</v>
      </c>
      <c r="CY14" s="89"/>
      <c r="CZ14" s="218">
        <f t="shared" si="17"/>
        <v>0</v>
      </c>
      <c r="DA14" s="30" t="str">
        <f t="shared" si="18"/>
        <v>430</v>
      </c>
      <c r="DD14" s="267" t="str">
        <f t="shared" si="19"/>
        <v/>
      </c>
      <c r="DE14" s="267" t="e">
        <f t="shared" si="20"/>
        <v>#VALUE!</v>
      </c>
    </row>
    <row r="15" spans="1:109" ht="16.5">
      <c r="A15" s="44">
        <v>13</v>
      </c>
      <c r="B15" s="244">
        <v>4</v>
      </c>
      <c r="C15" s="573"/>
      <c r="D15" s="339" t="s">
        <v>3</v>
      </c>
      <c r="E15" s="254"/>
      <c r="F15" s="245" t="s">
        <v>340</v>
      </c>
      <c r="G15" s="495"/>
      <c r="H15" s="496"/>
      <c r="I15" s="496"/>
      <c r="J15" s="496"/>
      <c r="K15" s="496"/>
      <c r="L15" s="496"/>
      <c r="M15" s="496"/>
      <c r="N15" s="496"/>
      <c r="O15" s="496"/>
      <c r="P15" s="496"/>
      <c r="Q15" s="496"/>
      <c r="R15" s="497"/>
      <c r="S15" s="498"/>
      <c r="T15" s="496"/>
      <c r="U15" s="496"/>
      <c r="V15" s="496"/>
      <c r="W15" s="496"/>
      <c r="X15" s="496"/>
      <c r="Y15" s="496"/>
      <c r="Z15" s="496"/>
      <c r="AA15" s="496"/>
      <c r="AB15" s="496"/>
      <c r="AC15" s="496"/>
      <c r="AD15" s="497"/>
      <c r="AE15" s="498"/>
      <c r="AF15" s="496"/>
      <c r="AG15" s="496"/>
      <c r="AH15" s="496"/>
      <c r="AI15" s="496"/>
      <c r="AJ15" s="496"/>
      <c r="AK15" s="496"/>
      <c r="AL15" s="496"/>
      <c r="AM15" s="496"/>
      <c r="AN15" s="496"/>
      <c r="AO15" s="496"/>
      <c r="AP15" s="497"/>
      <c r="AQ15" s="498"/>
      <c r="AR15" s="496"/>
      <c r="AS15" s="496"/>
      <c r="AT15" s="496"/>
      <c r="AU15" s="496"/>
      <c r="AV15" s="496"/>
      <c r="AW15" s="496"/>
      <c r="AX15" s="496"/>
      <c r="AY15" s="496"/>
      <c r="AZ15" s="496"/>
      <c r="BA15" s="496"/>
      <c r="BB15" s="497"/>
      <c r="BC15" s="498"/>
      <c r="BD15" s="496"/>
      <c r="BE15" s="496"/>
      <c r="BF15" s="496"/>
      <c r="BG15" s="496"/>
      <c r="BH15" s="496"/>
      <c r="BI15" s="496"/>
      <c r="BJ15" s="496"/>
      <c r="BK15" s="496"/>
      <c r="BL15" s="496"/>
      <c r="BM15" s="496"/>
      <c r="BN15" s="497"/>
      <c r="BO15" s="498"/>
      <c r="BP15" s="496"/>
      <c r="BQ15" s="496"/>
      <c r="BR15" s="496"/>
      <c r="BS15" s="496"/>
      <c r="BT15" s="496"/>
      <c r="BU15" s="496"/>
      <c r="BV15" s="496"/>
      <c r="BW15" s="496"/>
      <c r="BX15" s="496"/>
      <c r="BY15" s="496"/>
      <c r="BZ15" s="497"/>
      <c r="CA15" s="498"/>
      <c r="CB15" s="496"/>
      <c r="CC15" s="496"/>
      <c r="CD15" s="496"/>
      <c r="CE15" s="496"/>
      <c r="CF15" s="496"/>
      <c r="CG15" s="496"/>
      <c r="CH15" s="496"/>
      <c r="CI15" s="496"/>
      <c r="CJ15" s="496"/>
      <c r="CK15" s="496"/>
      <c r="CL15" s="499"/>
      <c r="CM15" s="358" t="str">
        <f t="shared" si="5"/>
        <v/>
      </c>
      <c r="CN15" s="66">
        <f t="shared" si="6"/>
        <v>0</v>
      </c>
      <c r="CO15" s="66" t="str">
        <f t="shared" si="7"/>
        <v/>
      </c>
      <c r="CP15" s="66">
        <f t="shared" si="8"/>
        <v>0</v>
      </c>
      <c r="CQ15" s="66" t="str">
        <f t="shared" si="9"/>
        <v/>
      </c>
      <c r="CR15" s="66">
        <f t="shared" si="10"/>
        <v>0</v>
      </c>
      <c r="CS15" s="66" t="str">
        <f t="shared" si="11"/>
        <v/>
      </c>
      <c r="CT15" s="66">
        <f t="shared" si="12"/>
        <v>0</v>
      </c>
      <c r="CU15" s="66" t="str">
        <f t="shared" si="13"/>
        <v/>
      </c>
      <c r="CV15" s="66">
        <f t="shared" si="14"/>
        <v>0</v>
      </c>
      <c r="CW15" s="66" t="str">
        <f t="shared" si="15"/>
        <v/>
      </c>
      <c r="CX15" s="67">
        <f t="shared" si="16"/>
        <v>0</v>
      </c>
      <c r="CY15" s="89"/>
      <c r="CZ15" s="218">
        <f t="shared" si="17"/>
        <v>0</v>
      </c>
      <c r="DA15" s="30" t="str">
        <f t="shared" si="18"/>
        <v>430</v>
      </c>
      <c r="DD15" s="267" t="str">
        <f t="shared" si="19"/>
        <v/>
      </c>
      <c r="DE15" s="267" t="e">
        <f t="shared" si="20"/>
        <v>#VALUE!</v>
      </c>
    </row>
    <row r="16" spans="1:109" ht="16.5">
      <c r="A16" s="44">
        <v>13</v>
      </c>
      <c r="B16" s="244">
        <v>5</v>
      </c>
      <c r="C16" s="573"/>
      <c r="D16" s="339" t="s">
        <v>4</v>
      </c>
      <c r="E16" s="254"/>
      <c r="F16" s="245" t="s">
        <v>341</v>
      </c>
      <c r="G16" s="495"/>
      <c r="H16" s="496"/>
      <c r="I16" s="496"/>
      <c r="J16" s="496"/>
      <c r="K16" s="496"/>
      <c r="L16" s="496"/>
      <c r="M16" s="496"/>
      <c r="N16" s="496"/>
      <c r="O16" s="496"/>
      <c r="P16" s="496"/>
      <c r="Q16" s="496"/>
      <c r="R16" s="497"/>
      <c r="S16" s="498"/>
      <c r="T16" s="496"/>
      <c r="U16" s="496"/>
      <c r="V16" s="496"/>
      <c r="W16" s="496"/>
      <c r="X16" s="496"/>
      <c r="Y16" s="496"/>
      <c r="Z16" s="496"/>
      <c r="AA16" s="496"/>
      <c r="AB16" s="496"/>
      <c r="AC16" s="496"/>
      <c r="AD16" s="497"/>
      <c r="AE16" s="498"/>
      <c r="AF16" s="496"/>
      <c r="AG16" s="496"/>
      <c r="AH16" s="496"/>
      <c r="AI16" s="496"/>
      <c r="AJ16" s="496"/>
      <c r="AK16" s="496"/>
      <c r="AL16" s="496"/>
      <c r="AM16" s="496"/>
      <c r="AN16" s="496"/>
      <c r="AO16" s="496"/>
      <c r="AP16" s="497"/>
      <c r="AQ16" s="498"/>
      <c r="AR16" s="496"/>
      <c r="AS16" s="496"/>
      <c r="AT16" s="496"/>
      <c r="AU16" s="496"/>
      <c r="AV16" s="496"/>
      <c r="AW16" s="496"/>
      <c r="AX16" s="496"/>
      <c r="AY16" s="496"/>
      <c r="AZ16" s="496"/>
      <c r="BA16" s="496"/>
      <c r="BB16" s="497"/>
      <c r="BC16" s="498"/>
      <c r="BD16" s="496"/>
      <c r="BE16" s="496"/>
      <c r="BF16" s="496"/>
      <c r="BG16" s="496"/>
      <c r="BH16" s="496"/>
      <c r="BI16" s="496"/>
      <c r="BJ16" s="496"/>
      <c r="BK16" s="496"/>
      <c r="BL16" s="496"/>
      <c r="BM16" s="496"/>
      <c r="BN16" s="497"/>
      <c r="BO16" s="498"/>
      <c r="BP16" s="496"/>
      <c r="BQ16" s="496"/>
      <c r="BR16" s="496"/>
      <c r="BS16" s="496"/>
      <c r="BT16" s="496"/>
      <c r="BU16" s="496"/>
      <c r="BV16" s="496"/>
      <c r="BW16" s="496"/>
      <c r="BX16" s="496"/>
      <c r="BY16" s="496"/>
      <c r="BZ16" s="497"/>
      <c r="CA16" s="498"/>
      <c r="CB16" s="496"/>
      <c r="CC16" s="496"/>
      <c r="CD16" s="496"/>
      <c r="CE16" s="496"/>
      <c r="CF16" s="496"/>
      <c r="CG16" s="496"/>
      <c r="CH16" s="496"/>
      <c r="CI16" s="496"/>
      <c r="CJ16" s="496"/>
      <c r="CK16" s="496"/>
      <c r="CL16" s="499"/>
      <c r="CM16" s="358" t="str">
        <f t="shared" si="5"/>
        <v/>
      </c>
      <c r="CN16" s="66">
        <f t="shared" si="6"/>
        <v>0</v>
      </c>
      <c r="CO16" s="66" t="str">
        <f t="shared" si="7"/>
        <v/>
      </c>
      <c r="CP16" s="66">
        <f t="shared" si="8"/>
        <v>0</v>
      </c>
      <c r="CQ16" s="66" t="str">
        <f t="shared" si="9"/>
        <v/>
      </c>
      <c r="CR16" s="66">
        <f t="shared" si="10"/>
        <v>0</v>
      </c>
      <c r="CS16" s="66" t="str">
        <f t="shared" si="11"/>
        <v/>
      </c>
      <c r="CT16" s="66">
        <f t="shared" si="12"/>
        <v>0</v>
      </c>
      <c r="CU16" s="66" t="str">
        <f t="shared" si="13"/>
        <v/>
      </c>
      <c r="CV16" s="66">
        <f t="shared" si="14"/>
        <v>0</v>
      </c>
      <c r="CW16" s="66" t="str">
        <f t="shared" si="15"/>
        <v/>
      </c>
      <c r="CX16" s="67">
        <f t="shared" si="16"/>
        <v>0</v>
      </c>
      <c r="CY16" s="89"/>
      <c r="CZ16" s="218">
        <f t="shared" si="17"/>
        <v>0</v>
      </c>
      <c r="DA16" s="30" t="str">
        <f t="shared" si="18"/>
        <v>430</v>
      </c>
      <c r="DD16" s="267" t="str">
        <f t="shared" si="19"/>
        <v/>
      </c>
      <c r="DE16" s="267" t="e">
        <f t="shared" si="20"/>
        <v>#VALUE!</v>
      </c>
    </row>
    <row r="17" spans="1:153" ht="16.5">
      <c r="A17" s="44">
        <v>13</v>
      </c>
      <c r="B17" s="244">
        <v>6</v>
      </c>
      <c r="C17" s="573"/>
      <c r="D17" s="339" t="s">
        <v>5</v>
      </c>
      <c r="E17" s="254"/>
      <c r="F17" s="245" t="s">
        <v>342</v>
      </c>
      <c r="G17" s="495"/>
      <c r="H17" s="496"/>
      <c r="I17" s="496"/>
      <c r="J17" s="496"/>
      <c r="K17" s="496"/>
      <c r="L17" s="496"/>
      <c r="M17" s="496"/>
      <c r="N17" s="496"/>
      <c r="O17" s="496"/>
      <c r="P17" s="496"/>
      <c r="Q17" s="496"/>
      <c r="R17" s="497"/>
      <c r="S17" s="498"/>
      <c r="T17" s="496"/>
      <c r="U17" s="496"/>
      <c r="V17" s="496"/>
      <c r="W17" s="496"/>
      <c r="X17" s="496"/>
      <c r="Y17" s="496"/>
      <c r="Z17" s="496"/>
      <c r="AA17" s="496"/>
      <c r="AB17" s="496"/>
      <c r="AC17" s="496"/>
      <c r="AD17" s="497"/>
      <c r="AE17" s="498"/>
      <c r="AF17" s="496"/>
      <c r="AG17" s="496"/>
      <c r="AH17" s="496"/>
      <c r="AI17" s="496"/>
      <c r="AJ17" s="496"/>
      <c r="AK17" s="496"/>
      <c r="AL17" s="496"/>
      <c r="AM17" s="496"/>
      <c r="AN17" s="496"/>
      <c r="AO17" s="496"/>
      <c r="AP17" s="497"/>
      <c r="AQ17" s="498"/>
      <c r="AR17" s="496"/>
      <c r="AS17" s="496"/>
      <c r="AT17" s="496"/>
      <c r="AU17" s="496"/>
      <c r="AV17" s="496"/>
      <c r="AW17" s="496"/>
      <c r="AX17" s="496"/>
      <c r="AY17" s="496"/>
      <c r="AZ17" s="496"/>
      <c r="BA17" s="496"/>
      <c r="BB17" s="497"/>
      <c r="BC17" s="498"/>
      <c r="BD17" s="496"/>
      <c r="BE17" s="496"/>
      <c r="BF17" s="496"/>
      <c r="BG17" s="496"/>
      <c r="BH17" s="496"/>
      <c r="BI17" s="496"/>
      <c r="BJ17" s="496"/>
      <c r="BK17" s="496"/>
      <c r="BL17" s="496"/>
      <c r="BM17" s="496"/>
      <c r="BN17" s="497"/>
      <c r="BO17" s="498"/>
      <c r="BP17" s="496"/>
      <c r="BQ17" s="496"/>
      <c r="BR17" s="496"/>
      <c r="BS17" s="496"/>
      <c r="BT17" s="496"/>
      <c r="BU17" s="496"/>
      <c r="BV17" s="496"/>
      <c r="BW17" s="496"/>
      <c r="BX17" s="496"/>
      <c r="BY17" s="496"/>
      <c r="BZ17" s="497"/>
      <c r="CA17" s="498"/>
      <c r="CB17" s="496"/>
      <c r="CC17" s="496"/>
      <c r="CD17" s="496"/>
      <c r="CE17" s="496"/>
      <c r="CF17" s="496"/>
      <c r="CG17" s="496"/>
      <c r="CH17" s="496"/>
      <c r="CI17" s="496"/>
      <c r="CJ17" s="496"/>
      <c r="CK17" s="496"/>
      <c r="CL17" s="499"/>
      <c r="CM17" s="358" t="str">
        <f t="shared" si="5"/>
        <v/>
      </c>
      <c r="CN17" s="66">
        <f t="shared" si="6"/>
        <v>0</v>
      </c>
      <c r="CO17" s="66" t="str">
        <f t="shared" si="7"/>
        <v/>
      </c>
      <c r="CP17" s="66">
        <f t="shared" si="8"/>
        <v>0</v>
      </c>
      <c r="CQ17" s="66" t="str">
        <f t="shared" si="9"/>
        <v/>
      </c>
      <c r="CR17" s="66">
        <f t="shared" si="10"/>
        <v>0</v>
      </c>
      <c r="CS17" s="66" t="str">
        <f t="shared" si="11"/>
        <v/>
      </c>
      <c r="CT17" s="66">
        <f t="shared" si="12"/>
        <v>0</v>
      </c>
      <c r="CU17" s="66" t="str">
        <f t="shared" si="13"/>
        <v/>
      </c>
      <c r="CV17" s="66">
        <f t="shared" si="14"/>
        <v>0</v>
      </c>
      <c r="CW17" s="66" t="str">
        <f t="shared" si="15"/>
        <v/>
      </c>
      <c r="CX17" s="67">
        <f t="shared" si="16"/>
        <v>0</v>
      </c>
      <c r="CY17" s="89"/>
      <c r="CZ17" s="218">
        <f t="shared" si="17"/>
        <v>0</v>
      </c>
      <c r="DA17" s="30" t="str">
        <f t="shared" si="18"/>
        <v>481</v>
      </c>
      <c r="DD17" s="267" t="str">
        <f t="shared" si="19"/>
        <v/>
      </c>
      <c r="DE17" s="267" t="e">
        <f t="shared" si="20"/>
        <v>#VALUE!</v>
      </c>
    </row>
    <row r="18" spans="1:153" s="33" customFormat="1" ht="16.5">
      <c r="A18" s="547">
        <v>14</v>
      </c>
      <c r="B18" s="548">
        <v>7</v>
      </c>
      <c r="C18" s="549" t="s">
        <v>69</v>
      </c>
      <c r="D18" s="340" t="s">
        <v>6</v>
      </c>
      <c r="E18" s="447" t="s">
        <v>470</v>
      </c>
      <c r="F18" s="62" t="s">
        <v>343</v>
      </c>
      <c r="G18" s="495"/>
      <c r="H18" s="496"/>
      <c r="I18" s="496"/>
      <c r="J18" s="496"/>
      <c r="K18" s="496"/>
      <c r="L18" s="496"/>
      <c r="M18" s="496"/>
      <c r="N18" s="496"/>
      <c r="O18" s="496"/>
      <c r="P18" s="496"/>
      <c r="Q18" s="496"/>
      <c r="R18" s="497"/>
      <c r="S18" s="498"/>
      <c r="T18" s="496"/>
      <c r="U18" s="496"/>
      <c r="V18" s="496"/>
      <c r="W18" s="496"/>
      <c r="X18" s="496"/>
      <c r="Y18" s="496"/>
      <c r="Z18" s="496"/>
      <c r="AA18" s="496"/>
      <c r="AB18" s="496"/>
      <c r="AC18" s="496"/>
      <c r="AD18" s="497"/>
      <c r="AE18" s="498"/>
      <c r="AF18" s="496"/>
      <c r="AG18" s="496"/>
      <c r="AH18" s="496"/>
      <c r="AI18" s="496"/>
      <c r="AJ18" s="496"/>
      <c r="AK18" s="496"/>
      <c r="AL18" s="496"/>
      <c r="AM18" s="496"/>
      <c r="AN18" s="496"/>
      <c r="AO18" s="496"/>
      <c r="AP18" s="497"/>
      <c r="AQ18" s="498"/>
      <c r="AR18" s="496"/>
      <c r="AS18" s="496"/>
      <c r="AT18" s="496"/>
      <c r="AU18" s="496"/>
      <c r="AV18" s="496"/>
      <c r="AW18" s="496"/>
      <c r="AX18" s="496"/>
      <c r="AY18" s="496"/>
      <c r="AZ18" s="496"/>
      <c r="BA18" s="496"/>
      <c r="BB18" s="497"/>
      <c r="BC18" s="498"/>
      <c r="BD18" s="496"/>
      <c r="BE18" s="496"/>
      <c r="BF18" s="496"/>
      <c r="BG18" s="496"/>
      <c r="BH18" s="496"/>
      <c r="BI18" s="496"/>
      <c r="BJ18" s="496"/>
      <c r="BK18" s="496"/>
      <c r="BL18" s="496"/>
      <c r="BM18" s="496"/>
      <c r="BN18" s="497"/>
      <c r="BO18" s="498"/>
      <c r="BP18" s="496"/>
      <c r="BQ18" s="496"/>
      <c r="BR18" s="496"/>
      <c r="BS18" s="496"/>
      <c r="BT18" s="496"/>
      <c r="BU18" s="496"/>
      <c r="BV18" s="496"/>
      <c r="BW18" s="496"/>
      <c r="BX18" s="496"/>
      <c r="BY18" s="496"/>
      <c r="BZ18" s="497"/>
      <c r="CA18" s="498"/>
      <c r="CB18" s="496"/>
      <c r="CC18" s="496"/>
      <c r="CD18" s="496"/>
      <c r="CE18" s="496"/>
      <c r="CF18" s="496"/>
      <c r="CG18" s="496"/>
      <c r="CH18" s="496"/>
      <c r="CI18" s="496"/>
      <c r="CJ18" s="496"/>
      <c r="CK18" s="496"/>
      <c r="CL18" s="499"/>
      <c r="CM18" s="79" t="str">
        <f t="shared" si="5"/>
        <v/>
      </c>
      <c r="CN18" s="66">
        <f t="shared" si="6"/>
        <v>0</v>
      </c>
      <c r="CO18" s="66" t="str">
        <f t="shared" si="7"/>
        <v/>
      </c>
      <c r="CP18" s="66">
        <f t="shared" si="8"/>
        <v>0</v>
      </c>
      <c r="CQ18" s="66" t="str">
        <f t="shared" si="9"/>
        <v/>
      </c>
      <c r="CR18" s="66">
        <f t="shared" si="10"/>
        <v>0</v>
      </c>
      <c r="CS18" s="66" t="str">
        <f t="shared" si="11"/>
        <v/>
      </c>
      <c r="CT18" s="66">
        <f t="shared" si="12"/>
        <v>0</v>
      </c>
      <c r="CU18" s="66" t="str">
        <f t="shared" si="13"/>
        <v/>
      </c>
      <c r="CV18" s="66">
        <f t="shared" si="14"/>
        <v>0</v>
      </c>
      <c r="CW18" s="66" t="str">
        <f t="shared" si="15"/>
        <v/>
      </c>
      <c r="CX18" s="67">
        <f t="shared" si="16"/>
        <v>0</v>
      </c>
      <c r="CY18" s="89"/>
      <c r="CZ18" s="218">
        <f t="shared" si="17"/>
        <v>0</v>
      </c>
      <c r="DA18" s="30" t="str">
        <f t="shared" si="18"/>
        <v>411</v>
      </c>
      <c r="DB18" s="30"/>
      <c r="DC18" s="33" t="s">
        <v>426</v>
      </c>
      <c r="DD18" s="267" t="str">
        <f t="shared" si="19"/>
        <v/>
      </c>
      <c r="DE18" s="267" t="e">
        <f t="shared" si="20"/>
        <v>#VALUE!</v>
      </c>
    </row>
    <row r="19" spans="1:153" s="33" customFormat="1" ht="16.5">
      <c r="A19" s="547"/>
      <c r="B19" s="548"/>
      <c r="C19" s="549"/>
      <c r="D19" s="340" t="s">
        <v>6</v>
      </c>
      <c r="E19" s="252" t="s">
        <v>103</v>
      </c>
      <c r="F19" s="62" t="s">
        <v>344</v>
      </c>
      <c r="G19" s="495"/>
      <c r="H19" s="496"/>
      <c r="I19" s="496"/>
      <c r="J19" s="496"/>
      <c r="K19" s="496"/>
      <c r="L19" s="496"/>
      <c r="M19" s="496"/>
      <c r="N19" s="496"/>
      <c r="O19" s="496"/>
      <c r="P19" s="496"/>
      <c r="Q19" s="496"/>
      <c r="R19" s="497"/>
      <c r="S19" s="498"/>
      <c r="T19" s="496"/>
      <c r="U19" s="496"/>
      <c r="V19" s="496"/>
      <c r="W19" s="496"/>
      <c r="X19" s="496"/>
      <c r="Y19" s="496"/>
      <c r="Z19" s="496"/>
      <c r="AA19" s="496"/>
      <c r="AB19" s="496"/>
      <c r="AC19" s="496"/>
      <c r="AD19" s="497"/>
      <c r="AE19" s="498"/>
      <c r="AF19" s="496"/>
      <c r="AG19" s="496"/>
      <c r="AH19" s="496"/>
      <c r="AI19" s="496"/>
      <c r="AJ19" s="496"/>
      <c r="AK19" s="496"/>
      <c r="AL19" s="496"/>
      <c r="AM19" s="496"/>
      <c r="AN19" s="496"/>
      <c r="AO19" s="496"/>
      <c r="AP19" s="497"/>
      <c r="AQ19" s="498"/>
      <c r="AR19" s="496"/>
      <c r="AS19" s="496"/>
      <c r="AT19" s="496"/>
      <c r="AU19" s="496"/>
      <c r="AV19" s="496"/>
      <c r="AW19" s="496"/>
      <c r="AX19" s="496"/>
      <c r="AY19" s="496"/>
      <c r="AZ19" s="496"/>
      <c r="BA19" s="496"/>
      <c r="BB19" s="497"/>
      <c r="BC19" s="498"/>
      <c r="BD19" s="496"/>
      <c r="BE19" s="496"/>
      <c r="BF19" s="496"/>
      <c r="BG19" s="496"/>
      <c r="BH19" s="496"/>
      <c r="BI19" s="496"/>
      <c r="BJ19" s="496"/>
      <c r="BK19" s="496"/>
      <c r="BL19" s="496"/>
      <c r="BM19" s="496"/>
      <c r="BN19" s="497"/>
      <c r="BO19" s="498"/>
      <c r="BP19" s="496"/>
      <c r="BQ19" s="496"/>
      <c r="BR19" s="496"/>
      <c r="BS19" s="496"/>
      <c r="BT19" s="496"/>
      <c r="BU19" s="496"/>
      <c r="BV19" s="496"/>
      <c r="BW19" s="496"/>
      <c r="BX19" s="496"/>
      <c r="BY19" s="496"/>
      <c r="BZ19" s="497"/>
      <c r="CA19" s="498"/>
      <c r="CB19" s="496"/>
      <c r="CC19" s="496"/>
      <c r="CD19" s="496"/>
      <c r="CE19" s="496"/>
      <c r="CF19" s="496"/>
      <c r="CG19" s="496"/>
      <c r="CH19" s="496"/>
      <c r="CI19" s="496"/>
      <c r="CJ19" s="496"/>
      <c r="CK19" s="496"/>
      <c r="CL19" s="499"/>
      <c r="CM19" s="358" t="str">
        <f t="shared" si="5"/>
        <v/>
      </c>
      <c r="CN19" s="66">
        <f t="shared" si="6"/>
        <v>0</v>
      </c>
      <c r="CO19" s="66" t="str">
        <f t="shared" si="7"/>
        <v/>
      </c>
      <c r="CP19" s="66">
        <f t="shared" si="8"/>
        <v>0</v>
      </c>
      <c r="CQ19" s="66" t="str">
        <f t="shared" si="9"/>
        <v/>
      </c>
      <c r="CR19" s="66">
        <f t="shared" si="10"/>
        <v>0</v>
      </c>
      <c r="CS19" s="66" t="str">
        <f t="shared" si="11"/>
        <v/>
      </c>
      <c r="CT19" s="66">
        <f t="shared" si="12"/>
        <v>0</v>
      </c>
      <c r="CU19" s="66" t="str">
        <f t="shared" si="13"/>
        <v/>
      </c>
      <c r="CV19" s="66">
        <f t="shared" si="14"/>
        <v>0</v>
      </c>
      <c r="CW19" s="66" t="str">
        <f t="shared" si="15"/>
        <v/>
      </c>
      <c r="CX19" s="67">
        <f t="shared" si="16"/>
        <v>0</v>
      </c>
      <c r="CY19" s="89"/>
      <c r="CZ19" s="218">
        <f t="shared" si="17"/>
        <v>0</v>
      </c>
      <c r="DA19" s="30" t="str">
        <f t="shared" si="18"/>
        <v>411</v>
      </c>
      <c r="DB19" s="30"/>
      <c r="DD19" s="326" t="str">
        <f t="shared" si="19"/>
        <v/>
      </c>
      <c r="DE19" s="326" t="e">
        <f t="shared" si="20"/>
        <v>#VALUE!</v>
      </c>
    </row>
    <row r="20" spans="1:153" s="33" customFormat="1" ht="16.5">
      <c r="A20" s="547"/>
      <c r="B20" s="548"/>
      <c r="C20" s="549"/>
      <c r="D20" s="340" t="s">
        <v>6</v>
      </c>
      <c r="E20" s="252" t="s">
        <v>104</v>
      </c>
      <c r="F20" s="62" t="s">
        <v>345</v>
      </c>
      <c r="G20" s="495"/>
      <c r="H20" s="496"/>
      <c r="I20" s="496"/>
      <c r="J20" s="496"/>
      <c r="K20" s="496"/>
      <c r="L20" s="496"/>
      <c r="M20" s="496"/>
      <c r="N20" s="496"/>
      <c r="O20" s="496"/>
      <c r="P20" s="496"/>
      <c r="Q20" s="496"/>
      <c r="R20" s="497"/>
      <c r="S20" s="498"/>
      <c r="T20" s="496"/>
      <c r="U20" s="496"/>
      <c r="V20" s="496"/>
      <c r="W20" s="496"/>
      <c r="X20" s="496"/>
      <c r="Y20" s="496"/>
      <c r="Z20" s="496"/>
      <c r="AA20" s="496"/>
      <c r="AB20" s="496"/>
      <c r="AC20" s="496"/>
      <c r="AD20" s="497"/>
      <c r="AE20" s="498"/>
      <c r="AF20" s="496"/>
      <c r="AG20" s="496"/>
      <c r="AH20" s="496"/>
      <c r="AI20" s="496"/>
      <c r="AJ20" s="496"/>
      <c r="AK20" s="496"/>
      <c r="AL20" s="496"/>
      <c r="AM20" s="496"/>
      <c r="AN20" s="496"/>
      <c r="AO20" s="496"/>
      <c r="AP20" s="497"/>
      <c r="AQ20" s="498"/>
      <c r="AR20" s="496"/>
      <c r="AS20" s="496"/>
      <c r="AT20" s="496"/>
      <c r="AU20" s="496"/>
      <c r="AV20" s="496"/>
      <c r="AW20" s="496"/>
      <c r="AX20" s="496"/>
      <c r="AY20" s="496"/>
      <c r="AZ20" s="496"/>
      <c r="BA20" s="496"/>
      <c r="BB20" s="497"/>
      <c r="BC20" s="498"/>
      <c r="BD20" s="496"/>
      <c r="BE20" s="496"/>
      <c r="BF20" s="496"/>
      <c r="BG20" s="496"/>
      <c r="BH20" s="496"/>
      <c r="BI20" s="496"/>
      <c r="BJ20" s="496"/>
      <c r="BK20" s="496"/>
      <c r="BL20" s="496"/>
      <c r="BM20" s="496"/>
      <c r="BN20" s="497"/>
      <c r="BO20" s="498"/>
      <c r="BP20" s="496"/>
      <c r="BQ20" s="496"/>
      <c r="BR20" s="496"/>
      <c r="BS20" s="496"/>
      <c r="BT20" s="496"/>
      <c r="BU20" s="496"/>
      <c r="BV20" s="496"/>
      <c r="BW20" s="496"/>
      <c r="BX20" s="496"/>
      <c r="BY20" s="496"/>
      <c r="BZ20" s="497"/>
      <c r="CA20" s="498"/>
      <c r="CB20" s="496"/>
      <c r="CC20" s="496"/>
      <c r="CD20" s="496"/>
      <c r="CE20" s="496"/>
      <c r="CF20" s="496"/>
      <c r="CG20" s="496"/>
      <c r="CH20" s="496"/>
      <c r="CI20" s="496"/>
      <c r="CJ20" s="496"/>
      <c r="CK20" s="496"/>
      <c r="CL20" s="499"/>
      <c r="CM20" s="358" t="str">
        <f t="shared" si="5"/>
        <v/>
      </c>
      <c r="CN20" s="66">
        <f t="shared" si="6"/>
        <v>0</v>
      </c>
      <c r="CO20" s="66" t="str">
        <f t="shared" si="7"/>
        <v/>
      </c>
      <c r="CP20" s="66">
        <f t="shared" si="8"/>
        <v>0</v>
      </c>
      <c r="CQ20" s="66" t="str">
        <f t="shared" si="9"/>
        <v/>
      </c>
      <c r="CR20" s="66">
        <f t="shared" si="10"/>
        <v>0</v>
      </c>
      <c r="CS20" s="66" t="str">
        <f t="shared" si="11"/>
        <v/>
      </c>
      <c r="CT20" s="66">
        <f t="shared" si="12"/>
        <v>0</v>
      </c>
      <c r="CU20" s="66" t="str">
        <f t="shared" si="13"/>
        <v/>
      </c>
      <c r="CV20" s="66">
        <f t="shared" si="14"/>
        <v>0</v>
      </c>
      <c r="CW20" s="66" t="str">
        <f t="shared" si="15"/>
        <v/>
      </c>
      <c r="CX20" s="67">
        <f t="shared" si="16"/>
        <v>0</v>
      </c>
      <c r="CY20" s="89"/>
      <c r="CZ20" s="218">
        <f t="shared" si="17"/>
        <v>0</v>
      </c>
      <c r="DA20" s="30" t="str">
        <f t="shared" si="18"/>
        <v>411</v>
      </c>
      <c r="DB20" s="30"/>
      <c r="DC20" s="33" t="s">
        <v>426</v>
      </c>
      <c r="DD20" s="326" t="str">
        <f t="shared" si="19"/>
        <v/>
      </c>
      <c r="DE20" s="326" t="e">
        <f t="shared" si="20"/>
        <v>#VALUE!</v>
      </c>
    </row>
    <row r="21" spans="1:153" s="33" customFormat="1" ht="16.5">
      <c r="A21" s="61">
        <v>15</v>
      </c>
      <c r="B21" s="246">
        <v>8</v>
      </c>
      <c r="C21" s="549" t="s">
        <v>70</v>
      </c>
      <c r="D21" s="337" t="s">
        <v>7</v>
      </c>
      <c r="E21" s="252"/>
      <c r="F21" s="62" t="s">
        <v>346</v>
      </c>
      <c r="G21" s="495"/>
      <c r="H21" s="496"/>
      <c r="I21" s="496"/>
      <c r="J21" s="496"/>
      <c r="K21" s="496"/>
      <c r="L21" s="496"/>
      <c r="M21" s="496"/>
      <c r="N21" s="496"/>
      <c r="O21" s="496"/>
      <c r="P21" s="496"/>
      <c r="Q21" s="496"/>
      <c r="R21" s="497"/>
      <c r="S21" s="498"/>
      <c r="T21" s="496"/>
      <c r="U21" s="496"/>
      <c r="V21" s="496"/>
      <c r="W21" s="496"/>
      <c r="X21" s="496"/>
      <c r="Y21" s="496"/>
      <c r="Z21" s="496"/>
      <c r="AA21" s="496"/>
      <c r="AB21" s="496"/>
      <c r="AC21" s="496"/>
      <c r="AD21" s="497"/>
      <c r="AE21" s="498"/>
      <c r="AF21" s="496"/>
      <c r="AG21" s="496"/>
      <c r="AH21" s="496"/>
      <c r="AI21" s="496"/>
      <c r="AJ21" s="496"/>
      <c r="AK21" s="496"/>
      <c r="AL21" s="496"/>
      <c r="AM21" s="496"/>
      <c r="AN21" s="496"/>
      <c r="AO21" s="496"/>
      <c r="AP21" s="497"/>
      <c r="AQ21" s="498"/>
      <c r="AR21" s="496"/>
      <c r="AS21" s="496"/>
      <c r="AT21" s="496"/>
      <c r="AU21" s="496"/>
      <c r="AV21" s="496"/>
      <c r="AW21" s="496"/>
      <c r="AX21" s="496"/>
      <c r="AY21" s="496"/>
      <c r="AZ21" s="496"/>
      <c r="BA21" s="496"/>
      <c r="BB21" s="497"/>
      <c r="BC21" s="498"/>
      <c r="BD21" s="496"/>
      <c r="BE21" s="496"/>
      <c r="BF21" s="496"/>
      <c r="BG21" s="496"/>
      <c r="BH21" s="496"/>
      <c r="BI21" s="496"/>
      <c r="BJ21" s="496"/>
      <c r="BK21" s="496"/>
      <c r="BL21" s="496"/>
      <c r="BM21" s="496"/>
      <c r="BN21" s="497"/>
      <c r="BO21" s="498"/>
      <c r="BP21" s="496"/>
      <c r="BQ21" s="496"/>
      <c r="BR21" s="496"/>
      <c r="BS21" s="496"/>
      <c r="BT21" s="496"/>
      <c r="BU21" s="496"/>
      <c r="BV21" s="496"/>
      <c r="BW21" s="496"/>
      <c r="BX21" s="496"/>
      <c r="BY21" s="496"/>
      <c r="BZ21" s="497"/>
      <c r="CA21" s="498"/>
      <c r="CB21" s="496"/>
      <c r="CC21" s="496"/>
      <c r="CD21" s="496"/>
      <c r="CE21" s="496"/>
      <c r="CF21" s="496"/>
      <c r="CG21" s="496"/>
      <c r="CH21" s="496"/>
      <c r="CI21" s="496"/>
      <c r="CJ21" s="496"/>
      <c r="CK21" s="496"/>
      <c r="CL21" s="499"/>
      <c r="CM21" s="358" t="str">
        <f t="shared" si="5"/>
        <v/>
      </c>
      <c r="CN21" s="66">
        <f t="shared" si="6"/>
        <v>0</v>
      </c>
      <c r="CO21" s="66" t="str">
        <f t="shared" si="7"/>
        <v/>
      </c>
      <c r="CP21" s="66">
        <f t="shared" si="8"/>
        <v>0</v>
      </c>
      <c r="CQ21" s="66" t="str">
        <f t="shared" si="9"/>
        <v/>
      </c>
      <c r="CR21" s="66">
        <f t="shared" si="10"/>
        <v>0</v>
      </c>
      <c r="CS21" s="66" t="str">
        <f t="shared" si="11"/>
        <v/>
      </c>
      <c r="CT21" s="66">
        <f t="shared" si="12"/>
        <v>0</v>
      </c>
      <c r="CU21" s="66" t="str">
        <f t="shared" si="13"/>
        <v/>
      </c>
      <c r="CV21" s="66">
        <f t="shared" si="14"/>
        <v>0</v>
      </c>
      <c r="CW21" s="66" t="str">
        <f t="shared" si="15"/>
        <v/>
      </c>
      <c r="CX21" s="67">
        <f t="shared" si="16"/>
        <v>0</v>
      </c>
      <c r="CY21" s="89"/>
      <c r="CZ21" s="218">
        <f t="shared" si="17"/>
        <v>0</v>
      </c>
      <c r="DA21" s="30" t="str">
        <f t="shared" si="18"/>
        <v>420</v>
      </c>
      <c r="DB21" s="30"/>
      <c r="DD21" s="326" t="str">
        <f t="shared" si="19"/>
        <v/>
      </c>
      <c r="DE21" s="326" t="e">
        <f t="shared" si="20"/>
        <v>#VALUE!</v>
      </c>
    </row>
    <row r="22" spans="1:153" s="33" customFormat="1" ht="16.5">
      <c r="A22" s="61">
        <v>15</v>
      </c>
      <c r="B22" s="246">
        <v>9</v>
      </c>
      <c r="C22" s="549"/>
      <c r="D22" s="337" t="s">
        <v>8</v>
      </c>
      <c r="E22" s="252"/>
      <c r="F22" s="62" t="s">
        <v>347</v>
      </c>
      <c r="G22" s="495"/>
      <c r="H22" s="496"/>
      <c r="I22" s="496"/>
      <c r="J22" s="496"/>
      <c r="K22" s="496"/>
      <c r="L22" s="496"/>
      <c r="M22" s="496"/>
      <c r="N22" s="496"/>
      <c r="O22" s="496"/>
      <c r="P22" s="496"/>
      <c r="Q22" s="496"/>
      <c r="R22" s="497"/>
      <c r="S22" s="498"/>
      <c r="T22" s="496"/>
      <c r="U22" s="496"/>
      <c r="V22" s="496"/>
      <c r="W22" s="496"/>
      <c r="X22" s="496"/>
      <c r="Y22" s="496"/>
      <c r="Z22" s="496"/>
      <c r="AA22" s="496"/>
      <c r="AB22" s="496"/>
      <c r="AC22" s="496"/>
      <c r="AD22" s="497"/>
      <c r="AE22" s="498"/>
      <c r="AF22" s="496"/>
      <c r="AG22" s="496"/>
      <c r="AH22" s="496"/>
      <c r="AI22" s="496"/>
      <c r="AJ22" s="496"/>
      <c r="AK22" s="496"/>
      <c r="AL22" s="496"/>
      <c r="AM22" s="496"/>
      <c r="AN22" s="496"/>
      <c r="AO22" s="496"/>
      <c r="AP22" s="497"/>
      <c r="AQ22" s="498"/>
      <c r="AR22" s="496"/>
      <c r="AS22" s="496"/>
      <c r="AT22" s="496"/>
      <c r="AU22" s="496"/>
      <c r="AV22" s="496"/>
      <c r="AW22" s="496"/>
      <c r="AX22" s="496"/>
      <c r="AY22" s="496"/>
      <c r="AZ22" s="496"/>
      <c r="BA22" s="496"/>
      <c r="BB22" s="497"/>
      <c r="BC22" s="498"/>
      <c r="BD22" s="496"/>
      <c r="BE22" s="496"/>
      <c r="BF22" s="496"/>
      <c r="BG22" s="496"/>
      <c r="BH22" s="496"/>
      <c r="BI22" s="496"/>
      <c r="BJ22" s="496"/>
      <c r="BK22" s="496"/>
      <c r="BL22" s="496"/>
      <c r="BM22" s="496"/>
      <c r="BN22" s="497"/>
      <c r="BO22" s="498"/>
      <c r="BP22" s="496"/>
      <c r="BQ22" s="496"/>
      <c r="BR22" s="496"/>
      <c r="BS22" s="496"/>
      <c r="BT22" s="496"/>
      <c r="BU22" s="496"/>
      <c r="BV22" s="496"/>
      <c r="BW22" s="496"/>
      <c r="BX22" s="496"/>
      <c r="BY22" s="496"/>
      <c r="BZ22" s="497"/>
      <c r="CA22" s="498"/>
      <c r="CB22" s="496"/>
      <c r="CC22" s="496"/>
      <c r="CD22" s="496"/>
      <c r="CE22" s="496"/>
      <c r="CF22" s="496"/>
      <c r="CG22" s="496"/>
      <c r="CH22" s="496"/>
      <c r="CI22" s="496"/>
      <c r="CJ22" s="496"/>
      <c r="CK22" s="496"/>
      <c r="CL22" s="499"/>
      <c r="CM22" s="358" t="str">
        <f t="shared" si="5"/>
        <v/>
      </c>
      <c r="CN22" s="66">
        <f t="shared" si="6"/>
        <v>0</v>
      </c>
      <c r="CO22" s="66" t="str">
        <f t="shared" si="7"/>
        <v/>
      </c>
      <c r="CP22" s="66">
        <f t="shared" si="8"/>
        <v>0</v>
      </c>
      <c r="CQ22" s="66" t="str">
        <f t="shared" si="9"/>
        <v/>
      </c>
      <c r="CR22" s="66">
        <f t="shared" si="10"/>
        <v>0</v>
      </c>
      <c r="CS22" s="66" t="str">
        <f t="shared" si="11"/>
        <v/>
      </c>
      <c r="CT22" s="66">
        <f t="shared" si="12"/>
        <v>0</v>
      </c>
      <c r="CU22" s="66" t="str">
        <f t="shared" si="13"/>
        <v/>
      </c>
      <c r="CV22" s="66">
        <f t="shared" si="14"/>
        <v>0</v>
      </c>
      <c r="CW22" s="66" t="str">
        <f t="shared" si="15"/>
        <v/>
      </c>
      <c r="CX22" s="67">
        <f t="shared" si="16"/>
        <v>0</v>
      </c>
      <c r="CY22" s="89"/>
      <c r="CZ22" s="218">
        <f t="shared" si="17"/>
        <v>0</v>
      </c>
      <c r="DA22" s="30" t="str">
        <f t="shared" si="18"/>
        <v>420</v>
      </c>
      <c r="DB22" s="30"/>
      <c r="DD22" s="326" t="str">
        <f t="shared" si="19"/>
        <v/>
      </c>
      <c r="DE22" s="326" t="e">
        <f t="shared" si="20"/>
        <v>#VALUE!</v>
      </c>
    </row>
    <row r="23" spans="1:153" s="33" customFormat="1" ht="16.5">
      <c r="A23" s="61">
        <v>15</v>
      </c>
      <c r="B23" s="246">
        <v>10</v>
      </c>
      <c r="C23" s="549"/>
      <c r="D23" s="337" t="s">
        <v>9</v>
      </c>
      <c r="E23" s="252"/>
      <c r="F23" s="62" t="s">
        <v>348</v>
      </c>
      <c r="G23" s="495"/>
      <c r="H23" s="496"/>
      <c r="I23" s="496"/>
      <c r="J23" s="496"/>
      <c r="K23" s="496"/>
      <c r="L23" s="496"/>
      <c r="M23" s="496"/>
      <c r="N23" s="496"/>
      <c r="O23" s="496"/>
      <c r="P23" s="496"/>
      <c r="Q23" s="496"/>
      <c r="R23" s="497"/>
      <c r="S23" s="498"/>
      <c r="T23" s="496"/>
      <c r="U23" s="496"/>
      <c r="V23" s="496"/>
      <c r="W23" s="496"/>
      <c r="X23" s="496"/>
      <c r="Y23" s="496"/>
      <c r="Z23" s="496"/>
      <c r="AA23" s="496"/>
      <c r="AB23" s="496"/>
      <c r="AC23" s="496"/>
      <c r="AD23" s="497"/>
      <c r="AE23" s="498"/>
      <c r="AF23" s="496"/>
      <c r="AG23" s="496"/>
      <c r="AH23" s="496"/>
      <c r="AI23" s="496"/>
      <c r="AJ23" s="496"/>
      <c r="AK23" s="496"/>
      <c r="AL23" s="496"/>
      <c r="AM23" s="496"/>
      <c r="AN23" s="496"/>
      <c r="AO23" s="496"/>
      <c r="AP23" s="497"/>
      <c r="AQ23" s="498"/>
      <c r="AR23" s="496"/>
      <c r="AS23" s="496"/>
      <c r="AT23" s="496"/>
      <c r="AU23" s="496"/>
      <c r="AV23" s="496"/>
      <c r="AW23" s="496"/>
      <c r="AX23" s="496"/>
      <c r="AY23" s="496"/>
      <c r="AZ23" s="496"/>
      <c r="BA23" s="496"/>
      <c r="BB23" s="497"/>
      <c r="BC23" s="498"/>
      <c r="BD23" s="496"/>
      <c r="BE23" s="496"/>
      <c r="BF23" s="496"/>
      <c r="BG23" s="496"/>
      <c r="BH23" s="496"/>
      <c r="BI23" s="496"/>
      <c r="BJ23" s="496"/>
      <c r="BK23" s="496"/>
      <c r="BL23" s="496"/>
      <c r="BM23" s="496"/>
      <c r="BN23" s="497"/>
      <c r="BO23" s="498"/>
      <c r="BP23" s="496"/>
      <c r="BQ23" s="496"/>
      <c r="BR23" s="496"/>
      <c r="BS23" s="496"/>
      <c r="BT23" s="496"/>
      <c r="BU23" s="496"/>
      <c r="BV23" s="496"/>
      <c r="BW23" s="496"/>
      <c r="BX23" s="496"/>
      <c r="BY23" s="496"/>
      <c r="BZ23" s="497"/>
      <c r="CA23" s="498"/>
      <c r="CB23" s="496"/>
      <c r="CC23" s="496"/>
      <c r="CD23" s="496"/>
      <c r="CE23" s="496"/>
      <c r="CF23" s="496"/>
      <c r="CG23" s="496"/>
      <c r="CH23" s="496"/>
      <c r="CI23" s="496"/>
      <c r="CJ23" s="496"/>
      <c r="CK23" s="496"/>
      <c r="CL23" s="499"/>
      <c r="CM23" s="358" t="str">
        <f t="shared" si="5"/>
        <v/>
      </c>
      <c r="CN23" s="66">
        <f t="shared" si="6"/>
        <v>0</v>
      </c>
      <c r="CO23" s="66" t="str">
        <f t="shared" si="7"/>
        <v/>
      </c>
      <c r="CP23" s="66">
        <f t="shared" si="8"/>
        <v>0</v>
      </c>
      <c r="CQ23" s="66" t="str">
        <f t="shared" si="9"/>
        <v/>
      </c>
      <c r="CR23" s="66">
        <f t="shared" si="10"/>
        <v>0</v>
      </c>
      <c r="CS23" s="66" t="str">
        <f t="shared" si="11"/>
        <v/>
      </c>
      <c r="CT23" s="66">
        <f t="shared" si="12"/>
        <v>0</v>
      </c>
      <c r="CU23" s="66" t="str">
        <f t="shared" si="13"/>
        <v/>
      </c>
      <c r="CV23" s="66">
        <f t="shared" si="14"/>
        <v>0</v>
      </c>
      <c r="CW23" s="66" t="str">
        <f t="shared" si="15"/>
        <v/>
      </c>
      <c r="CX23" s="67">
        <f t="shared" si="16"/>
        <v>0</v>
      </c>
      <c r="CY23" s="89"/>
      <c r="CZ23" s="218">
        <f t="shared" si="17"/>
        <v>0</v>
      </c>
      <c r="DA23" s="30" t="str">
        <f t="shared" si="18"/>
        <v>430</v>
      </c>
      <c r="DB23" s="30"/>
      <c r="DD23" s="326" t="str">
        <f t="shared" si="19"/>
        <v/>
      </c>
      <c r="DE23" s="326" t="e">
        <f t="shared" si="20"/>
        <v>#VALUE!</v>
      </c>
    </row>
    <row r="24" spans="1:153" s="33" customFormat="1" ht="16.5">
      <c r="A24" s="61">
        <v>15</v>
      </c>
      <c r="B24" s="246">
        <v>11</v>
      </c>
      <c r="C24" s="549"/>
      <c r="D24" s="337" t="s">
        <v>10</v>
      </c>
      <c r="E24" s="252"/>
      <c r="F24" s="62" t="s">
        <v>349</v>
      </c>
      <c r="G24" s="495"/>
      <c r="H24" s="496"/>
      <c r="I24" s="496"/>
      <c r="J24" s="496"/>
      <c r="K24" s="496"/>
      <c r="L24" s="496"/>
      <c r="M24" s="496"/>
      <c r="N24" s="496"/>
      <c r="O24" s="496"/>
      <c r="P24" s="496"/>
      <c r="Q24" s="496"/>
      <c r="R24" s="497"/>
      <c r="S24" s="498"/>
      <c r="T24" s="496"/>
      <c r="U24" s="496"/>
      <c r="V24" s="496"/>
      <c r="W24" s="496"/>
      <c r="X24" s="496"/>
      <c r="Y24" s="496"/>
      <c r="Z24" s="496"/>
      <c r="AA24" s="496"/>
      <c r="AB24" s="496"/>
      <c r="AC24" s="496"/>
      <c r="AD24" s="497"/>
      <c r="AE24" s="498"/>
      <c r="AF24" s="496"/>
      <c r="AG24" s="496"/>
      <c r="AH24" s="496"/>
      <c r="AI24" s="496"/>
      <c r="AJ24" s="496"/>
      <c r="AK24" s="496"/>
      <c r="AL24" s="496"/>
      <c r="AM24" s="496"/>
      <c r="AN24" s="496"/>
      <c r="AO24" s="496"/>
      <c r="AP24" s="497"/>
      <c r="AQ24" s="498"/>
      <c r="AR24" s="496"/>
      <c r="AS24" s="496"/>
      <c r="AT24" s="496"/>
      <c r="AU24" s="496"/>
      <c r="AV24" s="496"/>
      <c r="AW24" s="496"/>
      <c r="AX24" s="496"/>
      <c r="AY24" s="496"/>
      <c r="AZ24" s="496"/>
      <c r="BA24" s="496"/>
      <c r="BB24" s="497"/>
      <c r="BC24" s="498"/>
      <c r="BD24" s="496"/>
      <c r="BE24" s="496"/>
      <c r="BF24" s="496"/>
      <c r="BG24" s="496"/>
      <c r="BH24" s="496"/>
      <c r="BI24" s="496"/>
      <c r="BJ24" s="496"/>
      <c r="BK24" s="496"/>
      <c r="BL24" s="496"/>
      <c r="BM24" s="496"/>
      <c r="BN24" s="497"/>
      <c r="BO24" s="498"/>
      <c r="BP24" s="496"/>
      <c r="BQ24" s="496"/>
      <c r="BR24" s="496"/>
      <c r="BS24" s="496"/>
      <c r="BT24" s="496"/>
      <c r="BU24" s="496"/>
      <c r="BV24" s="496"/>
      <c r="BW24" s="496"/>
      <c r="BX24" s="496"/>
      <c r="BY24" s="496"/>
      <c r="BZ24" s="497"/>
      <c r="CA24" s="498"/>
      <c r="CB24" s="496"/>
      <c r="CC24" s="496"/>
      <c r="CD24" s="496"/>
      <c r="CE24" s="496"/>
      <c r="CF24" s="496"/>
      <c r="CG24" s="496"/>
      <c r="CH24" s="496"/>
      <c r="CI24" s="496"/>
      <c r="CJ24" s="496"/>
      <c r="CK24" s="496"/>
      <c r="CL24" s="499"/>
      <c r="CM24" s="358" t="str">
        <f t="shared" si="5"/>
        <v/>
      </c>
      <c r="CN24" s="66">
        <f t="shared" si="6"/>
        <v>0</v>
      </c>
      <c r="CO24" s="66" t="str">
        <f t="shared" si="7"/>
        <v/>
      </c>
      <c r="CP24" s="66">
        <f t="shared" si="8"/>
        <v>0</v>
      </c>
      <c r="CQ24" s="66" t="str">
        <f t="shared" si="9"/>
        <v/>
      </c>
      <c r="CR24" s="66">
        <f t="shared" si="10"/>
        <v>0</v>
      </c>
      <c r="CS24" s="66" t="str">
        <f t="shared" si="11"/>
        <v/>
      </c>
      <c r="CT24" s="66">
        <f t="shared" si="12"/>
        <v>0</v>
      </c>
      <c r="CU24" s="66" t="str">
        <f t="shared" si="13"/>
        <v/>
      </c>
      <c r="CV24" s="66">
        <f t="shared" si="14"/>
        <v>0</v>
      </c>
      <c r="CW24" s="66" t="str">
        <f t="shared" si="15"/>
        <v/>
      </c>
      <c r="CX24" s="67">
        <f t="shared" si="16"/>
        <v>0</v>
      </c>
      <c r="CY24" s="89"/>
      <c r="CZ24" s="218">
        <f t="shared" si="17"/>
        <v>0</v>
      </c>
      <c r="DA24" s="30" t="str">
        <f t="shared" si="18"/>
        <v>430</v>
      </c>
      <c r="DB24" s="30"/>
      <c r="DD24" s="326" t="str">
        <f t="shared" si="19"/>
        <v/>
      </c>
      <c r="DE24" s="326" t="e">
        <f t="shared" si="20"/>
        <v>#VALUE!</v>
      </c>
    </row>
    <row r="25" spans="1:153" s="33" customFormat="1" ht="16.5">
      <c r="A25" s="61">
        <v>15</v>
      </c>
      <c r="B25" s="246">
        <v>12</v>
      </c>
      <c r="C25" s="549"/>
      <c r="D25" s="337" t="s">
        <v>11</v>
      </c>
      <c r="E25" s="252"/>
      <c r="F25" s="62" t="s">
        <v>350</v>
      </c>
      <c r="G25" s="495"/>
      <c r="H25" s="496"/>
      <c r="I25" s="496"/>
      <c r="J25" s="496"/>
      <c r="K25" s="496"/>
      <c r="L25" s="496"/>
      <c r="M25" s="496"/>
      <c r="N25" s="496"/>
      <c r="O25" s="496"/>
      <c r="P25" s="496"/>
      <c r="Q25" s="496"/>
      <c r="R25" s="497"/>
      <c r="S25" s="498"/>
      <c r="T25" s="496"/>
      <c r="U25" s="496"/>
      <c r="V25" s="496"/>
      <c r="W25" s="496"/>
      <c r="X25" s="496"/>
      <c r="Y25" s="496"/>
      <c r="Z25" s="496"/>
      <c r="AA25" s="496"/>
      <c r="AB25" s="496"/>
      <c r="AC25" s="496"/>
      <c r="AD25" s="497"/>
      <c r="AE25" s="498"/>
      <c r="AF25" s="496"/>
      <c r="AG25" s="496"/>
      <c r="AH25" s="496"/>
      <c r="AI25" s="496"/>
      <c r="AJ25" s="496"/>
      <c r="AK25" s="496"/>
      <c r="AL25" s="496"/>
      <c r="AM25" s="496"/>
      <c r="AN25" s="496"/>
      <c r="AO25" s="496"/>
      <c r="AP25" s="497"/>
      <c r="AQ25" s="498"/>
      <c r="AR25" s="496"/>
      <c r="AS25" s="496"/>
      <c r="AT25" s="496"/>
      <c r="AU25" s="496"/>
      <c r="AV25" s="496"/>
      <c r="AW25" s="496"/>
      <c r="AX25" s="496"/>
      <c r="AY25" s="496"/>
      <c r="AZ25" s="496"/>
      <c r="BA25" s="496"/>
      <c r="BB25" s="497"/>
      <c r="BC25" s="498"/>
      <c r="BD25" s="496"/>
      <c r="BE25" s="496"/>
      <c r="BF25" s="496"/>
      <c r="BG25" s="496"/>
      <c r="BH25" s="496"/>
      <c r="BI25" s="496"/>
      <c r="BJ25" s="496"/>
      <c r="BK25" s="496"/>
      <c r="BL25" s="496"/>
      <c r="BM25" s="496"/>
      <c r="BN25" s="497"/>
      <c r="BO25" s="498"/>
      <c r="BP25" s="496"/>
      <c r="BQ25" s="496"/>
      <c r="BR25" s="496"/>
      <c r="BS25" s="496"/>
      <c r="BT25" s="496"/>
      <c r="BU25" s="496"/>
      <c r="BV25" s="496"/>
      <c r="BW25" s="496"/>
      <c r="BX25" s="496"/>
      <c r="BY25" s="496"/>
      <c r="BZ25" s="497"/>
      <c r="CA25" s="498"/>
      <c r="CB25" s="496"/>
      <c r="CC25" s="496"/>
      <c r="CD25" s="496"/>
      <c r="CE25" s="496"/>
      <c r="CF25" s="496"/>
      <c r="CG25" s="496"/>
      <c r="CH25" s="496"/>
      <c r="CI25" s="496"/>
      <c r="CJ25" s="496"/>
      <c r="CK25" s="496"/>
      <c r="CL25" s="499"/>
      <c r="CM25" s="358" t="str">
        <f t="shared" si="5"/>
        <v/>
      </c>
      <c r="CN25" s="66">
        <f t="shared" si="6"/>
        <v>0</v>
      </c>
      <c r="CO25" s="66" t="str">
        <f t="shared" si="7"/>
        <v/>
      </c>
      <c r="CP25" s="66">
        <f t="shared" si="8"/>
        <v>0</v>
      </c>
      <c r="CQ25" s="66" t="str">
        <f t="shared" si="9"/>
        <v/>
      </c>
      <c r="CR25" s="66">
        <f t="shared" si="10"/>
        <v>0</v>
      </c>
      <c r="CS25" s="66" t="str">
        <f t="shared" si="11"/>
        <v/>
      </c>
      <c r="CT25" s="66">
        <f t="shared" si="12"/>
        <v>0</v>
      </c>
      <c r="CU25" s="66" t="str">
        <f t="shared" si="13"/>
        <v/>
      </c>
      <c r="CV25" s="66">
        <f t="shared" si="14"/>
        <v>0</v>
      </c>
      <c r="CW25" s="66" t="str">
        <f t="shared" si="15"/>
        <v/>
      </c>
      <c r="CX25" s="67">
        <f t="shared" si="16"/>
        <v>0</v>
      </c>
      <c r="CY25" s="89"/>
      <c r="CZ25" s="218">
        <f t="shared" si="17"/>
        <v>0</v>
      </c>
      <c r="DA25" s="30" t="str">
        <f t="shared" si="18"/>
        <v>480</v>
      </c>
      <c r="DB25" s="30"/>
      <c r="DD25" s="326" t="str">
        <f t="shared" si="19"/>
        <v/>
      </c>
      <c r="DE25" s="326" t="e">
        <f t="shared" si="20"/>
        <v>#VALUE!</v>
      </c>
    </row>
    <row r="26" spans="1:153" s="34" customFormat="1" ht="16.5">
      <c r="A26" s="64">
        <v>16</v>
      </c>
      <c r="B26" s="247">
        <v>13</v>
      </c>
      <c r="C26" s="570" t="s">
        <v>71</v>
      </c>
      <c r="D26" s="338" t="s">
        <v>57</v>
      </c>
      <c r="E26" s="253"/>
      <c r="F26" s="248" t="s">
        <v>351</v>
      </c>
      <c r="G26" s="495"/>
      <c r="H26" s="496"/>
      <c r="I26" s="496"/>
      <c r="J26" s="496"/>
      <c r="K26" s="496"/>
      <c r="L26" s="496"/>
      <c r="M26" s="496"/>
      <c r="N26" s="496"/>
      <c r="O26" s="496"/>
      <c r="P26" s="496"/>
      <c r="Q26" s="496"/>
      <c r="R26" s="497"/>
      <c r="S26" s="498"/>
      <c r="T26" s="496"/>
      <c r="U26" s="496"/>
      <c r="V26" s="496"/>
      <c r="W26" s="496"/>
      <c r="X26" s="496"/>
      <c r="Y26" s="496"/>
      <c r="Z26" s="496"/>
      <c r="AA26" s="496"/>
      <c r="AB26" s="496"/>
      <c r="AC26" s="496"/>
      <c r="AD26" s="497"/>
      <c r="AE26" s="498"/>
      <c r="AF26" s="496"/>
      <c r="AG26" s="496"/>
      <c r="AH26" s="496"/>
      <c r="AI26" s="496"/>
      <c r="AJ26" s="496"/>
      <c r="AK26" s="496"/>
      <c r="AL26" s="496"/>
      <c r="AM26" s="496"/>
      <c r="AN26" s="496"/>
      <c r="AO26" s="496"/>
      <c r="AP26" s="497"/>
      <c r="AQ26" s="498"/>
      <c r="AR26" s="496"/>
      <c r="AS26" s="496"/>
      <c r="AT26" s="496"/>
      <c r="AU26" s="496"/>
      <c r="AV26" s="496"/>
      <c r="AW26" s="496"/>
      <c r="AX26" s="496"/>
      <c r="AY26" s="496"/>
      <c r="AZ26" s="496"/>
      <c r="BA26" s="496"/>
      <c r="BB26" s="497"/>
      <c r="BC26" s="498"/>
      <c r="BD26" s="496"/>
      <c r="BE26" s="496"/>
      <c r="BF26" s="496"/>
      <c r="BG26" s="496"/>
      <c r="BH26" s="496"/>
      <c r="BI26" s="496"/>
      <c r="BJ26" s="496"/>
      <c r="BK26" s="496"/>
      <c r="BL26" s="496"/>
      <c r="BM26" s="496"/>
      <c r="BN26" s="497"/>
      <c r="BO26" s="498"/>
      <c r="BP26" s="496"/>
      <c r="BQ26" s="496"/>
      <c r="BR26" s="496"/>
      <c r="BS26" s="496"/>
      <c r="BT26" s="496"/>
      <c r="BU26" s="496"/>
      <c r="BV26" s="496"/>
      <c r="BW26" s="496"/>
      <c r="BX26" s="496"/>
      <c r="BY26" s="496"/>
      <c r="BZ26" s="497"/>
      <c r="CA26" s="498"/>
      <c r="CB26" s="496"/>
      <c r="CC26" s="496"/>
      <c r="CD26" s="496"/>
      <c r="CE26" s="496"/>
      <c r="CF26" s="496"/>
      <c r="CG26" s="496"/>
      <c r="CH26" s="496"/>
      <c r="CI26" s="496"/>
      <c r="CJ26" s="496"/>
      <c r="CK26" s="496"/>
      <c r="CL26" s="499"/>
      <c r="CM26" s="358" t="str">
        <f t="shared" si="5"/>
        <v/>
      </c>
      <c r="CN26" s="66">
        <f t="shared" si="6"/>
        <v>0</v>
      </c>
      <c r="CO26" s="66" t="str">
        <f t="shared" si="7"/>
        <v/>
      </c>
      <c r="CP26" s="66">
        <f t="shared" si="8"/>
        <v>0</v>
      </c>
      <c r="CQ26" s="66" t="str">
        <f t="shared" si="9"/>
        <v/>
      </c>
      <c r="CR26" s="66">
        <f t="shared" si="10"/>
        <v>0</v>
      </c>
      <c r="CS26" s="66" t="str">
        <f t="shared" si="11"/>
        <v/>
      </c>
      <c r="CT26" s="66">
        <f t="shared" si="12"/>
        <v>0</v>
      </c>
      <c r="CU26" s="66" t="str">
        <f t="shared" si="13"/>
        <v/>
      </c>
      <c r="CV26" s="66">
        <f t="shared" si="14"/>
        <v>0</v>
      </c>
      <c r="CW26" s="66" t="str">
        <f t="shared" si="15"/>
        <v/>
      </c>
      <c r="CX26" s="67">
        <f t="shared" si="16"/>
        <v>0</v>
      </c>
      <c r="CY26" s="89"/>
      <c r="CZ26" s="218">
        <f t="shared" si="17"/>
        <v>0</v>
      </c>
      <c r="DA26" s="30" t="str">
        <f t="shared" si="18"/>
        <v>400</v>
      </c>
      <c r="DB26" s="30"/>
      <c r="DC26" s="33"/>
      <c r="DD26" s="326" t="str">
        <f t="shared" si="19"/>
        <v/>
      </c>
      <c r="DE26" s="326" t="e">
        <f t="shared" si="20"/>
        <v>#VALUE!</v>
      </c>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row>
    <row r="27" spans="1:153" s="34" customFormat="1" ht="16.5">
      <c r="A27" s="64">
        <v>16</v>
      </c>
      <c r="B27" s="247">
        <v>14</v>
      </c>
      <c r="C27" s="570"/>
      <c r="D27" s="338" t="s">
        <v>12</v>
      </c>
      <c r="E27" s="253"/>
      <c r="F27" s="248" t="s">
        <v>352</v>
      </c>
      <c r="G27" s="495"/>
      <c r="H27" s="496"/>
      <c r="I27" s="496"/>
      <c r="J27" s="496"/>
      <c r="K27" s="496"/>
      <c r="L27" s="496"/>
      <c r="M27" s="496"/>
      <c r="N27" s="496"/>
      <c r="O27" s="496"/>
      <c r="P27" s="496"/>
      <c r="Q27" s="496"/>
      <c r="R27" s="497"/>
      <c r="S27" s="498"/>
      <c r="T27" s="496"/>
      <c r="U27" s="496"/>
      <c r="V27" s="496"/>
      <c r="W27" s="496"/>
      <c r="X27" s="496"/>
      <c r="Y27" s="496"/>
      <c r="Z27" s="496"/>
      <c r="AA27" s="496"/>
      <c r="AB27" s="496"/>
      <c r="AC27" s="496"/>
      <c r="AD27" s="497"/>
      <c r="AE27" s="498"/>
      <c r="AF27" s="496"/>
      <c r="AG27" s="496"/>
      <c r="AH27" s="496"/>
      <c r="AI27" s="496"/>
      <c r="AJ27" s="496"/>
      <c r="AK27" s="496"/>
      <c r="AL27" s="496"/>
      <c r="AM27" s="496"/>
      <c r="AN27" s="496"/>
      <c r="AO27" s="496"/>
      <c r="AP27" s="497"/>
      <c r="AQ27" s="498"/>
      <c r="AR27" s="496"/>
      <c r="AS27" s="496"/>
      <c r="AT27" s="496"/>
      <c r="AU27" s="496"/>
      <c r="AV27" s="496"/>
      <c r="AW27" s="496"/>
      <c r="AX27" s="496"/>
      <c r="AY27" s="496"/>
      <c r="AZ27" s="496"/>
      <c r="BA27" s="496"/>
      <c r="BB27" s="497"/>
      <c r="BC27" s="498"/>
      <c r="BD27" s="496"/>
      <c r="BE27" s="496"/>
      <c r="BF27" s="496"/>
      <c r="BG27" s="496"/>
      <c r="BH27" s="496"/>
      <c r="BI27" s="496"/>
      <c r="BJ27" s="496"/>
      <c r="BK27" s="496"/>
      <c r="BL27" s="496"/>
      <c r="BM27" s="496"/>
      <c r="BN27" s="497"/>
      <c r="BO27" s="498"/>
      <c r="BP27" s="496"/>
      <c r="BQ27" s="496"/>
      <c r="BR27" s="496"/>
      <c r="BS27" s="496"/>
      <c r="BT27" s="496"/>
      <c r="BU27" s="496"/>
      <c r="BV27" s="496"/>
      <c r="BW27" s="496"/>
      <c r="BX27" s="496"/>
      <c r="BY27" s="496"/>
      <c r="BZ27" s="497"/>
      <c r="CA27" s="498"/>
      <c r="CB27" s="496"/>
      <c r="CC27" s="496"/>
      <c r="CD27" s="496"/>
      <c r="CE27" s="496"/>
      <c r="CF27" s="496"/>
      <c r="CG27" s="496"/>
      <c r="CH27" s="496"/>
      <c r="CI27" s="496"/>
      <c r="CJ27" s="496"/>
      <c r="CK27" s="496"/>
      <c r="CL27" s="499"/>
      <c r="CM27" s="358" t="str">
        <f t="shared" si="5"/>
        <v/>
      </c>
      <c r="CN27" s="66">
        <f>SUM(H27,T27,AF27,AR27,BD27,BP27,CB27)</f>
        <v>0</v>
      </c>
      <c r="CO27" s="66" t="str">
        <f t="shared" si="7"/>
        <v/>
      </c>
      <c r="CP27" s="66">
        <f t="shared" si="8"/>
        <v>0</v>
      </c>
      <c r="CQ27" s="66" t="str">
        <f t="shared" si="9"/>
        <v/>
      </c>
      <c r="CR27" s="66">
        <f t="shared" si="10"/>
        <v>0</v>
      </c>
      <c r="CS27" s="66" t="str">
        <f t="shared" si="11"/>
        <v/>
      </c>
      <c r="CT27" s="66">
        <f t="shared" si="12"/>
        <v>0</v>
      </c>
      <c r="CU27" s="66" t="str">
        <f t="shared" si="13"/>
        <v/>
      </c>
      <c r="CV27" s="66">
        <f t="shared" si="14"/>
        <v>0</v>
      </c>
      <c r="CW27" s="66" t="str">
        <f t="shared" si="15"/>
        <v/>
      </c>
      <c r="CX27" s="67">
        <f t="shared" si="16"/>
        <v>0</v>
      </c>
      <c r="CY27" s="89"/>
      <c r="CZ27" s="218">
        <f t="shared" si="17"/>
        <v>0</v>
      </c>
      <c r="DA27" s="30" t="str">
        <f t="shared" si="18"/>
        <v>420</v>
      </c>
      <c r="DB27" s="30"/>
      <c r="DC27" s="33"/>
      <c r="DD27" s="326" t="str">
        <f t="shared" si="19"/>
        <v/>
      </c>
      <c r="DE27" s="326" t="e">
        <f t="shared" si="20"/>
        <v>#VALUE!</v>
      </c>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row>
    <row r="28" spans="1:153" s="34" customFormat="1" ht="16.5">
      <c r="A28" s="64">
        <v>16</v>
      </c>
      <c r="B28" s="247">
        <v>15</v>
      </c>
      <c r="C28" s="570"/>
      <c r="D28" s="338" t="s">
        <v>13</v>
      </c>
      <c r="E28" s="253"/>
      <c r="F28" s="248" t="s">
        <v>353</v>
      </c>
      <c r="G28" s="495"/>
      <c r="H28" s="496"/>
      <c r="I28" s="496"/>
      <c r="J28" s="496"/>
      <c r="K28" s="496"/>
      <c r="L28" s="496"/>
      <c r="M28" s="496"/>
      <c r="N28" s="496"/>
      <c r="O28" s="496"/>
      <c r="P28" s="496"/>
      <c r="Q28" s="496"/>
      <c r="R28" s="497"/>
      <c r="S28" s="498"/>
      <c r="T28" s="496"/>
      <c r="U28" s="496"/>
      <c r="V28" s="496"/>
      <c r="W28" s="496"/>
      <c r="X28" s="496"/>
      <c r="Y28" s="496"/>
      <c r="Z28" s="496"/>
      <c r="AA28" s="496"/>
      <c r="AB28" s="496"/>
      <c r="AC28" s="496"/>
      <c r="AD28" s="497"/>
      <c r="AE28" s="498"/>
      <c r="AF28" s="496"/>
      <c r="AG28" s="496"/>
      <c r="AH28" s="496"/>
      <c r="AI28" s="496"/>
      <c r="AJ28" s="496"/>
      <c r="AK28" s="496"/>
      <c r="AL28" s="496"/>
      <c r="AM28" s="496"/>
      <c r="AN28" s="496"/>
      <c r="AO28" s="496"/>
      <c r="AP28" s="497"/>
      <c r="AQ28" s="498"/>
      <c r="AR28" s="496"/>
      <c r="AS28" s="496"/>
      <c r="AT28" s="496"/>
      <c r="AU28" s="496"/>
      <c r="AV28" s="496"/>
      <c r="AW28" s="496"/>
      <c r="AX28" s="496"/>
      <c r="AY28" s="496"/>
      <c r="AZ28" s="496"/>
      <c r="BA28" s="496"/>
      <c r="BB28" s="497"/>
      <c r="BC28" s="498"/>
      <c r="BD28" s="496"/>
      <c r="BE28" s="496"/>
      <c r="BF28" s="496"/>
      <c r="BG28" s="496"/>
      <c r="BH28" s="496"/>
      <c r="BI28" s="496"/>
      <c r="BJ28" s="496"/>
      <c r="BK28" s="496"/>
      <c r="BL28" s="496"/>
      <c r="BM28" s="496"/>
      <c r="BN28" s="497"/>
      <c r="BO28" s="498"/>
      <c r="BP28" s="496"/>
      <c r="BQ28" s="496"/>
      <c r="BR28" s="496"/>
      <c r="BS28" s="496"/>
      <c r="BT28" s="496"/>
      <c r="BU28" s="496"/>
      <c r="BV28" s="496"/>
      <c r="BW28" s="496"/>
      <c r="BX28" s="496"/>
      <c r="BY28" s="496"/>
      <c r="BZ28" s="497"/>
      <c r="CA28" s="498"/>
      <c r="CB28" s="496"/>
      <c r="CC28" s="496"/>
      <c r="CD28" s="496"/>
      <c r="CE28" s="496"/>
      <c r="CF28" s="496"/>
      <c r="CG28" s="496"/>
      <c r="CH28" s="496"/>
      <c r="CI28" s="496"/>
      <c r="CJ28" s="496"/>
      <c r="CK28" s="496"/>
      <c r="CL28" s="499"/>
      <c r="CM28" s="358" t="str">
        <f t="shared" si="5"/>
        <v/>
      </c>
      <c r="CN28" s="66">
        <f t="shared" si="6"/>
        <v>0</v>
      </c>
      <c r="CO28" s="66" t="str">
        <f t="shared" si="7"/>
        <v/>
      </c>
      <c r="CP28" s="66">
        <f t="shared" si="8"/>
        <v>0</v>
      </c>
      <c r="CQ28" s="66" t="str">
        <f t="shared" si="9"/>
        <v/>
      </c>
      <c r="CR28" s="66">
        <f t="shared" si="10"/>
        <v>0</v>
      </c>
      <c r="CS28" s="66" t="str">
        <f t="shared" si="11"/>
        <v/>
      </c>
      <c r="CT28" s="66">
        <f t="shared" si="12"/>
        <v>0</v>
      </c>
      <c r="CU28" s="66" t="str">
        <f t="shared" si="13"/>
        <v/>
      </c>
      <c r="CV28" s="66">
        <f t="shared" si="14"/>
        <v>0</v>
      </c>
      <c r="CW28" s="66" t="str">
        <f t="shared" si="15"/>
        <v/>
      </c>
      <c r="CX28" s="67">
        <f t="shared" si="16"/>
        <v>0</v>
      </c>
      <c r="CY28" s="89"/>
      <c r="CZ28" s="218">
        <f t="shared" si="17"/>
        <v>0</v>
      </c>
      <c r="DA28" s="30" t="str">
        <f t="shared" si="18"/>
        <v>420</v>
      </c>
      <c r="DB28" s="30"/>
      <c r="DC28" s="33"/>
      <c r="DD28" s="326" t="str">
        <f t="shared" si="19"/>
        <v/>
      </c>
      <c r="DE28" s="326" t="e">
        <f t="shared" si="20"/>
        <v>#VALUE!</v>
      </c>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row>
    <row r="29" spans="1:153" s="34" customFormat="1" ht="16.5">
      <c r="A29" s="64">
        <v>16</v>
      </c>
      <c r="B29" s="247">
        <v>16</v>
      </c>
      <c r="C29" s="570"/>
      <c r="D29" s="338" t="s">
        <v>14</v>
      </c>
      <c r="E29" s="253"/>
      <c r="F29" s="248" t="s">
        <v>354</v>
      </c>
      <c r="G29" s="495"/>
      <c r="H29" s="496"/>
      <c r="I29" s="496"/>
      <c r="J29" s="496"/>
      <c r="K29" s="496"/>
      <c r="L29" s="496"/>
      <c r="M29" s="496"/>
      <c r="N29" s="496"/>
      <c r="O29" s="496"/>
      <c r="P29" s="496"/>
      <c r="Q29" s="496"/>
      <c r="R29" s="497"/>
      <c r="S29" s="498"/>
      <c r="T29" s="496"/>
      <c r="U29" s="496"/>
      <c r="V29" s="496"/>
      <c r="W29" s="496"/>
      <c r="X29" s="496"/>
      <c r="Y29" s="496"/>
      <c r="Z29" s="496"/>
      <c r="AA29" s="496"/>
      <c r="AB29" s="496"/>
      <c r="AC29" s="496"/>
      <c r="AD29" s="497"/>
      <c r="AE29" s="498"/>
      <c r="AF29" s="496"/>
      <c r="AG29" s="496"/>
      <c r="AH29" s="496"/>
      <c r="AI29" s="496"/>
      <c r="AJ29" s="496"/>
      <c r="AK29" s="496"/>
      <c r="AL29" s="496"/>
      <c r="AM29" s="496"/>
      <c r="AN29" s="496"/>
      <c r="AO29" s="496"/>
      <c r="AP29" s="497"/>
      <c r="AQ29" s="498"/>
      <c r="AR29" s="496"/>
      <c r="AS29" s="496"/>
      <c r="AT29" s="496"/>
      <c r="AU29" s="496"/>
      <c r="AV29" s="496"/>
      <c r="AW29" s="496"/>
      <c r="AX29" s="496"/>
      <c r="AY29" s="496"/>
      <c r="AZ29" s="496"/>
      <c r="BA29" s="496"/>
      <c r="BB29" s="497"/>
      <c r="BC29" s="498"/>
      <c r="BD29" s="496"/>
      <c r="BE29" s="496"/>
      <c r="BF29" s="496"/>
      <c r="BG29" s="496"/>
      <c r="BH29" s="496"/>
      <c r="BI29" s="496"/>
      <c r="BJ29" s="496"/>
      <c r="BK29" s="496"/>
      <c r="BL29" s="496"/>
      <c r="BM29" s="496"/>
      <c r="BN29" s="497"/>
      <c r="BO29" s="498"/>
      <c r="BP29" s="496"/>
      <c r="BQ29" s="496"/>
      <c r="BR29" s="496"/>
      <c r="BS29" s="496"/>
      <c r="BT29" s="496"/>
      <c r="BU29" s="496"/>
      <c r="BV29" s="496"/>
      <c r="BW29" s="496"/>
      <c r="BX29" s="496"/>
      <c r="BY29" s="496"/>
      <c r="BZ29" s="497"/>
      <c r="CA29" s="498"/>
      <c r="CB29" s="496"/>
      <c r="CC29" s="496"/>
      <c r="CD29" s="496"/>
      <c r="CE29" s="496"/>
      <c r="CF29" s="496"/>
      <c r="CG29" s="496"/>
      <c r="CH29" s="496"/>
      <c r="CI29" s="496"/>
      <c r="CJ29" s="496"/>
      <c r="CK29" s="496"/>
      <c r="CL29" s="499"/>
      <c r="CM29" s="358" t="str">
        <f t="shared" si="5"/>
        <v/>
      </c>
      <c r="CN29" s="66">
        <f t="shared" si="6"/>
        <v>0</v>
      </c>
      <c r="CO29" s="66" t="str">
        <f t="shared" si="7"/>
        <v/>
      </c>
      <c r="CP29" s="66">
        <f t="shared" si="8"/>
        <v>0</v>
      </c>
      <c r="CQ29" s="66" t="str">
        <f t="shared" si="9"/>
        <v/>
      </c>
      <c r="CR29" s="66">
        <f t="shared" si="10"/>
        <v>0</v>
      </c>
      <c r="CS29" s="66" t="str">
        <f t="shared" si="11"/>
        <v/>
      </c>
      <c r="CT29" s="66">
        <f t="shared" si="12"/>
        <v>0</v>
      </c>
      <c r="CU29" s="66" t="str">
        <f t="shared" si="13"/>
        <v/>
      </c>
      <c r="CV29" s="66">
        <f t="shared" si="14"/>
        <v>0</v>
      </c>
      <c r="CW29" s="66" t="str">
        <f t="shared" si="15"/>
        <v/>
      </c>
      <c r="CX29" s="67">
        <f t="shared" si="16"/>
        <v>0</v>
      </c>
      <c r="CY29" s="89"/>
      <c r="CZ29" s="218">
        <f t="shared" si="17"/>
        <v>0</v>
      </c>
      <c r="DA29" s="30" t="str">
        <f t="shared" si="18"/>
        <v>430</v>
      </c>
      <c r="DB29" s="30"/>
      <c r="DC29" s="33"/>
      <c r="DD29" s="326" t="str">
        <f t="shared" si="19"/>
        <v/>
      </c>
      <c r="DE29" s="326" t="e">
        <f t="shared" si="20"/>
        <v>#VALUE!</v>
      </c>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row>
    <row r="30" spans="1:153" s="34" customFormat="1" ht="16.5">
      <c r="A30" s="64">
        <v>16</v>
      </c>
      <c r="B30" s="247">
        <v>17</v>
      </c>
      <c r="C30" s="570"/>
      <c r="D30" s="338" t="s">
        <v>15</v>
      </c>
      <c r="E30" s="253"/>
      <c r="F30" s="248" t="s">
        <v>355</v>
      </c>
      <c r="G30" s="495"/>
      <c r="H30" s="496"/>
      <c r="I30" s="496"/>
      <c r="J30" s="496"/>
      <c r="K30" s="496"/>
      <c r="L30" s="496"/>
      <c r="M30" s="496"/>
      <c r="N30" s="496"/>
      <c r="O30" s="496"/>
      <c r="P30" s="496"/>
      <c r="Q30" s="496"/>
      <c r="R30" s="497"/>
      <c r="S30" s="498"/>
      <c r="T30" s="496"/>
      <c r="U30" s="496"/>
      <c r="V30" s="496"/>
      <c r="W30" s="496"/>
      <c r="X30" s="496"/>
      <c r="Y30" s="496"/>
      <c r="Z30" s="496"/>
      <c r="AA30" s="496"/>
      <c r="AB30" s="496"/>
      <c r="AC30" s="496"/>
      <c r="AD30" s="497"/>
      <c r="AE30" s="498"/>
      <c r="AF30" s="496"/>
      <c r="AG30" s="496"/>
      <c r="AH30" s="496"/>
      <c r="AI30" s="496"/>
      <c r="AJ30" s="496"/>
      <c r="AK30" s="496"/>
      <c r="AL30" s="496"/>
      <c r="AM30" s="496"/>
      <c r="AN30" s="496"/>
      <c r="AO30" s="496"/>
      <c r="AP30" s="497"/>
      <c r="AQ30" s="498"/>
      <c r="AR30" s="496"/>
      <c r="AS30" s="496"/>
      <c r="AT30" s="496"/>
      <c r="AU30" s="496"/>
      <c r="AV30" s="496"/>
      <c r="AW30" s="496"/>
      <c r="AX30" s="496"/>
      <c r="AY30" s="496"/>
      <c r="AZ30" s="496"/>
      <c r="BA30" s="496"/>
      <c r="BB30" s="497"/>
      <c r="BC30" s="498"/>
      <c r="BD30" s="496"/>
      <c r="BE30" s="496"/>
      <c r="BF30" s="496"/>
      <c r="BG30" s="496"/>
      <c r="BH30" s="496"/>
      <c r="BI30" s="496"/>
      <c r="BJ30" s="496"/>
      <c r="BK30" s="496"/>
      <c r="BL30" s="496"/>
      <c r="BM30" s="496"/>
      <c r="BN30" s="497"/>
      <c r="BO30" s="498"/>
      <c r="BP30" s="496"/>
      <c r="BQ30" s="496"/>
      <c r="BR30" s="496"/>
      <c r="BS30" s="496"/>
      <c r="BT30" s="496"/>
      <c r="BU30" s="496"/>
      <c r="BV30" s="496"/>
      <c r="BW30" s="496"/>
      <c r="BX30" s="496"/>
      <c r="BY30" s="496"/>
      <c r="BZ30" s="497"/>
      <c r="CA30" s="498"/>
      <c r="CB30" s="496"/>
      <c r="CC30" s="496"/>
      <c r="CD30" s="496"/>
      <c r="CE30" s="496"/>
      <c r="CF30" s="496"/>
      <c r="CG30" s="496"/>
      <c r="CH30" s="496"/>
      <c r="CI30" s="496"/>
      <c r="CJ30" s="496"/>
      <c r="CK30" s="496"/>
      <c r="CL30" s="499"/>
      <c r="CM30" s="358" t="str">
        <f t="shared" si="5"/>
        <v/>
      </c>
      <c r="CN30" s="66">
        <f t="shared" si="6"/>
        <v>0</v>
      </c>
      <c r="CO30" s="66" t="str">
        <f t="shared" si="7"/>
        <v/>
      </c>
      <c r="CP30" s="66">
        <f t="shared" si="8"/>
        <v>0</v>
      </c>
      <c r="CQ30" s="66" t="str">
        <f t="shared" si="9"/>
        <v/>
      </c>
      <c r="CR30" s="66">
        <f t="shared" si="10"/>
        <v>0</v>
      </c>
      <c r="CS30" s="66" t="str">
        <f t="shared" si="11"/>
        <v/>
      </c>
      <c r="CT30" s="66">
        <f t="shared" si="12"/>
        <v>0</v>
      </c>
      <c r="CU30" s="66" t="str">
        <f t="shared" si="13"/>
        <v/>
      </c>
      <c r="CV30" s="66">
        <f t="shared" si="14"/>
        <v>0</v>
      </c>
      <c r="CW30" s="66" t="str">
        <f t="shared" si="15"/>
        <v/>
      </c>
      <c r="CX30" s="67">
        <f t="shared" si="16"/>
        <v>0</v>
      </c>
      <c r="CY30" s="89"/>
      <c r="CZ30" s="218">
        <f t="shared" si="17"/>
        <v>0</v>
      </c>
      <c r="DA30" s="30" t="str">
        <f t="shared" si="18"/>
        <v>430</v>
      </c>
      <c r="DB30" s="30"/>
      <c r="DC30" s="33"/>
      <c r="DD30" s="326" t="str">
        <f t="shared" si="19"/>
        <v/>
      </c>
      <c r="DE30" s="326" t="e">
        <f t="shared" si="20"/>
        <v>#VALUE!</v>
      </c>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row>
    <row r="31" spans="1:153" s="34" customFormat="1" ht="16.5">
      <c r="A31" s="64">
        <v>16</v>
      </c>
      <c r="B31" s="595">
        <v>18</v>
      </c>
      <c r="C31" s="570"/>
      <c r="D31" s="341" t="s">
        <v>16</v>
      </c>
      <c r="E31" s="253" t="s">
        <v>105</v>
      </c>
      <c r="F31" s="248" t="s">
        <v>356</v>
      </c>
      <c r="G31" s="495"/>
      <c r="H31" s="496"/>
      <c r="I31" s="496"/>
      <c r="J31" s="496"/>
      <c r="K31" s="496"/>
      <c r="L31" s="496"/>
      <c r="M31" s="496"/>
      <c r="N31" s="496"/>
      <c r="O31" s="496"/>
      <c r="P31" s="496"/>
      <c r="Q31" s="496"/>
      <c r="R31" s="497"/>
      <c r="S31" s="498"/>
      <c r="T31" s="496"/>
      <c r="U31" s="496"/>
      <c r="V31" s="496"/>
      <c r="W31" s="496"/>
      <c r="X31" s="496"/>
      <c r="Y31" s="496"/>
      <c r="Z31" s="496"/>
      <c r="AA31" s="496"/>
      <c r="AB31" s="496"/>
      <c r="AC31" s="496"/>
      <c r="AD31" s="497"/>
      <c r="AE31" s="498"/>
      <c r="AF31" s="496"/>
      <c r="AG31" s="496"/>
      <c r="AH31" s="496"/>
      <c r="AI31" s="496"/>
      <c r="AJ31" s="496"/>
      <c r="AK31" s="496"/>
      <c r="AL31" s="496"/>
      <c r="AM31" s="496"/>
      <c r="AN31" s="496"/>
      <c r="AO31" s="496"/>
      <c r="AP31" s="497"/>
      <c r="AQ31" s="498"/>
      <c r="AR31" s="496"/>
      <c r="AS31" s="496"/>
      <c r="AT31" s="496"/>
      <c r="AU31" s="496"/>
      <c r="AV31" s="496"/>
      <c r="AW31" s="496"/>
      <c r="AX31" s="496"/>
      <c r="AY31" s="496"/>
      <c r="AZ31" s="496"/>
      <c r="BA31" s="496"/>
      <c r="BB31" s="497"/>
      <c r="BC31" s="498"/>
      <c r="BD31" s="496"/>
      <c r="BE31" s="496"/>
      <c r="BF31" s="496"/>
      <c r="BG31" s="496"/>
      <c r="BH31" s="496"/>
      <c r="BI31" s="496"/>
      <c r="BJ31" s="496"/>
      <c r="BK31" s="496"/>
      <c r="BL31" s="496"/>
      <c r="BM31" s="496"/>
      <c r="BN31" s="497"/>
      <c r="BO31" s="498"/>
      <c r="BP31" s="496"/>
      <c r="BQ31" s="496"/>
      <c r="BR31" s="496"/>
      <c r="BS31" s="496"/>
      <c r="BT31" s="496"/>
      <c r="BU31" s="496"/>
      <c r="BV31" s="496"/>
      <c r="BW31" s="496"/>
      <c r="BX31" s="496"/>
      <c r="BY31" s="496"/>
      <c r="BZ31" s="497"/>
      <c r="CA31" s="498"/>
      <c r="CB31" s="496"/>
      <c r="CC31" s="496"/>
      <c r="CD31" s="496"/>
      <c r="CE31" s="496"/>
      <c r="CF31" s="496"/>
      <c r="CG31" s="496"/>
      <c r="CH31" s="496"/>
      <c r="CI31" s="496"/>
      <c r="CJ31" s="496"/>
      <c r="CK31" s="496"/>
      <c r="CL31" s="499"/>
      <c r="CM31" s="358" t="str">
        <f t="shared" si="5"/>
        <v/>
      </c>
      <c r="CN31" s="66">
        <f t="shared" ref="CN31" si="21">SUM(H31,T31,AF31,AR31,BD31,BP31,CB31)</f>
        <v>0</v>
      </c>
      <c r="CO31" s="66" t="str">
        <f t="shared" si="7"/>
        <v/>
      </c>
      <c r="CP31" s="66">
        <f t="shared" ref="CP31" si="22">SUM(J31,V31,AH31,AT31,BF31,BR31,CD31)</f>
        <v>0</v>
      </c>
      <c r="CQ31" s="66" t="str">
        <f t="shared" si="9"/>
        <v/>
      </c>
      <c r="CR31" s="66">
        <f t="shared" ref="CR31" si="23">SUM(L31,X31,AJ31,AV31,BH31,BT31,CF31)</f>
        <v>0</v>
      </c>
      <c r="CS31" s="66" t="str">
        <f t="shared" si="11"/>
        <v/>
      </c>
      <c r="CT31" s="66">
        <f t="shared" ref="CT31" si="24">SUM(N31,Z31,AL31,AX31,BJ31,BV31,CH31)</f>
        <v>0</v>
      </c>
      <c r="CU31" s="66" t="str">
        <f t="shared" si="13"/>
        <v/>
      </c>
      <c r="CV31" s="66">
        <f t="shared" ref="CV31" si="25">SUM(P31,AB31,AN31,AZ31,BL31,BX31,CJ31)</f>
        <v>0</v>
      </c>
      <c r="CW31" s="66" t="str">
        <f t="shared" si="15"/>
        <v/>
      </c>
      <c r="CX31" s="67">
        <f t="shared" ref="CX31" si="26">SUM(R31,AD31,AP31,BB31,BN31,BZ31,CL31)</f>
        <v>0</v>
      </c>
      <c r="CY31" s="89"/>
      <c r="CZ31" s="218">
        <f t="shared" si="17"/>
        <v>0</v>
      </c>
      <c r="DA31" s="30" t="str">
        <f t="shared" si="18"/>
        <v>480</v>
      </c>
      <c r="DB31" s="30"/>
      <c r="DC31" s="33"/>
      <c r="DD31" s="326" t="str">
        <f t="shared" si="19"/>
        <v/>
      </c>
      <c r="DE31" s="326" t="e">
        <f t="shared" si="20"/>
        <v>#VALUE!</v>
      </c>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row>
    <row r="32" spans="1:153" s="34" customFormat="1" ht="16.5">
      <c r="A32" s="64">
        <v>16</v>
      </c>
      <c r="B32" s="595"/>
      <c r="C32" s="570"/>
      <c r="D32" s="341" t="s">
        <v>16</v>
      </c>
      <c r="E32" s="252" t="s">
        <v>106</v>
      </c>
      <c r="F32" s="248" t="s">
        <v>357</v>
      </c>
      <c r="G32" s="495"/>
      <c r="H32" s="496"/>
      <c r="I32" s="496"/>
      <c r="J32" s="496"/>
      <c r="K32" s="496"/>
      <c r="L32" s="496"/>
      <c r="M32" s="496"/>
      <c r="N32" s="496"/>
      <c r="O32" s="496"/>
      <c r="P32" s="496"/>
      <c r="Q32" s="496"/>
      <c r="R32" s="497"/>
      <c r="S32" s="498"/>
      <c r="T32" s="496"/>
      <c r="U32" s="496"/>
      <c r="V32" s="496"/>
      <c r="W32" s="496"/>
      <c r="X32" s="496"/>
      <c r="Y32" s="496"/>
      <c r="Z32" s="496"/>
      <c r="AA32" s="496"/>
      <c r="AB32" s="496"/>
      <c r="AC32" s="496"/>
      <c r="AD32" s="497"/>
      <c r="AE32" s="498"/>
      <c r="AF32" s="496"/>
      <c r="AG32" s="496"/>
      <c r="AH32" s="496"/>
      <c r="AI32" s="496"/>
      <c r="AJ32" s="496"/>
      <c r="AK32" s="496"/>
      <c r="AL32" s="496"/>
      <c r="AM32" s="496"/>
      <c r="AN32" s="496"/>
      <c r="AO32" s="496"/>
      <c r="AP32" s="497"/>
      <c r="AQ32" s="498"/>
      <c r="AR32" s="496"/>
      <c r="AS32" s="496"/>
      <c r="AT32" s="496"/>
      <c r="AU32" s="496"/>
      <c r="AV32" s="496"/>
      <c r="AW32" s="496"/>
      <c r="AX32" s="496"/>
      <c r="AY32" s="496"/>
      <c r="AZ32" s="496"/>
      <c r="BA32" s="496"/>
      <c r="BB32" s="497"/>
      <c r="BC32" s="498"/>
      <c r="BD32" s="496"/>
      <c r="BE32" s="496"/>
      <c r="BF32" s="496"/>
      <c r="BG32" s="496"/>
      <c r="BH32" s="496"/>
      <c r="BI32" s="496"/>
      <c r="BJ32" s="496"/>
      <c r="BK32" s="496"/>
      <c r="BL32" s="496"/>
      <c r="BM32" s="496"/>
      <c r="BN32" s="497"/>
      <c r="BO32" s="498"/>
      <c r="BP32" s="496"/>
      <c r="BQ32" s="496"/>
      <c r="BR32" s="496"/>
      <c r="BS32" s="496"/>
      <c r="BT32" s="496"/>
      <c r="BU32" s="496"/>
      <c r="BV32" s="496"/>
      <c r="BW32" s="496"/>
      <c r="BX32" s="496"/>
      <c r="BY32" s="496"/>
      <c r="BZ32" s="497"/>
      <c r="CA32" s="498"/>
      <c r="CB32" s="496"/>
      <c r="CC32" s="496"/>
      <c r="CD32" s="496"/>
      <c r="CE32" s="496"/>
      <c r="CF32" s="496"/>
      <c r="CG32" s="496"/>
      <c r="CH32" s="496"/>
      <c r="CI32" s="496"/>
      <c r="CJ32" s="496"/>
      <c r="CK32" s="496"/>
      <c r="CL32" s="499"/>
      <c r="CM32" s="358" t="str">
        <f t="shared" si="5"/>
        <v/>
      </c>
      <c r="CN32" s="66">
        <f t="shared" si="6"/>
        <v>0</v>
      </c>
      <c r="CO32" s="66" t="str">
        <f t="shared" si="7"/>
        <v/>
      </c>
      <c r="CP32" s="66">
        <f t="shared" si="8"/>
        <v>0</v>
      </c>
      <c r="CQ32" s="66" t="str">
        <f t="shared" si="9"/>
        <v/>
      </c>
      <c r="CR32" s="66">
        <f t="shared" si="10"/>
        <v>0</v>
      </c>
      <c r="CS32" s="66" t="str">
        <f t="shared" si="11"/>
        <v/>
      </c>
      <c r="CT32" s="66">
        <f t="shared" si="12"/>
        <v>0</v>
      </c>
      <c r="CU32" s="66" t="str">
        <f t="shared" si="13"/>
        <v/>
      </c>
      <c r="CV32" s="66">
        <f t="shared" si="14"/>
        <v>0</v>
      </c>
      <c r="CW32" s="66" t="str">
        <f t="shared" si="15"/>
        <v/>
      </c>
      <c r="CX32" s="67">
        <f t="shared" si="16"/>
        <v>0</v>
      </c>
      <c r="CY32" s="89"/>
      <c r="CZ32" s="218">
        <f t="shared" si="17"/>
        <v>0</v>
      </c>
      <c r="DA32" s="30" t="str">
        <f t="shared" si="18"/>
        <v>480</v>
      </c>
      <c r="DB32" s="30"/>
      <c r="DC32" s="33"/>
      <c r="DD32" s="326" t="str">
        <f t="shared" si="19"/>
        <v/>
      </c>
      <c r="DE32" s="326" t="e">
        <f t="shared" si="20"/>
        <v>#VALUE!</v>
      </c>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row>
    <row r="33" spans="1:109" s="33" customFormat="1" ht="16.5">
      <c r="A33" s="61">
        <v>17</v>
      </c>
      <c r="B33" s="246">
        <v>19</v>
      </c>
      <c r="C33" s="549" t="s">
        <v>72</v>
      </c>
      <c r="D33" s="337" t="s">
        <v>17</v>
      </c>
      <c r="E33" s="252"/>
      <c r="F33" s="62" t="s">
        <v>358</v>
      </c>
      <c r="G33" s="500"/>
      <c r="H33" s="501"/>
      <c r="I33" s="501"/>
      <c r="J33" s="501"/>
      <c r="K33" s="501"/>
      <c r="L33" s="501"/>
      <c r="M33" s="501"/>
      <c r="N33" s="501"/>
      <c r="O33" s="501"/>
      <c r="P33" s="501"/>
      <c r="Q33" s="501"/>
      <c r="R33" s="502"/>
      <c r="S33" s="503"/>
      <c r="T33" s="501"/>
      <c r="U33" s="501"/>
      <c r="V33" s="501"/>
      <c r="W33" s="501"/>
      <c r="X33" s="501"/>
      <c r="Y33" s="501"/>
      <c r="Z33" s="501"/>
      <c r="AA33" s="501"/>
      <c r="AB33" s="501"/>
      <c r="AC33" s="501"/>
      <c r="AD33" s="502"/>
      <c r="AE33" s="503"/>
      <c r="AF33" s="501"/>
      <c r="AG33" s="501"/>
      <c r="AH33" s="501"/>
      <c r="AI33" s="501"/>
      <c r="AJ33" s="501"/>
      <c r="AK33" s="501"/>
      <c r="AL33" s="501"/>
      <c r="AM33" s="501"/>
      <c r="AN33" s="501"/>
      <c r="AO33" s="501"/>
      <c r="AP33" s="502"/>
      <c r="AQ33" s="503"/>
      <c r="AR33" s="501"/>
      <c r="AS33" s="501"/>
      <c r="AT33" s="501"/>
      <c r="AU33" s="501"/>
      <c r="AV33" s="501"/>
      <c r="AW33" s="501"/>
      <c r="AX33" s="501"/>
      <c r="AY33" s="501"/>
      <c r="AZ33" s="501"/>
      <c r="BA33" s="501"/>
      <c r="BB33" s="502"/>
      <c r="BC33" s="503"/>
      <c r="BD33" s="501"/>
      <c r="BE33" s="501"/>
      <c r="BF33" s="501"/>
      <c r="BG33" s="501"/>
      <c r="BH33" s="501"/>
      <c r="BI33" s="501"/>
      <c r="BJ33" s="501"/>
      <c r="BK33" s="501"/>
      <c r="BL33" s="501"/>
      <c r="BM33" s="501"/>
      <c r="BN33" s="502"/>
      <c r="BO33" s="503"/>
      <c r="BP33" s="501"/>
      <c r="BQ33" s="501"/>
      <c r="BR33" s="501"/>
      <c r="BS33" s="501"/>
      <c r="BT33" s="501"/>
      <c r="BU33" s="501"/>
      <c r="BV33" s="501"/>
      <c r="BW33" s="501"/>
      <c r="BX33" s="501"/>
      <c r="BY33" s="501"/>
      <c r="BZ33" s="502"/>
      <c r="CA33" s="503"/>
      <c r="CB33" s="501"/>
      <c r="CC33" s="501"/>
      <c r="CD33" s="501"/>
      <c r="CE33" s="501"/>
      <c r="CF33" s="501"/>
      <c r="CG33" s="501"/>
      <c r="CH33" s="501"/>
      <c r="CI33" s="501"/>
      <c r="CJ33" s="501"/>
      <c r="CK33" s="501"/>
      <c r="CL33" s="504"/>
      <c r="CM33" s="448" t="str">
        <f t="shared" si="5"/>
        <v/>
      </c>
      <c r="CN33" s="449">
        <f t="shared" si="6"/>
        <v>0</v>
      </c>
      <c r="CO33" s="449" t="str">
        <f t="shared" si="7"/>
        <v/>
      </c>
      <c r="CP33" s="449">
        <f t="shared" si="8"/>
        <v>0</v>
      </c>
      <c r="CQ33" s="449" t="str">
        <f t="shared" si="9"/>
        <v/>
      </c>
      <c r="CR33" s="449">
        <f t="shared" si="10"/>
        <v>0</v>
      </c>
      <c r="CS33" s="449" t="str">
        <f t="shared" si="11"/>
        <v/>
      </c>
      <c r="CT33" s="449">
        <f t="shared" si="12"/>
        <v>0</v>
      </c>
      <c r="CU33" s="449" t="str">
        <f t="shared" si="13"/>
        <v/>
      </c>
      <c r="CV33" s="449">
        <f t="shared" si="14"/>
        <v>0</v>
      </c>
      <c r="CW33" s="449" t="str">
        <f t="shared" si="15"/>
        <v/>
      </c>
      <c r="CX33" s="450">
        <f t="shared" si="16"/>
        <v>0</v>
      </c>
      <c r="CY33" s="451"/>
      <c r="CZ33" s="452">
        <f t="shared" si="17"/>
        <v>0</v>
      </c>
      <c r="DA33" s="30" t="str">
        <f t="shared" si="18"/>
        <v>412</v>
      </c>
      <c r="DB33" s="30"/>
      <c r="DC33" s="33" t="s">
        <v>426</v>
      </c>
      <c r="DD33" s="326" t="str">
        <f t="shared" si="19"/>
        <v/>
      </c>
      <c r="DE33" s="326" t="e">
        <f t="shared" si="20"/>
        <v>#VALUE!</v>
      </c>
    </row>
    <row r="34" spans="1:109" s="33" customFormat="1" ht="16.5">
      <c r="A34" s="61">
        <v>17</v>
      </c>
      <c r="B34" s="246">
        <v>20</v>
      </c>
      <c r="C34" s="549"/>
      <c r="D34" s="337" t="s">
        <v>18</v>
      </c>
      <c r="E34" s="252"/>
      <c r="F34" s="62" t="s">
        <v>359</v>
      </c>
      <c r="G34" s="500"/>
      <c r="H34" s="501"/>
      <c r="I34" s="501"/>
      <c r="J34" s="501"/>
      <c r="K34" s="501"/>
      <c r="L34" s="501"/>
      <c r="M34" s="501"/>
      <c r="N34" s="501"/>
      <c r="O34" s="501"/>
      <c r="P34" s="501"/>
      <c r="Q34" s="501"/>
      <c r="R34" s="502"/>
      <c r="S34" s="503"/>
      <c r="T34" s="501"/>
      <c r="U34" s="501"/>
      <c r="V34" s="501"/>
      <c r="W34" s="501"/>
      <c r="X34" s="501"/>
      <c r="Y34" s="501"/>
      <c r="Z34" s="501"/>
      <c r="AA34" s="501"/>
      <c r="AB34" s="501"/>
      <c r="AC34" s="501"/>
      <c r="AD34" s="502"/>
      <c r="AE34" s="503"/>
      <c r="AF34" s="501"/>
      <c r="AG34" s="501"/>
      <c r="AH34" s="501"/>
      <c r="AI34" s="501"/>
      <c r="AJ34" s="501"/>
      <c r="AK34" s="501"/>
      <c r="AL34" s="501"/>
      <c r="AM34" s="501"/>
      <c r="AN34" s="501"/>
      <c r="AO34" s="501"/>
      <c r="AP34" s="502"/>
      <c r="AQ34" s="503"/>
      <c r="AR34" s="501"/>
      <c r="AS34" s="501"/>
      <c r="AT34" s="501"/>
      <c r="AU34" s="501"/>
      <c r="AV34" s="501"/>
      <c r="AW34" s="501"/>
      <c r="AX34" s="501"/>
      <c r="AY34" s="501"/>
      <c r="AZ34" s="501"/>
      <c r="BA34" s="501"/>
      <c r="BB34" s="502"/>
      <c r="BC34" s="503"/>
      <c r="BD34" s="501"/>
      <c r="BE34" s="501"/>
      <c r="BF34" s="501"/>
      <c r="BG34" s="501"/>
      <c r="BH34" s="501"/>
      <c r="BI34" s="501"/>
      <c r="BJ34" s="501"/>
      <c r="BK34" s="501"/>
      <c r="BL34" s="501"/>
      <c r="BM34" s="501"/>
      <c r="BN34" s="502"/>
      <c r="BO34" s="503"/>
      <c r="BP34" s="501"/>
      <c r="BQ34" s="501"/>
      <c r="BR34" s="501"/>
      <c r="BS34" s="501"/>
      <c r="BT34" s="501"/>
      <c r="BU34" s="501"/>
      <c r="BV34" s="501"/>
      <c r="BW34" s="501"/>
      <c r="BX34" s="501"/>
      <c r="BY34" s="501"/>
      <c r="BZ34" s="502"/>
      <c r="CA34" s="503"/>
      <c r="CB34" s="501"/>
      <c r="CC34" s="501"/>
      <c r="CD34" s="501"/>
      <c r="CE34" s="501"/>
      <c r="CF34" s="501"/>
      <c r="CG34" s="501"/>
      <c r="CH34" s="501"/>
      <c r="CI34" s="501"/>
      <c r="CJ34" s="501"/>
      <c r="CK34" s="501"/>
      <c r="CL34" s="504"/>
      <c r="CM34" s="448" t="str">
        <f t="shared" si="5"/>
        <v/>
      </c>
      <c r="CN34" s="449">
        <f t="shared" si="6"/>
        <v>0</v>
      </c>
      <c r="CO34" s="449" t="str">
        <f t="shared" si="7"/>
        <v/>
      </c>
      <c r="CP34" s="449">
        <f t="shared" si="8"/>
        <v>0</v>
      </c>
      <c r="CQ34" s="449" t="str">
        <f t="shared" si="9"/>
        <v/>
      </c>
      <c r="CR34" s="449">
        <f t="shared" si="10"/>
        <v>0</v>
      </c>
      <c r="CS34" s="449" t="str">
        <f t="shared" si="11"/>
        <v/>
      </c>
      <c r="CT34" s="449">
        <f t="shared" si="12"/>
        <v>0</v>
      </c>
      <c r="CU34" s="449" t="str">
        <f t="shared" si="13"/>
        <v/>
      </c>
      <c r="CV34" s="449">
        <f t="shared" si="14"/>
        <v>0</v>
      </c>
      <c r="CW34" s="449" t="str">
        <f t="shared" si="15"/>
        <v/>
      </c>
      <c r="CX34" s="450">
        <f t="shared" si="16"/>
        <v>0</v>
      </c>
      <c r="CY34" s="451"/>
      <c r="CZ34" s="452">
        <f t="shared" si="17"/>
        <v>0</v>
      </c>
      <c r="DA34" s="30" t="str">
        <f t="shared" si="18"/>
        <v>412</v>
      </c>
      <c r="DB34" s="30"/>
      <c r="DD34" s="326" t="str">
        <f t="shared" si="19"/>
        <v/>
      </c>
      <c r="DE34" s="326" t="e">
        <f t="shared" si="20"/>
        <v>#VALUE!</v>
      </c>
    </row>
    <row r="35" spans="1:109" s="33" customFormat="1" ht="16.5">
      <c r="A35" s="61">
        <v>17</v>
      </c>
      <c r="B35" s="548">
        <v>21</v>
      </c>
      <c r="C35" s="549"/>
      <c r="D35" s="340" t="s">
        <v>19</v>
      </c>
      <c r="E35" s="252" t="s">
        <v>103</v>
      </c>
      <c r="F35" s="62" t="s">
        <v>360</v>
      </c>
      <c r="G35" s="495"/>
      <c r="H35" s="496"/>
      <c r="I35" s="496"/>
      <c r="J35" s="496"/>
      <c r="K35" s="496"/>
      <c r="L35" s="496"/>
      <c r="M35" s="496"/>
      <c r="N35" s="496"/>
      <c r="O35" s="496"/>
      <c r="P35" s="496"/>
      <c r="Q35" s="496"/>
      <c r="R35" s="497"/>
      <c r="S35" s="498"/>
      <c r="T35" s="496"/>
      <c r="U35" s="496"/>
      <c r="V35" s="496"/>
      <c r="W35" s="496"/>
      <c r="X35" s="496"/>
      <c r="Y35" s="496"/>
      <c r="Z35" s="496"/>
      <c r="AA35" s="496"/>
      <c r="AB35" s="496"/>
      <c r="AC35" s="496"/>
      <c r="AD35" s="497"/>
      <c r="AE35" s="498"/>
      <c r="AF35" s="496"/>
      <c r="AG35" s="496"/>
      <c r="AH35" s="496"/>
      <c r="AI35" s="496"/>
      <c r="AJ35" s="496"/>
      <c r="AK35" s="496"/>
      <c r="AL35" s="496"/>
      <c r="AM35" s="496"/>
      <c r="AN35" s="496"/>
      <c r="AO35" s="496"/>
      <c r="AP35" s="497"/>
      <c r="AQ35" s="498"/>
      <c r="AR35" s="496"/>
      <c r="AS35" s="496"/>
      <c r="AT35" s="496"/>
      <c r="AU35" s="496"/>
      <c r="AV35" s="496"/>
      <c r="AW35" s="496"/>
      <c r="AX35" s="496"/>
      <c r="AY35" s="496"/>
      <c r="AZ35" s="496"/>
      <c r="BA35" s="496"/>
      <c r="BB35" s="497"/>
      <c r="BC35" s="498"/>
      <c r="BD35" s="496"/>
      <c r="BE35" s="496"/>
      <c r="BF35" s="496"/>
      <c r="BG35" s="496"/>
      <c r="BH35" s="496"/>
      <c r="BI35" s="496"/>
      <c r="BJ35" s="496"/>
      <c r="BK35" s="496"/>
      <c r="BL35" s="496"/>
      <c r="BM35" s="496"/>
      <c r="BN35" s="497"/>
      <c r="BO35" s="498"/>
      <c r="BP35" s="496"/>
      <c r="BQ35" s="496"/>
      <c r="BR35" s="496"/>
      <c r="BS35" s="496"/>
      <c r="BT35" s="496"/>
      <c r="BU35" s="496"/>
      <c r="BV35" s="496"/>
      <c r="BW35" s="496"/>
      <c r="BX35" s="496"/>
      <c r="BY35" s="496"/>
      <c r="BZ35" s="497"/>
      <c r="CA35" s="498"/>
      <c r="CB35" s="496"/>
      <c r="CC35" s="496"/>
      <c r="CD35" s="496"/>
      <c r="CE35" s="496"/>
      <c r="CF35" s="496"/>
      <c r="CG35" s="496"/>
      <c r="CH35" s="496"/>
      <c r="CI35" s="496"/>
      <c r="CJ35" s="496"/>
      <c r="CK35" s="496"/>
      <c r="CL35" s="499"/>
      <c r="CM35" s="358" t="str">
        <f t="shared" si="5"/>
        <v/>
      </c>
      <c r="CN35" s="66">
        <f t="shared" ref="CN35" si="27">SUM(H35,T35,AF35,AR35,BD35,BP35,CB35)</f>
        <v>0</v>
      </c>
      <c r="CO35" s="66" t="str">
        <f t="shared" si="7"/>
        <v/>
      </c>
      <c r="CP35" s="66">
        <f t="shared" ref="CP35" si="28">SUM(J35,V35,AH35,AT35,BF35,BR35,CD35)</f>
        <v>0</v>
      </c>
      <c r="CQ35" s="66" t="str">
        <f t="shared" si="9"/>
        <v/>
      </c>
      <c r="CR35" s="66">
        <f t="shared" ref="CR35" si="29">SUM(L35,X35,AJ35,AV35,BH35,BT35,CF35)</f>
        <v>0</v>
      </c>
      <c r="CS35" s="66" t="str">
        <f t="shared" si="11"/>
        <v/>
      </c>
      <c r="CT35" s="66">
        <f t="shared" ref="CT35" si="30">SUM(N35,Z35,AL35,AX35,BJ35,BV35,CH35)</f>
        <v>0</v>
      </c>
      <c r="CU35" s="66" t="str">
        <f t="shared" si="13"/>
        <v/>
      </c>
      <c r="CV35" s="66">
        <f t="shared" ref="CV35" si="31">SUM(P35,AB35,AN35,AZ35,BL35,BX35,CJ35)</f>
        <v>0</v>
      </c>
      <c r="CW35" s="66" t="str">
        <f t="shared" si="15"/>
        <v/>
      </c>
      <c r="CX35" s="67">
        <f t="shared" ref="CX35" si="32">SUM(R35,AD35,AP35,BB35,BN35,BZ35,CL35)</f>
        <v>0</v>
      </c>
      <c r="CY35" s="89"/>
      <c r="CZ35" s="218">
        <f t="shared" si="17"/>
        <v>0</v>
      </c>
      <c r="DA35" s="30" t="str">
        <f t="shared" si="18"/>
        <v>412</v>
      </c>
      <c r="DB35" s="30"/>
      <c r="DD35" s="326" t="str">
        <f t="shared" si="19"/>
        <v/>
      </c>
      <c r="DE35" s="326" t="e">
        <f t="shared" si="20"/>
        <v>#VALUE!</v>
      </c>
    </row>
    <row r="36" spans="1:109" s="33" customFormat="1" ht="16.5">
      <c r="A36" s="61">
        <v>17</v>
      </c>
      <c r="B36" s="548"/>
      <c r="C36" s="549"/>
      <c r="D36" s="340" t="s">
        <v>19</v>
      </c>
      <c r="E36" s="252" t="s">
        <v>107</v>
      </c>
      <c r="F36" s="62" t="s">
        <v>361</v>
      </c>
      <c r="G36" s="495"/>
      <c r="H36" s="496"/>
      <c r="I36" s="496"/>
      <c r="J36" s="496"/>
      <c r="K36" s="496"/>
      <c r="L36" s="496"/>
      <c r="M36" s="496"/>
      <c r="N36" s="496"/>
      <c r="O36" s="496"/>
      <c r="P36" s="496"/>
      <c r="Q36" s="496"/>
      <c r="R36" s="497"/>
      <c r="S36" s="498"/>
      <c r="T36" s="496"/>
      <c r="U36" s="496"/>
      <c r="V36" s="496"/>
      <c r="W36" s="496"/>
      <c r="X36" s="496"/>
      <c r="Y36" s="496"/>
      <c r="Z36" s="496"/>
      <c r="AA36" s="496"/>
      <c r="AB36" s="496"/>
      <c r="AC36" s="496"/>
      <c r="AD36" s="497"/>
      <c r="AE36" s="498"/>
      <c r="AF36" s="496"/>
      <c r="AG36" s="496"/>
      <c r="AH36" s="496"/>
      <c r="AI36" s="496"/>
      <c r="AJ36" s="496"/>
      <c r="AK36" s="496"/>
      <c r="AL36" s="496"/>
      <c r="AM36" s="496"/>
      <c r="AN36" s="496"/>
      <c r="AO36" s="496"/>
      <c r="AP36" s="497"/>
      <c r="AQ36" s="498"/>
      <c r="AR36" s="496"/>
      <c r="AS36" s="496"/>
      <c r="AT36" s="496"/>
      <c r="AU36" s="496"/>
      <c r="AV36" s="496"/>
      <c r="AW36" s="496"/>
      <c r="AX36" s="496"/>
      <c r="AY36" s="496"/>
      <c r="AZ36" s="496"/>
      <c r="BA36" s="496"/>
      <c r="BB36" s="497"/>
      <c r="BC36" s="498"/>
      <c r="BD36" s="496"/>
      <c r="BE36" s="496"/>
      <c r="BF36" s="496"/>
      <c r="BG36" s="496"/>
      <c r="BH36" s="496"/>
      <c r="BI36" s="496"/>
      <c r="BJ36" s="496"/>
      <c r="BK36" s="496"/>
      <c r="BL36" s="496"/>
      <c r="BM36" s="496"/>
      <c r="BN36" s="497"/>
      <c r="BO36" s="498"/>
      <c r="BP36" s="496"/>
      <c r="BQ36" s="496"/>
      <c r="BR36" s="496"/>
      <c r="BS36" s="496"/>
      <c r="BT36" s="496"/>
      <c r="BU36" s="496"/>
      <c r="BV36" s="496"/>
      <c r="BW36" s="496"/>
      <c r="BX36" s="496"/>
      <c r="BY36" s="496"/>
      <c r="BZ36" s="497"/>
      <c r="CA36" s="498"/>
      <c r="CB36" s="496"/>
      <c r="CC36" s="496"/>
      <c r="CD36" s="496"/>
      <c r="CE36" s="496"/>
      <c r="CF36" s="496"/>
      <c r="CG36" s="496"/>
      <c r="CH36" s="496"/>
      <c r="CI36" s="496"/>
      <c r="CJ36" s="496"/>
      <c r="CK36" s="496"/>
      <c r="CL36" s="499"/>
      <c r="CM36" s="358" t="str">
        <f t="shared" si="5"/>
        <v/>
      </c>
      <c r="CN36" s="66">
        <f t="shared" si="6"/>
        <v>0</v>
      </c>
      <c r="CO36" s="66" t="str">
        <f t="shared" si="7"/>
        <v/>
      </c>
      <c r="CP36" s="66">
        <f t="shared" si="8"/>
        <v>0</v>
      </c>
      <c r="CQ36" s="66" t="str">
        <f t="shared" si="9"/>
        <v/>
      </c>
      <c r="CR36" s="66">
        <f t="shared" si="10"/>
        <v>0</v>
      </c>
      <c r="CS36" s="66" t="str">
        <f t="shared" si="11"/>
        <v/>
      </c>
      <c r="CT36" s="66">
        <f t="shared" si="12"/>
        <v>0</v>
      </c>
      <c r="CU36" s="66" t="str">
        <f t="shared" si="13"/>
        <v/>
      </c>
      <c r="CV36" s="66">
        <f t="shared" si="14"/>
        <v>0</v>
      </c>
      <c r="CW36" s="66" t="str">
        <f t="shared" si="15"/>
        <v/>
      </c>
      <c r="CX36" s="67">
        <f t="shared" si="16"/>
        <v>0</v>
      </c>
      <c r="CY36" s="89"/>
      <c r="CZ36" s="218">
        <f t="shared" si="17"/>
        <v>0</v>
      </c>
      <c r="DA36" s="30" t="str">
        <f t="shared" si="18"/>
        <v>412</v>
      </c>
      <c r="DB36" s="30"/>
      <c r="DD36" s="326" t="str">
        <f t="shared" si="19"/>
        <v/>
      </c>
      <c r="DE36" s="326" t="e">
        <f t="shared" si="20"/>
        <v>#VALUE!</v>
      </c>
    </row>
    <row r="37" spans="1:109" s="33" customFormat="1" ht="16.5">
      <c r="A37" s="61">
        <v>17</v>
      </c>
      <c r="B37" s="246">
        <v>22</v>
      </c>
      <c r="C37" s="549"/>
      <c r="D37" s="337" t="s">
        <v>20</v>
      </c>
      <c r="E37" s="252"/>
      <c r="F37" s="62" t="s">
        <v>362</v>
      </c>
      <c r="G37" s="495"/>
      <c r="H37" s="496"/>
      <c r="I37" s="496"/>
      <c r="J37" s="496"/>
      <c r="K37" s="496"/>
      <c r="L37" s="496"/>
      <c r="M37" s="496"/>
      <c r="N37" s="496"/>
      <c r="O37" s="496"/>
      <c r="P37" s="496"/>
      <c r="Q37" s="496"/>
      <c r="R37" s="497"/>
      <c r="S37" s="498"/>
      <c r="T37" s="496"/>
      <c r="U37" s="496"/>
      <c r="V37" s="496"/>
      <c r="W37" s="496"/>
      <c r="X37" s="496"/>
      <c r="Y37" s="496"/>
      <c r="Z37" s="496"/>
      <c r="AA37" s="496"/>
      <c r="AB37" s="496"/>
      <c r="AC37" s="496"/>
      <c r="AD37" s="497"/>
      <c r="AE37" s="498"/>
      <c r="AF37" s="496"/>
      <c r="AG37" s="496"/>
      <c r="AH37" s="496"/>
      <c r="AI37" s="496"/>
      <c r="AJ37" s="496"/>
      <c r="AK37" s="496"/>
      <c r="AL37" s="496"/>
      <c r="AM37" s="496"/>
      <c r="AN37" s="496"/>
      <c r="AO37" s="496"/>
      <c r="AP37" s="497"/>
      <c r="AQ37" s="498"/>
      <c r="AR37" s="496"/>
      <c r="AS37" s="496"/>
      <c r="AT37" s="496"/>
      <c r="AU37" s="496"/>
      <c r="AV37" s="496"/>
      <c r="AW37" s="496"/>
      <c r="AX37" s="496"/>
      <c r="AY37" s="496"/>
      <c r="AZ37" s="496"/>
      <c r="BA37" s="496"/>
      <c r="BB37" s="497"/>
      <c r="BC37" s="498"/>
      <c r="BD37" s="496"/>
      <c r="BE37" s="496"/>
      <c r="BF37" s="496"/>
      <c r="BG37" s="496"/>
      <c r="BH37" s="496"/>
      <c r="BI37" s="496"/>
      <c r="BJ37" s="496"/>
      <c r="BK37" s="496"/>
      <c r="BL37" s="496"/>
      <c r="BM37" s="496"/>
      <c r="BN37" s="497"/>
      <c r="BO37" s="498"/>
      <c r="BP37" s="496"/>
      <c r="BQ37" s="496"/>
      <c r="BR37" s="496"/>
      <c r="BS37" s="496"/>
      <c r="BT37" s="496"/>
      <c r="BU37" s="496"/>
      <c r="BV37" s="496"/>
      <c r="BW37" s="496"/>
      <c r="BX37" s="496"/>
      <c r="BY37" s="496"/>
      <c r="BZ37" s="497"/>
      <c r="CA37" s="498"/>
      <c r="CB37" s="496"/>
      <c r="CC37" s="496"/>
      <c r="CD37" s="496"/>
      <c r="CE37" s="496"/>
      <c r="CF37" s="496"/>
      <c r="CG37" s="496"/>
      <c r="CH37" s="496"/>
      <c r="CI37" s="496"/>
      <c r="CJ37" s="496"/>
      <c r="CK37" s="496"/>
      <c r="CL37" s="499"/>
      <c r="CM37" s="358" t="str">
        <f t="shared" si="5"/>
        <v/>
      </c>
      <c r="CN37" s="66">
        <f t="shared" si="6"/>
        <v>0</v>
      </c>
      <c r="CO37" s="66" t="str">
        <f t="shared" si="7"/>
        <v/>
      </c>
      <c r="CP37" s="66">
        <f t="shared" si="8"/>
        <v>0</v>
      </c>
      <c r="CQ37" s="66" t="str">
        <f t="shared" si="9"/>
        <v/>
      </c>
      <c r="CR37" s="66">
        <f t="shared" si="10"/>
        <v>0</v>
      </c>
      <c r="CS37" s="80" t="str">
        <f t="shared" si="11"/>
        <v/>
      </c>
      <c r="CT37" s="66">
        <f t="shared" si="12"/>
        <v>0</v>
      </c>
      <c r="CU37" s="80" t="str">
        <f t="shared" si="13"/>
        <v/>
      </c>
      <c r="CV37" s="66">
        <f t="shared" si="14"/>
        <v>0</v>
      </c>
      <c r="CW37" s="66" t="str">
        <f t="shared" si="15"/>
        <v/>
      </c>
      <c r="CX37" s="67">
        <f t="shared" si="16"/>
        <v>0</v>
      </c>
      <c r="CY37" s="89"/>
      <c r="CZ37" s="218">
        <f t="shared" si="17"/>
        <v>0</v>
      </c>
      <c r="DA37" s="30" t="str">
        <f t="shared" si="18"/>
        <v>412</v>
      </c>
      <c r="DB37" s="30"/>
      <c r="DC37" s="33" t="s">
        <v>426</v>
      </c>
      <c r="DD37" s="326" t="str">
        <f t="shared" si="19"/>
        <v/>
      </c>
      <c r="DE37" s="326" t="e">
        <f t="shared" si="20"/>
        <v>#VALUE!</v>
      </c>
    </row>
    <row r="38" spans="1:109" s="33" customFormat="1" ht="16.5">
      <c r="A38" s="61">
        <v>17</v>
      </c>
      <c r="B38" s="246">
        <v>23</v>
      </c>
      <c r="C38" s="549"/>
      <c r="D38" s="337" t="s">
        <v>21</v>
      </c>
      <c r="E38" s="252"/>
      <c r="F38" s="62" t="s">
        <v>363</v>
      </c>
      <c r="G38" s="495"/>
      <c r="H38" s="496"/>
      <c r="I38" s="496"/>
      <c r="J38" s="496"/>
      <c r="K38" s="496"/>
      <c r="L38" s="496"/>
      <c r="M38" s="496"/>
      <c r="N38" s="496"/>
      <c r="O38" s="496"/>
      <c r="P38" s="496"/>
      <c r="Q38" s="496"/>
      <c r="R38" s="497"/>
      <c r="S38" s="498"/>
      <c r="T38" s="496"/>
      <c r="U38" s="496"/>
      <c r="V38" s="496"/>
      <c r="W38" s="496"/>
      <c r="X38" s="496"/>
      <c r="Y38" s="496"/>
      <c r="Z38" s="496"/>
      <c r="AA38" s="496"/>
      <c r="AB38" s="496"/>
      <c r="AC38" s="496"/>
      <c r="AD38" s="497"/>
      <c r="AE38" s="498"/>
      <c r="AF38" s="496"/>
      <c r="AG38" s="496"/>
      <c r="AH38" s="496"/>
      <c r="AI38" s="496"/>
      <c r="AJ38" s="496"/>
      <c r="AK38" s="496"/>
      <c r="AL38" s="496"/>
      <c r="AM38" s="496"/>
      <c r="AN38" s="496"/>
      <c r="AO38" s="496"/>
      <c r="AP38" s="497"/>
      <c r="AQ38" s="498"/>
      <c r="AR38" s="496"/>
      <c r="AS38" s="496"/>
      <c r="AT38" s="496"/>
      <c r="AU38" s="496"/>
      <c r="AV38" s="496"/>
      <c r="AW38" s="496"/>
      <c r="AX38" s="496"/>
      <c r="AY38" s="496"/>
      <c r="AZ38" s="496"/>
      <c r="BA38" s="496"/>
      <c r="BB38" s="497"/>
      <c r="BC38" s="498"/>
      <c r="BD38" s="496"/>
      <c r="BE38" s="496"/>
      <c r="BF38" s="496"/>
      <c r="BG38" s="496"/>
      <c r="BH38" s="496"/>
      <c r="BI38" s="496"/>
      <c r="BJ38" s="496"/>
      <c r="BK38" s="496"/>
      <c r="BL38" s="496"/>
      <c r="BM38" s="496"/>
      <c r="BN38" s="497"/>
      <c r="BO38" s="498"/>
      <c r="BP38" s="496"/>
      <c r="BQ38" s="496"/>
      <c r="BR38" s="496"/>
      <c r="BS38" s="496"/>
      <c r="BT38" s="496"/>
      <c r="BU38" s="496"/>
      <c r="BV38" s="496"/>
      <c r="BW38" s="496"/>
      <c r="BX38" s="496"/>
      <c r="BY38" s="496"/>
      <c r="BZ38" s="497"/>
      <c r="CA38" s="498"/>
      <c r="CB38" s="496"/>
      <c r="CC38" s="496"/>
      <c r="CD38" s="496"/>
      <c r="CE38" s="496"/>
      <c r="CF38" s="496"/>
      <c r="CG38" s="496"/>
      <c r="CH38" s="496"/>
      <c r="CI38" s="496"/>
      <c r="CJ38" s="496"/>
      <c r="CK38" s="496"/>
      <c r="CL38" s="499"/>
      <c r="CM38" s="358" t="str">
        <f t="shared" si="5"/>
        <v/>
      </c>
      <c r="CN38" s="66">
        <f t="shared" si="6"/>
        <v>0</v>
      </c>
      <c r="CO38" s="66" t="str">
        <f t="shared" si="7"/>
        <v/>
      </c>
      <c r="CP38" s="66">
        <f t="shared" si="8"/>
        <v>0</v>
      </c>
      <c r="CQ38" s="66" t="str">
        <f t="shared" si="9"/>
        <v/>
      </c>
      <c r="CR38" s="66">
        <f t="shared" si="10"/>
        <v>0</v>
      </c>
      <c r="CS38" s="66" t="str">
        <f t="shared" si="11"/>
        <v/>
      </c>
      <c r="CT38" s="66">
        <f t="shared" si="12"/>
        <v>0</v>
      </c>
      <c r="CU38" s="66" t="str">
        <f t="shared" si="13"/>
        <v/>
      </c>
      <c r="CV38" s="66">
        <f t="shared" si="14"/>
        <v>0</v>
      </c>
      <c r="CW38" s="66" t="str">
        <f t="shared" si="15"/>
        <v/>
      </c>
      <c r="CX38" s="67">
        <f t="shared" si="16"/>
        <v>0</v>
      </c>
      <c r="CY38" s="89"/>
      <c r="CZ38" s="218">
        <f t="shared" si="17"/>
        <v>0</v>
      </c>
      <c r="DA38" s="30" t="str">
        <f t="shared" si="18"/>
        <v>412</v>
      </c>
      <c r="DB38" s="30"/>
      <c r="DD38" s="326" t="str">
        <f t="shared" si="19"/>
        <v/>
      </c>
      <c r="DE38" s="326" t="e">
        <f t="shared" si="20"/>
        <v>#VALUE!</v>
      </c>
    </row>
    <row r="39" spans="1:109" s="33" customFormat="1" ht="16.5">
      <c r="A39" s="61">
        <v>17</v>
      </c>
      <c r="B39" s="548">
        <v>24</v>
      </c>
      <c r="C39" s="549"/>
      <c r="D39" s="340" t="s">
        <v>22</v>
      </c>
      <c r="E39" s="252" t="s">
        <v>103</v>
      </c>
      <c r="F39" s="62" t="s">
        <v>364</v>
      </c>
      <c r="G39" s="495"/>
      <c r="H39" s="496"/>
      <c r="I39" s="496"/>
      <c r="J39" s="496"/>
      <c r="K39" s="496"/>
      <c r="L39" s="496"/>
      <c r="M39" s="496"/>
      <c r="N39" s="496"/>
      <c r="O39" s="496"/>
      <c r="P39" s="496"/>
      <c r="Q39" s="496"/>
      <c r="R39" s="497"/>
      <c r="S39" s="498"/>
      <c r="T39" s="496"/>
      <c r="U39" s="496"/>
      <c r="V39" s="496"/>
      <c r="W39" s="496"/>
      <c r="X39" s="496"/>
      <c r="Y39" s="496"/>
      <c r="Z39" s="496"/>
      <c r="AA39" s="496"/>
      <c r="AB39" s="496"/>
      <c r="AC39" s="496"/>
      <c r="AD39" s="497"/>
      <c r="AE39" s="498"/>
      <c r="AF39" s="496"/>
      <c r="AG39" s="496"/>
      <c r="AH39" s="496"/>
      <c r="AI39" s="496"/>
      <c r="AJ39" s="496"/>
      <c r="AK39" s="496"/>
      <c r="AL39" s="496"/>
      <c r="AM39" s="496"/>
      <c r="AN39" s="496"/>
      <c r="AO39" s="496"/>
      <c r="AP39" s="497"/>
      <c r="AQ39" s="498"/>
      <c r="AR39" s="496"/>
      <c r="AS39" s="496"/>
      <c r="AT39" s="496"/>
      <c r="AU39" s="496"/>
      <c r="AV39" s="496"/>
      <c r="AW39" s="496"/>
      <c r="AX39" s="496"/>
      <c r="AY39" s="496"/>
      <c r="AZ39" s="496"/>
      <c r="BA39" s="496"/>
      <c r="BB39" s="497"/>
      <c r="BC39" s="498"/>
      <c r="BD39" s="496"/>
      <c r="BE39" s="496"/>
      <c r="BF39" s="496"/>
      <c r="BG39" s="496"/>
      <c r="BH39" s="496"/>
      <c r="BI39" s="496"/>
      <c r="BJ39" s="496"/>
      <c r="BK39" s="496"/>
      <c r="BL39" s="496"/>
      <c r="BM39" s="496"/>
      <c r="BN39" s="497"/>
      <c r="BO39" s="498"/>
      <c r="BP39" s="496"/>
      <c r="BQ39" s="496"/>
      <c r="BR39" s="496"/>
      <c r="BS39" s="496"/>
      <c r="BT39" s="496"/>
      <c r="BU39" s="496"/>
      <c r="BV39" s="496"/>
      <c r="BW39" s="496"/>
      <c r="BX39" s="496"/>
      <c r="BY39" s="496"/>
      <c r="BZ39" s="497"/>
      <c r="CA39" s="498"/>
      <c r="CB39" s="496"/>
      <c r="CC39" s="496"/>
      <c r="CD39" s="496"/>
      <c r="CE39" s="496"/>
      <c r="CF39" s="496"/>
      <c r="CG39" s="496"/>
      <c r="CH39" s="496"/>
      <c r="CI39" s="496"/>
      <c r="CJ39" s="496"/>
      <c r="CK39" s="496"/>
      <c r="CL39" s="499"/>
      <c r="CM39" s="358" t="str">
        <f t="shared" si="5"/>
        <v/>
      </c>
      <c r="CN39" s="66">
        <f t="shared" ref="CN39:CN42" si="33">SUM(H39,T39,AF39,AR39,BD39,BP39,CB39)</f>
        <v>0</v>
      </c>
      <c r="CO39" s="66" t="str">
        <f t="shared" si="7"/>
        <v/>
      </c>
      <c r="CP39" s="66">
        <f t="shared" ref="CP39:CP42" si="34">SUM(J39,V39,AH39,AT39,BF39,BR39,CD39)</f>
        <v>0</v>
      </c>
      <c r="CQ39" s="66" t="str">
        <f t="shared" si="9"/>
        <v/>
      </c>
      <c r="CR39" s="66">
        <f t="shared" ref="CR39:CR42" si="35">SUM(L39,X39,AJ39,AV39,BH39,BT39,CF39)</f>
        <v>0</v>
      </c>
      <c r="CS39" s="66" t="str">
        <f t="shared" si="11"/>
        <v/>
      </c>
      <c r="CT39" s="66">
        <f t="shared" ref="CT39:CT42" si="36">SUM(N39,Z39,AL39,AX39,BJ39,BV39,CH39)</f>
        <v>0</v>
      </c>
      <c r="CU39" s="66" t="str">
        <f t="shared" si="13"/>
        <v/>
      </c>
      <c r="CV39" s="66">
        <f t="shared" ref="CV39:CV42" si="37">SUM(P39,AB39,AN39,AZ39,BL39,BX39,CJ39)</f>
        <v>0</v>
      </c>
      <c r="CW39" s="66" t="str">
        <f t="shared" si="15"/>
        <v/>
      </c>
      <c r="CX39" s="67">
        <f t="shared" ref="CX39:CX42" si="38">SUM(R39,AD39,AP39,BB39,BN39,BZ39,CL39)</f>
        <v>0</v>
      </c>
      <c r="CY39" s="89"/>
      <c r="CZ39" s="218">
        <f t="shared" si="17"/>
        <v>0</v>
      </c>
      <c r="DA39" s="30" t="str">
        <f t="shared" si="18"/>
        <v>412</v>
      </c>
      <c r="DB39" s="30"/>
      <c r="DD39" s="326" t="str">
        <f t="shared" si="19"/>
        <v/>
      </c>
      <c r="DE39" s="326" t="e">
        <f t="shared" si="20"/>
        <v>#VALUE!</v>
      </c>
    </row>
    <row r="40" spans="1:109" s="33" customFormat="1" ht="16.5">
      <c r="A40" s="61">
        <v>17</v>
      </c>
      <c r="B40" s="548"/>
      <c r="C40" s="549"/>
      <c r="D40" s="340" t="s">
        <v>22</v>
      </c>
      <c r="E40" s="252" t="s">
        <v>107</v>
      </c>
      <c r="F40" s="62" t="s">
        <v>365</v>
      </c>
      <c r="G40" s="495"/>
      <c r="H40" s="496"/>
      <c r="I40" s="496"/>
      <c r="J40" s="496"/>
      <c r="K40" s="496"/>
      <c r="L40" s="496"/>
      <c r="M40" s="496"/>
      <c r="N40" s="496"/>
      <c r="O40" s="496"/>
      <c r="P40" s="496"/>
      <c r="Q40" s="496"/>
      <c r="R40" s="497"/>
      <c r="S40" s="498"/>
      <c r="T40" s="496"/>
      <c r="U40" s="496"/>
      <c r="V40" s="496"/>
      <c r="W40" s="496"/>
      <c r="X40" s="496"/>
      <c r="Y40" s="496"/>
      <c r="Z40" s="496"/>
      <c r="AA40" s="496"/>
      <c r="AB40" s="496"/>
      <c r="AC40" s="496"/>
      <c r="AD40" s="497"/>
      <c r="AE40" s="498"/>
      <c r="AF40" s="496"/>
      <c r="AG40" s="496"/>
      <c r="AH40" s="496"/>
      <c r="AI40" s="496"/>
      <c r="AJ40" s="496"/>
      <c r="AK40" s="496"/>
      <c r="AL40" s="496"/>
      <c r="AM40" s="496"/>
      <c r="AN40" s="496"/>
      <c r="AO40" s="496"/>
      <c r="AP40" s="497"/>
      <c r="AQ40" s="498"/>
      <c r="AR40" s="496"/>
      <c r="AS40" s="496"/>
      <c r="AT40" s="496"/>
      <c r="AU40" s="496"/>
      <c r="AV40" s="496"/>
      <c r="AW40" s="496"/>
      <c r="AX40" s="496"/>
      <c r="AY40" s="496"/>
      <c r="AZ40" s="496"/>
      <c r="BA40" s="496"/>
      <c r="BB40" s="497"/>
      <c r="BC40" s="498"/>
      <c r="BD40" s="496"/>
      <c r="BE40" s="496"/>
      <c r="BF40" s="496"/>
      <c r="BG40" s="496"/>
      <c r="BH40" s="496"/>
      <c r="BI40" s="496"/>
      <c r="BJ40" s="496"/>
      <c r="BK40" s="496"/>
      <c r="BL40" s="496"/>
      <c r="BM40" s="496"/>
      <c r="BN40" s="497"/>
      <c r="BO40" s="498"/>
      <c r="BP40" s="496"/>
      <c r="BQ40" s="496"/>
      <c r="BR40" s="496"/>
      <c r="BS40" s="496"/>
      <c r="BT40" s="496"/>
      <c r="BU40" s="496"/>
      <c r="BV40" s="496"/>
      <c r="BW40" s="496"/>
      <c r="BX40" s="496"/>
      <c r="BY40" s="496"/>
      <c r="BZ40" s="497"/>
      <c r="CA40" s="498"/>
      <c r="CB40" s="496"/>
      <c r="CC40" s="496"/>
      <c r="CD40" s="496"/>
      <c r="CE40" s="496"/>
      <c r="CF40" s="496"/>
      <c r="CG40" s="496"/>
      <c r="CH40" s="496"/>
      <c r="CI40" s="496"/>
      <c r="CJ40" s="496"/>
      <c r="CK40" s="496"/>
      <c r="CL40" s="499"/>
      <c r="CM40" s="358" t="str">
        <f t="shared" si="5"/>
        <v/>
      </c>
      <c r="CN40" s="66">
        <f t="shared" si="33"/>
        <v>0</v>
      </c>
      <c r="CO40" s="66" t="str">
        <f t="shared" si="7"/>
        <v/>
      </c>
      <c r="CP40" s="66">
        <f t="shared" si="34"/>
        <v>0</v>
      </c>
      <c r="CQ40" s="66" t="str">
        <f t="shared" si="9"/>
        <v/>
      </c>
      <c r="CR40" s="66">
        <f t="shared" si="35"/>
        <v>0</v>
      </c>
      <c r="CS40" s="66" t="str">
        <f t="shared" si="11"/>
        <v/>
      </c>
      <c r="CT40" s="66">
        <f t="shared" si="36"/>
        <v>0</v>
      </c>
      <c r="CU40" s="66" t="str">
        <f t="shared" si="13"/>
        <v/>
      </c>
      <c r="CV40" s="66">
        <f t="shared" si="37"/>
        <v>0</v>
      </c>
      <c r="CW40" s="66" t="str">
        <f t="shared" si="15"/>
        <v/>
      </c>
      <c r="CX40" s="67">
        <f t="shared" si="38"/>
        <v>0</v>
      </c>
      <c r="CY40" s="89"/>
      <c r="CZ40" s="218">
        <f t="shared" si="17"/>
        <v>0</v>
      </c>
      <c r="DA40" s="30" t="str">
        <f t="shared" si="18"/>
        <v>412</v>
      </c>
      <c r="DB40" s="30"/>
      <c r="DD40" s="267" t="str">
        <f t="shared" si="19"/>
        <v/>
      </c>
      <c r="DE40" s="267" t="e">
        <f t="shared" si="20"/>
        <v>#VALUE!</v>
      </c>
    </row>
    <row r="41" spans="1:109" s="33" customFormat="1" ht="16.5">
      <c r="A41" s="61">
        <v>17</v>
      </c>
      <c r="B41" s="548">
        <v>25</v>
      </c>
      <c r="C41" s="549"/>
      <c r="D41" s="340" t="s">
        <v>58</v>
      </c>
      <c r="E41" s="252" t="s">
        <v>103</v>
      </c>
      <c r="F41" s="62" t="s">
        <v>366</v>
      </c>
      <c r="G41" s="495"/>
      <c r="H41" s="496"/>
      <c r="I41" s="496"/>
      <c r="J41" s="496"/>
      <c r="K41" s="496"/>
      <c r="L41" s="496"/>
      <c r="M41" s="496"/>
      <c r="N41" s="496"/>
      <c r="O41" s="496"/>
      <c r="P41" s="496"/>
      <c r="Q41" s="496"/>
      <c r="R41" s="497"/>
      <c r="S41" s="498"/>
      <c r="T41" s="496"/>
      <c r="U41" s="496"/>
      <c r="V41" s="496"/>
      <c r="W41" s="496"/>
      <c r="X41" s="496"/>
      <c r="Y41" s="496"/>
      <c r="Z41" s="496"/>
      <c r="AA41" s="496"/>
      <c r="AB41" s="496"/>
      <c r="AC41" s="496"/>
      <c r="AD41" s="497"/>
      <c r="AE41" s="498"/>
      <c r="AF41" s="496"/>
      <c r="AG41" s="496"/>
      <c r="AH41" s="496"/>
      <c r="AI41" s="496"/>
      <c r="AJ41" s="496"/>
      <c r="AK41" s="496"/>
      <c r="AL41" s="496"/>
      <c r="AM41" s="496"/>
      <c r="AN41" s="496"/>
      <c r="AO41" s="496"/>
      <c r="AP41" s="497"/>
      <c r="AQ41" s="498"/>
      <c r="AR41" s="496"/>
      <c r="AS41" s="496"/>
      <c r="AT41" s="496"/>
      <c r="AU41" s="496"/>
      <c r="AV41" s="496"/>
      <c r="AW41" s="496"/>
      <c r="AX41" s="496"/>
      <c r="AY41" s="496"/>
      <c r="AZ41" s="496"/>
      <c r="BA41" s="496"/>
      <c r="BB41" s="497"/>
      <c r="BC41" s="498"/>
      <c r="BD41" s="496"/>
      <c r="BE41" s="496"/>
      <c r="BF41" s="496"/>
      <c r="BG41" s="496"/>
      <c r="BH41" s="496"/>
      <c r="BI41" s="496"/>
      <c r="BJ41" s="496"/>
      <c r="BK41" s="496"/>
      <c r="BL41" s="496"/>
      <c r="BM41" s="496"/>
      <c r="BN41" s="497"/>
      <c r="BO41" s="498"/>
      <c r="BP41" s="496"/>
      <c r="BQ41" s="496"/>
      <c r="BR41" s="496"/>
      <c r="BS41" s="496"/>
      <c r="BT41" s="496"/>
      <c r="BU41" s="496"/>
      <c r="BV41" s="496"/>
      <c r="BW41" s="496"/>
      <c r="BX41" s="496"/>
      <c r="BY41" s="496"/>
      <c r="BZ41" s="497"/>
      <c r="CA41" s="498"/>
      <c r="CB41" s="496"/>
      <c r="CC41" s="496"/>
      <c r="CD41" s="496"/>
      <c r="CE41" s="496"/>
      <c r="CF41" s="496"/>
      <c r="CG41" s="496"/>
      <c r="CH41" s="496"/>
      <c r="CI41" s="496"/>
      <c r="CJ41" s="496"/>
      <c r="CK41" s="496"/>
      <c r="CL41" s="499"/>
      <c r="CM41" s="358" t="str">
        <f t="shared" si="5"/>
        <v/>
      </c>
      <c r="CN41" s="66">
        <f t="shared" si="33"/>
        <v>0</v>
      </c>
      <c r="CO41" s="66" t="str">
        <f t="shared" si="7"/>
        <v/>
      </c>
      <c r="CP41" s="66">
        <f t="shared" si="34"/>
        <v>0</v>
      </c>
      <c r="CQ41" s="66" t="str">
        <f t="shared" si="9"/>
        <v/>
      </c>
      <c r="CR41" s="66">
        <f t="shared" si="35"/>
        <v>0</v>
      </c>
      <c r="CS41" s="66" t="str">
        <f t="shared" si="11"/>
        <v/>
      </c>
      <c r="CT41" s="66">
        <f t="shared" si="36"/>
        <v>0</v>
      </c>
      <c r="CU41" s="66" t="str">
        <f t="shared" si="13"/>
        <v/>
      </c>
      <c r="CV41" s="66">
        <f t="shared" si="37"/>
        <v>0</v>
      </c>
      <c r="CW41" s="66" t="str">
        <f t="shared" si="15"/>
        <v/>
      </c>
      <c r="CX41" s="67">
        <f t="shared" si="38"/>
        <v>0</v>
      </c>
      <c r="CY41" s="89"/>
      <c r="CZ41" s="218">
        <f t="shared" si="17"/>
        <v>0</v>
      </c>
      <c r="DA41" s="30" t="str">
        <f t="shared" si="18"/>
        <v>413</v>
      </c>
      <c r="DB41" s="30"/>
      <c r="DD41" s="267" t="str">
        <f t="shared" si="19"/>
        <v/>
      </c>
      <c r="DE41" s="267" t="e">
        <f t="shared" si="20"/>
        <v>#VALUE!</v>
      </c>
    </row>
    <row r="42" spans="1:109" s="33" customFormat="1" ht="16.5">
      <c r="A42" s="61">
        <v>17</v>
      </c>
      <c r="B42" s="548"/>
      <c r="C42" s="549"/>
      <c r="D42" s="340" t="s">
        <v>58</v>
      </c>
      <c r="E42" s="252" t="s">
        <v>104</v>
      </c>
      <c r="F42" s="62" t="s">
        <v>367</v>
      </c>
      <c r="G42" s="495"/>
      <c r="H42" s="496"/>
      <c r="I42" s="496"/>
      <c r="J42" s="496"/>
      <c r="K42" s="496"/>
      <c r="L42" s="496"/>
      <c r="M42" s="496"/>
      <c r="N42" s="496"/>
      <c r="O42" s="496"/>
      <c r="P42" s="496"/>
      <c r="Q42" s="496"/>
      <c r="R42" s="497"/>
      <c r="S42" s="498"/>
      <c r="T42" s="496"/>
      <c r="U42" s="496"/>
      <c r="V42" s="496"/>
      <c r="W42" s="496"/>
      <c r="X42" s="496"/>
      <c r="Y42" s="496"/>
      <c r="Z42" s="496"/>
      <c r="AA42" s="496"/>
      <c r="AB42" s="496"/>
      <c r="AC42" s="496"/>
      <c r="AD42" s="497"/>
      <c r="AE42" s="498"/>
      <c r="AF42" s="496"/>
      <c r="AG42" s="496"/>
      <c r="AH42" s="496"/>
      <c r="AI42" s="496"/>
      <c r="AJ42" s="496"/>
      <c r="AK42" s="496"/>
      <c r="AL42" s="496"/>
      <c r="AM42" s="496"/>
      <c r="AN42" s="496"/>
      <c r="AO42" s="496"/>
      <c r="AP42" s="497"/>
      <c r="AQ42" s="498"/>
      <c r="AR42" s="496"/>
      <c r="AS42" s="496"/>
      <c r="AT42" s="496"/>
      <c r="AU42" s="496"/>
      <c r="AV42" s="496"/>
      <c r="AW42" s="496"/>
      <c r="AX42" s="496"/>
      <c r="AY42" s="496"/>
      <c r="AZ42" s="496"/>
      <c r="BA42" s="496"/>
      <c r="BB42" s="497"/>
      <c r="BC42" s="498"/>
      <c r="BD42" s="496"/>
      <c r="BE42" s="496"/>
      <c r="BF42" s="496"/>
      <c r="BG42" s="496"/>
      <c r="BH42" s="496"/>
      <c r="BI42" s="496"/>
      <c r="BJ42" s="496"/>
      <c r="BK42" s="496"/>
      <c r="BL42" s="496"/>
      <c r="BM42" s="496"/>
      <c r="BN42" s="497"/>
      <c r="BO42" s="498"/>
      <c r="BP42" s="496"/>
      <c r="BQ42" s="496"/>
      <c r="BR42" s="496"/>
      <c r="BS42" s="496"/>
      <c r="BT42" s="496"/>
      <c r="BU42" s="496"/>
      <c r="BV42" s="496"/>
      <c r="BW42" s="496"/>
      <c r="BX42" s="496"/>
      <c r="BY42" s="496"/>
      <c r="BZ42" s="497"/>
      <c r="CA42" s="498"/>
      <c r="CB42" s="496"/>
      <c r="CC42" s="496"/>
      <c r="CD42" s="496"/>
      <c r="CE42" s="496"/>
      <c r="CF42" s="496"/>
      <c r="CG42" s="496"/>
      <c r="CH42" s="496"/>
      <c r="CI42" s="496"/>
      <c r="CJ42" s="496"/>
      <c r="CK42" s="496"/>
      <c r="CL42" s="499"/>
      <c r="CM42" s="358" t="str">
        <f t="shared" si="5"/>
        <v/>
      </c>
      <c r="CN42" s="66">
        <f t="shared" si="33"/>
        <v>0</v>
      </c>
      <c r="CO42" s="66" t="str">
        <f t="shared" si="7"/>
        <v/>
      </c>
      <c r="CP42" s="66">
        <f t="shared" si="34"/>
        <v>0</v>
      </c>
      <c r="CQ42" s="66" t="str">
        <f t="shared" si="9"/>
        <v/>
      </c>
      <c r="CR42" s="66">
        <f t="shared" si="35"/>
        <v>0</v>
      </c>
      <c r="CS42" s="66" t="str">
        <f t="shared" si="11"/>
        <v/>
      </c>
      <c r="CT42" s="66">
        <f t="shared" si="36"/>
        <v>0</v>
      </c>
      <c r="CU42" s="66" t="str">
        <f t="shared" si="13"/>
        <v/>
      </c>
      <c r="CV42" s="66">
        <f t="shared" si="37"/>
        <v>0</v>
      </c>
      <c r="CW42" s="66" t="str">
        <f t="shared" si="15"/>
        <v/>
      </c>
      <c r="CX42" s="67">
        <f t="shared" si="38"/>
        <v>0</v>
      </c>
      <c r="CY42" s="89"/>
      <c r="CZ42" s="218">
        <f t="shared" si="17"/>
        <v>0</v>
      </c>
      <c r="DA42" s="30" t="str">
        <f t="shared" si="18"/>
        <v>413</v>
      </c>
      <c r="DB42" s="30"/>
      <c r="DD42" s="267" t="str">
        <f t="shared" si="19"/>
        <v/>
      </c>
      <c r="DE42" s="267" t="e">
        <f t="shared" si="20"/>
        <v>#VALUE!</v>
      </c>
    </row>
    <row r="43" spans="1:109" s="33" customFormat="1" ht="16.5">
      <c r="A43" s="61">
        <v>17</v>
      </c>
      <c r="B43" s="548"/>
      <c r="C43" s="549"/>
      <c r="D43" s="340" t="s">
        <v>58</v>
      </c>
      <c r="E43" s="252" t="s">
        <v>107</v>
      </c>
      <c r="F43" s="62" t="s">
        <v>368</v>
      </c>
      <c r="G43" s="495"/>
      <c r="H43" s="496"/>
      <c r="I43" s="496"/>
      <c r="J43" s="496"/>
      <c r="K43" s="496"/>
      <c r="L43" s="496"/>
      <c r="M43" s="496"/>
      <c r="N43" s="496"/>
      <c r="O43" s="496"/>
      <c r="P43" s="496"/>
      <c r="Q43" s="496"/>
      <c r="R43" s="497"/>
      <c r="S43" s="498"/>
      <c r="T43" s="496"/>
      <c r="U43" s="496"/>
      <c r="V43" s="496"/>
      <c r="W43" s="496"/>
      <c r="X43" s="496"/>
      <c r="Y43" s="496"/>
      <c r="Z43" s="496"/>
      <c r="AA43" s="496"/>
      <c r="AB43" s="496"/>
      <c r="AC43" s="496"/>
      <c r="AD43" s="497"/>
      <c r="AE43" s="498"/>
      <c r="AF43" s="496"/>
      <c r="AG43" s="496"/>
      <c r="AH43" s="496"/>
      <c r="AI43" s="496"/>
      <c r="AJ43" s="496"/>
      <c r="AK43" s="496"/>
      <c r="AL43" s="496"/>
      <c r="AM43" s="496"/>
      <c r="AN43" s="496"/>
      <c r="AO43" s="496"/>
      <c r="AP43" s="497"/>
      <c r="AQ43" s="498"/>
      <c r="AR43" s="496"/>
      <c r="AS43" s="496"/>
      <c r="AT43" s="496"/>
      <c r="AU43" s="496"/>
      <c r="AV43" s="496"/>
      <c r="AW43" s="496"/>
      <c r="AX43" s="496"/>
      <c r="AY43" s="496"/>
      <c r="AZ43" s="496"/>
      <c r="BA43" s="496"/>
      <c r="BB43" s="497"/>
      <c r="BC43" s="498"/>
      <c r="BD43" s="496"/>
      <c r="BE43" s="496"/>
      <c r="BF43" s="496"/>
      <c r="BG43" s="496"/>
      <c r="BH43" s="496"/>
      <c r="BI43" s="496"/>
      <c r="BJ43" s="496"/>
      <c r="BK43" s="496"/>
      <c r="BL43" s="496"/>
      <c r="BM43" s="496"/>
      <c r="BN43" s="497"/>
      <c r="BO43" s="498"/>
      <c r="BP43" s="496"/>
      <c r="BQ43" s="496"/>
      <c r="BR43" s="496"/>
      <c r="BS43" s="496"/>
      <c r="BT43" s="496"/>
      <c r="BU43" s="496"/>
      <c r="BV43" s="496"/>
      <c r="BW43" s="496"/>
      <c r="BX43" s="496"/>
      <c r="BY43" s="496"/>
      <c r="BZ43" s="497"/>
      <c r="CA43" s="498"/>
      <c r="CB43" s="496"/>
      <c r="CC43" s="496"/>
      <c r="CD43" s="496"/>
      <c r="CE43" s="496"/>
      <c r="CF43" s="496"/>
      <c r="CG43" s="496"/>
      <c r="CH43" s="496"/>
      <c r="CI43" s="496"/>
      <c r="CJ43" s="496"/>
      <c r="CK43" s="496"/>
      <c r="CL43" s="499"/>
      <c r="CM43" s="358" t="str">
        <f t="shared" si="5"/>
        <v/>
      </c>
      <c r="CN43" s="66">
        <f t="shared" si="6"/>
        <v>0</v>
      </c>
      <c r="CO43" s="66" t="str">
        <f t="shared" si="7"/>
        <v/>
      </c>
      <c r="CP43" s="66">
        <f t="shared" si="8"/>
        <v>0</v>
      </c>
      <c r="CQ43" s="66" t="str">
        <f t="shared" si="9"/>
        <v/>
      </c>
      <c r="CR43" s="66">
        <f t="shared" si="10"/>
        <v>0</v>
      </c>
      <c r="CS43" s="66" t="str">
        <f t="shared" si="11"/>
        <v/>
      </c>
      <c r="CT43" s="66">
        <f t="shared" si="12"/>
        <v>0</v>
      </c>
      <c r="CU43" s="66" t="str">
        <f t="shared" si="13"/>
        <v/>
      </c>
      <c r="CV43" s="66">
        <f t="shared" si="14"/>
        <v>0</v>
      </c>
      <c r="CW43" s="66" t="str">
        <f t="shared" si="15"/>
        <v/>
      </c>
      <c r="CX43" s="67">
        <f t="shared" si="16"/>
        <v>0</v>
      </c>
      <c r="CY43" s="89"/>
      <c r="CZ43" s="218">
        <f t="shared" si="17"/>
        <v>0</v>
      </c>
      <c r="DA43" s="30" t="str">
        <f t="shared" si="18"/>
        <v>413</v>
      </c>
      <c r="DB43" s="30"/>
      <c r="DD43" s="267" t="str">
        <f t="shared" si="19"/>
        <v/>
      </c>
      <c r="DE43" s="267" t="e">
        <f t="shared" si="20"/>
        <v>#VALUE!</v>
      </c>
    </row>
    <row r="44" spans="1:109" s="33" customFormat="1" ht="16.5">
      <c r="A44" s="61">
        <v>17</v>
      </c>
      <c r="B44" s="548">
        <v>26</v>
      </c>
      <c r="C44" s="549"/>
      <c r="D44" s="340" t="s">
        <v>59</v>
      </c>
      <c r="E44" s="252" t="s">
        <v>103</v>
      </c>
      <c r="F44" s="62" t="s">
        <v>369</v>
      </c>
      <c r="G44" s="495"/>
      <c r="H44" s="496"/>
      <c r="I44" s="496"/>
      <c r="J44" s="496"/>
      <c r="K44" s="496"/>
      <c r="L44" s="496"/>
      <c r="M44" s="496"/>
      <c r="N44" s="496"/>
      <c r="O44" s="496"/>
      <c r="P44" s="496"/>
      <c r="Q44" s="496"/>
      <c r="R44" s="497"/>
      <c r="S44" s="498"/>
      <c r="T44" s="496"/>
      <c r="U44" s="496"/>
      <c r="V44" s="496"/>
      <c r="W44" s="496"/>
      <c r="X44" s="496"/>
      <c r="Y44" s="496"/>
      <c r="Z44" s="496"/>
      <c r="AA44" s="496"/>
      <c r="AB44" s="496"/>
      <c r="AC44" s="496"/>
      <c r="AD44" s="497"/>
      <c r="AE44" s="498"/>
      <c r="AF44" s="496"/>
      <c r="AG44" s="496"/>
      <c r="AH44" s="496"/>
      <c r="AI44" s="496"/>
      <c r="AJ44" s="496"/>
      <c r="AK44" s="496"/>
      <c r="AL44" s="496"/>
      <c r="AM44" s="496"/>
      <c r="AN44" s="496"/>
      <c r="AO44" s="496"/>
      <c r="AP44" s="497"/>
      <c r="AQ44" s="498"/>
      <c r="AR44" s="496"/>
      <c r="AS44" s="496"/>
      <c r="AT44" s="496"/>
      <c r="AU44" s="496"/>
      <c r="AV44" s="496"/>
      <c r="AW44" s="496"/>
      <c r="AX44" s="496"/>
      <c r="AY44" s="496"/>
      <c r="AZ44" s="496"/>
      <c r="BA44" s="496"/>
      <c r="BB44" s="497"/>
      <c r="BC44" s="498"/>
      <c r="BD44" s="496"/>
      <c r="BE44" s="496"/>
      <c r="BF44" s="496"/>
      <c r="BG44" s="496"/>
      <c r="BH44" s="496"/>
      <c r="BI44" s="496"/>
      <c r="BJ44" s="496"/>
      <c r="BK44" s="496"/>
      <c r="BL44" s="496"/>
      <c r="BM44" s="496"/>
      <c r="BN44" s="497"/>
      <c r="BO44" s="498"/>
      <c r="BP44" s="496"/>
      <c r="BQ44" s="496"/>
      <c r="BR44" s="496"/>
      <c r="BS44" s="496"/>
      <c r="BT44" s="496"/>
      <c r="BU44" s="496"/>
      <c r="BV44" s="496"/>
      <c r="BW44" s="496"/>
      <c r="BX44" s="496"/>
      <c r="BY44" s="496"/>
      <c r="BZ44" s="497"/>
      <c r="CA44" s="498"/>
      <c r="CB44" s="496"/>
      <c r="CC44" s="496"/>
      <c r="CD44" s="496"/>
      <c r="CE44" s="496"/>
      <c r="CF44" s="496"/>
      <c r="CG44" s="496"/>
      <c r="CH44" s="496"/>
      <c r="CI44" s="496"/>
      <c r="CJ44" s="496"/>
      <c r="CK44" s="496"/>
      <c r="CL44" s="499"/>
      <c r="CM44" s="358" t="str">
        <f t="shared" si="5"/>
        <v/>
      </c>
      <c r="CN44" s="66">
        <f t="shared" ref="CN44:CN45" si="39">SUM(H44,T44,AF44,AR44,BD44,BP44,CB44)</f>
        <v>0</v>
      </c>
      <c r="CO44" s="66" t="str">
        <f t="shared" si="7"/>
        <v/>
      </c>
      <c r="CP44" s="66">
        <f t="shared" ref="CP44:CP45" si="40">SUM(J44,V44,AH44,AT44,BF44,BR44,CD44)</f>
        <v>0</v>
      </c>
      <c r="CQ44" s="66" t="str">
        <f t="shared" si="9"/>
        <v/>
      </c>
      <c r="CR44" s="66">
        <f t="shared" ref="CR44:CR45" si="41">SUM(L44,X44,AJ44,AV44,BH44,BT44,CF44)</f>
        <v>0</v>
      </c>
      <c r="CS44" s="66" t="str">
        <f t="shared" si="11"/>
        <v/>
      </c>
      <c r="CT44" s="66">
        <f t="shared" ref="CT44:CT45" si="42">SUM(N44,Z44,AL44,AX44,BJ44,BV44,CH44)</f>
        <v>0</v>
      </c>
      <c r="CU44" s="80" t="str">
        <f t="shared" si="13"/>
        <v/>
      </c>
      <c r="CV44" s="66">
        <f t="shared" ref="CV44:CV45" si="43">SUM(P44,AB44,AN44,AZ44,BL44,BX44,CJ44)</f>
        <v>0</v>
      </c>
      <c r="CW44" s="66" t="str">
        <f t="shared" si="15"/>
        <v/>
      </c>
      <c r="CX44" s="67">
        <f t="shared" ref="CX44:CX45" si="44">SUM(R44,AD44,AP44,BB44,BN44,BZ44,CL44)</f>
        <v>0</v>
      </c>
      <c r="CY44" s="89"/>
      <c r="CZ44" s="218">
        <f t="shared" si="17"/>
        <v>0</v>
      </c>
      <c r="DA44" s="30" t="str">
        <f t="shared" si="18"/>
        <v>413</v>
      </c>
      <c r="DB44" s="30"/>
      <c r="DC44" s="33" t="s">
        <v>426</v>
      </c>
      <c r="DD44" s="267" t="str">
        <f t="shared" si="19"/>
        <v/>
      </c>
      <c r="DE44" s="267" t="e">
        <f t="shared" si="20"/>
        <v>#VALUE!</v>
      </c>
    </row>
    <row r="45" spans="1:109" s="33" customFormat="1" ht="16.5">
      <c r="A45" s="61">
        <v>17</v>
      </c>
      <c r="B45" s="548"/>
      <c r="C45" s="549"/>
      <c r="D45" s="340" t="s">
        <v>59</v>
      </c>
      <c r="E45" s="252" t="s">
        <v>104</v>
      </c>
      <c r="F45" s="62" t="s">
        <v>370</v>
      </c>
      <c r="G45" s="495"/>
      <c r="H45" s="496"/>
      <c r="I45" s="496"/>
      <c r="J45" s="496"/>
      <c r="K45" s="496"/>
      <c r="L45" s="496"/>
      <c r="M45" s="496"/>
      <c r="N45" s="496"/>
      <c r="O45" s="496"/>
      <c r="P45" s="496"/>
      <c r="Q45" s="496"/>
      <c r="R45" s="497"/>
      <c r="S45" s="498"/>
      <c r="T45" s="496"/>
      <c r="U45" s="496"/>
      <c r="V45" s="496"/>
      <c r="W45" s="496"/>
      <c r="X45" s="496"/>
      <c r="Y45" s="496"/>
      <c r="Z45" s="496"/>
      <c r="AA45" s="496"/>
      <c r="AB45" s="496"/>
      <c r="AC45" s="496"/>
      <c r="AD45" s="497"/>
      <c r="AE45" s="498"/>
      <c r="AF45" s="496"/>
      <c r="AG45" s="496"/>
      <c r="AH45" s="496"/>
      <c r="AI45" s="496"/>
      <c r="AJ45" s="496"/>
      <c r="AK45" s="496"/>
      <c r="AL45" s="496"/>
      <c r="AM45" s="496"/>
      <c r="AN45" s="496"/>
      <c r="AO45" s="496"/>
      <c r="AP45" s="497"/>
      <c r="AQ45" s="498"/>
      <c r="AR45" s="496"/>
      <c r="AS45" s="496"/>
      <c r="AT45" s="496"/>
      <c r="AU45" s="496"/>
      <c r="AV45" s="496"/>
      <c r="AW45" s="496"/>
      <c r="AX45" s="496"/>
      <c r="AY45" s="496"/>
      <c r="AZ45" s="496"/>
      <c r="BA45" s="496"/>
      <c r="BB45" s="497"/>
      <c r="BC45" s="498"/>
      <c r="BD45" s="496"/>
      <c r="BE45" s="496"/>
      <c r="BF45" s="496"/>
      <c r="BG45" s="496"/>
      <c r="BH45" s="496"/>
      <c r="BI45" s="496"/>
      <c r="BJ45" s="496"/>
      <c r="BK45" s="496"/>
      <c r="BL45" s="496"/>
      <c r="BM45" s="496"/>
      <c r="BN45" s="497"/>
      <c r="BO45" s="498"/>
      <c r="BP45" s="496"/>
      <c r="BQ45" s="496"/>
      <c r="BR45" s="496"/>
      <c r="BS45" s="496"/>
      <c r="BT45" s="496"/>
      <c r="BU45" s="496"/>
      <c r="BV45" s="496"/>
      <c r="BW45" s="496"/>
      <c r="BX45" s="496"/>
      <c r="BY45" s="496"/>
      <c r="BZ45" s="497"/>
      <c r="CA45" s="498"/>
      <c r="CB45" s="496"/>
      <c r="CC45" s="496"/>
      <c r="CD45" s="496"/>
      <c r="CE45" s="496"/>
      <c r="CF45" s="496"/>
      <c r="CG45" s="496"/>
      <c r="CH45" s="496"/>
      <c r="CI45" s="496"/>
      <c r="CJ45" s="496"/>
      <c r="CK45" s="496"/>
      <c r="CL45" s="499"/>
      <c r="CM45" s="358" t="str">
        <f t="shared" si="5"/>
        <v/>
      </c>
      <c r="CN45" s="66">
        <f t="shared" si="39"/>
        <v>0</v>
      </c>
      <c r="CO45" s="66" t="str">
        <f t="shared" si="7"/>
        <v/>
      </c>
      <c r="CP45" s="66">
        <f t="shared" si="40"/>
        <v>0</v>
      </c>
      <c r="CQ45" s="66" t="str">
        <f t="shared" si="9"/>
        <v/>
      </c>
      <c r="CR45" s="66">
        <f t="shared" si="41"/>
        <v>0</v>
      </c>
      <c r="CS45" s="66" t="str">
        <f t="shared" si="11"/>
        <v/>
      </c>
      <c r="CT45" s="66">
        <f t="shared" si="42"/>
        <v>0</v>
      </c>
      <c r="CU45" s="66" t="str">
        <f t="shared" si="13"/>
        <v/>
      </c>
      <c r="CV45" s="66">
        <f t="shared" si="43"/>
        <v>0</v>
      </c>
      <c r="CW45" s="66" t="str">
        <f t="shared" si="15"/>
        <v/>
      </c>
      <c r="CX45" s="67">
        <f t="shared" si="44"/>
        <v>0</v>
      </c>
      <c r="CY45" s="89"/>
      <c r="CZ45" s="218">
        <f t="shared" si="17"/>
        <v>0</v>
      </c>
      <c r="DA45" s="30" t="str">
        <f t="shared" si="18"/>
        <v>413</v>
      </c>
      <c r="DB45" s="30"/>
      <c r="DD45" s="267" t="str">
        <f t="shared" si="19"/>
        <v/>
      </c>
      <c r="DE45" s="267" t="e">
        <f t="shared" si="20"/>
        <v>#VALUE!</v>
      </c>
    </row>
    <row r="46" spans="1:109" s="33" customFormat="1" ht="16.5">
      <c r="A46" s="61">
        <v>17</v>
      </c>
      <c r="B46" s="548"/>
      <c r="C46" s="549"/>
      <c r="D46" s="340" t="s">
        <v>59</v>
      </c>
      <c r="E46" s="252" t="s">
        <v>107</v>
      </c>
      <c r="F46" s="62" t="s">
        <v>371</v>
      </c>
      <c r="G46" s="495"/>
      <c r="H46" s="496"/>
      <c r="I46" s="496"/>
      <c r="J46" s="496"/>
      <c r="K46" s="496"/>
      <c r="L46" s="496"/>
      <c r="M46" s="496"/>
      <c r="N46" s="496"/>
      <c r="O46" s="496"/>
      <c r="P46" s="496"/>
      <c r="Q46" s="496"/>
      <c r="R46" s="497"/>
      <c r="S46" s="498"/>
      <c r="T46" s="496"/>
      <c r="U46" s="496"/>
      <c r="V46" s="496"/>
      <c r="W46" s="496"/>
      <c r="X46" s="496"/>
      <c r="Y46" s="496"/>
      <c r="Z46" s="496"/>
      <c r="AA46" s="496"/>
      <c r="AB46" s="496"/>
      <c r="AC46" s="496"/>
      <c r="AD46" s="497"/>
      <c r="AE46" s="498"/>
      <c r="AF46" s="496"/>
      <c r="AG46" s="496"/>
      <c r="AH46" s="496"/>
      <c r="AI46" s="496"/>
      <c r="AJ46" s="496"/>
      <c r="AK46" s="496"/>
      <c r="AL46" s="496"/>
      <c r="AM46" s="496"/>
      <c r="AN46" s="496"/>
      <c r="AO46" s="496"/>
      <c r="AP46" s="497"/>
      <c r="AQ46" s="498"/>
      <c r="AR46" s="496"/>
      <c r="AS46" s="496"/>
      <c r="AT46" s="496"/>
      <c r="AU46" s="496"/>
      <c r="AV46" s="496"/>
      <c r="AW46" s="496"/>
      <c r="AX46" s="496"/>
      <c r="AY46" s="496"/>
      <c r="AZ46" s="496"/>
      <c r="BA46" s="496"/>
      <c r="BB46" s="497"/>
      <c r="BC46" s="498"/>
      <c r="BD46" s="496"/>
      <c r="BE46" s="496"/>
      <c r="BF46" s="496"/>
      <c r="BG46" s="496"/>
      <c r="BH46" s="496"/>
      <c r="BI46" s="496"/>
      <c r="BJ46" s="496"/>
      <c r="BK46" s="496"/>
      <c r="BL46" s="496"/>
      <c r="BM46" s="496"/>
      <c r="BN46" s="497"/>
      <c r="BO46" s="498"/>
      <c r="BP46" s="496"/>
      <c r="BQ46" s="496"/>
      <c r="BR46" s="496"/>
      <c r="BS46" s="496"/>
      <c r="BT46" s="496"/>
      <c r="BU46" s="496"/>
      <c r="BV46" s="496"/>
      <c r="BW46" s="496"/>
      <c r="BX46" s="496"/>
      <c r="BY46" s="496"/>
      <c r="BZ46" s="497"/>
      <c r="CA46" s="498"/>
      <c r="CB46" s="496"/>
      <c r="CC46" s="496"/>
      <c r="CD46" s="496"/>
      <c r="CE46" s="496"/>
      <c r="CF46" s="496"/>
      <c r="CG46" s="496"/>
      <c r="CH46" s="496"/>
      <c r="CI46" s="496"/>
      <c r="CJ46" s="496"/>
      <c r="CK46" s="496"/>
      <c r="CL46" s="499"/>
      <c r="CM46" s="358" t="str">
        <f t="shared" si="5"/>
        <v/>
      </c>
      <c r="CN46" s="66">
        <f t="shared" si="6"/>
        <v>0</v>
      </c>
      <c r="CO46" s="66" t="str">
        <f t="shared" si="7"/>
        <v/>
      </c>
      <c r="CP46" s="66">
        <f t="shared" si="8"/>
        <v>0</v>
      </c>
      <c r="CQ46" s="66" t="str">
        <f t="shared" si="9"/>
        <v/>
      </c>
      <c r="CR46" s="66">
        <f t="shared" si="10"/>
        <v>0</v>
      </c>
      <c r="CS46" s="66" t="str">
        <f t="shared" si="11"/>
        <v/>
      </c>
      <c r="CT46" s="66">
        <f t="shared" si="12"/>
        <v>0</v>
      </c>
      <c r="CU46" s="66" t="str">
        <f t="shared" si="13"/>
        <v/>
      </c>
      <c r="CV46" s="66">
        <f t="shared" si="14"/>
        <v>0</v>
      </c>
      <c r="CW46" s="66" t="str">
        <f t="shared" si="15"/>
        <v/>
      </c>
      <c r="CX46" s="67">
        <f t="shared" si="16"/>
        <v>0</v>
      </c>
      <c r="CY46" s="89"/>
      <c r="CZ46" s="218">
        <f t="shared" si="17"/>
        <v>0</v>
      </c>
      <c r="DA46" s="30" t="str">
        <f t="shared" si="18"/>
        <v>413</v>
      </c>
      <c r="DB46" s="30"/>
      <c r="DD46" s="267" t="str">
        <f t="shared" si="19"/>
        <v/>
      </c>
      <c r="DE46" s="267" t="e">
        <f t="shared" si="20"/>
        <v>#VALUE!</v>
      </c>
    </row>
    <row r="47" spans="1:109" s="33" customFormat="1" ht="16.5">
      <c r="A47" s="61">
        <v>17</v>
      </c>
      <c r="B47" s="548">
        <v>27</v>
      </c>
      <c r="C47" s="549"/>
      <c r="D47" s="340" t="s">
        <v>23</v>
      </c>
      <c r="E47" s="252" t="s">
        <v>103</v>
      </c>
      <c r="F47" s="62" t="s">
        <v>372</v>
      </c>
      <c r="G47" s="495"/>
      <c r="H47" s="496"/>
      <c r="I47" s="496"/>
      <c r="J47" s="496"/>
      <c r="K47" s="496"/>
      <c r="L47" s="496"/>
      <c r="M47" s="496"/>
      <c r="N47" s="496"/>
      <c r="O47" s="496"/>
      <c r="P47" s="496"/>
      <c r="Q47" s="496"/>
      <c r="R47" s="497"/>
      <c r="S47" s="498"/>
      <c r="T47" s="496"/>
      <c r="U47" s="496"/>
      <c r="V47" s="496"/>
      <c r="W47" s="496"/>
      <c r="X47" s="496"/>
      <c r="Y47" s="496"/>
      <c r="Z47" s="496"/>
      <c r="AA47" s="496"/>
      <c r="AB47" s="496"/>
      <c r="AC47" s="496"/>
      <c r="AD47" s="497"/>
      <c r="AE47" s="498"/>
      <c r="AF47" s="496"/>
      <c r="AG47" s="496"/>
      <c r="AH47" s="496"/>
      <c r="AI47" s="496"/>
      <c r="AJ47" s="496"/>
      <c r="AK47" s="496"/>
      <c r="AL47" s="496"/>
      <c r="AM47" s="496"/>
      <c r="AN47" s="496"/>
      <c r="AO47" s="496"/>
      <c r="AP47" s="497"/>
      <c r="AQ47" s="498"/>
      <c r="AR47" s="496"/>
      <c r="AS47" s="496"/>
      <c r="AT47" s="496"/>
      <c r="AU47" s="496"/>
      <c r="AV47" s="496"/>
      <c r="AW47" s="496"/>
      <c r="AX47" s="496"/>
      <c r="AY47" s="496"/>
      <c r="AZ47" s="496"/>
      <c r="BA47" s="496"/>
      <c r="BB47" s="497"/>
      <c r="BC47" s="498"/>
      <c r="BD47" s="496"/>
      <c r="BE47" s="496"/>
      <c r="BF47" s="496"/>
      <c r="BG47" s="496"/>
      <c r="BH47" s="496"/>
      <c r="BI47" s="496"/>
      <c r="BJ47" s="496"/>
      <c r="BK47" s="496"/>
      <c r="BL47" s="496"/>
      <c r="BM47" s="496"/>
      <c r="BN47" s="497"/>
      <c r="BO47" s="498"/>
      <c r="BP47" s="496"/>
      <c r="BQ47" s="496"/>
      <c r="BR47" s="496"/>
      <c r="BS47" s="496"/>
      <c r="BT47" s="496"/>
      <c r="BU47" s="496"/>
      <c r="BV47" s="496"/>
      <c r="BW47" s="496"/>
      <c r="BX47" s="496"/>
      <c r="BY47" s="496"/>
      <c r="BZ47" s="497"/>
      <c r="CA47" s="498"/>
      <c r="CB47" s="496"/>
      <c r="CC47" s="496"/>
      <c r="CD47" s="496"/>
      <c r="CE47" s="496"/>
      <c r="CF47" s="496"/>
      <c r="CG47" s="496"/>
      <c r="CH47" s="496"/>
      <c r="CI47" s="496"/>
      <c r="CJ47" s="496"/>
      <c r="CK47" s="496"/>
      <c r="CL47" s="499"/>
      <c r="CM47" s="358" t="str">
        <f t="shared" si="5"/>
        <v/>
      </c>
      <c r="CN47" s="66">
        <f t="shared" si="6"/>
        <v>0</v>
      </c>
      <c r="CO47" s="66" t="str">
        <f t="shared" si="7"/>
        <v/>
      </c>
      <c r="CP47" s="66">
        <f t="shared" si="8"/>
        <v>0</v>
      </c>
      <c r="CQ47" s="66" t="str">
        <f t="shared" si="9"/>
        <v/>
      </c>
      <c r="CR47" s="66">
        <f t="shared" si="10"/>
        <v>0</v>
      </c>
      <c r="CS47" s="66" t="str">
        <f t="shared" si="11"/>
        <v/>
      </c>
      <c r="CT47" s="66">
        <f t="shared" si="12"/>
        <v>0</v>
      </c>
      <c r="CU47" s="66" t="str">
        <f t="shared" si="13"/>
        <v/>
      </c>
      <c r="CV47" s="66">
        <f t="shared" si="14"/>
        <v>0</v>
      </c>
      <c r="CW47" s="66" t="str">
        <f t="shared" si="15"/>
        <v/>
      </c>
      <c r="CX47" s="67">
        <f t="shared" si="16"/>
        <v>0</v>
      </c>
      <c r="CY47" s="89"/>
      <c r="CZ47" s="218">
        <f t="shared" si="17"/>
        <v>0</v>
      </c>
      <c r="DA47" s="30" t="str">
        <f t="shared" si="18"/>
        <v>480</v>
      </c>
      <c r="DB47" s="30"/>
      <c r="DD47" s="267" t="str">
        <f t="shared" si="19"/>
        <v/>
      </c>
      <c r="DE47" s="267" t="e">
        <f t="shared" si="20"/>
        <v>#VALUE!</v>
      </c>
    </row>
    <row r="48" spans="1:109" s="33" customFormat="1" ht="16.5">
      <c r="A48" s="61">
        <v>17</v>
      </c>
      <c r="B48" s="548"/>
      <c r="C48" s="549"/>
      <c r="D48" s="340" t="s">
        <v>23</v>
      </c>
      <c r="E48" s="252" t="s">
        <v>104</v>
      </c>
      <c r="F48" s="62" t="s">
        <v>373</v>
      </c>
      <c r="G48" s="495"/>
      <c r="H48" s="496"/>
      <c r="I48" s="496"/>
      <c r="J48" s="496"/>
      <c r="K48" s="496"/>
      <c r="L48" s="496"/>
      <c r="M48" s="496"/>
      <c r="N48" s="496"/>
      <c r="O48" s="496"/>
      <c r="P48" s="496"/>
      <c r="Q48" s="496"/>
      <c r="R48" s="497"/>
      <c r="S48" s="498"/>
      <c r="T48" s="496"/>
      <c r="U48" s="496"/>
      <c r="V48" s="496"/>
      <c r="W48" s="496"/>
      <c r="X48" s="496"/>
      <c r="Y48" s="496"/>
      <c r="Z48" s="496"/>
      <c r="AA48" s="496"/>
      <c r="AB48" s="496"/>
      <c r="AC48" s="496"/>
      <c r="AD48" s="497"/>
      <c r="AE48" s="498"/>
      <c r="AF48" s="496"/>
      <c r="AG48" s="496"/>
      <c r="AH48" s="496"/>
      <c r="AI48" s="496"/>
      <c r="AJ48" s="496"/>
      <c r="AK48" s="496"/>
      <c r="AL48" s="496"/>
      <c r="AM48" s="496"/>
      <c r="AN48" s="496"/>
      <c r="AO48" s="496"/>
      <c r="AP48" s="497"/>
      <c r="AQ48" s="498"/>
      <c r="AR48" s="496"/>
      <c r="AS48" s="496"/>
      <c r="AT48" s="496"/>
      <c r="AU48" s="496"/>
      <c r="AV48" s="496"/>
      <c r="AW48" s="496"/>
      <c r="AX48" s="496"/>
      <c r="AY48" s="496"/>
      <c r="AZ48" s="496"/>
      <c r="BA48" s="496"/>
      <c r="BB48" s="497"/>
      <c r="BC48" s="498"/>
      <c r="BD48" s="496"/>
      <c r="BE48" s="496"/>
      <c r="BF48" s="496"/>
      <c r="BG48" s="496"/>
      <c r="BH48" s="496"/>
      <c r="BI48" s="496"/>
      <c r="BJ48" s="496"/>
      <c r="BK48" s="496"/>
      <c r="BL48" s="496"/>
      <c r="BM48" s="496"/>
      <c r="BN48" s="497"/>
      <c r="BO48" s="498"/>
      <c r="BP48" s="496"/>
      <c r="BQ48" s="496"/>
      <c r="BR48" s="496"/>
      <c r="BS48" s="496"/>
      <c r="BT48" s="496"/>
      <c r="BU48" s="496"/>
      <c r="BV48" s="496"/>
      <c r="BW48" s="496"/>
      <c r="BX48" s="496"/>
      <c r="BY48" s="496"/>
      <c r="BZ48" s="497"/>
      <c r="CA48" s="498"/>
      <c r="CB48" s="496"/>
      <c r="CC48" s="496"/>
      <c r="CD48" s="496"/>
      <c r="CE48" s="496"/>
      <c r="CF48" s="496"/>
      <c r="CG48" s="496"/>
      <c r="CH48" s="496"/>
      <c r="CI48" s="496"/>
      <c r="CJ48" s="496"/>
      <c r="CK48" s="496"/>
      <c r="CL48" s="499"/>
      <c r="CM48" s="79" t="str">
        <f t="shared" si="5"/>
        <v/>
      </c>
      <c r="CN48" s="66">
        <f t="shared" si="6"/>
        <v>0</v>
      </c>
      <c r="CO48" s="66" t="str">
        <f t="shared" si="7"/>
        <v/>
      </c>
      <c r="CP48" s="66">
        <f t="shared" si="8"/>
        <v>0</v>
      </c>
      <c r="CQ48" s="66" t="str">
        <f t="shared" si="9"/>
        <v/>
      </c>
      <c r="CR48" s="66">
        <f t="shared" si="10"/>
        <v>0</v>
      </c>
      <c r="CS48" s="66" t="str">
        <f t="shared" si="11"/>
        <v/>
      </c>
      <c r="CT48" s="66">
        <f t="shared" si="12"/>
        <v>0</v>
      </c>
      <c r="CU48" s="66" t="str">
        <f t="shared" si="13"/>
        <v/>
      </c>
      <c r="CV48" s="66">
        <f t="shared" si="14"/>
        <v>0</v>
      </c>
      <c r="CW48" s="66" t="str">
        <f t="shared" si="15"/>
        <v/>
      </c>
      <c r="CX48" s="67">
        <f t="shared" si="16"/>
        <v>0</v>
      </c>
      <c r="CY48" s="89"/>
      <c r="CZ48" s="218">
        <f t="shared" si="17"/>
        <v>0</v>
      </c>
      <c r="DA48" s="30" t="str">
        <f t="shared" si="18"/>
        <v>480</v>
      </c>
      <c r="DB48" s="30"/>
      <c r="DC48" s="33" t="s">
        <v>426</v>
      </c>
      <c r="DD48" s="267" t="str">
        <f t="shared" si="19"/>
        <v/>
      </c>
      <c r="DE48" s="267" t="e">
        <f t="shared" si="20"/>
        <v>#VALUE!</v>
      </c>
    </row>
    <row r="49" spans="1:109" s="468" customFormat="1" ht="16.5">
      <c r="A49" s="461">
        <v>18</v>
      </c>
      <c r="B49" s="548">
        <v>28</v>
      </c>
      <c r="C49" s="549" t="s">
        <v>73</v>
      </c>
      <c r="D49" s="462" t="s">
        <v>24</v>
      </c>
      <c r="E49" s="463" t="s">
        <v>108</v>
      </c>
      <c r="F49" s="464" t="s">
        <v>402</v>
      </c>
      <c r="G49" s="505"/>
      <c r="H49" s="506"/>
      <c r="I49" s="506"/>
      <c r="J49" s="506"/>
      <c r="K49" s="506"/>
      <c r="L49" s="506"/>
      <c r="M49" s="506"/>
      <c r="N49" s="506"/>
      <c r="O49" s="506"/>
      <c r="P49" s="506"/>
      <c r="Q49" s="506"/>
      <c r="R49" s="507"/>
      <c r="S49" s="508"/>
      <c r="T49" s="506"/>
      <c r="U49" s="506"/>
      <c r="V49" s="506"/>
      <c r="W49" s="506"/>
      <c r="X49" s="506"/>
      <c r="Y49" s="506"/>
      <c r="Z49" s="506"/>
      <c r="AA49" s="506"/>
      <c r="AB49" s="506"/>
      <c r="AC49" s="506"/>
      <c r="AD49" s="507"/>
      <c r="AE49" s="508"/>
      <c r="AF49" s="506"/>
      <c r="AG49" s="506"/>
      <c r="AH49" s="506"/>
      <c r="AI49" s="506"/>
      <c r="AJ49" s="506"/>
      <c r="AK49" s="506"/>
      <c r="AL49" s="506"/>
      <c r="AM49" s="506"/>
      <c r="AN49" s="506"/>
      <c r="AO49" s="506"/>
      <c r="AP49" s="507"/>
      <c r="AQ49" s="508"/>
      <c r="AR49" s="506"/>
      <c r="AS49" s="506"/>
      <c r="AT49" s="506"/>
      <c r="AU49" s="506"/>
      <c r="AV49" s="506"/>
      <c r="AW49" s="506"/>
      <c r="AX49" s="506"/>
      <c r="AY49" s="506"/>
      <c r="AZ49" s="506"/>
      <c r="BA49" s="506"/>
      <c r="BB49" s="507"/>
      <c r="BC49" s="508"/>
      <c r="BD49" s="506"/>
      <c r="BE49" s="506"/>
      <c r="BF49" s="506"/>
      <c r="BG49" s="506"/>
      <c r="BH49" s="506"/>
      <c r="BI49" s="506"/>
      <c r="BJ49" s="506"/>
      <c r="BK49" s="506"/>
      <c r="BL49" s="506"/>
      <c r="BM49" s="506"/>
      <c r="BN49" s="507"/>
      <c r="BO49" s="508"/>
      <c r="BP49" s="506"/>
      <c r="BQ49" s="506"/>
      <c r="BR49" s="506"/>
      <c r="BS49" s="506"/>
      <c r="BT49" s="506"/>
      <c r="BU49" s="506"/>
      <c r="BV49" s="506"/>
      <c r="BW49" s="506"/>
      <c r="BX49" s="506"/>
      <c r="BY49" s="506"/>
      <c r="BZ49" s="507"/>
      <c r="CA49" s="508"/>
      <c r="CB49" s="506"/>
      <c r="CC49" s="506"/>
      <c r="CD49" s="506"/>
      <c r="CE49" s="506"/>
      <c r="CF49" s="506"/>
      <c r="CG49" s="506"/>
      <c r="CH49" s="506"/>
      <c r="CI49" s="506"/>
      <c r="CJ49" s="506"/>
      <c r="CK49" s="506"/>
      <c r="CL49" s="509"/>
      <c r="CM49" s="79" t="str">
        <f t="shared" si="5"/>
        <v/>
      </c>
      <c r="CN49" s="80">
        <f t="shared" si="6"/>
        <v>0</v>
      </c>
      <c r="CO49" s="80" t="str">
        <f t="shared" si="7"/>
        <v/>
      </c>
      <c r="CP49" s="80">
        <f t="shared" si="8"/>
        <v>0</v>
      </c>
      <c r="CQ49" s="80" t="str">
        <f t="shared" si="9"/>
        <v/>
      </c>
      <c r="CR49" s="80">
        <f t="shared" si="10"/>
        <v>0</v>
      </c>
      <c r="CS49" s="80" t="str">
        <f t="shared" si="11"/>
        <v/>
      </c>
      <c r="CT49" s="80">
        <f t="shared" si="12"/>
        <v>0</v>
      </c>
      <c r="CU49" s="80" t="str">
        <f t="shared" si="13"/>
        <v/>
      </c>
      <c r="CV49" s="80">
        <f t="shared" si="14"/>
        <v>0</v>
      </c>
      <c r="CW49" s="80" t="str">
        <f t="shared" si="15"/>
        <v/>
      </c>
      <c r="CX49" s="359">
        <f t="shared" si="16"/>
        <v>0</v>
      </c>
      <c r="CY49" s="465"/>
      <c r="CZ49" s="466">
        <f t="shared" si="17"/>
        <v>0</v>
      </c>
      <c r="DA49" s="467" t="str">
        <f t="shared" si="18"/>
        <v>420</v>
      </c>
      <c r="DB49" s="467"/>
      <c r="DD49" s="469" t="str">
        <f t="shared" si="19"/>
        <v/>
      </c>
      <c r="DE49" s="469" t="e">
        <f t="shared" si="20"/>
        <v>#VALUE!</v>
      </c>
    </row>
    <row r="50" spans="1:109" s="33" customFormat="1" ht="16.5">
      <c r="A50" s="61">
        <v>18</v>
      </c>
      <c r="B50" s="548"/>
      <c r="C50" s="549"/>
      <c r="D50" s="340" t="s">
        <v>24</v>
      </c>
      <c r="E50" s="252" t="s">
        <v>109</v>
      </c>
      <c r="F50" s="62" t="s">
        <v>403</v>
      </c>
      <c r="G50" s="495"/>
      <c r="H50" s="496"/>
      <c r="I50" s="496"/>
      <c r="J50" s="496"/>
      <c r="K50" s="496"/>
      <c r="L50" s="496"/>
      <c r="M50" s="496"/>
      <c r="N50" s="496"/>
      <c r="O50" s="496"/>
      <c r="P50" s="496"/>
      <c r="Q50" s="496"/>
      <c r="R50" s="497"/>
      <c r="S50" s="498"/>
      <c r="T50" s="496"/>
      <c r="U50" s="496"/>
      <c r="V50" s="496"/>
      <c r="W50" s="496"/>
      <c r="X50" s="496"/>
      <c r="Y50" s="496"/>
      <c r="Z50" s="496"/>
      <c r="AA50" s="496"/>
      <c r="AB50" s="496"/>
      <c r="AC50" s="496"/>
      <c r="AD50" s="497"/>
      <c r="AE50" s="498"/>
      <c r="AF50" s="496"/>
      <c r="AG50" s="496"/>
      <c r="AH50" s="496"/>
      <c r="AI50" s="496"/>
      <c r="AJ50" s="496"/>
      <c r="AK50" s="496"/>
      <c r="AL50" s="496"/>
      <c r="AM50" s="496"/>
      <c r="AN50" s="496"/>
      <c r="AO50" s="496"/>
      <c r="AP50" s="497"/>
      <c r="AQ50" s="498"/>
      <c r="AR50" s="496"/>
      <c r="AS50" s="496"/>
      <c r="AT50" s="496"/>
      <c r="AU50" s="496"/>
      <c r="AV50" s="496"/>
      <c r="AW50" s="496"/>
      <c r="AX50" s="496"/>
      <c r="AY50" s="496"/>
      <c r="AZ50" s="496"/>
      <c r="BA50" s="496"/>
      <c r="BB50" s="497"/>
      <c r="BC50" s="498"/>
      <c r="BD50" s="496"/>
      <c r="BE50" s="496"/>
      <c r="BF50" s="496"/>
      <c r="BG50" s="496"/>
      <c r="BH50" s="496"/>
      <c r="BI50" s="496"/>
      <c r="BJ50" s="496"/>
      <c r="BK50" s="496"/>
      <c r="BL50" s="496"/>
      <c r="BM50" s="496"/>
      <c r="BN50" s="497"/>
      <c r="BO50" s="498"/>
      <c r="BP50" s="496"/>
      <c r="BQ50" s="496"/>
      <c r="BR50" s="496"/>
      <c r="BS50" s="496"/>
      <c r="BT50" s="496"/>
      <c r="BU50" s="496"/>
      <c r="BV50" s="496"/>
      <c r="BW50" s="496"/>
      <c r="BX50" s="496"/>
      <c r="BY50" s="496"/>
      <c r="BZ50" s="497"/>
      <c r="CA50" s="498"/>
      <c r="CB50" s="496"/>
      <c r="CC50" s="496"/>
      <c r="CD50" s="496"/>
      <c r="CE50" s="496"/>
      <c r="CF50" s="496"/>
      <c r="CG50" s="496"/>
      <c r="CH50" s="496"/>
      <c r="CI50" s="496"/>
      <c r="CJ50" s="496"/>
      <c r="CK50" s="496"/>
      <c r="CL50" s="499"/>
      <c r="CM50" s="79" t="str">
        <f t="shared" si="5"/>
        <v/>
      </c>
      <c r="CN50" s="66">
        <f t="shared" ref="CN50" si="45">SUM(H50,T50,AF50,AR50,BD50,BP50,CB50)</f>
        <v>0</v>
      </c>
      <c r="CO50" s="66" t="str">
        <f t="shared" si="7"/>
        <v/>
      </c>
      <c r="CP50" s="66">
        <f t="shared" ref="CP50" si="46">SUM(J50,V50,AH50,AT50,BF50,BR50,CD50)</f>
        <v>0</v>
      </c>
      <c r="CQ50" s="66" t="str">
        <f t="shared" si="9"/>
        <v/>
      </c>
      <c r="CR50" s="66">
        <f t="shared" ref="CR50" si="47">SUM(L50,X50,AJ50,AV50,BH50,BT50,CF50)</f>
        <v>0</v>
      </c>
      <c r="CS50" s="66" t="str">
        <f t="shared" si="11"/>
        <v/>
      </c>
      <c r="CT50" s="66">
        <f t="shared" ref="CT50" si="48">SUM(N50,Z50,AL50,AX50,BJ50,BV50,CH50)</f>
        <v>0</v>
      </c>
      <c r="CU50" s="80" t="str">
        <f t="shared" si="13"/>
        <v/>
      </c>
      <c r="CV50" s="66">
        <f t="shared" ref="CV50" si="49">SUM(P50,AB50,AN50,AZ50,BL50,BX50,CJ50)</f>
        <v>0</v>
      </c>
      <c r="CW50" s="66" t="str">
        <f t="shared" si="15"/>
        <v/>
      </c>
      <c r="CX50" s="67">
        <f t="shared" ref="CX50" si="50">SUM(R50,AD50,AP50,BB50,BN50,BZ50,CL50)</f>
        <v>0</v>
      </c>
      <c r="CY50" s="89"/>
      <c r="CZ50" s="218">
        <f t="shared" si="17"/>
        <v>0</v>
      </c>
      <c r="DA50" s="30" t="str">
        <f t="shared" si="18"/>
        <v>420</v>
      </c>
      <c r="DB50" s="30"/>
      <c r="DD50" s="267" t="str">
        <f t="shared" si="19"/>
        <v/>
      </c>
      <c r="DE50" s="267" t="e">
        <f t="shared" si="20"/>
        <v>#VALUE!</v>
      </c>
    </row>
    <row r="51" spans="1:109" s="33" customFormat="1" ht="16.5">
      <c r="A51" s="61">
        <v>18</v>
      </c>
      <c r="B51" s="246">
        <v>29</v>
      </c>
      <c r="C51" s="549"/>
      <c r="D51" s="337" t="s">
        <v>25</v>
      </c>
      <c r="E51" s="252"/>
      <c r="F51" s="62" t="s">
        <v>404</v>
      </c>
      <c r="G51" s="495"/>
      <c r="H51" s="496"/>
      <c r="I51" s="496"/>
      <c r="J51" s="496"/>
      <c r="K51" s="496"/>
      <c r="L51" s="496"/>
      <c r="M51" s="496"/>
      <c r="N51" s="496"/>
      <c r="O51" s="496"/>
      <c r="P51" s="496"/>
      <c r="Q51" s="496"/>
      <c r="R51" s="497"/>
      <c r="S51" s="498"/>
      <c r="T51" s="496"/>
      <c r="U51" s="496"/>
      <c r="V51" s="496"/>
      <c r="W51" s="496"/>
      <c r="X51" s="496"/>
      <c r="Y51" s="496"/>
      <c r="Z51" s="496"/>
      <c r="AA51" s="496"/>
      <c r="AB51" s="496"/>
      <c r="AC51" s="496"/>
      <c r="AD51" s="497"/>
      <c r="AE51" s="498"/>
      <c r="AF51" s="496"/>
      <c r="AG51" s="496"/>
      <c r="AH51" s="496"/>
      <c r="AI51" s="496"/>
      <c r="AJ51" s="496"/>
      <c r="AK51" s="496"/>
      <c r="AL51" s="496"/>
      <c r="AM51" s="496"/>
      <c r="AN51" s="496"/>
      <c r="AO51" s="496"/>
      <c r="AP51" s="497"/>
      <c r="AQ51" s="510"/>
      <c r="AR51" s="511"/>
      <c r="AS51" s="496"/>
      <c r="AT51" s="496"/>
      <c r="AU51" s="496"/>
      <c r="AV51" s="496"/>
      <c r="AW51" s="496"/>
      <c r="AX51" s="496"/>
      <c r="AY51" s="496"/>
      <c r="AZ51" s="496"/>
      <c r="BA51" s="496"/>
      <c r="BB51" s="497"/>
      <c r="BC51" s="510"/>
      <c r="BD51" s="511"/>
      <c r="BE51" s="496"/>
      <c r="BF51" s="496"/>
      <c r="BG51" s="496"/>
      <c r="BH51" s="496"/>
      <c r="BI51" s="496"/>
      <c r="BJ51" s="496"/>
      <c r="BK51" s="496"/>
      <c r="BL51" s="496"/>
      <c r="BM51" s="496"/>
      <c r="BN51" s="497"/>
      <c r="BO51" s="498"/>
      <c r="BP51" s="496"/>
      <c r="BQ51" s="496"/>
      <c r="BR51" s="496"/>
      <c r="BS51" s="496"/>
      <c r="BT51" s="496"/>
      <c r="BU51" s="496"/>
      <c r="BV51" s="496"/>
      <c r="BW51" s="496"/>
      <c r="BX51" s="496"/>
      <c r="BY51" s="496"/>
      <c r="BZ51" s="497"/>
      <c r="CA51" s="498"/>
      <c r="CB51" s="496"/>
      <c r="CC51" s="496"/>
      <c r="CD51" s="496"/>
      <c r="CE51" s="496"/>
      <c r="CF51" s="496"/>
      <c r="CG51" s="496"/>
      <c r="CH51" s="496"/>
      <c r="CI51" s="496"/>
      <c r="CJ51" s="496"/>
      <c r="CK51" s="496"/>
      <c r="CL51" s="512"/>
      <c r="CM51" s="79" t="str">
        <f t="shared" si="5"/>
        <v/>
      </c>
      <c r="CN51" s="80">
        <f t="shared" si="6"/>
        <v>0</v>
      </c>
      <c r="CO51" s="80" t="str">
        <f t="shared" si="7"/>
        <v/>
      </c>
      <c r="CP51" s="80">
        <f t="shared" si="8"/>
        <v>0</v>
      </c>
      <c r="CQ51" s="80" t="str">
        <f t="shared" si="9"/>
        <v/>
      </c>
      <c r="CR51" s="80">
        <f t="shared" si="10"/>
        <v>0</v>
      </c>
      <c r="CS51" s="80" t="str">
        <f t="shared" si="11"/>
        <v/>
      </c>
      <c r="CT51" s="80">
        <f t="shared" si="12"/>
        <v>0</v>
      </c>
      <c r="CU51" s="80" t="str">
        <f t="shared" si="13"/>
        <v/>
      </c>
      <c r="CV51" s="80">
        <f t="shared" si="14"/>
        <v>0</v>
      </c>
      <c r="CW51" s="80" t="str">
        <f t="shared" si="15"/>
        <v/>
      </c>
      <c r="CX51" s="359">
        <f t="shared" si="16"/>
        <v>0</v>
      </c>
      <c r="CY51" s="89"/>
      <c r="CZ51" s="218">
        <f t="shared" si="17"/>
        <v>0</v>
      </c>
      <c r="DA51" s="30" t="str">
        <f t="shared" si="18"/>
        <v>420</v>
      </c>
      <c r="DB51" s="30"/>
      <c r="DC51" s="33" t="s">
        <v>426</v>
      </c>
      <c r="DD51" s="267" t="str">
        <f t="shared" si="19"/>
        <v/>
      </c>
      <c r="DE51" s="267" t="e">
        <f t="shared" si="20"/>
        <v>#VALUE!</v>
      </c>
    </row>
    <row r="52" spans="1:109" s="33" customFormat="1" ht="16.5">
      <c r="A52" s="61">
        <v>18</v>
      </c>
      <c r="B52" s="246">
        <v>30</v>
      </c>
      <c r="C52" s="549"/>
      <c r="D52" s="337" t="s">
        <v>60</v>
      </c>
      <c r="E52" s="252"/>
      <c r="F52" s="62" t="s">
        <v>405</v>
      </c>
      <c r="G52" s="495"/>
      <c r="H52" s="496"/>
      <c r="I52" s="496"/>
      <c r="J52" s="496"/>
      <c r="K52" s="496"/>
      <c r="L52" s="496"/>
      <c r="M52" s="496"/>
      <c r="N52" s="496"/>
      <c r="O52" s="496"/>
      <c r="P52" s="496"/>
      <c r="Q52" s="496"/>
      <c r="R52" s="497"/>
      <c r="S52" s="498"/>
      <c r="T52" s="496"/>
      <c r="U52" s="496"/>
      <c r="V52" s="496"/>
      <c r="W52" s="496"/>
      <c r="X52" s="496"/>
      <c r="Y52" s="496"/>
      <c r="Z52" s="496"/>
      <c r="AA52" s="496"/>
      <c r="AB52" s="496"/>
      <c r="AC52" s="496"/>
      <c r="AD52" s="497"/>
      <c r="AE52" s="498"/>
      <c r="AF52" s="496"/>
      <c r="AG52" s="496"/>
      <c r="AH52" s="496"/>
      <c r="AI52" s="496"/>
      <c r="AJ52" s="496"/>
      <c r="AK52" s="496"/>
      <c r="AL52" s="496"/>
      <c r="AM52" s="496"/>
      <c r="AN52" s="496"/>
      <c r="AO52" s="496"/>
      <c r="AP52" s="497"/>
      <c r="AQ52" s="498"/>
      <c r="AR52" s="496"/>
      <c r="AS52" s="496"/>
      <c r="AT52" s="496"/>
      <c r="AU52" s="496"/>
      <c r="AV52" s="496"/>
      <c r="AW52" s="496"/>
      <c r="AX52" s="496"/>
      <c r="AY52" s="496"/>
      <c r="AZ52" s="496"/>
      <c r="BA52" s="496"/>
      <c r="BB52" s="497"/>
      <c r="BC52" s="498"/>
      <c r="BD52" s="496"/>
      <c r="BE52" s="496"/>
      <c r="BF52" s="496"/>
      <c r="BG52" s="496"/>
      <c r="BH52" s="496"/>
      <c r="BI52" s="496"/>
      <c r="BJ52" s="496"/>
      <c r="BK52" s="496"/>
      <c r="BL52" s="496"/>
      <c r="BM52" s="496"/>
      <c r="BN52" s="497"/>
      <c r="BO52" s="498"/>
      <c r="BP52" s="496"/>
      <c r="BQ52" s="496"/>
      <c r="BR52" s="496"/>
      <c r="BS52" s="496"/>
      <c r="BT52" s="496"/>
      <c r="BU52" s="496"/>
      <c r="BV52" s="496"/>
      <c r="BW52" s="496"/>
      <c r="BX52" s="496"/>
      <c r="BY52" s="496"/>
      <c r="BZ52" s="497"/>
      <c r="CA52" s="498"/>
      <c r="CB52" s="496"/>
      <c r="CC52" s="496"/>
      <c r="CD52" s="496"/>
      <c r="CE52" s="496"/>
      <c r="CF52" s="496"/>
      <c r="CG52" s="496"/>
      <c r="CH52" s="496"/>
      <c r="CI52" s="496"/>
      <c r="CJ52" s="496"/>
      <c r="CK52" s="496"/>
      <c r="CL52" s="499"/>
      <c r="CM52" s="79" t="str">
        <f t="shared" si="5"/>
        <v/>
      </c>
      <c r="CN52" s="66">
        <f t="shared" si="6"/>
        <v>0</v>
      </c>
      <c r="CO52" s="66" t="str">
        <f t="shared" si="7"/>
        <v/>
      </c>
      <c r="CP52" s="66">
        <f t="shared" si="8"/>
        <v>0</v>
      </c>
      <c r="CQ52" s="66" t="str">
        <f t="shared" si="9"/>
        <v/>
      </c>
      <c r="CR52" s="66">
        <f t="shared" si="10"/>
        <v>0</v>
      </c>
      <c r="CS52" s="66" t="str">
        <f t="shared" si="11"/>
        <v/>
      </c>
      <c r="CT52" s="66">
        <f t="shared" si="12"/>
        <v>0</v>
      </c>
      <c r="CU52" s="80" t="str">
        <f t="shared" si="13"/>
        <v/>
      </c>
      <c r="CV52" s="66">
        <f t="shared" si="14"/>
        <v>0</v>
      </c>
      <c r="CW52" s="66" t="str">
        <f t="shared" si="15"/>
        <v/>
      </c>
      <c r="CX52" s="67">
        <f t="shared" si="16"/>
        <v>0</v>
      </c>
      <c r="CY52" s="89"/>
      <c r="CZ52" s="218">
        <f t="shared" si="17"/>
        <v>0</v>
      </c>
      <c r="DA52" s="30" t="str">
        <f t="shared" si="18"/>
        <v>430</v>
      </c>
      <c r="DB52" s="30"/>
      <c r="DC52" s="33" t="s">
        <v>426</v>
      </c>
      <c r="DD52" s="267" t="str">
        <f t="shared" si="19"/>
        <v/>
      </c>
      <c r="DE52" s="267" t="e">
        <f t="shared" si="20"/>
        <v>#VALUE!</v>
      </c>
    </row>
    <row r="53" spans="1:109" s="33" customFormat="1" ht="16.5">
      <c r="A53" s="61">
        <v>18</v>
      </c>
      <c r="B53" s="246">
        <v>31</v>
      </c>
      <c r="C53" s="549"/>
      <c r="D53" s="337" t="s">
        <v>26</v>
      </c>
      <c r="E53" s="252"/>
      <c r="F53" s="62" t="s">
        <v>376</v>
      </c>
      <c r="G53" s="495"/>
      <c r="H53" s="496"/>
      <c r="I53" s="496"/>
      <c r="J53" s="496"/>
      <c r="K53" s="496"/>
      <c r="L53" s="496"/>
      <c r="M53" s="496"/>
      <c r="N53" s="496"/>
      <c r="O53" s="496"/>
      <c r="P53" s="496"/>
      <c r="Q53" s="496"/>
      <c r="R53" s="497"/>
      <c r="S53" s="498"/>
      <c r="T53" s="496"/>
      <c r="U53" s="496"/>
      <c r="V53" s="496"/>
      <c r="W53" s="496"/>
      <c r="X53" s="496"/>
      <c r="Y53" s="496"/>
      <c r="Z53" s="496"/>
      <c r="AA53" s="496"/>
      <c r="AB53" s="496"/>
      <c r="AC53" s="496"/>
      <c r="AD53" s="497"/>
      <c r="AE53" s="498"/>
      <c r="AF53" s="496"/>
      <c r="AG53" s="496"/>
      <c r="AH53" s="496"/>
      <c r="AI53" s="496"/>
      <c r="AJ53" s="496"/>
      <c r="AK53" s="496"/>
      <c r="AL53" s="496"/>
      <c r="AM53" s="496"/>
      <c r="AN53" s="496"/>
      <c r="AO53" s="496"/>
      <c r="AP53" s="497"/>
      <c r="AQ53" s="498"/>
      <c r="AR53" s="496"/>
      <c r="AS53" s="496"/>
      <c r="AT53" s="496"/>
      <c r="AU53" s="496"/>
      <c r="AV53" s="496"/>
      <c r="AW53" s="496"/>
      <c r="AX53" s="496"/>
      <c r="AY53" s="496"/>
      <c r="AZ53" s="496"/>
      <c r="BA53" s="496"/>
      <c r="BB53" s="497"/>
      <c r="BC53" s="498"/>
      <c r="BD53" s="496"/>
      <c r="BE53" s="496"/>
      <c r="BF53" s="496"/>
      <c r="BG53" s="496"/>
      <c r="BH53" s="496"/>
      <c r="BI53" s="496"/>
      <c r="BJ53" s="496"/>
      <c r="BK53" s="496"/>
      <c r="BL53" s="496"/>
      <c r="BM53" s="496"/>
      <c r="BN53" s="497"/>
      <c r="BO53" s="498"/>
      <c r="BP53" s="496"/>
      <c r="BQ53" s="496"/>
      <c r="BR53" s="496"/>
      <c r="BS53" s="496"/>
      <c r="BT53" s="496"/>
      <c r="BU53" s="496"/>
      <c r="BV53" s="496"/>
      <c r="BW53" s="496"/>
      <c r="BX53" s="496"/>
      <c r="BY53" s="496"/>
      <c r="BZ53" s="497"/>
      <c r="CA53" s="498"/>
      <c r="CB53" s="496"/>
      <c r="CC53" s="496"/>
      <c r="CD53" s="496"/>
      <c r="CE53" s="496"/>
      <c r="CF53" s="496"/>
      <c r="CG53" s="496"/>
      <c r="CH53" s="496"/>
      <c r="CI53" s="496"/>
      <c r="CJ53" s="496"/>
      <c r="CK53" s="496"/>
      <c r="CL53" s="499"/>
      <c r="CM53" s="358" t="str">
        <f t="shared" si="5"/>
        <v/>
      </c>
      <c r="CN53" s="66">
        <f t="shared" si="6"/>
        <v>0</v>
      </c>
      <c r="CO53" s="66" t="str">
        <f t="shared" si="7"/>
        <v/>
      </c>
      <c r="CP53" s="66">
        <f t="shared" si="8"/>
        <v>0</v>
      </c>
      <c r="CQ53" s="66" t="str">
        <f t="shared" si="9"/>
        <v/>
      </c>
      <c r="CR53" s="66">
        <f t="shared" si="10"/>
        <v>0</v>
      </c>
      <c r="CS53" s="66" t="str">
        <f t="shared" si="11"/>
        <v/>
      </c>
      <c r="CT53" s="66">
        <f t="shared" si="12"/>
        <v>0</v>
      </c>
      <c r="CU53" s="66" t="str">
        <f t="shared" si="13"/>
        <v/>
      </c>
      <c r="CV53" s="66">
        <f t="shared" si="14"/>
        <v>0</v>
      </c>
      <c r="CW53" s="66" t="str">
        <f t="shared" si="15"/>
        <v/>
      </c>
      <c r="CX53" s="67">
        <f t="shared" si="16"/>
        <v>0</v>
      </c>
      <c r="CY53" s="89"/>
      <c r="CZ53" s="218">
        <f t="shared" si="17"/>
        <v>0</v>
      </c>
      <c r="DA53" s="30" t="str">
        <f t="shared" si="18"/>
        <v>480</v>
      </c>
      <c r="DB53" s="30"/>
      <c r="DD53" s="267" t="str">
        <f t="shared" si="19"/>
        <v/>
      </c>
      <c r="DE53" s="267" t="e">
        <f t="shared" si="20"/>
        <v>#VALUE!</v>
      </c>
    </row>
    <row r="54" spans="1:109" s="33" customFormat="1" ht="16.5">
      <c r="A54" s="61">
        <v>23</v>
      </c>
      <c r="B54" s="246">
        <v>32</v>
      </c>
      <c r="C54" s="549" t="s">
        <v>74</v>
      </c>
      <c r="D54" s="337" t="s">
        <v>27</v>
      </c>
      <c r="E54" s="252"/>
      <c r="F54" s="62" t="s">
        <v>377</v>
      </c>
      <c r="G54" s="495"/>
      <c r="H54" s="496"/>
      <c r="I54" s="496"/>
      <c r="J54" s="496"/>
      <c r="K54" s="496"/>
      <c r="L54" s="496"/>
      <c r="M54" s="496"/>
      <c r="N54" s="496"/>
      <c r="O54" s="496"/>
      <c r="P54" s="496"/>
      <c r="Q54" s="496"/>
      <c r="R54" s="497"/>
      <c r="S54" s="498"/>
      <c r="T54" s="496"/>
      <c r="U54" s="496"/>
      <c r="V54" s="496"/>
      <c r="W54" s="496"/>
      <c r="X54" s="496"/>
      <c r="Y54" s="496"/>
      <c r="Z54" s="496"/>
      <c r="AA54" s="496"/>
      <c r="AB54" s="496"/>
      <c r="AC54" s="496"/>
      <c r="AD54" s="497"/>
      <c r="AE54" s="498"/>
      <c r="AF54" s="496"/>
      <c r="AG54" s="496"/>
      <c r="AH54" s="496"/>
      <c r="AI54" s="496"/>
      <c r="AJ54" s="496"/>
      <c r="AK54" s="496"/>
      <c r="AL54" s="496"/>
      <c r="AM54" s="496"/>
      <c r="AN54" s="496"/>
      <c r="AO54" s="496"/>
      <c r="AP54" s="497"/>
      <c r="AQ54" s="498"/>
      <c r="AR54" s="496"/>
      <c r="AS54" s="496"/>
      <c r="AT54" s="496"/>
      <c r="AU54" s="496"/>
      <c r="AV54" s="496"/>
      <c r="AW54" s="496"/>
      <c r="AX54" s="496"/>
      <c r="AY54" s="496"/>
      <c r="AZ54" s="496"/>
      <c r="BA54" s="496"/>
      <c r="BB54" s="497"/>
      <c r="BC54" s="498"/>
      <c r="BD54" s="496"/>
      <c r="BE54" s="496"/>
      <c r="BF54" s="496"/>
      <c r="BG54" s="496"/>
      <c r="BH54" s="496"/>
      <c r="BI54" s="496"/>
      <c r="BJ54" s="496"/>
      <c r="BK54" s="496"/>
      <c r="BL54" s="496"/>
      <c r="BM54" s="496"/>
      <c r="BN54" s="497"/>
      <c r="BO54" s="498"/>
      <c r="BP54" s="496"/>
      <c r="BQ54" s="496"/>
      <c r="BR54" s="496"/>
      <c r="BS54" s="496"/>
      <c r="BT54" s="496"/>
      <c r="BU54" s="496"/>
      <c r="BV54" s="496"/>
      <c r="BW54" s="496"/>
      <c r="BX54" s="496"/>
      <c r="BY54" s="496"/>
      <c r="BZ54" s="497"/>
      <c r="CA54" s="498"/>
      <c r="CB54" s="496"/>
      <c r="CC54" s="496"/>
      <c r="CD54" s="496"/>
      <c r="CE54" s="496"/>
      <c r="CF54" s="496"/>
      <c r="CG54" s="496"/>
      <c r="CH54" s="496"/>
      <c r="CI54" s="496"/>
      <c r="CJ54" s="496"/>
      <c r="CK54" s="496"/>
      <c r="CL54" s="499"/>
      <c r="CM54" s="358" t="str">
        <f t="shared" si="5"/>
        <v/>
      </c>
      <c r="CN54" s="66">
        <f t="shared" si="6"/>
        <v>0</v>
      </c>
      <c r="CO54" s="66" t="str">
        <f t="shared" si="7"/>
        <v/>
      </c>
      <c r="CP54" s="66">
        <f t="shared" si="8"/>
        <v>0</v>
      </c>
      <c r="CQ54" s="66" t="str">
        <f t="shared" si="9"/>
        <v/>
      </c>
      <c r="CR54" s="66">
        <f t="shared" si="10"/>
        <v>0</v>
      </c>
      <c r="CS54" s="66" t="str">
        <f t="shared" si="11"/>
        <v/>
      </c>
      <c r="CT54" s="66">
        <f t="shared" si="12"/>
        <v>0</v>
      </c>
      <c r="CU54" s="66" t="str">
        <f t="shared" si="13"/>
        <v/>
      </c>
      <c r="CV54" s="66">
        <f t="shared" si="14"/>
        <v>0</v>
      </c>
      <c r="CW54" s="66" t="str">
        <f t="shared" si="15"/>
        <v/>
      </c>
      <c r="CX54" s="67">
        <f t="shared" si="16"/>
        <v>0</v>
      </c>
      <c r="CY54" s="89"/>
      <c r="CZ54" s="218">
        <f t="shared" si="17"/>
        <v>0</v>
      </c>
      <c r="DA54" s="30" t="str">
        <f t="shared" si="18"/>
        <v>420</v>
      </c>
      <c r="DB54" s="30"/>
      <c r="DD54" s="267" t="str">
        <f t="shared" si="19"/>
        <v/>
      </c>
      <c r="DE54" s="267" t="e">
        <f t="shared" si="20"/>
        <v>#VALUE!</v>
      </c>
    </row>
    <row r="55" spans="1:109" s="33" customFormat="1" ht="16.5">
      <c r="A55" s="61">
        <v>23</v>
      </c>
      <c r="B55" s="246">
        <v>33</v>
      </c>
      <c r="C55" s="549"/>
      <c r="D55" s="337" t="s">
        <v>61</v>
      </c>
      <c r="E55" s="252"/>
      <c r="F55" s="62" t="s">
        <v>378</v>
      </c>
      <c r="G55" s="495"/>
      <c r="H55" s="496"/>
      <c r="I55" s="496"/>
      <c r="J55" s="496"/>
      <c r="K55" s="496"/>
      <c r="L55" s="496"/>
      <c r="M55" s="496"/>
      <c r="N55" s="496"/>
      <c r="O55" s="496"/>
      <c r="P55" s="496"/>
      <c r="Q55" s="496"/>
      <c r="R55" s="497"/>
      <c r="S55" s="498"/>
      <c r="T55" s="496"/>
      <c r="U55" s="496"/>
      <c r="V55" s="496"/>
      <c r="W55" s="496"/>
      <c r="X55" s="496"/>
      <c r="Y55" s="496"/>
      <c r="Z55" s="496"/>
      <c r="AA55" s="496"/>
      <c r="AB55" s="496"/>
      <c r="AC55" s="496"/>
      <c r="AD55" s="497"/>
      <c r="AE55" s="498"/>
      <c r="AF55" s="496"/>
      <c r="AG55" s="496"/>
      <c r="AH55" s="496"/>
      <c r="AI55" s="496"/>
      <c r="AJ55" s="496"/>
      <c r="AK55" s="496"/>
      <c r="AL55" s="496"/>
      <c r="AM55" s="496"/>
      <c r="AN55" s="496"/>
      <c r="AO55" s="496"/>
      <c r="AP55" s="497"/>
      <c r="AQ55" s="498"/>
      <c r="AR55" s="496"/>
      <c r="AS55" s="496"/>
      <c r="AT55" s="496"/>
      <c r="AU55" s="496"/>
      <c r="AV55" s="496"/>
      <c r="AW55" s="496"/>
      <c r="AX55" s="496"/>
      <c r="AY55" s="496"/>
      <c r="AZ55" s="496"/>
      <c r="BA55" s="496"/>
      <c r="BB55" s="497"/>
      <c r="BC55" s="498"/>
      <c r="BD55" s="496"/>
      <c r="BE55" s="496"/>
      <c r="BF55" s="496"/>
      <c r="BG55" s="496"/>
      <c r="BH55" s="496"/>
      <c r="BI55" s="496"/>
      <c r="BJ55" s="496"/>
      <c r="BK55" s="496"/>
      <c r="BL55" s="496"/>
      <c r="BM55" s="496"/>
      <c r="BN55" s="497"/>
      <c r="BO55" s="498"/>
      <c r="BP55" s="496"/>
      <c r="BQ55" s="496"/>
      <c r="BR55" s="496"/>
      <c r="BS55" s="496"/>
      <c r="BT55" s="496"/>
      <c r="BU55" s="496"/>
      <c r="BV55" s="496"/>
      <c r="BW55" s="496"/>
      <c r="BX55" s="496"/>
      <c r="BY55" s="496"/>
      <c r="BZ55" s="497"/>
      <c r="CA55" s="498"/>
      <c r="CB55" s="496"/>
      <c r="CC55" s="496"/>
      <c r="CD55" s="496"/>
      <c r="CE55" s="496"/>
      <c r="CF55" s="496"/>
      <c r="CG55" s="496"/>
      <c r="CH55" s="496"/>
      <c r="CI55" s="496"/>
      <c r="CJ55" s="496"/>
      <c r="CK55" s="496"/>
      <c r="CL55" s="499"/>
      <c r="CM55" s="358" t="str">
        <f t="shared" si="5"/>
        <v/>
      </c>
      <c r="CN55" s="66">
        <f t="shared" si="6"/>
        <v>0</v>
      </c>
      <c r="CO55" s="66" t="str">
        <f t="shared" si="7"/>
        <v/>
      </c>
      <c r="CP55" s="66">
        <f t="shared" si="8"/>
        <v>0</v>
      </c>
      <c r="CQ55" s="66" t="str">
        <f t="shared" si="9"/>
        <v/>
      </c>
      <c r="CR55" s="66">
        <f t="shared" si="10"/>
        <v>0</v>
      </c>
      <c r="CS55" s="66" t="str">
        <f t="shared" si="11"/>
        <v/>
      </c>
      <c r="CT55" s="66">
        <f t="shared" si="12"/>
        <v>0</v>
      </c>
      <c r="CU55" s="66" t="str">
        <f t="shared" si="13"/>
        <v/>
      </c>
      <c r="CV55" s="66">
        <f t="shared" si="14"/>
        <v>0</v>
      </c>
      <c r="CW55" s="66" t="str">
        <f t="shared" si="15"/>
        <v/>
      </c>
      <c r="CX55" s="67">
        <f t="shared" si="16"/>
        <v>0</v>
      </c>
      <c r="CY55" s="89"/>
      <c r="CZ55" s="218">
        <f t="shared" si="17"/>
        <v>0</v>
      </c>
      <c r="DA55" s="30" t="str">
        <f t="shared" si="18"/>
        <v>420</v>
      </c>
      <c r="DB55" s="30"/>
      <c r="DD55" s="267" t="str">
        <f t="shared" si="19"/>
        <v/>
      </c>
      <c r="DE55" s="267" t="e">
        <f t="shared" si="20"/>
        <v>#VALUE!</v>
      </c>
    </row>
    <row r="56" spans="1:109" s="33" customFormat="1" ht="16.5">
      <c r="A56" s="61">
        <v>23</v>
      </c>
      <c r="B56" s="246">
        <v>34</v>
      </c>
      <c r="C56" s="549"/>
      <c r="D56" s="337" t="s">
        <v>28</v>
      </c>
      <c r="E56" s="252"/>
      <c r="F56" s="62" t="s">
        <v>379</v>
      </c>
      <c r="G56" s="495"/>
      <c r="H56" s="496"/>
      <c r="I56" s="496"/>
      <c r="J56" s="496"/>
      <c r="K56" s="496"/>
      <c r="L56" s="496"/>
      <c r="M56" s="496"/>
      <c r="N56" s="496"/>
      <c r="O56" s="496"/>
      <c r="P56" s="496"/>
      <c r="Q56" s="496"/>
      <c r="R56" s="497"/>
      <c r="S56" s="498"/>
      <c r="T56" s="496"/>
      <c r="U56" s="496"/>
      <c r="V56" s="496"/>
      <c r="W56" s="496"/>
      <c r="X56" s="496"/>
      <c r="Y56" s="496"/>
      <c r="Z56" s="496"/>
      <c r="AA56" s="496"/>
      <c r="AB56" s="496"/>
      <c r="AC56" s="496"/>
      <c r="AD56" s="497"/>
      <c r="AE56" s="498"/>
      <c r="AF56" s="496"/>
      <c r="AG56" s="496"/>
      <c r="AH56" s="496"/>
      <c r="AI56" s="496"/>
      <c r="AJ56" s="496"/>
      <c r="AK56" s="496"/>
      <c r="AL56" s="496"/>
      <c r="AM56" s="496"/>
      <c r="AN56" s="496"/>
      <c r="AO56" s="496"/>
      <c r="AP56" s="497"/>
      <c r="AQ56" s="498"/>
      <c r="AR56" s="496"/>
      <c r="AS56" s="496"/>
      <c r="AT56" s="496"/>
      <c r="AU56" s="496"/>
      <c r="AV56" s="496"/>
      <c r="AW56" s="496"/>
      <c r="AX56" s="496"/>
      <c r="AY56" s="496"/>
      <c r="AZ56" s="496"/>
      <c r="BA56" s="496"/>
      <c r="BB56" s="497"/>
      <c r="BC56" s="498"/>
      <c r="BD56" s="496"/>
      <c r="BE56" s="496"/>
      <c r="BF56" s="496"/>
      <c r="BG56" s="496"/>
      <c r="BH56" s="496"/>
      <c r="BI56" s="496"/>
      <c r="BJ56" s="496"/>
      <c r="BK56" s="496"/>
      <c r="BL56" s="496"/>
      <c r="BM56" s="496"/>
      <c r="BN56" s="497"/>
      <c r="BO56" s="498"/>
      <c r="BP56" s="496"/>
      <c r="BQ56" s="496"/>
      <c r="BR56" s="496"/>
      <c r="BS56" s="496"/>
      <c r="BT56" s="496"/>
      <c r="BU56" s="496"/>
      <c r="BV56" s="496"/>
      <c r="BW56" s="496"/>
      <c r="BX56" s="496"/>
      <c r="BY56" s="496"/>
      <c r="BZ56" s="497"/>
      <c r="CA56" s="498"/>
      <c r="CB56" s="496"/>
      <c r="CC56" s="496"/>
      <c r="CD56" s="496"/>
      <c r="CE56" s="496"/>
      <c r="CF56" s="496"/>
      <c r="CG56" s="496"/>
      <c r="CH56" s="496"/>
      <c r="CI56" s="496"/>
      <c r="CJ56" s="496"/>
      <c r="CK56" s="496"/>
      <c r="CL56" s="499"/>
      <c r="CM56" s="79" t="str">
        <f t="shared" si="5"/>
        <v/>
      </c>
      <c r="CN56" s="66">
        <f t="shared" si="6"/>
        <v>0</v>
      </c>
      <c r="CO56" s="66" t="str">
        <f t="shared" si="7"/>
        <v/>
      </c>
      <c r="CP56" s="66">
        <f t="shared" si="8"/>
        <v>0</v>
      </c>
      <c r="CQ56" s="66" t="str">
        <f t="shared" si="9"/>
        <v/>
      </c>
      <c r="CR56" s="66">
        <f t="shared" si="10"/>
        <v>0</v>
      </c>
      <c r="CS56" s="66" t="str">
        <f t="shared" si="11"/>
        <v/>
      </c>
      <c r="CT56" s="66">
        <f t="shared" si="12"/>
        <v>0</v>
      </c>
      <c r="CU56" s="66" t="str">
        <f t="shared" si="13"/>
        <v/>
      </c>
      <c r="CV56" s="66">
        <f t="shared" si="14"/>
        <v>0</v>
      </c>
      <c r="CW56" s="66" t="str">
        <f t="shared" si="15"/>
        <v/>
      </c>
      <c r="CX56" s="67">
        <f t="shared" si="16"/>
        <v>0</v>
      </c>
      <c r="CY56" s="89"/>
      <c r="CZ56" s="218">
        <f t="shared" si="17"/>
        <v>0</v>
      </c>
      <c r="DA56" s="30" t="str">
        <f t="shared" si="18"/>
        <v>430</v>
      </c>
      <c r="DB56" s="30"/>
      <c r="DD56" s="267" t="str">
        <f t="shared" si="19"/>
        <v/>
      </c>
      <c r="DE56" s="267" t="e">
        <f t="shared" si="20"/>
        <v>#VALUE!</v>
      </c>
    </row>
    <row r="57" spans="1:109" s="33" customFormat="1" ht="16.5">
      <c r="A57" s="61">
        <v>23</v>
      </c>
      <c r="B57" s="246">
        <v>35</v>
      </c>
      <c r="C57" s="549"/>
      <c r="D57" s="337" t="s">
        <v>29</v>
      </c>
      <c r="E57" s="252"/>
      <c r="F57" s="62" t="s">
        <v>380</v>
      </c>
      <c r="G57" s="495"/>
      <c r="H57" s="496"/>
      <c r="I57" s="496"/>
      <c r="J57" s="496"/>
      <c r="K57" s="496"/>
      <c r="L57" s="496"/>
      <c r="M57" s="496"/>
      <c r="N57" s="496"/>
      <c r="O57" s="496"/>
      <c r="P57" s="496"/>
      <c r="Q57" s="496"/>
      <c r="R57" s="497"/>
      <c r="S57" s="498"/>
      <c r="T57" s="496"/>
      <c r="U57" s="496"/>
      <c r="V57" s="496"/>
      <c r="W57" s="496"/>
      <c r="X57" s="496"/>
      <c r="Y57" s="496"/>
      <c r="Z57" s="496"/>
      <c r="AA57" s="496"/>
      <c r="AB57" s="496"/>
      <c r="AC57" s="496"/>
      <c r="AD57" s="497"/>
      <c r="AE57" s="498"/>
      <c r="AF57" s="496"/>
      <c r="AG57" s="496"/>
      <c r="AH57" s="496"/>
      <c r="AI57" s="496"/>
      <c r="AJ57" s="496"/>
      <c r="AK57" s="496"/>
      <c r="AL57" s="496"/>
      <c r="AM57" s="496"/>
      <c r="AN57" s="496"/>
      <c r="AO57" s="496"/>
      <c r="AP57" s="497"/>
      <c r="AQ57" s="498"/>
      <c r="AR57" s="496"/>
      <c r="AS57" s="496"/>
      <c r="AT57" s="496"/>
      <c r="AU57" s="496"/>
      <c r="AV57" s="496"/>
      <c r="AW57" s="496"/>
      <c r="AX57" s="496"/>
      <c r="AY57" s="496"/>
      <c r="AZ57" s="496"/>
      <c r="BA57" s="496"/>
      <c r="BB57" s="497"/>
      <c r="BC57" s="498"/>
      <c r="BD57" s="496"/>
      <c r="BE57" s="496"/>
      <c r="BF57" s="496"/>
      <c r="BG57" s="496"/>
      <c r="BH57" s="496"/>
      <c r="BI57" s="496"/>
      <c r="BJ57" s="496"/>
      <c r="BK57" s="496"/>
      <c r="BL57" s="496"/>
      <c r="BM57" s="496"/>
      <c r="BN57" s="497"/>
      <c r="BO57" s="498"/>
      <c r="BP57" s="496"/>
      <c r="BQ57" s="496"/>
      <c r="BR57" s="496"/>
      <c r="BS57" s="496"/>
      <c r="BT57" s="496"/>
      <c r="BU57" s="496"/>
      <c r="BV57" s="496"/>
      <c r="BW57" s="496"/>
      <c r="BX57" s="496"/>
      <c r="BY57" s="496"/>
      <c r="BZ57" s="497"/>
      <c r="CA57" s="498"/>
      <c r="CB57" s="496"/>
      <c r="CC57" s="496"/>
      <c r="CD57" s="496"/>
      <c r="CE57" s="496"/>
      <c r="CF57" s="496"/>
      <c r="CG57" s="496"/>
      <c r="CH57" s="496"/>
      <c r="CI57" s="496"/>
      <c r="CJ57" s="496"/>
      <c r="CK57" s="496"/>
      <c r="CL57" s="499"/>
      <c r="CM57" s="79" t="str">
        <f t="shared" si="5"/>
        <v/>
      </c>
      <c r="CN57" s="66">
        <f t="shared" si="6"/>
        <v>0</v>
      </c>
      <c r="CO57" s="66" t="str">
        <f t="shared" si="7"/>
        <v/>
      </c>
      <c r="CP57" s="66">
        <f t="shared" si="8"/>
        <v>0</v>
      </c>
      <c r="CQ57" s="66" t="str">
        <f t="shared" si="9"/>
        <v/>
      </c>
      <c r="CR57" s="66">
        <f t="shared" si="10"/>
        <v>0</v>
      </c>
      <c r="CS57" s="66" t="str">
        <f t="shared" si="11"/>
        <v/>
      </c>
      <c r="CT57" s="66">
        <f t="shared" si="12"/>
        <v>0</v>
      </c>
      <c r="CU57" s="66" t="str">
        <f t="shared" si="13"/>
        <v/>
      </c>
      <c r="CV57" s="66">
        <f t="shared" si="14"/>
        <v>0</v>
      </c>
      <c r="CW57" s="66" t="str">
        <f t="shared" si="15"/>
        <v/>
      </c>
      <c r="CX57" s="67">
        <f t="shared" si="16"/>
        <v>0</v>
      </c>
      <c r="CY57" s="89"/>
      <c r="CZ57" s="218">
        <f t="shared" si="17"/>
        <v>0</v>
      </c>
      <c r="DA57" s="30" t="str">
        <f t="shared" si="18"/>
        <v>480</v>
      </c>
      <c r="DB57" s="30"/>
      <c r="DD57" s="267" t="str">
        <f t="shared" si="19"/>
        <v/>
      </c>
      <c r="DE57" s="267" t="e">
        <f t="shared" si="20"/>
        <v>#VALUE!</v>
      </c>
    </row>
    <row r="58" spans="1:109" ht="16.5">
      <c r="A58" s="61">
        <v>68</v>
      </c>
      <c r="B58" s="244">
        <v>36</v>
      </c>
      <c r="C58" s="573" t="s">
        <v>75</v>
      </c>
      <c r="D58" s="339" t="s">
        <v>30</v>
      </c>
      <c r="E58" s="254"/>
      <c r="F58" s="245" t="s">
        <v>381</v>
      </c>
      <c r="G58" s="495"/>
      <c r="H58" s="496"/>
      <c r="I58" s="496"/>
      <c r="J58" s="496"/>
      <c r="K58" s="496"/>
      <c r="L58" s="496"/>
      <c r="M58" s="496"/>
      <c r="N58" s="496"/>
      <c r="O58" s="496"/>
      <c r="P58" s="496"/>
      <c r="Q58" s="496"/>
      <c r="R58" s="497"/>
      <c r="S58" s="498"/>
      <c r="T58" s="496"/>
      <c r="U58" s="496"/>
      <c r="V58" s="496"/>
      <c r="W58" s="496"/>
      <c r="X58" s="496"/>
      <c r="Y58" s="496"/>
      <c r="Z58" s="496"/>
      <c r="AA58" s="496"/>
      <c r="AB58" s="496"/>
      <c r="AC58" s="496"/>
      <c r="AD58" s="497"/>
      <c r="AE58" s="498"/>
      <c r="AF58" s="496"/>
      <c r="AG58" s="496"/>
      <c r="AH58" s="496"/>
      <c r="AI58" s="496"/>
      <c r="AJ58" s="496"/>
      <c r="AK58" s="496"/>
      <c r="AL58" s="496"/>
      <c r="AM58" s="496"/>
      <c r="AN58" s="496"/>
      <c r="AO58" s="496"/>
      <c r="AP58" s="497"/>
      <c r="AQ58" s="498"/>
      <c r="AR58" s="496"/>
      <c r="AS58" s="496"/>
      <c r="AT58" s="496"/>
      <c r="AU58" s="496"/>
      <c r="AV58" s="496"/>
      <c r="AW58" s="496"/>
      <c r="AX58" s="496"/>
      <c r="AY58" s="496"/>
      <c r="AZ58" s="496"/>
      <c r="BA58" s="496"/>
      <c r="BB58" s="497"/>
      <c r="BC58" s="498"/>
      <c r="BD58" s="496"/>
      <c r="BE58" s="496"/>
      <c r="BF58" s="496"/>
      <c r="BG58" s="496"/>
      <c r="BH58" s="496"/>
      <c r="BI58" s="496"/>
      <c r="BJ58" s="496"/>
      <c r="BK58" s="496"/>
      <c r="BL58" s="496"/>
      <c r="BM58" s="496"/>
      <c r="BN58" s="497"/>
      <c r="BO58" s="498"/>
      <c r="BP58" s="496"/>
      <c r="BQ58" s="496"/>
      <c r="BR58" s="496"/>
      <c r="BS58" s="496"/>
      <c r="BT58" s="496"/>
      <c r="BU58" s="496"/>
      <c r="BV58" s="496"/>
      <c r="BW58" s="496"/>
      <c r="BX58" s="496"/>
      <c r="BY58" s="496"/>
      <c r="BZ58" s="497"/>
      <c r="CA58" s="498"/>
      <c r="CB58" s="496"/>
      <c r="CC58" s="496"/>
      <c r="CD58" s="496"/>
      <c r="CE58" s="496"/>
      <c r="CF58" s="496"/>
      <c r="CG58" s="496"/>
      <c r="CH58" s="496"/>
      <c r="CI58" s="496"/>
      <c r="CJ58" s="496"/>
      <c r="CK58" s="496"/>
      <c r="CL58" s="499"/>
      <c r="CM58" s="79" t="str">
        <f t="shared" si="5"/>
        <v/>
      </c>
      <c r="CN58" s="66">
        <f t="shared" si="6"/>
        <v>0</v>
      </c>
      <c r="CO58" s="66" t="str">
        <f t="shared" si="7"/>
        <v/>
      </c>
      <c r="CP58" s="66">
        <f t="shared" si="8"/>
        <v>0</v>
      </c>
      <c r="CQ58" s="66" t="str">
        <f t="shared" si="9"/>
        <v/>
      </c>
      <c r="CR58" s="66">
        <f t="shared" si="10"/>
        <v>0</v>
      </c>
      <c r="CS58" s="66" t="str">
        <f t="shared" si="11"/>
        <v/>
      </c>
      <c r="CT58" s="66">
        <f t="shared" si="12"/>
        <v>0</v>
      </c>
      <c r="CU58" s="66" t="str">
        <f t="shared" si="13"/>
        <v/>
      </c>
      <c r="CV58" s="66">
        <f t="shared" si="14"/>
        <v>0</v>
      </c>
      <c r="CW58" s="66" t="str">
        <f t="shared" si="15"/>
        <v/>
      </c>
      <c r="CX58" s="67">
        <f t="shared" si="16"/>
        <v>0</v>
      </c>
      <c r="CY58" s="89"/>
      <c r="CZ58" s="218">
        <f t="shared" si="17"/>
        <v>0</v>
      </c>
      <c r="DA58" s="30" t="str">
        <f t="shared" si="18"/>
        <v>418</v>
      </c>
      <c r="DD58" s="267" t="str">
        <f t="shared" si="19"/>
        <v/>
      </c>
      <c r="DE58" s="267" t="e">
        <f t="shared" si="20"/>
        <v>#VALUE!</v>
      </c>
    </row>
    <row r="59" spans="1:109" ht="16.5">
      <c r="A59" s="61">
        <v>68</v>
      </c>
      <c r="B59" s="244">
        <v>37</v>
      </c>
      <c r="C59" s="573"/>
      <c r="D59" s="339" t="s">
        <v>31</v>
      </c>
      <c r="E59" s="254"/>
      <c r="F59" s="245" t="s">
        <v>382</v>
      </c>
      <c r="G59" s="495"/>
      <c r="H59" s="496"/>
      <c r="I59" s="496"/>
      <c r="J59" s="496"/>
      <c r="K59" s="496"/>
      <c r="L59" s="496"/>
      <c r="M59" s="496"/>
      <c r="N59" s="496"/>
      <c r="O59" s="496"/>
      <c r="P59" s="496"/>
      <c r="Q59" s="496"/>
      <c r="R59" s="497"/>
      <c r="S59" s="498"/>
      <c r="T59" s="496"/>
      <c r="U59" s="496"/>
      <c r="V59" s="496"/>
      <c r="W59" s="496"/>
      <c r="X59" s="496"/>
      <c r="Y59" s="496"/>
      <c r="Z59" s="496"/>
      <c r="AA59" s="496"/>
      <c r="AB59" s="496"/>
      <c r="AC59" s="496"/>
      <c r="AD59" s="497"/>
      <c r="AE59" s="498"/>
      <c r="AF59" s="496"/>
      <c r="AG59" s="496"/>
      <c r="AH59" s="496"/>
      <c r="AI59" s="496"/>
      <c r="AJ59" s="496"/>
      <c r="AK59" s="496"/>
      <c r="AL59" s="496"/>
      <c r="AM59" s="496"/>
      <c r="AN59" s="496"/>
      <c r="AO59" s="496"/>
      <c r="AP59" s="497"/>
      <c r="AQ59" s="498"/>
      <c r="AR59" s="496"/>
      <c r="AS59" s="496"/>
      <c r="AT59" s="496"/>
      <c r="AU59" s="496"/>
      <c r="AV59" s="496"/>
      <c r="AW59" s="496"/>
      <c r="AX59" s="496"/>
      <c r="AY59" s="496"/>
      <c r="AZ59" s="496"/>
      <c r="BA59" s="496"/>
      <c r="BB59" s="497"/>
      <c r="BC59" s="498"/>
      <c r="BD59" s="496"/>
      <c r="BE59" s="496"/>
      <c r="BF59" s="496"/>
      <c r="BG59" s="496"/>
      <c r="BH59" s="496"/>
      <c r="BI59" s="496"/>
      <c r="BJ59" s="496"/>
      <c r="BK59" s="496"/>
      <c r="BL59" s="496"/>
      <c r="BM59" s="496"/>
      <c r="BN59" s="497"/>
      <c r="BO59" s="498"/>
      <c r="BP59" s="496"/>
      <c r="BQ59" s="496"/>
      <c r="BR59" s="496"/>
      <c r="BS59" s="496"/>
      <c r="BT59" s="496"/>
      <c r="BU59" s="496"/>
      <c r="BV59" s="496"/>
      <c r="BW59" s="496"/>
      <c r="BX59" s="496"/>
      <c r="BY59" s="496"/>
      <c r="BZ59" s="497"/>
      <c r="CA59" s="498"/>
      <c r="CB59" s="496"/>
      <c r="CC59" s="496"/>
      <c r="CD59" s="496"/>
      <c r="CE59" s="496"/>
      <c r="CF59" s="496"/>
      <c r="CG59" s="496"/>
      <c r="CH59" s="496"/>
      <c r="CI59" s="496"/>
      <c r="CJ59" s="496"/>
      <c r="CK59" s="496"/>
      <c r="CL59" s="499"/>
      <c r="CM59" s="79" t="str">
        <f>IF(CN59=0,"",AVERAGEA(G59,S59,AE59,AQ59,BC59,BO59,CA59))</f>
        <v/>
      </c>
      <c r="CN59" s="66">
        <f>SUM(H59,T59,AF59,AR59,BD59,BP59,CB59)</f>
        <v>0</v>
      </c>
      <c r="CO59" s="66" t="str">
        <f>IF(CP59=0,"",AVERAGEA(I59,U59,AG59,AS59,BE59,BQ59,CC59))</f>
        <v/>
      </c>
      <c r="CP59" s="66">
        <f>SUM(J59,V59,AH59,AT59,BF59,BR59,CD59)</f>
        <v>0</v>
      </c>
      <c r="CQ59" s="66" t="str">
        <f>IF(CR59=0,"",AVERAGEA(K59,W59,AI59,AU59,BG59,BS59,CE59))</f>
        <v/>
      </c>
      <c r="CR59" s="66">
        <f>SUM(L59,X59,AJ59,AV59,BH59,BT59,CF59)</f>
        <v>0</v>
      </c>
      <c r="CS59" s="66" t="str">
        <f>IF(CT59=0,"",AVERAGEA(M59,Y59,AK59,AW59,BI59,BU59,CG59))</f>
        <v/>
      </c>
      <c r="CT59" s="66">
        <f>SUM(N59,Z59,AL59,AX59,BJ59,BV59,CH59)</f>
        <v>0</v>
      </c>
      <c r="CU59" s="66" t="str">
        <f>IF(CV59=0,"",AVERAGEA(O59,AA59,AM59,AY59,BK59,BW59,CI59))</f>
        <v/>
      </c>
      <c r="CV59" s="66">
        <f>SUM(P59,AB59,AN59,AZ59,BL59,BX59,CJ59)</f>
        <v>0</v>
      </c>
      <c r="CW59" s="66" t="str">
        <f>IF(CX59=0,"",AVERAGEA(Q59,AC59,AO59,BA59,BM59,BY59,CK59))</f>
        <v/>
      </c>
      <c r="CX59" s="67">
        <f>SUM(R59,AD59,AP59,BB59,BN59,BZ59,CL59)</f>
        <v>0</v>
      </c>
      <c r="CY59" s="89"/>
      <c r="CZ59" s="218">
        <f t="shared" si="17"/>
        <v>0</v>
      </c>
      <c r="DA59" s="30" t="str">
        <f t="shared" si="18"/>
        <v>420</v>
      </c>
      <c r="DC59" s="30" t="s">
        <v>426</v>
      </c>
      <c r="DD59" s="267" t="str">
        <f t="shared" si="19"/>
        <v/>
      </c>
      <c r="DE59" s="267" t="e">
        <f t="shared" si="20"/>
        <v>#VALUE!</v>
      </c>
    </row>
    <row r="60" spans="1:109" ht="16.5">
      <c r="A60" s="61">
        <v>68</v>
      </c>
      <c r="B60" s="244">
        <v>38</v>
      </c>
      <c r="C60" s="573"/>
      <c r="D60" s="339" t="s">
        <v>32</v>
      </c>
      <c r="E60" s="254"/>
      <c r="F60" s="245" t="s">
        <v>406</v>
      </c>
      <c r="G60" s="495"/>
      <c r="H60" s="496"/>
      <c r="I60" s="496"/>
      <c r="J60" s="496"/>
      <c r="K60" s="496"/>
      <c r="L60" s="496"/>
      <c r="M60" s="496"/>
      <c r="N60" s="496"/>
      <c r="O60" s="496"/>
      <c r="P60" s="496"/>
      <c r="Q60" s="496"/>
      <c r="R60" s="497"/>
      <c r="S60" s="498"/>
      <c r="T60" s="496"/>
      <c r="U60" s="496"/>
      <c r="V60" s="496"/>
      <c r="W60" s="496"/>
      <c r="X60" s="496"/>
      <c r="Y60" s="496"/>
      <c r="Z60" s="496"/>
      <c r="AA60" s="496"/>
      <c r="AB60" s="496"/>
      <c r="AC60" s="496"/>
      <c r="AD60" s="497"/>
      <c r="AE60" s="498"/>
      <c r="AF60" s="496"/>
      <c r="AG60" s="496"/>
      <c r="AH60" s="496"/>
      <c r="AI60" s="496"/>
      <c r="AJ60" s="496"/>
      <c r="AK60" s="496"/>
      <c r="AL60" s="496"/>
      <c r="AM60" s="496"/>
      <c r="AN60" s="496"/>
      <c r="AO60" s="496"/>
      <c r="AP60" s="497"/>
      <c r="AQ60" s="498"/>
      <c r="AR60" s="496"/>
      <c r="AS60" s="496"/>
      <c r="AT60" s="496"/>
      <c r="AU60" s="496"/>
      <c r="AV60" s="496"/>
      <c r="AW60" s="496"/>
      <c r="AX60" s="496"/>
      <c r="AY60" s="496"/>
      <c r="AZ60" s="496"/>
      <c r="BA60" s="496"/>
      <c r="BB60" s="497"/>
      <c r="BC60" s="498"/>
      <c r="BD60" s="496"/>
      <c r="BE60" s="496"/>
      <c r="BF60" s="496"/>
      <c r="BG60" s="496"/>
      <c r="BH60" s="496"/>
      <c r="BI60" s="496"/>
      <c r="BJ60" s="496"/>
      <c r="BK60" s="496"/>
      <c r="BL60" s="496"/>
      <c r="BM60" s="496"/>
      <c r="BN60" s="497"/>
      <c r="BO60" s="498"/>
      <c r="BP60" s="496"/>
      <c r="BQ60" s="496"/>
      <c r="BR60" s="496"/>
      <c r="BS60" s="496"/>
      <c r="BT60" s="496"/>
      <c r="BU60" s="496"/>
      <c r="BV60" s="496"/>
      <c r="BW60" s="496"/>
      <c r="BX60" s="496"/>
      <c r="BY60" s="496"/>
      <c r="BZ60" s="497"/>
      <c r="CA60" s="498"/>
      <c r="CB60" s="496"/>
      <c r="CC60" s="496"/>
      <c r="CD60" s="496"/>
      <c r="CE60" s="496"/>
      <c r="CF60" s="496"/>
      <c r="CG60" s="496"/>
      <c r="CH60" s="496"/>
      <c r="CI60" s="496"/>
      <c r="CJ60" s="496"/>
      <c r="CK60" s="496"/>
      <c r="CL60" s="499"/>
      <c r="CM60" s="79" t="str">
        <f>IF(CN60=0,"",AVERAGEA(G60,S60,AE60,AQ60,BC60,BO60,CA60))</f>
        <v/>
      </c>
      <c r="CN60" s="66">
        <f>SUM(H60,T60,AF60,AR60,BD60,BP60,CB60)</f>
        <v>0</v>
      </c>
      <c r="CO60" s="66" t="str">
        <f>IF(CP60=0,"",AVERAGEA(I60,U60,AG60,AS60,BE60,BQ60,CC60))</f>
        <v/>
      </c>
      <c r="CP60" s="66">
        <f>SUM(J60,V60,AH60,AT60,BF60,BR60,CD60)</f>
        <v>0</v>
      </c>
      <c r="CQ60" s="66" t="str">
        <f>IF(CR60=0,"",AVERAGEA(K60,W60,AI60,AU60,BG60,BS60,CE60))</f>
        <v/>
      </c>
      <c r="CR60" s="66">
        <f>SUM(L60,X60,AJ60,AV60,BH60,BT60,CF60)</f>
        <v>0</v>
      </c>
      <c r="CS60" s="66" t="str">
        <f>IF(CT60=0,"",AVERAGEA(M60,Y60,AK60,AW60,BI60,BU60,CG60))</f>
        <v/>
      </c>
      <c r="CT60" s="66">
        <f>SUM(N60,Z60,AL60,AX60,BJ60,BV60,CH60)</f>
        <v>0</v>
      </c>
      <c r="CU60" s="66" t="str">
        <f>IF(CV60=0,"",AVERAGEA(O60,AA60,AM60,AY60,BK60,BW60,CI60))</f>
        <v/>
      </c>
      <c r="CV60" s="66">
        <f>SUM(P60,AB60,AN60,AZ60,BL60,BX60,CJ60)</f>
        <v>0</v>
      </c>
      <c r="CW60" s="66" t="str">
        <f>IF(CX60=0,"",AVERAGEA(Q60,AC60,AO60,BA60,BM60,BY60,CK60))</f>
        <v/>
      </c>
      <c r="CX60" s="67">
        <f>SUM(R60,AD60,AP60,BB60,BN60,BZ60,CL60)</f>
        <v>0</v>
      </c>
      <c r="CY60" s="89"/>
      <c r="CZ60" s="218">
        <f t="shared" si="17"/>
        <v>0</v>
      </c>
      <c r="DA60" s="30" t="str">
        <f t="shared" si="18"/>
        <v>420</v>
      </c>
      <c r="DD60" s="267" t="str">
        <f t="shared" si="19"/>
        <v/>
      </c>
      <c r="DE60" s="267" t="e">
        <f t="shared" si="20"/>
        <v>#VALUE!</v>
      </c>
    </row>
    <row r="61" spans="1:109" ht="16.5">
      <c r="A61" s="61">
        <v>68</v>
      </c>
      <c r="B61" s="244">
        <v>39</v>
      </c>
      <c r="C61" s="573"/>
      <c r="D61" s="339" t="s">
        <v>33</v>
      </c>
      <c r="E61" s="254"/>
      <c r="F61" s="245" t="s">
        <v>407</v>
      </c>
      <c r="G61" s="495"/>
      <c r="H61" s="496"/>
      <c r="I61" s="496"/>
      <c r="J61" s="496"/>
      <c r="K61" s="496"/>
      <c r="L61" s="496"/>
      <c r="M61" s="496"/>
      <c r="N61" s="496"/>
      <c r="O61" s="496"/>
      <c r="P61" s="496"/>
      <c r="Q61" s="496"/>
      <c r="R61" s="497"/>
      <c r="S61" s="498"/>
      <c r="T61" s="496"/>
      <c r="U61" s="496"/>
      <c r="V61" s="496"/>
      <c r="W61" s="496"/>
      <c r="X61" s="496"/>
      <c r="Y61" s="496"/>
      <c r="Z61" s="496"/>
      <c r="AA61" s="496"/>
      <c r="AB61" s="496"/>
      <c r="AC61" s="496"/>
      <c r="AD61" s="497"/>
      <c r="AE61" s="498"/>
      <c r="AF61" s="496"/>
      <c r="AG61" s="496"/>
      <c r="AH61" s="496"/>
      <c r="AI61" s="496"/>
      <c r="AJ61" s="496"/>
      <c r="AK61" s="496"/>
      <c r="AL61" s="496"/>
      <c r="AM61" s="496"/>
      <c r="AN61" s="496"/>
      <c r="AO61" s="496"/>
      <c r="AP61" s="497"/>
      <c r="AQ61" s="498"/>
      <c r="AR61" s="496"/>
      <c r="AS61" s="496"/>
      <c r="AT61" s="496"/>
      <c r="AU61" s="496"/>
      <c r="AV61" s="496"/>
      <c r="AW61" s="496"/>
      <c r="AX61" s="496"/>
      <c r="AY61" s="496"/>
      <c r="AZ61" s="496"/>
      <c r="BA61" s="496"/>
      <c r="BB61" s="497"/>
      <c r="BC61" s="498"/>
      <c r="BD61" s="496"/>
      <c r="BE61" s="496"/>
      <c r="BF61" s="496"/>
      <c r="BG61" s="496"/>
      <c r="BH61" s="496"/>
      <c r="BI61" s="496"/>
      <c r="BJ61" s="496"/>
      <c r="BK61" s="496"/>
      <c r="BL61" s="496"/>
      <c r="BM61" s="496"/>
      <c r="BN61" s="497"/>
      <c r="BO61" s="498"/>
      <c r="BP61" s="496"/>
      <c r="BQ61" s="496"/>
      <c r="BR61" s="496"/>
      <c r="BS61" s="496"/>
      <c r="BT61" s="496"/>
      <c r="BU61" s="496"/>
      <c r="BV61" s="496"/>
      <c r="BW61" s="496"/>
      <c r="BX61" s="496"/>
      <c r="BY61" s="496"/>
      <c r="BZ61" s="497"/>
      <c r="CA61" s="498"/>
      <c r="CB61" s="496"/>
      <c r="CC61" s="496"/>
      <c r="CD61" s="496"/>
      <c r="CE61" s="496"/>
      <c r="CF61" s="496"/>
      <c r="CG61" s="496"/>
      <c r="CH61" s="496"/>
      <c r="CI61" s="496"/>
      <c r="CJ61" s="496"/>
      <c r="CK61" s="496"/>
      <c r="CL61" s="499"/>
      <c r="CM61" s="79" t="str">
        <f>IF(CN61=0,"",AVERAGEA(G61,S61,AE61,AQ61,BC61,BO61,CA61))</f>
        <v/>
      </c>
      <c r="CN61" s="66">
        <f>SUM(H61,T61,AF61,AR61,BD61,BP61,CB61)</f>
        <v>0</v>
      </c>
      <c r="CO61" s="66" t="str">
        <f>IF(CP61=0,"",AVERAGEA(I61,U61,AG61,AS61,BE61,BQ61,CC61))</f>
        <v/>
      </c>
      <c r="CP61" s="66">
        <f>SUM(J61,V61,AH61,AT61,BF61,BR61,CD61)</f>
        <v>0</v>
      </c>
      <c r="CQ61" s="66" t="str">
        <f>IF(CR61=0,"",AVERAGEA(K61,W61,AI61,AU61,BG61,BS61,CE61))</f>
        <v/>
      </c>
      <c r="CR61" s="66">
        <f>SUM(L61,X61,AJ61,AV61,BH61,BT61,CF61)</f>
        <v>0</v>
      </c>
      <c r="CS61" s="66" t="str">
        <f>IF(CT61=0,"",AVERAGEA(M61,Y61,AK61,AW61,BI61,BU61,CG61))</f>
        <v/>
      </c>
      <c r="CT61" s="66">
        <f>SUM(N61,Z61,AL61,AX61,BJ61,BV61,CH61)</f>
        <v>0</v>
      </c>
      <c r="CU61" s="66" t="str">
        <f>IF(CV61=0,"",AVERAGEA(O61,AA61,AM61,AY61,BK61,BW61,CI61))</f>
        <v/>
      </c>
      <c r="CV61" s="66">
        <f>SUM(P61,AB61,AN61,AZ61,BL61,BX61,CJ61)</f>
        <v>0</v>
      </c>
      <c r="CW61" s="66" t="str">
        <f>IF(CX61=0,"",AVERAGEA(Q61,AC61,AO61,BA61,BM61,BY61,CK61))</f>
        <v/>
      </c>
      <c r="CX61" s="67">
        <f>SUM(R61,AD61,AP61,BB61,BN61,BZ61,CL61)</f>
        <v>0</v>
      </c>
      <c r="CY61" s="89"/>
      <c r="CZ61" s="218">
        <f t="shared" si="17"/>
        <v>0</v>
      </c>
      <c r="DA61" s="30" t="str">
        <f t="shared" si="18"/>
        <v>420</v>
      </c>
      <c r="DD61" s="267" t="str">
        <f t="shared" si="19"/>
        <v/>
      </c>
      <c r="DE61" s="267" t="e">
        <f t="shared" si="20"/>
        <v>#VALUE!</v>
      </c>
    </row>
    <row r="62" spans="1:109" ht="16.5">
      <c r="A62" s="61">
        <v>68</v>
      </c>
      <c r="B62" s="244">
        <v>40</v>
      </c>
      <c r="C62" s="573"/>
      <c r="D62" s="339" t="s">
        <v>34</v>
      </c>
      <c r="E62" s="254"/>
      <c r="F62" s="245" t="s">
        <v>385</v>
      </c>
      <c r="G62" s="495"/>
      <c r="H62" s="496"/>
      <c r="I62" s="496"/>
      <c r="J62" s="496"/>
      <c r="K62" s="496"/>
      <c r="L62" s="496"/>
      <c r="M62" s="496"/>
      <c r="N62" s="496"/>
      <c r="O62" s="496"/>
      <c r="P62" s="496"/>
      <c r="Q62" s="496"/>
      <c r="R62" s="497"/>
      <c r="S62" s="498"/>
      <c r="T62" s="496"/>
      <c r="U62" s="496"/>
      <c r="V62" s="496"/>
      <c r="W62" s="496"/>
      <c r="X62" s="496"/>
      <c r="Y62" s="496"/>
      <c r="Z62" s="496"/>
      <c r="AA62" s="496"/>
      <c r="AB62" s="496"/>
      <c r="AC62" s="496"/>
      <c r="AD62" s="497"/>
      <c r="AE62" s="498"/>
      <c r="AF62" s="496"/>
      <c r="AG62" s="496"/>
      <c r="AH62" s="496"/>
      <c r="AI62" s="496"/>
      <c r="AJ62" s="496"/>
      <c r="AK62" s="496"/>
      <c r="AL62" s="496"/>
      <c r="AM62" s="496"/>
      <c r="AN62" s="496"/>
      <c r="AO62" s="496"/>
      <c r="AP62" s="497"/>
      <c r="AQ62" s="498"/>
      <c r="AR62" s="496"/>
      <c r="AS62" s="496"/>
      <c r="AT62" s="496"/>
      <c r="AU62" s="496"/>
      <c r="AV62" s="496"/>
      <c r="AW62" s="496"/>
      <c r="AX62" s="496"/>
      <c r="AY62" s="496"/>
      <c r="AZ62" s="496"/>
      <c r="BA62" s="496"/>
      <c r="BB62" s="497"/>
      <c r="BC62" s="498"/>
      <c r="BD62" s="496"/>
      <c r="BE62" s="496"/>
      <c r="BF62" s="496"/>
      <c r="BG62" s="496"/>
      <c r="BH62" s="496"/>
      <c r="BI62" s="496"/>
      <c r="BJ62" s="496"/>
      <c r="BK62" s="496"/>
      <c r="BL62" s="496"/>
      <c r="BM62" s="496"/>
      <c r="BN62" s="497"/>
      <c r="BO62" s="498"/>
      <c r="BP62" s="496"/>
      <c r="BQ62" s="496"/>
      <c r="BR62" s="496"/>
      <c r="BS62" s="496"/>
      <c r="BT62" s="496"/>
      <c r="BU62" s="496"/>
      <c r="BV62" s="496"/>
      <c r="BW62" s="496"/>
      <c r="BX62" s="496"/>
      <c r="BY62" s="496"/>
      <c r="BZ62" s="497"/>
      <c r="CA62" s="498"/>
      <c r="CB62" s="496"/>
      <c r="CC62" s="496"/>
      <c r="CD62" s="496"/>
      <c r="CE62" s="496"/>
      <c r="CF62" s="496"/>
      <c r="CG62" s="496"/>
      <c r="CH62" s="496"/>
      <c r="CI62" s="496"/>
      <c r="CJ62" s="496"/>
      <c r="CK62" s="496"/>
      <c r="CL62" s="499"/>
      <c r="CM62" s="79" t="str">
        <f>IF(CN62=0,"",AVERAGEA(G62,S62,AE62,AQ62,BC62,BO62,CA62))</f>
        <v/>
      </c>
      <c r="CN62" s="66">
        <f>SUM(H62,T62,AF62,AR62,BD62,BP62,CB62)</f>
        <v>0</v>
      </c>
      <c r="CO62" s="66" t="str">
        <f>IF(CP62=0,"",AVERAGEA(I62,U62,AG62,AS62,BE62,BQ62,CC62))</f>
        <v/>
      </c>
      <c r="CP62" s="66">
        <f>SUM(J62,V62,AH62,AT62,BF62,BR62,CD62)</f>
        <v>0</v>
      </c>
      <c r="CQ62" s="66" t="str">
        <f>IF(CR62=0,"",AVERAGEA(K62,W62,AI62,AU62,BG62,BS62,CE62))</f>
        <v/>
      </c>
      <c r="CR62" s="66">
        <f>SUM(L62,X62,AJ62,AV62,BH62,BT62,CF62)</f>
        <v>0</v>
      </c>
      <c r="CS62" s="66" t="str">
        <f>IF(CT62=0,"",AVERAGEA(M62,Y62,AK62,AW62,BI62,BU62,CG62))</f>
        <v/>
      </c>
      <c r="CT62" s="66">
        <f>SUM(N62,Z62,AL62,AX62,BJ62,BV62,CH62)</f>
        <v>0</v>
      </c>
      <c r="CU62" s="66" t="str">
        <f>IF(CV62=0,"",AVERAGEA(O62,AA62,AM62,AY62,BK62,BW62,CI62))</f>
        <v/>
      </c>
      <c r="CV62" s="66">
        <f>SUM(P62,AB62,AN62,AZ62,BL62,BX62,CJ62)</f>
        <v>0</v>
      </c>
      <c r="CW62" s="66" t="str">
        <f>IF(CX62=0,"",AVERAGEA(Q62,AC62,AO62,BA62,BM62,BY62,CK62))</f>
        <v/>
      </c>
      <c r="CX62" s="67">
        <f>SUM(R62,AD62,AP62,BB62,BN62,BZ62,CL62)</f>
        <v>0</v>
      </c>
      <c r="CY62" s="89"/>
      <c r="CZ62" s="218">
        <f t="shared" si="17"/>
        <v>0</v>
      </c>
      <c r="DA62" s="30" t="str">
        <f t="shared" si="18"/>
        <v>420</v>
      </c>
      <c r="DD62" s="267" t="str">
        <f t="shared" si="19"/>
        <v/>
      </c>
      <c r="DE62" s="267" t="e">
        <f t="shared" si="20"/>
        <v>#VALUE!</v>
      </c>
    </row>
    <row r="63" spans="1:109" ht="16.5">
      <c r="A63" s="61">
        <v>68</v>
      </c>
      <c r="B63" s="244">
        <v>41</v>
      </c>
      <c r="C63" s="573"/>
      <c r="D63" s="339" t="s">
        <v>35</v>
      </c>
      <c r="E63" s="254"/>
      <c r="F63" s="245" t="s">
        <v>386</v>
      </c>
      <c r="G63" s="495"/>
      <c r="H63" s="496"/>
      <c r="I63" s="496"/>
      <c r="J63" s="496"/>
      <c r="K63" s="496"/>
      <c r="L63" s="496"/>
      <c r="M63" s="496"/>
      <c r="N63" s="496"/>
      <c r="O63" s="496"/>
      <c r="P63" s="496"/>
      <c r="Q63" s="496"/>
      <c r="R63" s="497"/>
      <c r="S63" s="498"/>
      <c r="T63" s="496"/>
      <c r="U63" s="496"/>
      <c r="V63" s="496"/>
      <c r="W63" s="496"/>
      <c r="X63" s="496"/>
      <c r="Y63" s="496"/>
      <c r="Z63" s="496"/>
      <c r="AA63" s="496"/>
      <c r="AB63" s="496"/>
      <c r="AC63" s="496"/>
      <c r="AD63" s="497"/>
      <c r="AE63" s="498"/>
      <c r="AF63" s="496"/>
      <c r="AG63" s="496"/>
      <c r="AH63" s="496"/>
      <c r="AI63" s="496"/>
      <c r="AJ63" s="496"/>
      <c r="AK63" s="496"/>
      <c r="AL63" s="496"/>
      <c r="AM63" s="496"/>
      <c r="AN63" s="496"/>
      <c r="AO63" s="496"/>
      <c r="AP63" s="497"/>
      <c r="AQ63" s="498"/>
      <c r="AR63" s="496"/>
      <c r="AS63" s="496"/>
      <c r="AT63" s="496"/>
      <c r="AU63" s="496"/>
      <c r="AV63" s="496"/>
      <c r="AW63" s="496"/>
      <c r="AX63" s="496"/>
      <c r="AY63" s="496"/>
      <c r="AZ63" s="496"/>
      <c r="BA63" s="496"/>
      <c r="BB63" s="497"/>
      <c r="BC63" s="498"/>
      <c r="BD63" s="496"/>
      <c r="BE63" s="496"/>
      <c r="BF63" s="496"/>
      <c r="BG63" s="496"/>
      <c r="BH63" s="496"/>
      <c r="BI63" s="496"/>
      <c r="BJ63" s="496"/>
      <c r="BK63" s="496"/>
      <c r="BL63" s="496"/>
      <c r="BM63" s="496"/>
      <c r="BN63" s="497"/>
      <c r="BO63" s="498"/>
      <c r="BP63" s="496"/>
      <c r="BQ63" s="496"/>
      <c r="BR63" s="496"/>
      <c r="BS63" s="496"/>
      <c r="BT63" s="496"/>
      <c r="BU63" s="496"/>
      <c r="BV63" s="496"/>
      <c r="BW63" s="496"/>
      <c r="BX63" s="496"/>
      <c r="BY63" s="496"/>
      <c r="BZ63" s="497"/>
      <c r="CA63" s="498"/>
      <c r="CB63" s="496"/>
      <c r="CC63" s="496"/>
      <c r="CD63" s="496"/>
      <c r="CE63" s="496"/>
      <c r="CF63" s="496"/>
      <c r="CG63" s="496"/>
      <c r="CH63" s="496"/>
      <c r="CI63" s="496"/>
      <c r="CJ63" s="496"/>
      <c r="CK63" s="496"/>
      <c r="CL63" s="499"/>
      <c r="CM63" s="79" t="str">
        <f>IF(CN63=0,"",AVERAGEA(G63,S63,AE63,AQ63,BC63,BO63,CA63))</f>
        <v/>
      </c>
      <c r="CN63" s="66">
        <f>SUM(H63,T63,AF63,AR63,BD63,BP63,CB63)</f>
        <v>0</v>
      </c>
      <c r="CO63" s="66" t="str">
        <f>IF(CP63=0,"",AVERAGEA(I63,U63,AG63,AS63,BE63,BQ63,CC63))</f>
        <v/>
      </c>
      <c r="CP63" s="66">
        <f>SUM(J63,V63,AH63,AT63,BF63,BR63,CD63)</f>
        <v>0</v>
      </c>
      <c r="CQ63" s="66" t="str">
        <f>IF(CR63=0,"",AVERAGEA(K63,W63,AI63,AU63,BG63,BS63,CE63))</f>
        <v/>
      </c>
      <c r="CR63" s="66">
        <f>SUM(L63,X63,AJ63,AV63,BH63,BT63,CF63)</f>
        <v>0</v>
      </c>
      <c r="CS63" s="66" t="str">
        <f>IF(CT63=0,"",AVERAGEA(M63,Y63,AK63,AW63,BI63,BU63,CG63))</f>
        <v/>
      </c>
      <c r="CT63" s="66">
        <f>SUM(N63,Z63,AL63,AX63,BJ63,BV63,CH63)</f>
        <v>0</v>
      </c>
      <c r="CU63" s="66" t="str">
        <f>IF(CV63=0,"",AVERAGEA(O63,AA63,AM63,AY63,BK63,BW63,CI63))</f>
        <v/>
      </c>
      <c r="CV63" s="66">
        <f>SUM(P63,AB63,AN63,AZ63,BL63,BX63,CJ63)</f>
        <v>0</v>
      </c>
      <c r="CW63" s="66" t="str">
        <f>IF(CX63=0,"",AVERAGEA(Q63,AC63,AO63,BA63,BM63,BY63,CK63))</f>
        <v/>
      </c>
      <c r="CX63" s="67">
        <f>SUM(R63,AD63,AP63,BB63,BN63,BZ63,CL63)</f>
        <v>0</v>
      </c>
      <c r="CY63" s="89"/>
      <c r="CZ63" s="218">
        <f t="shared" si="17"/>
        <v>0</v>
      </c>
      <c r="DA63" s="30" t="str">
        <f t="shared" si="18"/>
        <v>420</v>
      </c>
      <c r="DD63" s="267" t="str">
        <f t="shared" si="19"/>
        <v/>
      </c>
      <c r="DE63" s="267" t="e">
        <f t="shared" si="20"/>
        <v>#VALUE!</v>
      </c>
    </row>
    <row r="64" spans="1:109" ht="16.5">
      <c r="A64" s="61">
        <v>68</v>
      </c>
      <c r="B64" s="244">
        <v>42</v>
      </c>
      <c r="C64" s="573"/>
      <c r="D64" s="339" t="s">
        <v>36</v>
      </c>
      <c r="E64" s="254"/>
      <c r="F64" s="245" t="s">
        <v>408</v>
      </c>
      <c r="G64" s="495"/>
      <c r="H64" s="496"/>
      <c r="I64" s="496"/>
      <c r="J64" s="496"/>
      <c r="K64" s="496"/>
      <c r="L64" s="496"/>
      <c r="M64" s="496"/>
      <c r="N64" s="496"/>
      <c r="O64" s="496"/>
      <c r="P64" s="496"/>
      <c r="Q64" s="496"/>
      <c r="R64" s="497"/>
      <c r="S64" s="498"/>
      <c r="T64" s="496"/>
      <c r="U64" s="496"/>
      <c r="V64" s="496"/>
      <c r="W64" s="496"/>
      <c r="X64" s="496"/>
      <c r="Y64" s="496"/>
      <c r="Z64" s="496"/>
      <c r="AA64" s="496"/>
      <c r="AB64" s="496"/>
      <c r="AC64" s="496"/>
      <c r="AD64" s="497"/>
      <c r="AE64" s="498"/>
      <c r="AF64" s="496"/>
      <c r="AG64" s="496"/>
      <c r="AH64" s="496"/>
      <c r="AI64" s="496"/>
      <c r="AJ64" s="496"/>
      <c r="AK64" s="496"/>
      <c r="AL64" s="496"/>
      <c r="AM64" s="496"/>
      <c r="AN64" s="496"/>
      <c r="AO64" s="496"/>
      <c r="AP64" s="497"/>
      <c r="AQ64" s="498"/>
      <c r="AR64" s="496"/>
      <c r="AS64" s="496"/>
      <c r="AT64" s="496"/>
      <c r="AU64" s="496"/>
      <c r="AV64" s="496"/>
      <c r="AW64" s="496"/>
      <c r="AX64" s="496"/>
      <c r="AY64" s="496"/>
      <c r="AZ64" s="496"/>
      <c r="BA64" s="496"/>
      <c r="BB64" s="497"/>
      <c r="BC64" s="498"/>
      <c r="BD64" s="496"/>
      <c r="BE64" s="496"/>
      <c r="BF64" s="496"/>
      <c r="BG64" s="496"/>
      <c r="BH64" s="496"/>
      <c r="BI64" s="496"/>
      <c r="BJ64" s="496"/>
      <c r="BK64" s="496"/>
      <c r="BL64" s="496"/>
      <c r="BM64" s="496"/>
      <c r="BN64" s="497"/>
      <c r="BO64" s="498"/>
      <c r="BP64" s="496"/>
      <c r="BQ64" s="496"/>
      <c r="BR64" s="496"/>
      <c r="BS64" s="496"/>
      <c r="BT64" s="496"/>
      <c r="BU64" s="496"/>
      <c r="BV64" s="496"/>
      <c r="BW64" s="496"/>
      <c r="BX64" s="496"/>
      <c r="BY64" s="496"/>
      <c r="BZ64" s="497"/>
      <c r="CA64" s="498"/>
      <c r="CB64" s="496"/>
      <c r="CC64" s="496"/>
      <c r="CD64" s="496"/>
      <c r="CE64" s="496"/>
      <c r="CF64" s="496"/>
      <c r="CG64" s="496"/>
      <c r="CH64" s="496"/>
      <c r="CI64" s="496"/>
      <c r="CJ64" s="496"/>
      <c r="CK64" s="496"/>
      <c r="CL64" s="499"/>
      <c r="CM64" s="79" t="str">
        <f t="shared" si="5"/>
        <v/>
      </c>
      <c r="CN64" s="66">
        <f t="shared" si="6"/>
        <v>0</v>
      </c>
      <c r="CO64" s="66" t="str">
        <f t="shared" si="7"/>
        <v/>
      </c>
      <c r="CP64" s="66">
        <f t="shared" si="8"/>
        <v>0</v>
      </c>
      <c r="CQ64" s="66" t="str">
        <f t="shared" si="9"/>
        <v/>
      </c>
      <c r="CR64" s="66">
        <f t="shared" si="10"/>
        <v>0</v>
      </c>
      <c r="CS64" s="66" t="str">
        <f t="shared" si="11"/>
        <v/>
      </c>
      <c r="CT64" s="66">
        <f t="shared" si="12"/>
        <v>0</v>
      </c>
      <c r="CU64" s="66" t="str">
        <f t="shared" si="13"/>
        <v/>
      </c>
      <c r="CV64" s="66">
        <f t="shared" si="14"/>
        <v>0</v>
      </c>
      <c r="CW64" s="66" t="str">
        <f t="shared" si="15"/>
        <v/>
      </c>
      <c r="CX64" s="67">
        <f t="shared" si="16"/>
        <v>0</v>
      </c>
      <c r="CY64" s="89"/>
      <c r="CZ64" s="218">
        <f t="shared" si="17"/>
        <v>0</v>
      </c>
      <c r="DA64" s="30" t="str">
        <f t="shared" si="18"/>
        <v>420</v>
      </c>
      <c r="DD64" s="267" t="str">
        <f t="shared" si="19"/>
        <v/>
      </c>
      <c r="DE64" s="267" t="e">
        <f t="shared" si="20"/>
        <v>#VALUE!</v>
      </c>
    </row>
    <row r="65" spans="1:109" ht="16.5">
      <c r="A65" s="61">
        <v>68</v>
      </c>
      <c r="B65" s="244">
        <v>43</v>
      </c>
      <c r="C65" s="573"/>
      <c r="D65" s="339" t="s">
        <v>37</v>
      </c>
      <c r="E65" s="254"/>
      <c r="F65" s="245" t="s">
        <v>409</v>
      </c>
      <c r="G65" s="495"/>
      <c r="H65" s="496"/>
      <c r="I65" s="496"/>
      <c r="J65" s="496"/>
      <c r="K65" s="496"/>
      <c r="L65" s="496"/>
      <c r="M65" s="496"/>
      <c r="N65" s="496"/>
      <c r="O65" s="496"/>
      <c r="P65" s="496"/>
      <c r="Q65" s="496"/>
      <c r="R65" s="497"/>
      <c r="S65" s="498"/>
      <c r="T65" s="496"/>
      <c r="U65" s="496"/>
      <c r="V65" s="496"/>
      <c r="W65" s="496"/>
      <c r="X65" s="496"/>
      <c r="Y65" s="496"/>
      <c r="Z65" s="496"/>
      <c r="AA65" s="496"/>
      <c r="AB65" s="496"/>
      <c r="AC65" s="496"/>
      <c r="AD65" s="497"/>
      <c r="AE65" s="498"/>
      <c r="AF65" s="496"/>
      <c r="AG65" s="496"/>
      <c r="AH65" s="496"/>
      <c r="AI65" s="496"/>
      <c r="AJ65" s="496"/>
      <c r="AK65" s="496"/>
      <c r="AL65" s="496"/>
      <c r="AM65" s="496"/>
      <c r="AN65" s="496"/>
      <c r="AO65" s="496"/>
      <c r="AP65" s="497"/>
      <c r="AQ65" s="498"/>
      <c r="AR65" s="496"/>
      <c r="AS65" s="496"/>
      <c r="AT65" s="496"/>
      <c r="AU65" s="496"/>
      <c r="AV65" s="496"/>
      <c r="AW65" s="496"/>
      <c r="AX65" s="496"/>
      <c r="AY65" s="496"/>
      <c r="AZ65" s="496"/>
      <c r="BA65" s="496"/>
      <c r="BB65" s="497"/>
      <c r="BC65" s="498"/>
      <c r="BD65" s="496"/>
      <c r="BE65" s="496"/>
      <c r="BF65" s="496"/>
      <c r="BG65" s="496"/>
      <c r="BH65" s="496"/>
      <c r="BI65" s="496"/>
      <c r="BJ65" s="496"/>
      <c r="BK65" s="496"/>
      <c r="BL65" s="496"/>
      <c r="BM65" s="496"/>
      <c r="BN65" s="497"/>
      <c r="BO65" s="498"/>
      <c r="BP65" s="496"/>
      <c r="BQ65" s="496"/>
      <c r="BR65" s="496"/>
      <c r="BS65" s="496"/>
      <c r="BT65" s="496"/>
      <c r="BU65" s="496"/>
      <c r="BV65" s="496"/>
      <c r="BW65" s="496"/>
      <c r="BX65" s="496"/>
      <c r="BY65" s="496"/>
      <c r="BZ65" s="497"/>
      <c r="CA65" s="498"/>
      <c r="CB65" s="496"/>
      <c r="CC65" s="496"/>
      <c r="CD65" s="496"/>
      <c r="CE65" s="496"/>
      <c r="CF65" s="496"/>
      <c r="CG65" s="496"/>
      <c r="CH65" s="496"/>
      <c r="CI65" s="496"/>
      <c r="CJ65" s="496"/>
      <c r="CK65" s="496"/>
      <c r="CL65" s="499"/>
      <c r="CM65" s="79" t="str">
        <f t="shared" si="5"/>
        <v/>
      </c>
      <c r="CN65" s="66">
        <f t="shared" si="6"/>
        <v>0</v>
      </c>
      <c r="CO65" s="66" t="str">
        <f t="shared" si="7"/>
        <v/>
      </c>
      <c r="CP65" s="66">
        <f t="shared" si="8"/>
        <v>0</v>
      </c>
      <c r="CQ65" s="66" t="str">
        <f t="shared" si="9"/>
        <v/>
      </c>
      <c r="CR65" s="66">
        <f t="shared" si="10"/>
        <v>0</v>
      </c>
      <c r="CS65" s="66" t="str">
        <f t="shared" si="11"/>
        <v/>
      </c>
      <c r="CT65" s="66">
        <f t="shared" si="12"/>
        <v>0</v>
      </c>
      <c r="CU65" s="66" t="str">
        <f t="shared" si="13"/>
        <v/>
      </c>
      <c r="CV65" s="66">
        <f t="shared" si="14"/>
        <v>0</v>
      </c>
      <c r="CW65" s="66" t="str">
        <f t="shared" si="15"/>
        <v/>
      </c>
      <c r="CX65" s="67">
        <f t="shared" si="16"/>
        <v>0</v>
      </c>
      <c r="CY65" s="89"/>
      <c r="CZ65" s="218">
        <f t="shared" si="17"/>
        <v>0</v>
      </c>
      <c r="DA65" s="30" t="str">
        <f t="shared" si="18"/>
        <v>420</v>
      </c>
      <c r="DD65" s="267" t="str">
        <f t="shared" si="19"/>
        <v/>
      </c>
      <c r="DE65" s="267" t="e">
        <f t="shared" si="20"/>
        <v>#VALUE!</v>
      </c>
    </row>
    <row r="66" spans="1:109" ht="16.5">
      <c r="A66" s="61">
        <v>68</v>
      </c>
      <c r="B66" s="244">
        <v>44</v>
      </c>
      <c r="C66" s="573"/>
      <c r="D66" s="339" t="s">
        <v>38</v>
      </c>
      <c r="E66" s="254"/>
      <c r="F66" s="245" t="s">
        <v>389</v>
      </c>
      <c r="G66" s="495"/>
      <c r="H66" s="496"/>
      <c r="I66" s="496"/>
      <c r="J66" s="496"/>
      <c r="K66" s="496"/>
      <c r="L66" s="496"/>
      <c r="M66" s="496"/>
      <c r="N66" s="496"/>
      <c r="O66" s="496"/>
      <c r="P66" s="496"/>
      <c r="Q66" s="496"/>
      <c r="R66" s="497"/>
      <c r="S66" s="498"/>
      <c r="T66" s="496"/>
      <c r="U66" s="496"/>
      <c r="V66" s="496"/>
      <c r="W66" s="496"/>
      <c r="X66" s="496"/>
      <c r="Y66" s="496"/>
      <c r="Z66" s="496"/>
      <c r="AA66" s="496"/>
      <c r="AB66" s="496"/>
      <c r="AC66" s="496"/>
      <c r="AD66" s="497"/>
      <c r="AE66" s="498"/>
      <c r="AF66" s="496"/>
      <c r="AG66" s="496"/>
      <c r="AH66" s="496"/>
      <c r="AI66" s="496"/>
      <c r="AJ66" s="496"/>
      <c r="AK66" s="496"/>
      <c r="AL66" s="496"/>
      <c r="AM66" s="496"/>
      <c r="AN66" s="496"/>
      <c r="AO66" s="496"/>
      <c r="AP66" s="497"/>
      <c r="AQ66" s="498"/>
      <c r="AR66" s="496"/>
      <c r="AS66" s="496"/>
      <c r="AT66" s="496"/>
      <c r="AU66" s="496"/>
      <c r="AV66" s="496"/>
      <c r="AW66" s="496"/>
      <c r="AX66" s="496"/>
      <c r="AY66" s="496"/>
      <c r="AZ66" s="496"/>
      <c r="BA66" s="496"/>
      <c r="BB66" s="497"/>
      <c r="BC66" s="498"/>
      <c r="BD66" s="496"/>
      <c r="BE66" s="496"/>
      <c r="BF66" s="496"/>
      <c r="BG66" s="496"/>
      <c r="BH66" s="496"/>
      <c r="BI66" s="496"/>
      <c r="BJ66" s="496"/>
      <c r="BK66" s="496"/>
      <c r="BL66" s="496"/>
      <c r="BM66" s="496"/>
      <c r="BN66" s="497"/>
      <c r="BO66" s="498"/>
      <c r="BP66" s="496"/>
      <c r="BQ66" s="496"/>
      <c r="BR66" s="496"/>
      <c r="BS66" s="496"/>
      <c r="BT66" s="496"/>
      <c r="BU66" s="496"/>
      <c r="BV66" s="496"/>
      <c r="BW66" s="496"/>
      <c r="BX66" s="496"/>
      <c r="BY66" s="496"/>
      <c r="BZ66" s="497"/>
      <c r="CA66" s="498"/>
      <c r="CB66" s="496"/>
      <c r="CC66" s="496"/>
      <c r="CD66" s="496"/>
      <c r="CE66" s="496"/>
      <c r="CF66" s="496"/>
      <c r="CG66" s="496"/>
      <c r="CH66" s="496"/>
      <c r="CI66" s="496"/>
      <c r="CJ66" s="496"/>
      <c r="CK66" s="496"/>
      <c r="CL66" s="499"/>
      <c r="CM66" s="79" t="str">
        <f t="shared" si="5"/>
        <v/>
      </c>
      <c r="CN66" s="66">
        <f t="shared" si="6"/>
        <v>0</v>
      </c>
      <c r="CO66" s="66" t="str">
        <f t="shared" si="7"/>
        <v/>
      </c>
      <c r="CP66" s="66">
        <f t="shared" si="8"/>
        <v>0</v>
      </c>
      <c r="CQ66" s="66" t="str">
        <f t="shared" si="9"/>
        <v/>
      </c>
      <c r="CR66" s="66">
        <f t="shared" si="10"/>
        <v>0</v>
      </c>
      <c r="CS66" s="66" t="str">
        <f t="shared" si="11"/>
        <v/>
      </c>
      <c r="CT66" s="66">
        <f t="shared" si="12"/>
        <v>0</v>
      </c>
      <c r="CU66" s="66" t="str">
        <f t="shared" si="13"/>
        <v/>
      </c>
      <c r="CV66" s="66">
        <f t="shared" si="14"/>
        <v>0</v>
      </c>
      <c r="CW66" s="66" t="str">
        <f t="shared" si="15"/>
        <v/>
      </c>
      <c r="CX66" s="67">
        <f t="shared" si="16"/>
        <v>0</v>
      </c>
      <c r="CY66" s="89"/>
      <c r="CZ66" s="218">
        <f t="shared" si="17"/>
        <v>0</v>
      </c>
      <c r="DA66" s="30" t="str">
        <f t="shared" si="18"/>
        <v>420</v>
      </c>
      <c r="DD66" s="267" t="str">
        <f t="shared" si="19"/>
        <v/>
      </c>
      <c r="DE66" s="267" t="e">
        <f t="shared" si="20"/>
        <v>#VALUE!</v>
      </c>
    </row>
    <row r="67" spans="1:109" ht="16.5">
      <c r="A67" s="61">
        <v>68</v>
      </c>
      <c r="B67" s="244">
        <v>45</v>
      </c>
      <c r="C67" s="573"/>
      <c r="D67" s="339" t="s">
        <v>39</v>
      </c>
      <c r="E67" s="254"/>
      <c r="F67" s="245" t="s">
        <v>390</v>
      </c>
      <c r="G67" s="495"/>
      <c r="H67" s="496"/>
      <c r="I67" s="496"/>
      <c r="J67" s="496"/>
      <c r="K67" s="496"/>
      <c r="L67" s="496"/>
      <c r="M67" s="496"/>
      <c r="N67" s="496"/>
      <c r="O67" s="496"/>
      <c r="P67" s="496"/>
      <c r="Q67" s="496"/>
      <c r="R67" s="497"/>
      <c r="S67" s="498"/>
      <c r="T67" s="496"/>
      <c r="U67" s="496"/>
      <c r="V67" s="496"/>
      <c r="W67" s="496"/>
      <c r="X67" s="496"/>
      <c r="Y67" s="496"/>
      <c r="Z67" s="496"/>
      <c r="AA67" s="496"/>
      <c r="AB67" s="496"/>
      <c r="AC67" s="496"/>
      <c r="AD67" s="497"/>
      <c r="AE67" s="498"/>
      <c r="AF67" s="496"/>
      <c r="AG67" s="496"/>
      <c r="AH67" s="496"/>
      <c r="AI67" s="496"/>
      <c r="AJ67" s="496"/>
      <c r="AK67" s="496"/>
      <c r="AL67" s="496"/>
      <c r="AM67" s="496"/>
      <c r="AN67" s="496"/>
      <c r="AO67" s="496"/>
      <c r="AP67" s="497"/>
      <c r="AQ67" s="498"/>
      <c r="AR67" s="496"/>
      <c r="AS67" s="496"/>
      <c r="AT67" s="496"/>
      <c r="AU67" s="496"/>
      <c r="AV67" s="496"/>
      <c r="AW67" s="496"/>
      <c r="AX67" s="496"/>
      <c r="AY67" s="496"/>
      <c r="AZ67" s="496"/>
      <c r="BA67" s="496"/>
      <c r="BB67" s="497"/>
      <c r="BC67" s="498"/>
      <c r="BD67" s="496"/>
      <c r="BE67" s="496"/>
      <c r="BF67" s="496"/>
      <c r="BG67" s="496"/>
      <c r="BH67" s="496"/>
      <c r="BI67" s="496"/>
      <c r="BJ67" s="496"/>
      <c r="BK67" s="496"/>
      <c r="BL67" s="496"/>
      <c r="BM67" s="496"/>
      <c r="BN67" s="497"/>
      <c r="BO67" s="498"/>
      <c r="BP67" s="496"/>
      <c r="BQ67" s="496"/>
      <c r="BR67" s="496"/>
      <c r="BS67" s="496"/>
      <c r="BT67" s="496"/>
      <c r="BU67" s="496"/>
      <c r="BV67" s="496"/>
      <c r="BW67" s="496"/>
      <c r="BX67" s="496"/>
      <c r="BY67" s="496"/>
      <c r="BZ67" s="497"/>
      <c r="CA67" s="498"/>
      <c r="CB67" s="496"/>
      <c r="CC67" s="496"/>
      <c r="CD67" s="496"/>
      <c r="CE67" s="496"/>
      <c r="CF67" s="496"/>
      <c r="CG67" s="496"/>
      <c r="CH67" s="496"/>
      <c r="CI67" s="496"/>
      <c r="CJ67" s="496"/>
      <c r="CK67" s="496"/>
      <c r="CL67" s="499"/>
      <c r="CM67" s="79" t="str">
        <f t="shared" si="5"/>
        <v/>
      </c>
      <c r="CN67" s="66">
        <f t="shared" si="6"/>
        <v>0</v>
      </c>
      <c r="CO67" s="66" t="str">
        <f t="shared" si="7"/>
        <v/>
      </c>
      <c r="CP67" s="66">
        <f t="shared" si="8"/>
        <v>0</v>
      </c>
      <c r="CQ67" s="66" t="str">
        <f t="shared" si="9"/>
        <v/>
      </c>
      <c r="CR67" s="66">
        <f t="shared" si="10"/>
        <v>0</v>
      </c>
      <c r="CS67" s="66" t="str">
        <f t="shared" si="11"/>
        <v/>
      </c>
      <c r="CT67" s="66">
        <f t="shared" si="12"/>
        <v>0</v>
      </c>
      <c r="CU67" s="66" t="str">
        <f t="shared" si="13"/>
        <v/>
      </c>
      <c r="CV67" s="66">
        <f t="shared" si="14"/>
        <v>0</v>
      </c>
      <c r="CW67" s="66" t="str">
        <f t="shared" si="15"/>
        <v/>
      </c>
      <c r="CX67" s="67">
        <f t="shared" si="16"/>
        <v>0</v>
      </c>
      <c r="CY67" s="89"/>
      <c r="CZ67" s="218">
        <f t="shared" si="17"/>
        <v>0</v>
      </c>
      <c r="DA67" s="30" t="str">
        <f t="shared" si="18"/>
        <v>422</v>
      </c>
      <c r="DD67" s="267" t="str">
        <f t="shared" si="19"/>
        <v/>
      </c>
      <c r="DE67" s="267" t="e">
        <f t="shared" si="20"/>
        <v>#VALUE!</v>
      </c>
    </row>
    <row r="68" spans="1:109" ht="16.5">
      <c r="A68" s="61">
        <v>68</v>
      </c>
      <c r="B68" s="244">
        <v>46</v>
      </c>
      <c r="C68" s="573"/>
      <c r="D68" s="339" t="s">
        <v>62</v>
      </c>
      <c r="E68" s="254"/>
      <c r="F68" s="245" t="s">
        <v>391</v>
      </c>
      <c r="G68" s="495"/>
      <c r="H68" s="496"/>
      <c r="I68" s="496"/>
      <c r="J68" s="496"/>
      <c r="K68" s="496"/>
      <c r="L68" s="496"/>
      <c r="M68" s="496"/>
      <c r="N68" s="496"/>
      <c r="O68" s="496"/>
      <c r="P68" s="496"/>
      <c r="Q68" s="496"/>
      <c r="R68" s="497"/>
      <c r="S68" s="498"/>
      <c r="T68" s="496"/>
      <c r="U68" s="496"/>
      <c r="V68" s="496"/>
      <c r="W68" s="496"/>
      <c r="X68" s="496"/>
      <c r="Y68" s="496"/>
      <c r="Z68" s="496"/>
      <c r="AA68" s="496"/>
      <c r="AB68" s="496"/>
      <c r="AC68" s="496"/>
      <c r="AD68" s="497"/>
      <c r="AE68" s="498"/>
      <c r="AF68" s="496"/>
      <c r="AG68" s="496"/>
      <c r="AH68" s="496"/>
      <c r="AI68" s="496"/>
      <c r="AJ68" s="496"/>
      <c r="AK68" s="496"/>
      <c r="AL68" s="496"/>
      <c r="AM68" s="496"/>
      <c r="AN68" s="496"/>
      <c r="AO68" s="496"/>
      <c r="AP68" s="497"/>
      <c r="AQ68" s="498"/>
      <c r="AR68" s="496"/>
      <c r="AS68" s="496"/>
      <c r="AT68" s="496"/>
      <c r="AU68" s="496"/>
      <c r="AV68" s="496"/>
      <c r="AW68" s="496"/>
      <c r="AX68" s="496"/>
      <c r="AY68" s="496"/>
      <c r="AZ68" s="496"/>
      <c r="BA68" s="496"/>
      <c r="BB68" s="497"/>
      <c r="BC68" s="498"/>
      <c r="BD68" s="496"/>
      <c r="BE68" s="496"/>
      <c r="BF68" s="496"/>
      <c r="BG68" s="496"/>
      <c r="BH68" s="496"/>
      <c r="BI68" s="496"/>
      <c r="BJ68" s="496"/>
      <c r="BK68" s="496"/>
      <c r="BL68" s="496"/>
      <c r="BM68" s="496"/>
      <c r="BN68" s="497"/>
      <c r="BO68" s="498"/>
      <c r="BP68" s="496"/>
      <c r="BQ68" s="496"/>
      <c r="BR68" s="496"/>
      <c r="BS68" s="496"/>
      <c r="BT68" s="496"/>
      <c r="BU68" s="496"/>
      <c r="BV68" s="496"/>
      <c r="BW68" s="496"/>
      <c r="BX68" s="496"/>
      <c r="BY68" s="496"/>
      <c r="BZ68" s="497"/>
      <c r="CA68" s="498"/>
      <c r="CB68" s="496"/>
      <c r="CC68" s="496"/>
      <c r="CD68" s="496"/>
      <c r="CE68" s="496"/>
      <c r="CF68" s="496"/>
      <c r="CG68" s="496"/>
      <c r="CH68" s="496"/>
      <c r="CI68" s="496"/>
      <c r="CJ68" s="496"/>
      <c r="CK68" s="496"/>
      <c r="CL68" s="499"/>
      <c r="CM68" s="79" t="str">
        <f t="shared" si="5"/>
        <v/>
      </c>
      <c r="CN68" s="66">
        <f t="shared" si="6"/>
        <v>0</v>
      </c>
      <c r="CO68" s="66" t="str">
        <f t="shared" si="7"/>
        <v/>
      </c>
      <c r="CP68" s="66">
        <f t="shared" si="8"/>
        <v>0</v>
      </c>
      <c r="CQ68" s="66" t="str">
        <f t="shared" si="9"/>
        <v/>
      </c>
      <c r="CR68" s="66">
        <f t="shared" si="10"/>
        <v>0</v>
      </c>
      <c r="CS68" s="66" t="str">
        <f t="shared" si="11"/>
        <v/>
      </c>
      <c r="CT68" s="66">
        <f t="shared" si="12"/>
        <v>0</v>
      </c>
      <c r="CU68" s="66" t="str">
        <f t="shared" si="13"/>
        <v/>
      </c>
      <c r="CV68" s="66">
        <f t="shared" si="14"/>
        <v>0</v>
      </c>
      <c r="CW68" s="66" t="str">
        <f t="shared" si="15"/>
        <v/>
      </c>
      <c r="CX68" s="67">
        <f t="shared" si="16"/>
        <v>0</v>
      </c>
      <c r="CY68" s="89"/>
      <c r="CZ68" s="218">
        <f t="shared" si="17"/>
        <v>0</v>
      </c>
      <c r="DA68" s="30" t="str">
        <f t="shared" si="18"/>
        <v>422</v>
      </c>
      <c r="DD68" s="267" t="str">
        <f t="shared" si="19"/>
        <v/>
      </c>
      <c r="DE68" s="267" t="e">
        <f t="shared" si="20"/>
        <v>#VALUE!</v>
      </c>
    </row>
    <row r="69" spans="1:109" ht="16.5">
      <c r="A69" s="61">
        <v>68</v>
      </c>
      <c r="B69" s="244">
        <v>47</v>
      </c>
      <c r="C69" s="573"/>
      <c r="D69" s="339" t="s">
        <v>40</v>
      </c>
      <c r="E69" s="254"/>
      <c r="F69" s="245" t="s">
        <v>410</v>
      </c>
      <c r="G69" s="495"/>
      <c r="H69" s="496"/>
      <c r="I69" s="496"/>
      <c r="J69" s="496"/>
      <c r="K69" s="496"/>
      <c r="L69" s="496"/>
      <c r="M69" s="496"/>
      <c r="N69" s="496"/>
      <c r="O69" s="496"/>
      <c r="P69" s="496"/>
      <c r="Q69" s="496"/>
      <c r="R69" s="497"/>
      <c r="S69" s="498"/>
      <c r="T69" s="496"/>
      <c r="U69" s="496"/>
      <c r="V69" s="496"/>
      <c r="W69" s="496"/>
      <c r="X69" s="496"/>
      <c r="Y69" s="496"/>
      <c r="Z69" s="496"/>
      <c r="AA69" s="496"/>
      <c r="AB69" s="496"/>
      <c r="AC69" s="496"/>
      <c r="AD69" s="497"/>
      <c r="AE69" s="498"/>
      <c r="AF69" s="496"/>
      <c r="AG69" s="496"/>
      <c r="AH69" s="496"/>
      <c r="AI69" s="496"/>
      <c r="AJ69" s="496"/>
      <c r="AK69" s="496"/>
      <c r="AL69" s="496"/>
      <c r="AM69" s="496"/>
      <c r="AN69" s="496"/>
      <c r="AO69" s="496"/>
      <c r="AP69" s="497"/>
      <c r="AQ69" s="498"/>
      <c r="AR69" s="496"/>
      <c r="AS69" s="496"/>
      <c r="AT69" s="496"/>
      <c r="AU69" s="496"/>
      <c r="AV69" s="496"/>
      <c r="AW69" s="496"/>
      <c r="AX69" s="496"/>
      <c r="AY69" s="496"/>
      <c r="AZ69" s="496"/>
      <c r="BA69" s="496"/>
      <c r="BB69" s="497"/>
      <c r="BC69" s="498"/>
      <c r="BD69" s="496"/>
      <c r="BE69" s="496"/>
      <c r="BF69" s="496"/>
      <c r="BG69" s="496"/>
      <c r="BH69" s="496"/>
      <c r="BI69" s="496"/>
      <c r="BJ69" s="496"/>
      <c r="BK69" s="496"/>
      <c r="BL69" s="496"/>
      <c r="BM69" s="496"/>
      <c r="BN69" s="497"/>
      <c r="BO69" s="498"/>
      <c r="BP69" s="496"/>
      <c r="BQ69" s="496"/>
      <c r="BR69" s="496"/>
      <c r="BS69" s="496"/>
      <c r="BT69" s="496"/>
      <c r="BU69" s="496"/>
      <c r="BV69" s="496"/>
      <c r="BW69" s="496"/>
      <c r="BX69" s="496"/>
      <c r="BY69" s="496"/>
      <c r="BZ69" s="497"/>
      <c r="CA69" s="498"/>
      <c r="CB69" s="496"/>
      <c r="CC69" s="496"/>
      <c r="CD69" s="496"/>
      <c r="CE69" s="496"/>
      <c r="CF69" s="496"/>
      <c r="CG69" s="496"/>
      <c r="CH69" s="496"/>
      <c r="CI69" s="496"/>
      <c r="CJ69" s="496"/>
      <c r="CK69" s="496"/>
      <c r="CL69" s="499"/>
      <c r="CM69" s="79" t="str">
        <f t="shared" si="5"/>
        <v/>
      </c>
      <c r="CN69" s="66">
        <f t="shared" si="6"/>
        <v>0</v>
      </c>
      <c r="CO69" s="66" t="str">
        <f t="shared" si="7"/>
        <v/>
      </c>
      <c r="CP69" s="66">
        <f t="shared" si="8"/>
        <v>0</v>
      </c>
      <c r="CQ69" s="66" t="str">
        <f t="shared" si="9"/>
        <v/>
      </c>
      <c r="CR69" s="66">
        <f t="shared" si="10"/>
        <v>0</v>
      </c>
      <c r="CS69" s="66" t="str">
        <f t="shared" si="11"/>
        <v/>
      </c>
      <c r="CT69" s="66">
        <f t="shared" si="12"/>
        <v>0</v>
      </c>
      <c r="CU69" s="66" t="str">
        <f t="shared" si="13"/>
        <v/>
      </c>
      <c r="CV69" s="66">
        <f t="shared" si="14"/>
        <v>0</v>
      </c>
      <c r="CW69" s="66" t="str">
        <f t="shared" si="15"/>
        <v/>
      </c>
      <c r="CX69" s="67">
        <f t="shared" si="16"/>
        <v>0</v>
      </c>
      <c r="CY69" s="89"/>
      <c r="CZ69" s="218">
        <f t="shared" si="17"/>
        <v>0</v>
      </c>
      <c r="DA69" s="30" t="str">
        <f t="shared" si="18"/>
        <v>430</v>
      </c>
      <c r="DC69" s="30" t="s">
        <v>426</v>
      </c>
      <c r="DD69" s="267" t="str">
        <f t="shared" si="19"/>
        <v/>
      </c>
      <c r="DE69" s="267" t="e">
        <f t="shared" si="20"/>
        <v>#VALUE!</v>
      </c>
    </row>
    <row r="70" spans="1:109" ht="16.5">
      <c r="A70" s="61">
        <v>68</v>
      </c>
      <c r="B70" s="244">
        <v>48</v>
      </c>
      <c r="C70" s="573"/>
      <c r="D70" s="339" t="s">
        <v>41</v>
      </c>
      <c r="E70" s="254"/>
      <c r="F70" s="245" t="s">
        <v>392</v>
      </c>
      <c r="G70" s="495"/>
      <c r="H70" s="496"/>
      <c r="I70" s="496"/>
      <c r="J70" s="496"/>
      <c r="K70" s="496"/>
      <c r="L70" s="496"/>
      <c r="M70" s="496"/>
      <c r="N70" s="496"/>
      <c r="O70" s="496"/>
      <c r="P70" s="496"/>
      <c r="Q70" s="496"/>
      <c r="R70" s="497"/>
      <c r="S70" s="498"/>
      <c r="T70" s="496"/>
      <c r="U70" s="496"/>
      <c r="V70" s="496"/>
      <c r="W70" s="496"/>
      <c r="X70" s="496"/>
      <c r="Y70" s="496"/>
      <c r="Z70" s="496"/>
      <c r="AA70" s="496"/>
      <c r="AB70" s="496"/>
      <c r="AC70" s="496"/>
      <c r="AD70" s="497"/>
      <c r="AE70" s="498"/>
      <c r="AF70" s="496"/>
      <c r="AG70" s="496"/>
      <c r="AH70" s="496"/>
      <c r="AI70" s="496"/>
      <c r="AJ70" s="496"/>
      <c r="AK70" s="496"/>
      <c r="AL70" s="496"/>
      <c r="AM70" s="496"/>
      <c r="AN70" s="496"/>
      <c r="AO70" s="496"/>
      <c r="AP70" s="497"/>
      <c r="AQ70" s="498"/>
      <c r="AR70" s="496"/>
      <c r="AS70" s="496"/>
      <c r="AT70" s="496"/>
      <c r="AU70" s="496"/>
      <c r="AV70" s="496"/>
      <c r="AW70" s="496"/>
      <c r="AX70" s="496"/>
      <c r="AY70" s="496"/>
      <c r="AZ70" s="496"/>
      <c r="BA70" s="496"/>
      <c r="BB70" s="497"/>
      <c r="BC70" s="498"/>
      <c r="BD70" s="496"/>
      <c r="BE70" s="496"/>
      <c r="BF70" s="496"/>
      <c r="BG70" s="496"/>
      <c r="BH70" s="496"/>
      <c r="BI70" s="496"/>
      <c r="BJ70" s="496"/>
      <c r="BK70" s="496"/>
      <c r="BL70" s="496"/>
      <c r="BM70" s="496"/>
      <c r="BN70" s="497"/>
      <c r="BO70" s="498"/>
      <c r="BP70" s="496"/>
      <c r="BQ70" s="496"/>
      <c r="BR70" s="496"/>
      <c r="BS70" s="496"/>
      <c r="BT70" s="496"/>
      <c r="BU70" s="496"/>
      <c r="BV70" s="496"/>
      <c r="BW70" s="496"/>
      <c r="BX70" s="496"/>
      <c r="BY70" s="496"/>
      <c r="BZ70" s="497"/>
      <c r="CA70" s="498"/>
      <c r="CB70" s="496"/>
      <c r="CC70" s="496"/>
      <c r="CD70" s="496"/>
      <c r="CE70" s="496"/>
      <c r="CF70" s="496"/>
      <c r="CG70" s="496"/>
      <c r="CH70" s="496"/>
      <c r="CI70" s="496"/>
      <c r="CJ70" s="496"/>
      <c r="CK70" s="496"/>
      <c r="CL70" s="499"/>
      <c r="CM70" s="79" t="str">
        <f t="shared" si="5"/>
        <v/>
      </c>
      <c r="CN70" s="66">
        <f t="shared" si="6"/>
        <v>0</v>
      </c>
      <c r="CO70" s="66" t="str">
        <f t="shared" si="7"/>
        <v/>
      </c>
      <c r="CP70" s="66">
        <f t="shared" si="8"/>
        <v>0</v>
      </c>
      <c r="CQ70" s="66" t="str">
        <f t="shared" si="9"/>
        <v/>
      </c>
      <c r="CR70" s="66">
        <f t="shared" si="10"/>
        <v>0</v>
      </c>
      <c r="CS70" s="66" t="str">
        <f t="shared" si="11"/>
        <v/>
      </c>
      <c r="CT70" s="66">
        <f t="shared" si="12"/>
        <v>0</v>
      </c>
      <c r="CU70" s="66" t="str">
        <f t="shared" si="13"/>
        <v/>
      </c>
      <c r="CV70" s="66">
        <f t="shared" si="14"/>
        <v>0</v>
      </c>
      <c r="CW70" s="66" t="str">
        <f t="shared" si="15"/>
        <v/>
      </c>
      <c r="CX70" s="67">
        <f t="shared" si="16"/>
        <v>0</v>
      </c>
      <c r="CY70" s="89"/>
      <c r="CZ70" s="218">
        <f t="shared" si="17"/>
        <v>0</v>
      </c>
      <c r="DA70" s="30" t="str">
        <f t="shared" si="18"/>
        <v>430</v>
      </c>
      <c r="DD70" s="267" t="str">
        <f t="shared" si="19"/>
        <v/>
      </c>
      <c r="DE70" s="267" t="e">
        <f t="shared" si="20"/>
        <v>#VALUE!</v>
      </c>
    </row>
    <row r="71" spans="1:109" ht="16.5">
      <c r="A71" s="61">
        <v>68</v>
      </c>
      <c r="B71" s="244">
        <v>49</v>
      </c>
      <c r="C71" s="573"/>
      <c r="D71" s="339" t="s">
        <v>63</v>
      </c>
      <c r="E71" s="254"/>
      <c r="F71" s="245" t="s">
        <v>411</v>
      </c>
      <c r="G71" s="495"/>
      <c r="H71" s="496"/>
      <c r="I71" s="496"/>
      <c r="J71" s="496"/>
      <c r="K71" s="496"/>
      <c r="L71" s="496"/>
      <c r="M71" s="496"/>
      <c r="N71" s="496"/>
      <c r="O71" s="496"/>
      <c r="P71" s="496"/>
      <c r="Q71" s="496"/>
      <c r="R71" s="497"/>
      <c r="S71" s="498"/>
      <c r="T71" s="496"/>
      <c r="U71" s="496"/>
      <c r="V71" s="496"/>
      <c r="W71" s="496"/>
      <c r="X71" s="496"/>
      <c r="Y71" s="496"/>
      <c r="Z71" s="496"/>
      <c r="AA71" s="496"/>
      <c r="AB71" s="496"/>
      <c r="AC71" s="496"/>
      <c r="AD71" s="497"/>
      <c r="AE71" s="498"/>
      <c r="AF71" s="496"/>
      <c r="AG71" s="496"/>
      <c r="AH71" s="496"/>
      <c r="AI71" s="496"/>
      <c r="AJ71" s="496"/>
      <c r="AK71" s="496"/>
      <c r="AL71" s="496"/>
      <c r="AM71" s="496"/>
      <c r="AN71" s="496"/>
      <c r="AO71" s="496"/>
      <c r="AP71" s="497"/>
      <c r="AQ71" s="498"/>
      <c r="AR71" s="496"/>
      <c r="AS71" s="496"/>
      <c r="AT71" s="496"/>
      <c r="AU71" s="496"/>
      <c r="AV71" s="496"/>
      <c r="AW71" s="496"/>
      <c r="AX71" s="496"/>
      <c r="AY71" s="496"/>
      <c r="AZ71" s="496"/>
      <c r="BA71" s="496"/>
      <c r="BB71" s="497"/>
      <c r="BC71" s="498"/>
      <c r="BD71" s="496"/>
      <c r="BE71" s="496"/>
      <c r="BF71" s="496"/>
      <c r="BG71" s="496"/>
      <c r="BH71" s="496"/>
      <c r="BI71" s="496"/>
      <c r="BJ71" s="496"/>
      <c r="BK71" s="496"/>
      <c r="BL71" s="496"/>
      <c r="BM71" s="496"/>
      <c r="BN71" s="497"/>
      <c r="BO71" s="498"/>
      <c r="BP71" s="496"/>
      <c r="BQ71" s="496"/>
      <c r="BR71" s="496"/>
      <c r="BS71" s="496"/>
      <c r="BT71" s="496"/>
      <c r="BU71" s="496"/>
      <c r="BV71" s="496"/>
      <c r="BW71" s="496"/>
      <c r="BX71" s="496"/>
      <c r="BY71" s="496"/>
      <c r="BZ71" s="497"/>
      <c r="CA71" s="498"/>
      <c r="CB71" s="496"/>
      <c r="CC71" s="496"/>
      <c r="CD71" s="496"/>
      <c r="CE71" s="496"/>
      <c r="CF71" s="496"/>
      <c r="CG71" s="496"/>
      <c r="CH71" s="496"/>
      <c r="CI71" s="496"/>
      <c r="CJ71" s="496"/>
      <c r="CK71" s="496"/>
      <c r="CL71" s="499"/>
      <c r="CM71" s="79" t="str">
        <f t="shared" si="5"/>
        <v/>
      </c>
      <c r="CN71" s="66">
        <f t="shared" si="6"/>
        <v>0</v>
      </c>
      <c r="CO71" s="66" t="str">
        <f t="shared" si="7"/>
        <v/>
      </c>
      <c r="CP71" s="66">
        <f t="shared" si="8"/>
        <v>0</v>
      </c>
      <c r="CQ71" s="66" t="str">
        <f t="shared" si="9"/>
        <v/>
      </c>
      <c r="CR71" s="66">
        <f t="shared" si="10"/>
        <v>0</v>
      </c>
      <c r="CS71" s="66" t="str">
        <f t="shared" si="11"/>
        <v/>
      </c>
      <c r="CT71" s="66">
        <f t="shared" si="12"/>
        <v>0</v>
      </c>
      <c r="CU71" s="66" t="str">
        <f t="shared" si="13"/>
        <v/>
      </c>
      <c r="CV71" s="66">
        <f t="shared" si="14"/>
        <v>0</v>
      </c>
      <c r="CW71" s="66" t="str">
        <f t="shared" si="15"/>
        <v/>
      </c>
      <c r="CX71" s="67">
        <f t="shared" si="16"/>
        <v>0</v>
      </c>
      <c r="CY71" s="89"/>
      <c r="CZ71" s="218">
        <f t="shared" si="17"/>
        <v>0</v>
      </c>
      <c r="DA71" s="30" t="str">
        <f t="shared" si="18"/>
        <v>430</v>
      </c>
      <c r="DC71" s="30" t="s">
        <v>426</v>
      </c>
      <c r="DD71" s="267" t="str">
        <f t="shared" si="19"/>
        <v/>
      </c>
      <c r="DE71" s="267" t="e">
        <f t="shared" si="20"/>
        <v>#VALUE!</v>
      </c>
    </row>
    <row r="72" spans="1:109" ht="16.5">
      <c r="A72" s="61">
        <v>68</v>
      </c>
      <c r="B72" s="244">
        <v>50</v>
      </c>
      <c r="C72" s="573"/>
      <c r="D72" s="339" t="s">
        <v>42</v>
      </c>
      <c r="E72" s="254"/>
      <c r="F72" s="245" t="s">
        <v>393</v>
      </c>
      <c r="G72" s="495"/>
      <c r="H72" s="496"/>
      <c r="I72" s="496"/>
      <c r="J72" s="496"/>
      <c r="K72" s="496"/>
      <c r="L72" s="496"/>
      <c r="M72" s="496"/>
      <c r="N72" s="496"/>
      <c r="O72" s="496"/>
      <c r="P72" s="496"/>
      <c r="Q72" s="496"/>
      <c r="R72" s="497"/>
      <c r="S72" s="498"/>
      <c r="T72" s="496"/>
      <c r="U72" s="496"/>
      <c r="V72" s="496"/>
      <c r="W72" s="496"/>
      <c r="X72" s="496"/>
      <c r="Y72" s="496"/>
      <c r="Z72" s="496"/>
      <c r="AA72" s="496"/>
      <c r="AB72" s="496"/>
      <c r="AC72" s="496"/>
      <c r="AD72" s="497"/>
      <c r="AE72" s="498"/>
      <c r="AF72" s="496"/>
      <c r="AG72" s="496"/>
      <c r="AH72" s="496"/>
      <c r="AI72" s="496"/>
      <c r="AJ72" s="496"/>
      <c r="AK72" s="496"/>
      <c r="AL72" s="496"/>
      <c r="AM72" s="496"/>
      <c r="AN72" s="496"/>
      <c r="AO72" s="496"/>
      <c r="AP72" s="497"/>
      <c r="AQ72" s="498"/>
      <c r="AR72" s="496"/>
      <c r="AS72" s="496"/>
      <c r="AT72" s="496"/>
      <c r="AU72" s="496"/>
      <c r="AV72" s="496"/>
      <c r="AW72" s="496"/>
      <c r="AX72" s="496"/>
      <c r="AY72" s="496"/>
      <c r="AZ72" s="496"/>
      <c r="BA72" s="496"/>
      <c r="BB72" s="497"/>
      <c r="BC72" s="498"/>
      <c r="BD72" s="496"/>
      <c r="BE72" s="496"/>
      <c r="BF72" s="496"/>
      <c r="BG72" s="496"/>
      <c r="BH72" s="496"/>
      <c r="BI72" s="496"/>
      <c r="BJ72" s="496"/>
      <c r="BK72" s="496"/>
      <c r="BL72" s="496"/>
      <c r="BM72" s="496"/>
      <c r="BN72" s="497"/>
      <c r="BO72" s="498"/>
      <c r="BP72" s="496"/>
      <c r="BQ72" s="496"/>
      <c r="BR72" s="496"/>
      <c r="BS72" s="496"/>
      <c r="BT72" s="496"/>
      <c r="BU72" s="496"/>
      <c r="BV72" s="496"/>
      <c r="BW72" s="496"/>
      <c r="BX72" s="496"/>
      <c r="BY72" s="496"/>
      <c r="BZ72" s="497"/>
      <c r="CA72" s="498"/>
      <c r="CB72" s="496"/>
      <c r="CC72" s="496"/>
      <c r="CD72" s="496"/>
      <c r="CE72" s="496"/>
      <c r="CF72" s="496"/>
      <c r="CG72" s="496"/>
      <c r="CH72" s="496"/>
      <c r="CI72" s="496"/>
      <c r="CJ72" s="496"/>
      <c r="CK72" s="496"/>
      <c r="CL72" s="499"/>
      <c r="CM72" s="79" t="str">
        <f t="shared" si="5"/>
        <v/>
      </c>
      <c r="CN72" s="66">
        <f t="shared" si="6"/>
        <v>0</v>
      </c>
      <c r="CO72" s="66" t="str">
        <f t="shared" si="7"/>
        <v/>
      </c>
      <c r="CP72" s="66">
        <f t="shared" si="8"/>
        <v>0</v>
      </c>
      <c r="CQ72" s="66" t="str">
        <f t="shared" si="9"/>
        <v/>
      </c>
      <c r="CR72" s="66">
        <f t="shared" si="10"/>
        <v>0</v>
      </c>
      <c r="CS72" s="66" t="str">
        <f t="shared" si="11"/>
        <v/>
      </c>
      <c r="CT72" s="66">
        <f t="shared" si="12"/>
        <v>0</v>
      </c>
      <c r="CU72" s="66" t="str">
        <f t="shared" si="13"/>
        <v/>
      </c>
      <c r="CV72" s="66">
        <f t="shared" si="14"/>
        <v>0</v>
      </c>
      <c r="CW72" s="66" t="str">
        <f t="shared" si="15"/>
        <v/>
      </c>
      <c r="CX72" s="67">
        <f t="shared" si="16"/>
        <v>0</v>
      </c>
      <c r="CY72" s="89"/>
      <c r="CZ72" s="218">
        <f t="shared" si="17"/>
        <v>0</v>
      </c>
      <c r="DA72" s="30" t="str">
        <f t="shared" si="18"/>
        <v>430</v>
      </c>
      <c r="DD72" s="267" t="str">
        <f t="shared" si="19"/>
        <v/>
      </c>
      <c r="DE72" s="267" t="e">
        <f t="shared" si="20"/>
        <v>#VALUE!</v>
      </c>
    </row>
    <row r="73" spans="1:109" ht="16.5">
      <c r="A73" s="61">
        <v>68</v>
      </c>
      <c r="B73" s="244">
        <v>51</v>
      </c>
      <c r="C73" s="573"/>
      <c r="D73" s="339" t="s">
        <v>43</v>
      </c>
      <c r="E73" s="254"/>
      <c r="F73" s="245" t="s">
        <v>394</v>
      </c>
      <c r="G73" s="495"/>
      <c r="H73" s="496"/>
      <c r="I73" s="496"/>
      <c r="J73" s="496"/>
      <c r="K73" s="496"/>
      <c r="L73" s="496"/>
      <c r="M73" s="496"/>
      <c r="N73" s="496"/>
      <c r="O73" s="496"/>
      <c r="P73" s="496"/>
      <c r="Q73" s="496"/>
      <c r="R73" s="497"/>
      <c r="S73" s="498"/>
      <c r="T73" s="496"/>
      <c r="U73" s="496"/>
      <c r="V73" s="496"/>
      <c r="W73" s="496"/>
      <c r="X73" s="496"/>
      <c r="Y73" s="496"/>
      <c r="Z73" s="496"/>
      <c r="AA73" s="496"/>
      <c r="AB73" s="496"/>
      <c r="AC73" s="496"/>
      <c r="AD73" s="497"/>
      <c r="AE73" s="498"/>
      <c r="AF73" s="496"/>
      <c r="AG73" s="496"/>
      <c r="AH73" s="496"/>
      <c r="AI73" s="496"/>
      <c r="AJ73" s="496"/>
      <c r="AK73" s="496"/>
      <c r="AL73" s="496"/>
      <c r="AM73" s="496"/>
      <c r="AN73" s="496"/>
      <c r="AO73" s="496"/>
      <c r="AP73" s="497"/>
      <c r="AQ73" s="498"/>
      <c r="AR73" s="496"/>
      <c r="AS73" s="496"/>
      <c r="AT73" s="496"/>
      <c r="AU73" s="496"/>
      <c r="AV73" s="496"/>
      <c r="AW73" s="496"/>
      <c r="AX73" s="496"/>
      <c r="AY73" s="496"/>
      <c r="AZ73" s="496"/>
      <c r="BA73" s="496"/>
      <c r="BB73" s="497"/>
      <c r="BC73" s="498"/>
      <c r="BD73" s="496"/>
      <c r="BE73" s="496"/>
      <c r="BF73" s="496"/>
      <c r="BG73" s="496"/>
      <c r="BH73" s="496"/>
      <c r="BI73" s="496"/>
      <c r="BJ73" s="496"/>
      <c r="BK73" s="496"/>
      <c r="BL73" s="496"/>
      <c r="BM73" s="496"/>
      <c r="BN73" s="497"/>
      <c r="BO73" s="498"/>
      <c r="BP73" s="496"/>
      <c r="BQ73" s="496"/>
      <c r="BR73" s="496"/>
      <c r="BS73" s="496"/>
      <c r="BT73" s="496"/>
      <c r="BU73" s="496"/>
      <c r="BV73" s="496"/>
      <c r="BW73" s="496"/>
      <c r="BX73" s="496"/>
      <c r="BY73" s="496"/>
      <c r="BZ73" s="497"/>
      <c r="CA73" s="498"/>
      <c r="CB73" s="496"/>
      <c r="CC73" s="496"/>
      <c r="CD73" s="496"/>
      <c r="CE73" s="496"/>
      <c r="CF73" s="496"/>
      <c r="CG73" s="496"/>
      <c r="CH73" s="496"/>
      <c r="CI73" s="496"/>
      <c r="CJ73" s="496"/>
      <c r="CK73" s="496"/>
      <c r="CL73" s="499"/>
      <c r="CM73" s="79" t="str">
        <f t="shared" si="5"/>
        <v/>
      </c>
      <c r="CN73" s="66">
        <f t="shared" si="6"/>
        <v>0</v>
      </c>
      <c r="CO73" s="66" t="str">
        <f t="shared" si="7"/>
        <v/>
      </c>
      <c r="CP73" s="66">
        <f t="shared" si="8"/>
        <v>0</v>
      </c>
      <c r="CQ73" s="66" t="str">
        <f t="shared" si="9"/>
        <v/>
      </c>
      <c r="CR73" s="66">
        <f t="shared" si="10"/>
        <v>0</v>
      </c>
      <c r="CS73" s="66" t="str">
        <f t="shared" si="11"/>
        <v/>
      </c>
      <c r="CT73" s="66">
        <f t="shared" si="12"/>
        <v>0</v>
      </c>
      <c r="CU73" s="66" t="str">
        <f t="shared" si="13"/>
        <v/>
      </c>
      <c r="CV73" s="66">
        <f t="shared" si="14"/>
        <v>0</v>
      </c>
      <c r="CW73" s="66" t="str">
        <f t="shared" si="15"/>
        <v/>
      </c>
      <c r="CX73" s="67">
        <f t="shared" si="16"/>
        <v>0</v>
      </c>
      <c r="CY73" s="89"/>
      <c r="CZ73" s="460">
        <f t="shared" si="17"/>
        <v>0</v>
      </c>
      <c r="DA73" s="30" t="str">
        <f t="shared" si="18"/>
        <v>475</v>
      </c>
      <c r="DD73" s="267" t="str">
        <f t="shared" si="19"/>
        <v/>
      </c>
      <c r="DE73" s="267" t="e">
        <f t="shared" si="20"/>
        <v>#VALUE!</v>
      </c>
    </row>
    <row r="74" spans="1:109" ht="16.5">
      <c r="A74" s="61">
        <v>68</v>
      </c>
      <c r="B74" s="244">
        <v>52</v>
      </c>
      <c r="C74" s="573"/>
      <c r="D74" s="339" t="s">
        <v>44</v>
      </c>
      <c r="E74" s="254"/>
      <c r="F74" s="245" t="s">
        <v>395</v>
      </c>
      <c r="G74" s="495"/>
      <c r="H74" s="496"/>
      <c r="I74" s="496"/>
      <c r="J74" s="496"/>
      <c r="K74" s="496"/>
      <c r="L74" s="496"/>
      <c r="M74" s="496"/>
      <c r="N74" s="496"/>
      <c r="O74" s="496"/>
      <c r="P74" s="496"/>
      <c r="Q74" s="496"/>
      <c r="R74" s="497"/>
      <c r="S74" s="498"/>
      <c r="T74" s="496"/>
      <c r="U74" s="496"/>
      <c r="V74" s="496"/>
      <c r="W74" s="496"/>
      <c r="X74" s="496"/>
      <c r="Y74" s="496"/>
      <c r="Z74" s="496"/>
      <c r="AA74" s="496"/>
      <c r="AB74" s="496"/>
      <c r="AC74" s="496"/>
      <c r="AD74" s="497"/>
      <c r="AE74" s="498"/>
      <c r="AF74" s="496"/>
      <c r="AG74" s="496"/>
      <c r="AH74" s="496"/>
      <c r="AI74" s="496"/>
      <c r="AJ74" s="496"/>
      <c r="AK74" s="496"/>
      <c r="AL74" s="496"/>
      <c r="AM74" s="496"/>
      <c r="AN74" s="496"/>
      <c r="AO74" s="496"/>
      <c r="AP74" s="497"/>
      <c r="AQ74" s="498"/>
      <c r="AR74" s="496"/>
      <c r="AS74" s="496"/>
      <c r="AT74" s="496"/>
      <c r="AU74" s="496"/>
      <c r="AV74" s="496"/>
      <c r="AW74" s="496"/>
      <c r="AX74" s="496"/>
      <c r="AY74" s="496"/>
      <c r="AZ74" s="496"/>
      <c r="BA74" s="496"/>
      <c r="BB74" s="497"/>
      <c r="BC74" s="498"/>
      <c r="BD74" s="496"/>
      <c r="BE74" s="496"/>
      <c r="BF74" s="496"/>
      <c r="BG74" s="496"/>
      <c r="BH74" s="496"/>
      <c r="BI74" s="496"/>
      <c r="BJ74" s="496"/>
      <c r="BK74" s="496"/>
      <c r="BL74" s="496"/>
      <c r="BM74" s="496"/>
      <c r="BN74" s="497"/>
      <c r="BO74" s="498"/>
      <c r="BP74" s="496"/>
      <c r="BQ74" s="496"/>
      <c r="BR74" s="496"/>
      <c r="BS74" s="496"/>
      <c r="BT74" s="496"/>
      <c r="BU74" s="496"/>
      <c r="BV74" s="496"/>
      <c r="BW74" s="496"/>
      <c r="BX74" s="496"/>
      <c r="BY74" s="496"/>
      <c r="BZ74" s="497"/>
      <c r="CA74" s="498"/>
      <c r="CB74" s="496"/>
      <c r="CC74" s="496"/>
      <c r="CD74" s="496"/>
      <c r="CE74" s="496"/>
      <c r="CF74" s="496"/>
      <c r="CG74" s="496"/>
      <c r="CH74" s="496"/>
      <c r="CI74" s="496"/>
      <c r="CJ74" s="496"/>
      <c r="CK74" s="496"/>
      <c r="CL74" s="499"/>
      <c r="CM74" s="79" t="str">
        <f t="shared" si="5"/>
        <v/>
      </c>
      <c r="CN74" s="66">
        <f t="shared" si="6"/>
        <v>0</v>
      </c>
      <c r="CO74" s="66" t="str">
        <f t="shared" si="7"/>
        <v/>
      </c>
      <c r="CP74" s="66">
        <f t="shared" si="8"/>
        <v>0</v>
      </c>
      <c r="CQ74" s="66" t="str">
        <f t="shared" si="9"/>
        <v/>
      </c>
      <c r="CR74" s="66">
        <f t="shared" si="10"/>
        <v>0</v>
      </c>
      <c r="CS74" s="66" t="str">
        <f t="shared" si="11"/>
        <v/>
      </c>
      <c r="CT74" s="66">
        <f t="shared" si="12"/>
        <v>0</v>
      </c>
      <c r="CU74" s="66" t="str">
        <f t="shared" si="13"/>
        <v/>
      </c>
      <c r="CV74" s="66">
        <f t="shared" si="14"/>
        <v>0</v>
      </c>
      <c r="CW74" s="66" t="str">
        <f t="shared" si="15"/>
        <v/>
      </c>
      <c r="CX74" s="67">
        <f t="shared" si="16"/>
        <v>0</v>
      </c>
      <c r="CY74" s="89"/>
      <c r="CZ74" s="218">
        <f t="shared" si="17"/>
        <v>0</v>
      </c>
      <c r="DA74" s="30" t="str">
        <f t="shared" si="18"/>
        <v>475</v>
      </c>
      <c r="DD74" s="267" t="str">
        <f t="shared" si="19"/>
        <v/>
      </c>
      <c r="DE74" s="267" t="e">
        <f t="shared" si="20"/>
        <v>#VALUE!</v>
      </c>
    </row>
    <row r="75" spans="1:109" ht="16.5">
      <c r="A75" s="61">
        <v>68</v>
      </c>
      <c r="B75" s="244">
        <v>53</v>
      </c>
      <c r="C75" s="573"/>
      <c r="D75" s="339" t="s">
        <v>45</v>
      </c>
      <c r="E75" s="254"/>
      <c r="F75" s="245" t="s">
        <v>396</v>
      </c>
      <c r="G75" s="495"/>
      <c r="H75" s="496"/>
      <c r="I75" s="496"/>
      <c r="J75" s="496"/>
      <c r="K75" s="496"/>
      <c r="L75" s="496"/>
      <c r="M75" s="496"/>
      <c r="N75" s="496"/>
      <c r="O75" s="496"/>
      <c r="P75" s="496"/>
      <c r="Q75" s="496"/>
      <c r="R75" s="497"/>
      <c r="S75" s="498"/>
      <c r="T75" s="496"/>
      <c r="U75" s="496"/>
      <c r="V75" s="496"/>
      <c r="W75" s="496"/>
      <c r="X75" s="496"/>
      <c r="Y75" s="496"/>
      <c r="Z75" s="496"/>
      <c r="AA75" s="496"/>
      <c r="AB75" s="496"/>
      <c r="AC75" s="496"/>
      <c r="AD75" s="497"/>
      <c r="AE75" s="498"/>
      <c r="AF75" s="496"/>
      <c r="AG75" s="496"/>
      <c r="AH75" s="496"/>
      <c r="AI75" s="496"/>
      <c r="AJ75" s="496"/>
      <c r="AK75" s="496"/>
      <c r="AL75" s="496"/>
      <c r="AM75" s="496"/>
      <c r="AN75" s="496"/>
      <c r="AO75" s="496"/>
      <c r="AP75" s="497"/>
      <c r="AQ75" s="498"/>
      <c r="AR75" s="496"/>
      <c r="AS75" s="496"/>
      <c r="AT75" s="496"/>
      <c r="AU75" s="496"/>
      <c r="AV75" s="496"/>
      <c r="AW75" s="496"/>
      <c r="AX75" s="496"/>
      <c r="AY75" s="496"/>
      <c r="AZ75" s="496"/>
      <c r="BA75" s="496"/>
      <c r="BB75" s="497"/>
      <c r="BC75" s="498"/>
      <c r="BD75" s="496"/>
      <c r="BE75" s="496"/>
      <c r="BF75" s="496"/>
      <c r="BG75" s="496"/>
      <c r="BH75" s="496"/>
      <c r="BI75" s="496"/>
      <c r="BJ75" s="496"/>
      <c r="BK75" s="496"/>
      <c r="BL75" s="496"/>
      <c r="BM75" s="496"/>
      <c r="BN75" s="497"/>
      <c r="BO75" s="498"/>
      <c r="BP75" s="496"/>
      <c r="BQ75" s="496"/>
      <c r="BR75" s="496"/>
      <c r="BS75" s="496"/>
      <c r="BT75" s="496"/>
      <c r="BU75" s="496"/>
      <c r="BV75" s="496"/>
      <c r="BW75" s="496"/>
      <c r="BX75" s="496"/>
      <c r="BY75" s="496"/>
      <c r="BZ75" s="497"/>
      <c r="CA75" s="498"/>
      <c r="CB75" s="496"/>
      <c r="CC75" s="496"/>
      <c r="CD75" s="496"/>
      <c r="CE75" s="496"/>
      <c r="CF75" s="496"/>
      <c r="CG75" s="496"/>
      <c r="CH75" s="496"/>
      <c r="CI75" s="496"/>
      <c r="CJ75" s="496"/>
      <c r="CK75" s="496"/>
      <c r="CL75" s="499"/>
      <c r="CM75" s="79" t="str">
        <f t="shared" si="5"/>
        <v/>
      </c>
      <c r="CN75" s="66">
        <f t="shared" si="6"/>
        <v>0</v>
      </c>
      <c r="CO75" s="66" t="str">
        <f t="shared" si="7"/>
        <v/>
      </c>
      <c r="CP75" s="66">
        <f t="shared" si="8"/>
        <v>0</v>
      </c>
      <c r="CQ75" s="66" t="str">
        <f t="shared" si="9"/>
        <v/>
      </c>
      <c r="CR75" s="66">
        <f t="shared" si="10"/>
        <v>0</v>
      </c>
      <c r="CS75" s="66" t="str">
        <f t="shared" si="11"/>
        <v/>
      </c>
      <c r="CT75" s="66">
        <f t="shared" si="12"/>
        <v>0</v>
      </c>
      <c r="CU75" s="66" t="str">
        <f t="shared" si="13"/>
        <v/>
      </c>
      <c r="CV75" s="66">
        <f t="shared" si="14"/>
        <v>0</v>
      </c>
      <c r="CW75" s="66" t="str">
        <f t="shared" si="15"/>
        <v/>
      </c>
      <c r="CX75" s="67">
        <f t="shared" si="16"/>
        <v>0</v>
      </c>
      <c r="CY75" s="89"/>
      <c r="CZ75" s="218">
        <f t="shared" si="17"/>
        <v>0</v>
      </c>
      <c r="DA75" s="30" t="str">
        <f t="shared" si="18"/>
        <v>476</v>
      </c>
      <c r="DD75" s="267" t="str">
        <f t="shared" si="19"/>
        <v/>
      </c>
      <c r="DE75" s="267" t="e">
        <f t="shared" si="20"/>
        <v>#VALUE!</v>
      </c>
    </row>
    <row r="76" spans="1:109" ht="16.5">
      <c r="A76" s="61">
        <v>68</v>
      </c>
      <c r="B76" s="244">
        <v>54</v>
      </c>
      <c r="C76" s="573"/>
      <c r="D76" s="339" t="s">
        <v>46</v>
      </c>
      <c r="E76" s="254"/>
      <c r="F76" s="245" t="s">
        <v>397</v>
      </c>
      <c r="G76" s="495"/>
      <c r="H76" s="496"/>
      <c r="I76" s="496"/>
      <c r="J76" s="496"/>
      <c r="K76" s="496"/>
      <c r="L76" s="496"/>
      <c r="M76" s="496"/>
      <c r="N76" s="496"/>
      <c r="O76" s="496"/>
      <c r="P76" s="496"/>
      <c r="Q76" s="496"/>
      <c r="R76" s="497"/>
      <c r="S76" s="498"/>
      <c r="T76" s="496"/>
      <c r="U76" s="496"/>
      <c r="V76" s="496"/>
      <c r="W76" s="496"/>
      <c r="X76" s="496"/>
      <c r="Y76" s="496"/>
      <c r="Z76" s="496"/>
      <c r="AA76" s="496"/>
      <c r="AB76" s="496"/>
      <c r="AC76" s="496"/>
      <c r="AD76" s="497"/>
      <c r="AE76" s="498"/>
      <c r="AF76" s="496"/>
      <c r="AG76" s="496"/>
      <c r="AH76" s="496"/>
      <c r="AI76" s="496"/>
      <c r="AJ76" s="496"/>
      <c r="AK76" s="496"/>
      <c r="AL76" s="496"/>
      <c r="AM76" s="496"/>
      <c r="AN76" s="496"/>
      <c r="AO76" s="496"/>
      <c r="AP76" s="497"/>
      <c r="AQ76" s="498"/>
      <c r="AR76" s="496"/>
      <c r="AS76" s="496"/>
      <c r="AT76" s="496"/>
      <c r="AU76" s="496"/>
      <c r="AV76" s="496"/>
      <c r="AW76" s="496"/>
      <c r="AX76" s="496"/>
      <c r="AY76" s="496"/>
      <c r="AZ76" s="496"/>
      <c r="BA76" s="496"/>
      <c r="BB76" s="497"/>
      <c r="BC76" s="498"/>
      <c r="BD76" s="496"/>
      <c r="BE76" s="496"/>
      <c r="BF76" s="496"/>
      <c r="BG76" s="496"/>
      <c r="BH76" s="496"/>
      <c r="BI76" s="496"/>
      <c r="BJ76" s="496"/>
      <c r="BK76" s="496"/>
      <c r="BL76" s="496"/>
      <c r="BM76" s="496"/>
      <c r="BN76" s="497"/>
      <c r="BO76" s="498"/>
      <c r="BP76" s="496"/>
      <c r="BQ76" s="496"/>
      <c r="BR76" s="496"/>
      <c r="BS76" s="496"/>
      <c r="BT76" s="496"/>
      <c r="BU76" s="496"/>
      <c r="BV76" s="496"/>
      <c r="BW76" s="496"/>
      <c r="BX76" s="496"/>
      <c r="BY76" s="496"/>
      <c r="BZ76" s="497"/>
      <c r="CA76" s="498"/>
      <c r="CB76" s="496"/>
      <c r="CC76" s="496"/>
      <c r="CD76" s="496"/>
      <c r="CE76" s="496"/>
      <c r="CF76" s="496"/>
      <c r="CG76" s="496"/>
      <c r="CH76" s="496"/>
      <c r="CI76" s="496"/>
      <c r="CJ76" s="496"/>
      <c r="CK76" s="496"/>
      <c r="CL76" s="499"/>
      <c r="CM76" s="79" t="str">
        <f t="shared" si="5"/>
        <v/>
      </c>
      <c r="CN76" s="66">
        <f t="shared" si="6"/>
        <v>0</v>
      </c>
      <c r="CO76" s="66" t="str">
        <f t="shared" si="7"/>
        <v/>
      </c>
      <c r="CP76" s="66">
        <f t="shared" si="8"/>
        <v>0</v>
      </c>
      <c r="CQ76" s="66" t="str">
        <f t="shared" si="9"/>
        <v/>
      </c>
      <c r="CR76" s="66">
        <f t="shared" si="10"/>
        <v>0</v>
      </c>
      <c r="CS76" s="66" t="str">
        <f t="shared" si="11"/>
        <v/>
      </c>
      <c r="CT76" s="66">
        <f t="shared" si="12"/>
        <v>0</v>
      </c>
      <c r="CU76" s="66" t="str">
        <f t="shared" si="13"/>
        <v/>
      </c>
      <c r="CV76" s="66">
        <f t="shared" si="14"/>
        <v>0</v>
      </c>
      <c r="CW76" s="66" t="str">
        <f t="shared" si="15"/>
        <v/>
      </c>
      <c r="CX76" s="67">
        <f t="shared" si="16"/>
        <v>0</v>
      </c>
      <c r="CY76" s="89"/>
      <c r="CZ76" s="218">
        <f t="shared" si="17"/>
        <v>0</v>
      </c>
      <c r="DA76" s="30" t="str">
        <f t="shared" si="18"/>
        <v>480</v>
      </c>
      <c r="DD76" s="267" t="str">
        <f t="shared" si="19"/>
        <v/>
      </c>
      <c r="DE76" s="267" t="e">
        <f t="shared" si="20"/>
        <v>#VALUE!</v>
      </c>
    </row>
    <row r="77" spans="1:109" ht="16.5">
      <c r="A77" s="61">
        <v>68</v>
      </c>
      <c r="B77" s="244">
        <v>55</v>
      </c>
      <c r="C77" s="573"/>
      <c r="D77" s="339" t="s">
        <v>47</v>
      </c>
      <c r="E77" s="254"/>
      <c r="F77" s="245" t="s">
        <v>398</v>
      </c>
      <c r="G77" s="495"/>
      <c r="H77" s="496"/>
      <c r="I77" s="496"/>
      <c r="J77" s="496"/>
      <c r="K77" s="496"/>
      <c r="L77" s="496"/>
      <c r="M77" s="496"/>
      <c r="N77" s="496"/>
      <c r="O77" s="496"/>
      <c r="P77" s="496"/>
      <c r="Q77" s="496"/>
      <c r="R77" s="497"/>
      <c r="S77" s="498"/>
      <c r="T77" s="496"/>
      <c r="U77" s="496"/>
      <c r="V77" s="496"/>
      <c r="W77" s="496"/>
      <c r="X77" s="496"/>
      <c r="Y77" s="496"/>
      <c r="Z77" s="496"/>
      <c r="AA77" s="496"/>
      <c r="AB77" s="496"/>
      <c r="AC77" s="496"/>
      <c r="AD77" s="497"/>
      <c r="AE77" s="498"/>
      <c r="AF77" s="496"/>
      <c r="AG77" s="496"/>
      <c r="AH77" s="496"/>
      <c r="AI77" s="496"/>
      <c r="AJ77" s="496"/>
      <c r="AK77" s="496"/>
      <c r="AL77" s="496"/>
      <c r="AM77" s="496"/>
      <c r="AN77" s="496"/>
      <c r="AO77" s="496"/>
      <c r="AP77" s="497"/>
      <c r="AQ77" s="498"/>
      <c r="AR77" s="496"/>
      <c r="AS77" s="496"/>
      <c r="AT77" s="496"/>
      <c r="AU77" s="496"/>
      <c r="AV77" s="496"/>
      <c r="AW77" s="496"/>
      <c r="AX77" s="496"/>
      <c r="AY77" s="496"/>
      <c r="AZ77" s="496"/>
      <c r="BA77" s="496"/>
      <c r="BB77" s="497"/>
      <c r="BC77" s="498"/>
      <c r="BD77" s="496"/>
      <c r="BE77" s="496"/>
      <c r="BF77" s="496"/>
      <c r="BG77" s="496"/>
      <c r="BH77" s="496"/>
      <c r="BI77" s="496"/>
      <c r="BJ77" s="496"/>
      <c r="BK77" s="496"/>
      <c r="BL77" s="496"/>
      <c r="BM77" s="496"/>
      <c r="BN77" s="497"/>
      <c r="BO77" s="498"/>
      <c r="BP77" s="496"/>
      <c r="BQ77" s="496"/>
      <c r="BR77" s="496"/>
      <c r="BS77" s="496"/>
      <c r="BT77" s="496"/>
      <c r="BU77" s="496"/>
      <c r="BV77" s="496"/>
      <c r="BW77" s="496"/>
      <c r="BX77" s="496"/>
      <c r="BY77" s="496"/>
      <c r="BZ77" s="497"/>
      <c r="CA77" s="498"/>
      <c r="CB77" s="496"/>
      <c r="CC77" s="496"/>
      <c r="CD77" s="496"/>
      <c r="CE77" s="496"/>
      <c r="CF77" s="496"/>
      <c r="CG77" s="496"/>
      <c r="CH77" s="496"/>
      <c r="CI77" s="496"/>
      <c r="CJ77" s="496"/>
      <c r="CK77" s="496"/>
      <c r="CL77" s="499"/>
      <c r="CM77" s="79" t="str">
        <f t="shared" ref="CM77" si="51">IF(CN77=0,"",AVERAGEA(G77,S77,AE77,AQ77,BC77,BO77,CA77))</f>
        <v/>
      </c>
      <c r="CN77" s="66">
        <f t="shared" si="6"/>
        <v>0</v>
      </c>
      <c r="CO77" s="66" t="str">
        <f t="shared" ref="CO77" si="52">IF(CP77=0,"",AVERAGEA(I77,U77,AG77,AS77,BE77,BQ77,CC77))</f>
        <v/>
      </c>
      <c r="CP77" s="66">
        <f t="shared" si="8"/>
        <v>0</v>
      </c>
      <c r="CQ77" s="66" t="str">
        <f t="shared" ref="CQ77" si="53">IF(CR77=0,"",AVERAGEA(K77,W77,AI77,AU77,BG77,BS77,CE77))</f>
        <v/>
      </c>
      <c r="CR77" s="66">
        <f t="shared" si="10"/>
        <v>0</v>
      </c>
      <c r="CS77" s="66" t="str">
        <f t="shared" ref="CS77" si="54">IF(CT77=0,"",AVERAGEA(M77,Y77,AK77,AW77,BI77,BU77,CG77))</f>
        <v/>
      </c>
      <c r="CT77" s="66">
        <f t="shared" si="12"/>
        <v>0</v>
      </c>
      <c r="CU77" s="66" t="str">
        <f t="shared" ref="CU77" si="55">IF(CV77=0,"",AVERAGEA(O77,AA77,AM77,AY77,BK77,BW77,CI77))</f>
        <v/>
      </c>
      <c r="CV77" s="66">
        <f t="shared" si="14"/>
        <v>0</v>
      </c>
      <c r="CW77" s="66" t="str">
        <f t="shared" ref="CW77" si="56">IF(CX77=0,"",AVERAGEA(Q77,AC77,AO77,BA77,BM77,BY77,CK77))</f>
        <v/>
      </c>
      <c r="CX77" s="67">
        <f t="shared" si="16"/>
        <v>0</v>
      </c>
      <c r="CY77" s="89"/>
      <c r="CZ77" s="218">
        <f t="shared" ref="CZ77" si="57">SUM(CN77,CP77,CR77,CT77,CV77,CX77)</f>
        <v>0</v>
      </c>
      <c r="DA77" s="30" t="str">
        <f t="shared" ref="DA77" si="58">MID(D77,4,FIND("-",D77,4)-4)</f>
        <v>480</v>
      </c>
      <c r="DD77" s="267" t="str">
        <f t="shared" ref="DD77" si="59">IF(CZ77,0,"")</f>
        <v/>
      </c>
      <c r="DE77" s="267" t="e">
        <f t="shared" ref="DE77" si="60">IF(DD77,0,CONCATENATE(D77," ",F77))</f>
        <v>#VALUE!</v>
      </c>
    </row>
    <row r="78" spans="1:109" ht="16.5">
      <c r="A78" s="44"/>
      <c r="B78" s="249"/>
      <c r="C78" s="255"/>
      <c r="D78" s="255"/>
      <c r="E78" s="255"/>
      <c r="F78" s="250" t="s">
        <v>149</v>
      </c>
      <c r="G78" s="241">
        <f>SUM(G12:G77)</f>
        <v>0</v>
      </c>
      <c r="H78" s="208">
        <f>SUM(H12:H77)</f>
        <v>0</v>
      </c>
      <c r="I78" s="208">
        <f>SUM(I12:I77)</f>
        <v>0</v>
      </c>
      <c r="J78" s="208">
        <f>SUM(J12:J77)</f>
        <v>0</v>
      </c>
      <c r="K78" s="208">
        <f t="shared" ref="K78" si="61">SUM(K12:K77)</f>
        <v>0</v>
      </c>
      <c r="L78" s="208">
        <f t="shared" ref="L78" si="62">SUM(L12:L77)</f>
        <v>0</v>
      </c>
      <c r="M78" s="208">
        <f t="shared" ref="M78:AJ78" si="63">SUM(M12:M77)</f>
        <v>0</v>
      </c>
      <c r="N78" s="208">
        <f t="shared" si="63"/>
        <v>0</v>
      </c>
      <c r="O78" s="208">
        <f t="shared" ref="O78" si="64">SUM(O12:O77)</f>
        <v>0</v>
      </c>
      <c r="P78" s="208">
        <f t="shared" ref="P78" si="65">SUM(P12:P77)</f>
        <v>0</v>
      </c>
      <c r="Q78" s="208">
        <f t="shared" si="63"/>
        <v>0</v>
      </c>
      <c r="R78" s="209">
        <f t="shared" si="63"/>
        <v>0</v>
      </c>
      <c r="S78" s="207">
        <f t="shared" si="63"/>
        <v>0</v>
      </c>
      <c r="T78" s="208">
        <f t="shared" si="63"/>
        <v>0</v>
      </c>
      <c r="U78" s="208">
        <f t="shared" si="63"/>
        <v>0</v>
      </c>
      <c r="V78" s="208">
        <f t="shared" si="63"/>
        <v>0</v>
      </c>
      <c r="W78" s="208">
        <f t="shared" si="63"/>
        <v>0</v>
      </c>
      <c r="X78" s="208">
        <f t="shared" si="63"/>
        <v>0</v>
      </c>
      <c r="Y78" s="208">
        <f t="shared" ref="Y78:CJ78" si="66">SUM(Y12:Y77)</f>
        <v>0</v>
      </c>
      <c r="Z78" s="208">
        <f t="shared" si="66"/>
        <v>0</v>
      </c>
      <c r="AA78" s="208">
        <f t="shared" si="66"/>
        <v>0</v>
      </c>
      <c r="AB78" s="208">
        <f t="shared" si="66"/>
        <v>0</v>
      </c>
      <c r="AC78" s="208">
        <f t="shared" si="66"/>
        <v>0</v>
      </c>
      <c r="AD78" s="209">
        <f t="shared" si="66"/>
        <v>0</v>
      </c>
      <c r="AE78" s="207">
        <f t="shared" si="66"/>
        <v>0</v>
      </c>
      <c r="AF78" s="208">
        <f t="shared" si="66"/>
        <v>0</v>
      </c>
      <c r="AG78" s="208">
        <f t="shared" si="66"/>
        <v>0</v>
      </c>
      <c r="AH78" s="208">
        <f t="shared" si="66"/>
        <v>0</v>
      </c>
      <c r="AI78" s="208">
        <f t="shared" si="63"/>
        <v>0</v>
      </c>
      <c r="AJ78" s="208">
        <f t="shared" si="63"/>
        <v>0</v>
      </c>
      <c r="AK78" s="208">
        <f t="shared" ref="AK78:AL78" si="67">SUM(AK12:AK77)</f>
        <v>0</v>
      </c>
      <c r="AL78" s="208">
        <f t="shared" si="67"/>
        <v>0</v>
      </c>
      <c r="AM78" s="208">
        <f t="shared" si="66"/>
        <v>0</v>
      </c>
      <c r="AN78" s="208">
        <f t="shared" si="66"/>
        <v>0</v>
      </c>
      <c r="AO78" s="208">
        <f t="shared" si="66"/>
        <v>0</v>
      </c>
      <c r="AP78" s="209">
        <f t="shared" si="66"/>
        <v>0</v>
      </c>
      <c r="AQ78" s="207">
        <f t="shared" si="66"/>
        <v>0</v>
      </c>
      <c r="AR78" s="208">
        <f t="shared" si="66"/>
        <v>0</v>
      </c>
      <c r="AS78" s="208">
        <f t="shared" si="66"/>
        <v>0</v>
      </c>
      <c r="AT78" s="208">
        <f t="shared" si="66"/>
        <v>0</v>
      </c>
      <c r="AU78" s="208">
        <f t="shared" si="66"/>
        <v>0</v>
      </c>
      <c r="AV78" s="208">
        <f t="shared" si="66"/>
        <v>0</v>
      </c>
      <c r="AW78" s="208">
        <f t="shared" si="66"/>
        <v>0</v>
      </c>
      <c r="AX78" s="208">
        <f t="shared" si="66"/>
        <v>0</v>
      </c>
      <c r="AY78" s="208">
        <f t="shared" si="66"/>
        <v>0</v>
      </c>
      <c r="AZ78" s="208">
        <f t="shared" si="66"/>
        <v>0</v>
      </c>
      <c r="BA78" s="208">
        <f t="shared" si="66"/>
        <v>0</v>
      </c>
      <c r="BB78" s="209">
        <f t="shared" si="66"/>
        <v>0</v>
      </c>
      <c r="BC78" s="207">
        <f t="shared" si="66"/>
        <v>0</v>
      </c>
      <c r="BD78" s="208">
        <f t="shared" si="66"/>
        <v>0</v>
      </c>
      <c r="BE78" s="208">
        <f t="shared" si="66"/>
        <v>0</v>
      </c>
      <c r="BF78" s="208">
        <f t="shared" si="66"/>
        <v>0</v>
      </c>
      <c r="BG78" s="208">
        <f t="shared" si="66"/>
        <v>0</v>
      </c>
      <c r="BH78" s="208">
        <f t="shared" si="66"/>
        <v>0</v>
      </c>
      <c r="BI78" s="208">
        <f t="shared" ref="BI78:CD78" si="68">SUM(BI12:BI77)</f>
        <v>0</v>
      </c>
      <c r="BJ78" s="208">
        <f t="shared" si="68"/>
        <v>0</v>
      </c>
      <c r="BK78" s="208">
        <f t="shared" si="68"/>
        <v>0</v>
      </c>
      <c r="BL78" s="208">
        <f t="shared" si="68"/>
        <v>0</v>
      </c>
      <c r="BM78" s="208">
        <f t="shared" si="68"/>
        <v>0</v>
      </c>
      <c r="BN78" s="209">
        <f t="shared" si="68"/>
        <v>0</v>
      </c>
      <c r="BO78" s="207">
        <f t="shared" si="68"/>
        <v>0</v>
      </c>
      <c r="BP78" s="208">
        <f t="shared" si="68"/>
        <v>0</v>
      </c>
      <c r="BQ78" s="208">
        <f t="shared" si="68"/>
        <v>0</v>
      </c>
      <c r="BR78" s="208">
        <f t="shared" si="68"/>
        <v>0</v>
      </c>
      <c r="BS78" s="208">
        <f t="shared" si="68"/>
        <v>0</v>
      </c>
      <c r="BT78" s="208">
        <f t="shared" si="68"/>
        <v>0</v>
      </c>
      <c r="BU78" s="208">
        <f t="shared" si="68"/>
        <v>0</v>
      </c>
      <c r="BV78" s="208">
        <f t="shared" si="68"/>
        <v>0</v>
      </c>
      <c r="BW78" s="208">
        <f t="shared" si="68"/>
        <v>0</v>
      </c>
      <c r="BX78" s="208">
        <f t="shared" si="68"/>
        <v>0</v>
      </c>
      <c r="BY78" s="208">
        <f t="shared" si="68"/>
        <v>0</v>
      </c>
      <c r="BZ78" s="209">
        <f t="shared" si="68"/>
        <v>0</v>
      </c>
      <c r="CA78" s="207">
        <f t="shared" si="68"/>
        <v>0</v>
      </c>
      <c r="CB78" s="208">
        <f t="shared" si="68"/>
        <v>0</v>
      </c>
      <c r="CC78" s="208">
        <f t="shared" si="68"/>
        <v>0</v>
      </c>
      <c r="CD78" s="208">
        <f t="shared" si="68"/>
        <v>0</v>
      </c>
      <c r="CE78" s="208">
        <f t="shared" si="66"/>
        <v>0</v>
      </c>
      <c r="CF78" s="208">
        <f t="shared" si="66"/>
        <v>0</v>
      </c>
      <c r="CG78" s="208">
        <f t="shared" si="66"/>
        <v>0</v>
      </c>
      <c r="CH78" s="208">
        <f t="shared" si="66"/>
        <v>0</v>
      </c>
      <c r="CI78" s="208">
        <f t="shared" si="66"/>
        <v>0</v>
      </c>
      <c r="CJ78" s="208">
        <f t="shared" si="66"/>
        <v>0</v>
      </c>
      <c r="CK78" s="208">
        <f t="shared" ref="CK78:CZ78" si="69">SUM(CK12:CK77)</f>
        <v>0</v>
      </c>
      <c r="CL78" s="210">
        <f t="shared" si="69"/>
        <v>0</v>
      </c>
      <c r="CM78" s="81">
        <f t="shared" si="69"/>
        <v>0</v>
      </c>
      <c r="CN78" s="68">
        <f t="shared" si="69"/>
        <v>0</v>
      </c>
      <c r="CO78" s="68">
        <f t="shared" si="69"/>
        <v>0</v>
      </c>
      <c r="CP78" s="68">
        <f t="shared" si="69"/>
        <v>0</v>
      </c>
      <c r="CQ78" s="68">
        <f t="shared" si="69"/>
        <v>0</v>
      </c>
      <c r="CR78" s="68">
        <f t="shared" si="69"/>
        <v>0</v>
      </c>
      <c r="CS78" s="81">
        <f t="shared" si="69"/>
        <v>0</v>
      </c>
      <c r="CT78" s="68">
        <f t="shared" si="69"/>
        <v>0</v>
      </c>
      <c r="CU78" s="81">
        <f t="shared" si="69"/>
        <v>0</v>
      </c>
      <c r="CV78" s="68">
        <f t="shared" si="69"/>
        <v>0</v>
      </c>
      <c r="CW78" s="68">
        <f t="shared" si="69"/>
        <v>0</v>
      </c>
      <c r="CX78" s="69">
        <f t="shared" si="69"/>
        <v>0</v>
      </c>
      <c r="CY78" s="90">
        <f>SUM(CY12:CY77)</f>
        <v>0</v>
      </c>
      <c r="CZ78" s="219">
        <f t="shared" si="69"/>
        <v>0</v>
      </c>
    </row>
    <row r="79" spans="1:109" ht="16.5">
      <c r="A79" s="44"/>
      <c r="B79" s="244">
        <v>1</v>
      </c>
      <c r="C79" s="254"/>
      <c r="D79" s="254"/>
      <c r="E79" s="254"/>
      <c r="F79" s="245" t="s">
        <v>150</v>
      </c>
      <c r="G79" s="63">
        <f ca="1">'Actual MH (Non-CWP)'!E16</f>
        <v>0</v>
      </c>
      <c r="H79" s="60">
        <f>'Actual MH (Non-CWP)'!F16</f>
        <v>0</v>
      </c>
      <c r="I79" s="60">
        <f ca="1">'Actual MH (Non-CWP)'!G16</f>
        <v>0</v>
      </c>
      <c r="J79" s="60">
        <f ca="1">'Actual MH (Non-CWP)'!H16</f>
        <v>0</v>
      </c>
      <c r="K79" s="60">
        <f ca="1">'Actual MH (Non-CWP)'!I16</f>
        <v>0</v>
      </c>
      <c r="L79" s="60">
        <f ca="1">'Actual MH (Non-CWP)'!J16</f>
        <v>0</v>
      </c>
      <c r="M79" s="60">
        <f ca="1">'Actual MH (Non-CWP)'!K16</f>
        <v>0</v>
      </c>
      <c r="N79" s="60">
        <f ca="1">'Actual MH (Non-CWP)'!L16</f>
        <v>0</v>
      </c>
      <c r="O79" s="60">
        <f ca="1">'Actual MH (Non-CWP)'!M16</f>
        <v>0</v>
      </c>
      <c r="P79" s="60">
        <f ca="1">'Actual MH (Non-CWP)'!N16</f>
        <v>0</v>
      </c>
      <c r="Q79" s="60">
        <f ca="1">'Actual MH (Non-CWP)'!O16</f>
        <v>0</v>
      </c>
      <c r="R79" s="60">
        <f ca="1">'Actual MH (Non-CWP)'!P16</f>
        <v>0</v>
      </c>
      <c r="S79" s="60">
        <f ca="1">'Actual MH (Non-CWP)'!Q16</f>
        <v>0</v>
      </c>
      <c r="T79" s="60">
        <f ca="1">'Actual MH (Non-CWP)'!R16</f>
        <v>0</v>
      </c>
      <c r="U79" s="60">
        <f ca="1">'Actual MH (Non-CWP)'!S16</f>
        <v>0</v>
      </c>
      <c r="V79" s="60">
        <f ca="1">'Actual MH (Non-CWP)'!T16</f>
        <v>0</v>
      </c>
      <c r="W79" s="60">
        <f ca="1">'Actual MH (Non-CWP)'!U16</f>
        <v>0</v>
      </c>
      <c r="X79" s="60">
        <f ca="1">'Actual MH (Non-CWP)'!V16</f>
        <v>0</v>
      </c>
      <c r="Y79" s="60">
        <f ca="1">'Actual MH (Non-CWP)'!W16</f>
        <v>0</v>
      </c>
      <c r="Z79" s="60">
        <f ca="1">'Actual MH (Non-CWP)'!X16</f>
        <v>0</v>
      </c>
      <c r="AA79" s="60">
        <f ca="1">'Actual MH (Non-CWP)'!Y16</f>
        <v>0</v>
      </c>
      <c r="AB79" s="60">
        <f ca="1">'Actual MH (Non-CWP)'!Z16</f>
        <v>0</v>
      </c>
      <c r="AC79" s="60">
        <f ca="1">'Actual MH (Non-CWP)'!AA16</f>
        <v>0</v>
      </c>
      <c r="AD79" s="60">
        <f ca="1">'Actual MH (Non-CWP)'!AB16</f>
        <v>0</v>
      </c>
      <c r="AE79" s="60">
        <f ca="1">'Actual MH (Non-CWP)'!AC16</f>
        <v>0</v>
      </c>
      <c r="AF79" s="60">
        <f ca="1">'Actual MH (Non-CWP)'!AD16</f>
        <v>0</v>
      </c>
      <c r="AG79" s="60">
        <f ca="1">'Actual MH (Non-CWP)'!AE16</f>
        <v>0</v>
      </c>
      <c r="AH79" s="60">
        <f ca="1">'Actual MH (Non-CWP)'!AF16</f>
        <v>0</v>
      </c>
      <c r="AI79" s="60">
        <f ca="1">'Actual MH (Non-CWP)'!AG16</f>
        <v>0</v>
      </c>
      <c r="AJ79" s="60">
        <f ca="1">'Actual MH (Non-CWP)'!AH16</f>
        <v>0</v>
      </c>
      <c r="AK79" s="60">
        <f ca="1">'Actual MH (Non-CWP)'!AI16</f>
        <v>0</v>
      </c>
      <c r="AL79" s="60">
        <f ca="1">'Actual MH (Non-CWP)'!AJ16</f>
        <v>0</v>
      </c>
      <c r="AM79" s="60">
        <f ca="1">'Actual MH (Non-CWP)'!AK16</f>
        <v>0</v>
      </c>
      <c r="AN79" s="60">
        <f ca="1">'Actual MH (Non-CWP)'!AL16</f>
        <v>0</v>
      </c>
      <c r="AO79" s="60">
        <f ca="1">'Actual MH (Non-CWP)'!AM16</f>
        <v>0</v>
      </c>
      <c r="AP79" s="60">
        <f ca="1">'Actual MH (Non-CWP)'!AN16</f>
        <v>0</v>
      </c>
      <c r="AQ79" s="60">
        <f ca="1">'Actual MH (Non-CWP)'!AO16</f>
        <v>0</v>
      </c>
      <c r="AR79" s="60">
        <f ca="1">'Actual MH (Non-CWP)'!AP16</f>
        <v>0</v>
      </c>
      <c r="AS79" s="60">
        <f ca="1">'Actual MH (Non-CWP)'!AQ16</f>
        <v>0</v>
      </c>
      <c r="AT79" s="60">
        <f ca="1">'Actual MH (Non-CWP)'!AR16</f>
        <v>0</v>
      </c>
      <c r="AU79" s="60">
        <f ca="1">'Actual MH (Non-CWP)'!AS16</f>
        <v>0</v>
      </c>
      <c r="AV79" s="60">
        <f ca="1">'Actual MH (Non-CWP)'!AT16</f>
        <v>0</v>
      </c>
      <c r="AW79" s="60">
        <f ca="1">'Actual MH (Non-CWP)'!AU16</f>
        <v>0</v>
      </c>
      <c r="AX79" s="60">
        <f ca="1">'Actual MH (Non-CWP)'!AV16</f>
        <v>0</v>
      </c>
      <c r="AY79" s="60">
        <f ca="1">'Actual MH (Non-CWP)'!AW16</f>
        <v>0</v>
      </c>
      <c r="AZ79" s="60">
        <f ca="1">'Actual MH (Non-CWP)'!AX16</f>
        <v>0</v>
      </c>
      <c r="BA79" s="60">
        <f ca="1">'Actual MH (Non-CWP)'!AY16</f>
        <v>0</v>
      </c>
      <c r="BB79" s="60">
        <f ca="1">'Actual MH (Non-CWP)'!AZ16</f>
        <v>0</v>
      </c>
      <c r="BC79" s="60">
        <f ca="1">'Actual MH (Non-CWP)'!BA16</f>
        <v>0</v>
      </c>
      <c r="BD79" s="60">
        <f ca="1">'Actual MH (Non-CWP)'!BB16</f>
        <v>0</v>
      </c>
      <c r="BE79" s="60">
        <f ca="1">'Actual MH (Non-CWP)'!BC16</f>
        <v>0</v>
      </c>
      <c r="BF79" s="60">
        <f ca="1">'Actual MH (Non-CWP)'!BD16</f>
        <v>0</v>
      </c>
      <c r="BG79" s="60">
        <f ca="1">'Actual MH (Non-CWP)'!BE16</f>
        <v>0</v>
      </c>
      <c r="BH79" s="60">
        <f ca="1">'Actual MH (Non-CWP)'!BF16</f>
        <v>0</v>
      </c>
      <c r="BI79" s="60">
        <f ca="1">'Actual MH (Non-CWP)'!BG16</f>
        <v>0</v>
      </c>
      <c r="BJ79" s="60">
        <f ca="1">'Actual MH (Non-CWP)'!BH16</f>
        <v>0</v>
      </c>
      <c r="BK79" s="60">
        <f ca="1">'Actual MH (Non-CWP)'!BI16</f>
        <v>0</v>
      </c>
      <c r="BL79" s="60">
        <f ca="1">'Actual MH (Non-CWP)'!BJ16</f>
        <v>0</v>
      </c>
      <c r="BM79" s="60">
        <f ca="1">'Actual MH (Non-CWP)'!BK16</f>
        <v>0</v>
      </c>
      <c r="BN79" s="60">
        <f ca="1">'Actual MH (Non-CWP)'!BL16</f>
        <v>0</v>
      </c>
      <c r="BO79" s="60">
        <f ca="1">'Actual MH (Non-CWP)'!BM16</f>
        <v>0</v>
      </c>
      <c r="BP79" s="60">
        <f ca="1">'Actual MH (Non-CWP)'!BN16</f>
        <v>0</v>
      </c>
      <c r="BQ79" s="60">
        <f ca="1">'Actual MH (Non-CWP)'!BO16</f>
        <v>0</v>
      </c>
      <c r="BR79" s="60">
        <f ca="1">'Actual MH (Non-CWP)'!BP16</f>
        <v>0</v>
      </c>
      <c r="BS79" s="60">
        <f ca="1">'Actual MH (Non-CWP)'!BQ16</f>
        <v>0</v>
      </c>
      <c r="BT79" s="60">
        <f ca="1">'Actual MH (Non-CWP)'!BR16</f>
        <v>0</v>
      </c>
      <c r="BU79" s="60">
        <f ca="1">'Actual MH (Non-CWP)'!BS16</f>
        <v>0</v>
      </c>
      <c r="BV79" s="60">
        <f ca="1">'Actual MH (Non-CWP)'!BT16</f>
        <v>0</v>
      </c>
      <c r="BW79" s="60">
        <f ca="1">'Actual MH (Non-CWP)'!BU16</f>
        <v>0</v>
      </c>
      <c r="BX79" s="60">
        <f ca="1">'Actual MH (Non-CWP)'!BV16</f>
        <v>0</v>
      </c>
      <c r="BY79" s="60">
        <f ca="1">'Actual MH (Non-CWP)'!BW16</f>
        <v>0</v>
      </c>
      <c r="BZ79" s="60">
        <f ca="1">'Actual MH (Non-CWP)'!BX16</f>
        <v>0</v>
      </c>
      <c r="CA79" s="60">
        <f ca="1">'Actual MH (Non-CWP)'!BY16</f>
        <v>0</v>
      </c>
      <c r="CB79" s="60">
        <f ca="1">'Actual MH (Non-CWP)'!BZ16</f>
        <v>0</v>
      </c>
      <c r="CC79" s="60">
        <f ca="1">'Actual MH (Non-CWP)'!CA16</f>
        <v>0</v>
      </c>
      <c r="CD79" s="60">
        <f ca="1">'Actual MH (Non-CWP)'!CB16</f>
        <v>0</v>
      </c>
      <c r="CE79" s="60">
        <f ca="1">'Actual MH (Non-CWP)'!CC16</f>
        <v>0</v>
      </c>
      <c r="CF79" s="60">
        <f ca="1">'Actual MH (Non-CWP)'!CD16</f>
        <v>0</v>
      </c>
      <c r="CG79" s="60">
        <f ca="1">'Actual MH (Non-CWP)'!CE16</f>
        <v>0</v>
      </c>
      <c r="CH79" s="60">
        <f ca="1">'Actual MH (Non-CWP)'!CF16</f>
        <v>0</v>
      </c>
      <c r="CI79" s="60">
        <f ca="1">'Actual MH (Non-CWP)'!CG16</f>
        <v>0</v>
      </c>
      <c r="CJ79" s="60">
        <f ca="1">'Actual MH (Non-CWP)'!CH16</f>
        <v>0</v>
      </c>
      <c r="CK79" s="60">
        <f ca="1">'Actual MH (Non-CWP)'!CI16</f>
        <v>0</v>
      </c>
      <c r="CL79" s="65">
        <f ca="1">'Actual MH (Non-CWP)'!CJ16</f>
        <v>0</v>
      </c>
      <c r="CM79" s="79">
        <f ca="1">AVERAGEA(G79,S79,AE79,AQ79,BC79,BO79,CA79)</f>
        <v>0</v>
      </c>
      <c r="CN79" s="66">
        <f ca="1">SUM(H79,T79,AF79,AR79,BD79,BP79,CB79)</f>
        <v>0</v>
      </c>
      <c r="CO79" s="80">
        <f t="shared" ref="CO79" ca="1" si="70">AVERAGEA(I79,U79,AG79,AS79,BE79,BQ79,CC79)</f>
        <v>0</v>
      </c>
      <c r="CP79" s="66">
        <f t="shared" ref="CP79" ca="1" si="71">SUM(J79,V79,AH79,AT79,BF79,BR79,CD79)</f>
        <v>0</v>
      </c>
      <c r="CQ79" s="80">
        <f t="shared" ref="CQ79" ca="1" si="72">AVERAGEA(K79,W79,AI79,AU79,BG79,BS79,CE79)</f>
        <v>0</v>
      </c>
      <c r="CR79" s="66">
        <f t="shared" ref="CR79" ca="1" si="73">SUM(L79,X79,AJ79,AV79,BH79,BT79,CF79)</f>
        <v>0</v>
      </c>
      <c r="CS79" s="80">
        <f t="shared" ref="CS79" ca="1" si="74">AVERAGEA(M79,Y79,AK79,AW79,BI79,BU79,CG79)</f>
        <v>0</v>
      </c>
      <c r="CT79" s="66">
        <f t="shared" ref="CT79" ca="1" si="75">SUM(N79,Z79,AL79,AX79,BJ79,BV79,CH79)</f>
        <v>0</v>
      </c>
      <c r="CU79" s="80">
        <f t="shared" ref="CU79" ca="1" si="76">AVERAGEA(O79,AA79,AM79,AY79,BK79,BW79,CI79)</f>
        <v>0</v>
      </c>
      <c r="CV79" s="66">
        <f t="shared" ref="CV79" ca="1" si="77">SUM(P79,AB79,AN79,AZ79,BL79,BX79,CJ79)</f>
        <v>0</v>
      </c>
      <c r="CW79" s="80">
        <f t="shared" ref="CW79" ca="1" si="78">AVERAGEA(Q79,AC79,AO79,BA79,BM79,BY79,CK79)</f>
        <v>0</v>
      </c>
      <c r="CX79" s="67">
        <f t="shared" ref="CX79" ca="1" si="79">SUM(R79,AD79,AP79,BB79,BN79,BZ79,CL79)</f>
        <v>0</v>
      </c>
      <c r="CY79" s="89">
        <f>SUM('Actual MH (Non-CWP)'!CW38:CW75)</f>
        <v>0</v>
      </c>
      <c r="CZ79" s="218">
        <f t="shared" ref="CZ79:CZ80" ca="1" si="80">SUM(CN79,CP79,CR79,CT79,CV79,CX79)</f>
        <v>0</v>
      </c>
    </row>
    <row r="80" spans="1:109" ht="16.5">
      <c r="A80" s="44"/>
      <c r="B80" s="244">
        <v>2</v>
      </c>
      <c r="C80" s="254"/>
      <c r="D80" s="254"/>
      <c r="E80" s="254"/>
      <c r="F80" s="245" t="s">
        <v>151</v>
      </c>
      <c r="G80" s="63">
        <f>'Actual MH (Non-CWP)'!E22</f>
        <v>0</v>
      </c>
      <c r="H80" s="60">
        <f>'Actual MH (Non-CWP)'!F22</f>
        <v>0</v>
      </c>
      <c r="I80" s="60">
        <f>'Actual MH (Non-CWP)'!G22</f>
        <v>0</v>
      </c>
      <c r="J80" s="60">
        <f>'Actual MH (Non-CWP)'!H22</f>
        <v>0</v>
      </c>
      <c r="K80" s="60">
        <f>'Actual MH (Non-CWP)'!I22</f>
        <v>0</v>
      </c>
      <c r="L80" s="60">
        <f>'Actual MH (Non-CWP)'!J22</f>
        <v>0</v>
      </c>
      <c r="M80" s="60">
        <f>'Actual MH (Non-CWP)'!K22</f>
        <v>0</v>
      </c>
      <c r="N80" s="60">
        <f>'Actual MH (Non-CWP)'!L22</f>
        <v>0</v>
      </c>
      <c r="O80" s="60">
        <f>'Actual MH (Non-CWP)'!M22</f>
        <v>0</v>
      </c>
      <c r="P80" s="60">
        <f>'Actual MH (Non-CWP)'!N22</f>
        <v>0</v>
      </c>
      <c r="Q80" s="60">
        <f>'Actual MH (Non-CWP)'!O22</f>
        <v>0</v>
      </c>
      <c r="R80" s="60">
        <f>'Actual MH (Non-CWP)'!P22</f>
        <v>0</v>
      </c>
      <c r="S80" s="60">
        <f>'Actual MH (Non-CWP)'!Q22</f>
        <v>0</v>
      </c>
      <c r="T80" s="60">
        <f>'Actual MH (Non-CWP)'!R22</f>
        <v>0</v>
      </c>
      <c r="U80" s="60">
        <f>'Actual MH (Non-CWP)'!S22</f>
        <v>0</v>
      </c>
      <c r="V80" s="60">
        <f>'Actual MH (Non-CWP)'!T22</f>
        <v>0</v>
      </c>
      <c r="W80" s="60">
        <f>'Actual MH (Non-CWP)'!U22</f>
        <v>0</v>
      </c>
      <c r="X80" s="60">
        <f>'Actual MH (Non-CWP)'!V22</f>
        <v>0</v>
      </c>
      <c r="Y80" s="60">
        <f>'Actual MH (Non-CWP)'!W22</f>
        <v>0</v>
      </c>
      <c r="Z80" s="60">
        <f>'Actual MH (Non-CWP)'!X22</f>
        <v>0</v>
      </c>
      <c r="AA80" s="60">
        <f>'Actual MH (Non-CWP)'!Y22</f>
        <v>0</v>
      </c>
      <c r="AB80" s="60">
        <f>'Actual MH (Non-CWP)'!Z22</f>
        <v>0</v>
      </c>
      <c r="AC80" s="60">
        <f>'Actual MH (Non-CWP)'!AA22</f>
        <v>0</v>
      </c>
      <c r="AD80" s="60">
        <f>'Actual MH (Non-CWP)'!AB22</f>
        <v>0</v>
      </c>
      <c r="AE80" s="60">
        <f>'Actual MH (Non-CWP)'!AC22</f>
        <v>0</v>
      </c>
      <c r="AF80" s="60">
        <f>'Actual MH (Non-CWP)'!AD22</f>
        <v>0</v>
      </c>
      <c r="AG80" s="60">
        <f>'Actual MH (Non-CWP)'!AE22</f>
        <v>0</v>
      </c>
      <c r="AH80" s="60">
        <f>'Actual MH (Non-CWP)'!AF22</f>
        <v>0</v>
      </c>
      <c r="AI80" s="60">
        <f>'Actual MH (Non-CWP)'!AG22</f>
        <v>0</v>
      </c>
      <c r="AJ80" s="60">
        <f>'Actual MH (Non-CWP)'!AH22</f>
        <v>0</v>
      </c>
      <c r="AK80" s="60">
        <f>'Actual MH (Non-CWP)'!AI22</f>
        <v>0</v>
      </c>
      <c r="AL80" s="60">
        <f>'Actual MH (Non-CWP)'!AJ22</f>
        <v>0</v>
      </c>
      <c r="AM80" s="60">
        <f>'Actual MH (Non-CWP)'!AK22</f>
        <v>0</v>
      </c>
      <c r="AN80" s="60">
        <f>'Actual MH (Non-CWP)'!AL22</f>
        <v>0</v>
      </c>
      <c r="AO80" s="60">
        <f>'Actual MH (Non-CWP)'!AM22</f>
        <v>0</v>
      </c>
      <c r="AP80" s="60">
        <f>'Actual MH (Non-CWP)'!AN22</f>
        <v>0</v>
      </c>
      <c r="AQ80" s="60">
        <f>'Actual MH (Non-CWP)'!AO22</f>
        <v>0</v>
      </c>
      <c r="AR80" s="60">
        <f>'Actual MH (Non-CWP)'!AP22</f>
        <v>0</v>
      </c>
      <c r="AS80" s="60">
        <f>'Actual MH (Non-CWP)'!AQ22</f>
        <v>0</v>
      </c>
      <c r="AT80" s="60">
        <f>'Actual MH (Non-CWP)'!AR22</f>
        <v>0</v>
      </c>
      <c r="AU80" s="60">
        <f>'Actual MH (Non-CWP)'!AS22</f>
        <v>0</v>
      </c>
      <c r="AV80" s="60">
        <f>'Actual MH (Non-CWP)'!AT22</f>
        <v>0</v>
      </c>
      <c r="AW80" s="60">
        <f>'Actual MH (Non-CWP)'!AU22</f>
        <v>0</v>
      </c>
      <c r="AX80" s="60">
        <f>'Actual MH (Non-CWP)'!AV22</f>
        <v>0</v>
      </c>
      <c r="AY80" s="60">
        <f>'Actual MH (Non-CWP)'!AW22</f>
        <v>0</v>
      </c>
      <c r="AZ80" s="60">
        <f>'Actual MH (Non-CWP)'!AX22</f>
        <v>0</v>
      </c>
      <c r="BA80" s="60">
        <f>'Actual MH (Non-CWP)'!AY22</f>
        <v>0</v>
      </c>
      <c r="BB80" s="60">
        <f>'Actual MH (Non-CWP)'!AZ22</f>
        <v>0</v>
      </c>
      <c r="BC80" s="60">
        <f>'Actual MH (Non-CWP)'!BA22</f>
        <v>0</v>
      </c>
      <c r="BD80" s="60">
        <f>'Actual MH (Non-CWP)'!BB22</f>
        <v>0</v>
      </c>
      <c r="BE80" s="60">
        <f>'Actual MH (Non-CWP)'!BC22</f>
        <v>0</v>
      </c>
      <c r="BF80" s="60">
        <f>'Actual MH (Non-CWP)'!BD22</f>
        <v>0</v>
      </c>
      <c r="BG80" s="60">
        <f>'Actual MH (Non-CWP)'!BE22</f>
        <v>0</v>
      </c>
      <c r="BH80" s="60">
        <f>'Actual MH (Non-CWP)'!BF22</f>
        <v>0</v>
      </c>
      <c r="BI80" s="60">
        <f>'Actual MH (Non-CWP)'!BG22</f>
        <v>0</v>
      </c>
      <c r="BJ80" s="60">
        <f>'Actual MH (Non-CWP)'!BH22</f>
        <v>0</v>
      </c>
      <c r="BK80" s="60">
        <f>'Actual MH (Non-CWP)'!BI22</f>
        <v>0</v>
      </c>
      <c r="BL80" s="60">
        <f>'Actual MH (Non-CWP)'!BJ22</f>
        <v>0</v>
      </c>
      <c r="BM80" s="60">
        <f>'Actual MH (Non-CWP)'!BK22</f>
        <v>0</v>
      </c>
      <c r="BN80" s="60">
        <f>'Actual MH (Non-CWP)'!BL22</f>
        <v>0</v>
      </c>
      <c r="BO80" s="60">
        <f>'Actual MH (Non-CWP)'!BM22</f>
        <v>0</v>
      </c>
      <c r="BP80" s="60">
        <f>'Actual MH (Non-CWP)'!BN22</f>
        <v>0</v>
      </c>
      <c r="BQ80" s="60">
        <f>'Actual MH (Non-CWP)'!BO22</f>
        <v>0</v>
      </c>
      <c r="BR80" s="60">
        <f>'Actual MH (Non-CWP)'!BP22</f>
        <v>0</v>
      </c>
      <c r="BS80" s="60">
        <f>'Actual MH (Non-CWP)'!BQ22</f>
        <v>0</v>
      </c>
      <c r="BT80" s="60">
        <f>'Actual MH (Non-CWP)'!BR22</f>
        <v>0</v>
      </c>
      <c r="BU80" s="60">
        <f>'Actual MH (Non-CWP)'!BS22</f>
        <v>0</v>
      </c>
      <c r="BV80" s="60">
        <f>'Actual MH (Non-CWP)'!BT22</f>
        <v>0</v>
      </c>
      <c r="BW80" s="60">
        <f>'Actual MH (Non-CWP)'!BU22</f>
        <v>0</v>
      </c>
      <c r="BX80" s="60">
        <f>'Actual MH (Non-CWP)'!BV22</f>
        <v>0</v>
      </c>
      <c r="BY80" s="60">
        <f>'Actual MH (Non-CWP)'!BW22</f>
        <v>0</v>
      </c>
      <c r="BZ80" s="60">
        <f>'Actual MH (Non-CWP)'!BX22</f>
        <v>0</v>
      </c>
      <c r="CA80" s="60">
        <f>'Actual MH (Non-CWP)'!BY22</f>
        <v>0</v>
      </c>
      <c r="CB80" s="60">
        <f>'Actual MH (Non-CWP)'!BZ22</f>
        <v>0</v>
      </c>
      <c r="CC80" s="60">
        <f>'Actual MH (Non-CWP)'!CA22</f>
        <v>0</v>
      </c>
      <c r="CD80" s="60">
        <f>'Actual MH (Non-CWP)'!CB22</f>
        <v>0</v>
      </c>
      <c r="CE80" s="60">
        <f>'Actual MH (Non-CWP)'!CC22</f>
        <v>0</v>
      </c>
      <c r="CF80" s="60">
        <f>'Actual MH (Non-CWP)'!CD22</f>
        <v>0</v>
      </c>
      <c r="CG80" s="60">
        <f>'Actual MH (Non-CWP)'!CE22</f>
        <v>0</v>
      </c>
      <c r="CH80" s="60">
        <f>'Actual MH (Non-CWP)'!CF22</f>
        <v>0</v>
      </c>
      <c r="CI80" s="60">
        <f>'Actual MH (Non-CWP)'!CG22</f>
        <v>0</v>
      </c>
      <c r="CJ80" s="60">
        <f>'Actual MH (Non-CWP)'!CH22</f>
        <v>0</v>
      </c>
      <c r="CK80" s="60">
        <f>'Actual MH (Non-CWP)'!CI22</f>
        <v>0</v>
      </c>
      <c r="CL80" s="65">
        <f>'Actual MH (Non-CWP)'!CJ22</f>
        <v>0</v>
      </c>
      <c r="CM80" s="79">
        <f t="shared" ref="CM80:CM81" si="81">AVERAGEA(G80,S80,AE80,AQ80,BC80,BO80,CA80)</f>
        <v>0</v>
      </c>
      <c r="CN80" s="66">
        <f t="shared" ref="CN80:CN81" si="82">SUM(H80,T80,AF80,AR80,BD80,BP80,CB80)</f>
        <v>0</v>
      </c>
      <c r="CO80" s="80">
        <f t="shared" ref="CO80:CO81" si="83">AVERAGEA(I80,U80,AG80,AS80,BE80,BQ80,CC80)</f>
        <v>0</v>
      </c>
      <c r="CP80" s="66">
        <f t="shared" ref="CP80:CP81" si="84">SUM(J80,V80,AH80,AT80,BF80,BR80,CD80)</f>
        <v>0</v>
      </c>
      <c r="CQ80" s="80">
        <f t="shared" ref="CQ80:CQ81" si="85">AVERAGEA(K80,W80,AI80,AU80,BG80,BS80,CE80)</f>
        <v>0</v>
      </c>
      <c r="CR80" s="66">
        <f t="shared" ref="CR80:CR81" si="86">SUM(L80,X80,AJ80,AV80,BH80,BT80,CF80)</f>
        <v>0</v>
      </c>
      <c r="CS80" s="80">
        <f t="shared" ref="CS80:CS81" si="87">AVERAGEA(M80,Y80,AK80,AW80,BI80,BU80,CG80)</f>
        <v>0</v>
      </c>
      <c r="CT80" s="66">
        <f t="shared" ref="CT80:CT81" si="88">SUM(N80,Z80,AL80,AX80,BJ80,BV80,CH80)</f>
        <v>0</v>
      </c>
      <c r="CU80" s="80">
        <f t="shared" ref="CU80:CU81" si="89">AVERAGEA(O80,AA80,AM80,AY80,BK80,BW80,CI80)</f>
        <v>0</v>
      </c>
      <c r="CV80" s="66">
        <f t="shared" ref="CV80:CV81" si="90">SUM(P80,AB80,AN80,AZ80,BL80,BX80,CJ80)</f>
        <v>0</v>
      </c>
      <c r="CW80" s="80">
        <f t="shared" ref="CW80:CW81" si="91">AVERAGEA(Q80,AC80,AO80,BA80,BM80,BY80,CK80)</f>
        <v>0</v>
      </c>
      <c r="CX80" s="67">
        <f t="shared" ref="CX80:CX81" si="92">SUM(R80,AD80,AP80,BB80,BN80,BZ80,CL80)</f>
        <v>0</v>
      </c>
      <c r="CY80" s="89">
        <f>SUM('Actual MH (Non-CWP)'!CW76:CW86)</f>
        <v>0</v>
      </c>
      <c r="CZ80" s="218">
        <f t="shared" si="80"/>
        <v>0</v>
      </c>
    </row>
    <row r="81" spans="1:104" ht="16.5">
      <c r="A81" s="44"/>
      <c r="B81" s="244">
        <v>3</v>
      </c>
      <c r="C81" s="254"/>
      <c r="D81" s="254"/>
      <c r="E81" s="254"/>
      <c r="F81" s="245" t="s">
        <v>152</v>
      </c>
      <c r="G81" s="242">
        <f>'Actual MH (Non-CWP)'!E28</f>
        <v>0</v>
      </c>
      <c r="H81" s="206">
        <f>'Actual MH (Non-CWP)'!F28</f>
        <v>0</v>
      </c>
      <c r="I81" s="206">
        <f>'Actual MH (Non-CWP)'!G28</f>
        <v>0</v>
      </c>
      <c r="J81" s="206">
        <f>'Actual MH (Non-CWP)'!H28</f>
        <v>0</v>
      </c>
      <c r="K81" s="206">
        <f>'Actual MH (Non-CWP)'!I28</f>
        <v>0</v>
      </c>
      <c r="L81" s="206">
        <f>'Actual MH (Non-CWP)'!J28</f>
        <v>0</v>
      </c>
      <c r="M81" s="206">
        <f>'Actual MH (Non-CWP)'!K28</f>
        <v>0</v>
      </c>
      <c r="N81" s="206">
        <f>'Actual MH (Non-CWP)'!L28</f>
        <v>0</v>
      </c>
      <c r="O81" s="206">
        <f>'Actual MH (Non-CWP)'!M28</f>
        <v>0</v>
      </c>
      <c r="P81" s="206">
        <f>'Actual MH (Non-CWP)'!N28</f>
        <v>0</v>
      </c>
      <c r="Q81" s="206">
        <f>'Actual MH (Non-CWP)'!O28</f>
        <v>0</v>
      </c>
      <c r="R81" s="206">
        <f>'Actual MH (Non-CWP)'!P28</f>
        <v>0</v>
      </c>
      <c r="S81" s="206">
        <f>'Actual MH (Non-CWP)'!Q28</f>
        <v>0</v>
      </c>
      <c r="T81" s="206">
        <f>'Actual MH (Non-CWP)'!R28</f>
        <v>0</v>
      </c>
      <c r="U81" s="206">
        <f>'Actual MH (Non-CWP)'!S28</f>
        <v>0</v>
      </c>
      <c r="V81" s="206">
        <f>'Actual MH (Non-CWP)'!T28</f>
        <v>0</v>
      </c>
      <c r="W81" s="206">
        <f>'Actual MH (Non-CWP)'!U28</f>
        <v>0</v>
      </c>
      <c r="X81" s="206">
        <f>'Actual MH (Non-CWP)'!V28</f>
        <v>0</v>
      </c>
      <c r="Y81" s="206">
        <f>'Actual MH (Non-CWP)'!W28</f>
        <v>0</v>
      </c>
      <c r="Z81" s="206">
        <f>'Actual MH (Non-CWP)'!X28</f>
        <v>0</v>
      </c>
      <c r="AA81" s="206">
        <f>'Actual MH (Non-CWP)'!Y28</f>
        <v>0</v>
      </c>
      <c r="AB81" s="206">
        <f>'Actual MH (Non-CWP)'!Z28</f>
        <v>0</v>
      </c>
      <c r="AC81" s="206">
        <f>'Actual MH (Non-CWP)'!AA28</f>
        <v>0</v>
      </c>
      <c r="AD81" s="206">
        <f>'Actual MH (Non-CWP)'!AB28</f>
        <v>0</v>
      </c>
      <c r="AE81" s="206">
        <f>'Actual MH (Non-CWP)'!AC28</f>
        <v>0</v>
      </c>
      <c r="AF81" s="206">
        <f>'Actual MH (Non-CWP)'!AD28</f>
        <v>0</v>
      </c>
      <c r="AG81" s="206">
        <f>'Actual MH (Non-CWP)'!AE28</f>
        <v>0</v>
      </c>
      <c r="AH81" s="206">
        <f>'Actual MH (Non-CWP)'!AF28</f>
        <v>0</v>
      </c>
      <c r="AI81" s="206">
        <f>'Actual MH (Non-CWP)'!AG28</f>
        <v>0</v>
      </c>
      <c r="AJ81" s="206">
        <f>'Actual MH (Non-CWP)'!AH28</f>
        <v>0</v>
      </c>
      <c r="AK81" s="206">
        <f>'Actual MH (Non-CWP)'!AI28</f>
        <v>0</v>
      </c>
      <c r="AL81" s="206">
        <f>'Actual MH (Non-CWP)'!AJ28</f>
        <v>0</v>
      </c>
      <c r="AM81" s="206">
        <f>'Actual MH (Non-CWP)'!AK28</f>
        <v>0</v>
      </c>
      <c r="AN81" s="206">
        <f>'Actual MH (Non-CWP)'!AL28</f>
        <v>0</v>
      </c>
      <c r="AO81" s="206">
        <f>'Actual MH (Non-CWP)'!AM28</f>
        <v>0</v>
      </c>
      <c r="AP81" s="206">
        <f>'Actual MH (Non-CWP)'!AN28</f>
        <v>0</v>
      </c>
      <c r="AQ81" s="206">
        <f>'Actual MH (Non-CWP)'!AO28</f>
        <v>0</v>
      </c>
      <c r="AR81" s="206">
        <f>'Actual MH (Non-CWP)'!AP28</f>
        <v>0</v>
      </c>
      <c r="AS81" s="206">
        <f>'Actual MH (Non-CWP)'!AQ28</f>
        <v>0</v>
      </c>
      <c r="AT81" s="206">
        <f>'Actual MH (Non-CWP)'!AR28</f>
        <v>0</v>
      </c>
      <c r="AU81" s="206">
        <f>'Actual MH (Non-CWP)'!AS28</f>
        <v>0</v>
      </c>
      <c r="AV81" s="206">
        <f>'Actual MH (Non-CWP)'!AT28</f>
        <v>0</v>
      </c>
      <c r="AW81" s="206">
        <f>'Actual MH (Non-CWP)'!AU28</f>
        <v>0</v>
      </c>
      <c r="AX81" s="206">
        <f>'Actual MH (Non-CWP)'!AV28</f>
        <v>0</v>
      </c>
      <c r="AY81" s="206">
        <f>'Actual MH (Non-CWP)'!AW28</f>
        <v>0</v>
      </c>
      <c r="AZ81" s="206">
        <f>'Actual MH (Non-CWP)'!AX28</f>
        <v>0</v>
      </c>
      <c r="BA81" s="206">
        <f>'Actual MH (Non-CWP)'!AY28</f>
        <v>0</v>
      </c>
      <c r="BB81" s="206">
        <f>'Actual MH (Non-CWP)'!AZ28</f>
        <v>0</v>
      </c>
      <c r="BC81" s="206">
        <f>'Actual MH (Non-CWP)'!BA28</f>
        <v>0</v>
      </c>
      <c r="BD81" s="206">
        <f>'Actual MH (Non-CWP)'!BB28</f>
        <v>0</v>
      </c>
      <c r="BE81" s="206">
        <f>'Actual MH (Non-CWP)'!BC28</f>
        <v>0</v>
      </c>
      <c r="BF81" s="206">
        <f>'Actual MH (Non-CWP)'!BD28</f>
        <v>0</v>
      </c>
      <c r="BG81" s="206">
        <f>'Actual MH (Non-CWP)'!BE28</f>
        <v>0</v>
      </c>
      <c r="BH81" s="206">
        <f>'Actual MH (Non-CWP)'!BF28</f>
        <v>0</v>
      </c>
      <c r="BI81" s="206">
        <f>'Actual MH (Non-CWP)'!BG28</f>
        <v>0</v>
      </c>
      <c r="BJ81" s="206">
        <f>'Actual MH (Non-CWP)'!BH28</f>
        <v>0</v>
      </c>
      <c r="BK81" s="206">
        <f>'Actual MH (Non-CWP)'!BI28</f>
        <v>0</v>
      </c>
      <c r="BL81" s="206">
        <f>'Actual MH (Non-CWP)'!BJ28</f>
        <v>0</v>
      </c>
      <c r="BM81" s="206">
        <f>'Actual MH (Non-CWP)'!BK28</f>
        <v>0</v>
      </c>
      <c r="BN81" s="206">
        <f>'Actual MH (Non-CWP)'!BL28</f>
        <v>0</v>
      </c>
      <c r="BO81" s="206">
        <f>'Actual MH (Non-CWP)'!BM28</f>
        <v>0</v>
      </c>
      <c r="BP81" s="206">
        <f>'Actual MH (Non-CWP)'!BN28</f>
        <v>0</v>
      </c>
      <c r="BQ81" s="206">
        <f>'Actual MH (Non-CWP)'!BO28</f>
        <v>0</v>
      </c>
      <c r="BR81" s="206">
        <f>'Actual MH (Non-CWP)'!BP28</f>
        <v>0</v>
      </c>
      <c r="BS81" s="206">
        <f>'Actual MH (Non-CWP)'!BQ28</f>
        <v>0</v>
      </c>
      <c r="BT81" s="206">
        <f>'Actual MH (Non-CWP)'!BR28</f>
        <v>0</v>
      </c>
      <c r="BU81" s="206">
        <f>'Actual MH (Non-CWP)'!BS28</f>
        <v>0</v>
      </c>
      <c r="BV81" s="206">
        <f>'Actual MH (Non-CWP)'!BT28</f>
        <v>0</v>
      </c>
      <c r="BW81" s="206">
        <f>'Actual MH (Non-CWP)'!BU28</f>
        <v>0</v>
      </c>
      <c r="BX81" s="206">
        <f>'Actual MH (Non-CWP)'!BV28</f>
        <v>0</v>
      </c>
      <c r="BY81" s="206">
        <f>'Actual MH (Non-CWP)'!BW28</f>
        <v>0</v>
      </c>
      <c r="BZ81" s="206">
        <f>'Actual MH (Non-CWP)'!BX28</f>
        <v>0</v>
      </c>
      <c r="CA81" s="206">
        <f>'Actual MH (Non-CWP)'!BY28</f>
        <v>0</v>
      </c>
      <c r="CB81" s="206">
        <f>'Actual MH (Non-CWP)'!BZ28</f>
        <v>0</v>
      </c>
      <c r="CC81" s="206">
        <f>'Actual MH (Non-CWP)'!CA28</f>
        <v>0</v>
      </c>
      <c r="CD81" s="206">
        <f>'Actual MH (Non-CWP)'!CB28</f>
        <v>0</v>
      </c>
      <c r="CE81" s="206">
        <f>'Actual MH (Non-CWP)'!CC28</f>
        <v>0</v>
      </c>
      <c r="CF81" s="206">
        <f>'Actual MH (Non-CWP)'!CD28</f>
        <v>0</v>
      </c>
      <c r="CG81" s="206">
        <f>'Actual MH (Non-CWP)'!CE28</f>
        <v>0</v>
      </c>
      <c r="CH81" s="206">
        <f>'Actual MH (Non-CWP)'!CF28</f>
        <v>0</v>
      </c>
      <c r="CI81" s="206">
        <f>'Actual MH (Non-CWP)'!CG28</f>
        <v>0</v>
      </c>
      <c r="CJ81" s="206">
        <f>'Actual MH (Non-CWP)'!CH28</f>
        <v>0</v>
      </c>
      <c r="CK81" s="206">
        <f>'Actual MH (Non-CWP)'!CI28</f>
        <v>0</v>
      </c>
      <c r="CL81" s="239">
        <f>'Actual MH (Non-CWP)'!CJ28</f>
        <v>0</v>
      </c>
      <c r="CM81" s="79">
        <f t="shared" si="81"/>
        <v>0</v>
      </c>
      <c r="CN81" s="66">
        <f t="shared" si="82"/>
        <v>0</v>
      </c>
      <c r="CO81" s="80">
        <f t="shared" si="83"/>
        <v>0</v>
      </c>
      <c r="CP81" s="66">
        <f t="shared" si="84"/>
        <v>0</v>
      </c>
      <c r="CQ81" s="80">
        <f t="shared" si="85"/>
        <v>0</v>
      </c>
      <c r="CR81" s="66">
        <f t="shared" si="86"/>
        <v>0</v>
      </c>
      <c r="CS81" s="80">
        <f t="shared" si="87"/>
        <v>0</v>
      </c>
      <c r="CT81" s="66">
        <f t="shared" si="88"/>
        <v>0</v>
      </c>
      <c r="CU81" s="80">
        <f t="shared" si="89"/>
        <v>0</v>
      </c>
      <c r="CV81" s="66">
        <f t="shared" si="90"/>
        <v>0</v>
      </c>
      <c r="CW81" s="80">
        <f t="shared" si="91"/>
        <v>0</v>
      </c>
      <c r="CX81" s="67">
        <f t="shared" si="92"/>
        <v>0</v>
      </c>
      <c r="CY81" s="89">
        <f>SUM('Actual MH (Non-CWP)'!CW87:CW91)</f>
        <v>0</v>
      </c>
      <c r="CZ81" s="218"/>
    </row>
    <row r="82" spans="1:104" ht="16.5">
      <c r="A82" s="44"/>
      <c r="B82" s="251"/>
      <c r="C82" s="256"/>
      <c r="D82" s="256"/>
      <c r="E82" s="256"/>
      <c r="F82" s="257" t="s">
        <v>153</v>
      </c>
      <c r="G82" s="243">
        <f t="shared" ref="G82:AL82" ca="1" si="93">SUM(G79:G81)</f>
        <v>0</v>
      </c>
      <c r="H82" s="212">
        <f t="shared" si="93"/>
        <v>0</v>
      </c>
      <c r="I82" s="212">
        <f t="shared" ca="1" si="93"/>
        <v>0</v>
      </c>
      <c r="J82" s="212">
        <f t="shared" ca="1" si="93"/>
        <v>0</v>
      </c>
      <c r="K82" s="212">
        <f t="shared" ca="1" si="93"/>
        <v>0</v>
      </c>
      <c r="L82" s="212">
        <f t="shared" ca="1" si="93"/>
        <v>0</v>
      </c>
      <c r="M82" s="212">
        <f t="shared" ca="1" si="93"/>
        <v>0</v>
      </c>
      <c r="N82" s="212">
        <f t="shared" ca="1" si="93"/>
        <v>0</v>
      </c>
      <c r="O82" s="212">
        <f t="shared" ca="1" si="93"/>
        <v>0</v>
      </c>
      <c r="P82" s="212">
        <f t="shared" ca="1" si="93"/>
        <v>0</v>
      </c>
      <c r="Q82" s="212">
        <f t="shared" ca="1" si="93"/>
        <v>0</v>
      </c>
      <c r="R82" s="213">
        <f t="shared" ca="1" si="93"/>
        <v>0</v>
      </c>
      <c r="S82" s="211">
        <f t="shared" ca="1" si="93"/>
        <v>0</v>
      </c>
      <c r="T82" s="212">
        <f t="shared" ca="1" si="93"/>
        <v>0</v>
      </c>
      <c r="U82" s="212">
        <f t="shared" ca="1" si="93"/>
        <v>0</v>
      </c>
      <c r="V82" s="212">
        <f t="shared" ca="1" si="93"/>
        <v>0</v>
      </c>
      <c r="W82" s="212">
        <f t="shared" ca="1" si="93"/>
        <v>0</v>
      </c>
      <c r="X82" s="212">
        <f t="shared" ca="1" si="93"/>
        <v>0</v>
      </c>
      <c r="Y82" s="212">
        <f t="shared" ca="1" si="93"/>
        <v>0</v>
      </c>
      <c r="Z82" s="212">
        <f t="shared" ca="1" si="93"/>
        <v>0</v>
      </c>
      <c r="AA82" s="212">
        <f t="shared" ca="1" si="93"/>
        <v>0</v>
      </c>
      <c r="AB82" s="212">
        <f t="shared" ca="1" si="93"/>
        <v>0</v>
      </c>
      <c r="AC82" s="212">
        <f t="shared" ca="1" si="93"/>
        <v>0</v>
      </c>
      <c r="AD82" s="213">
        <f t="shared" ca="1" si="93"/>
        <v>0</v>
      </c>
      <c r="AE82" s="211">
        <f t="shared" ca="1" si="93"/>
        <v>0</v>
      </c>
      <c r="AF82" s="212">
        <f t="shared" ca="1" si="93"/>
        <v>0</v>
      </c>
      <c r="AG82" s="212">
        <f t="shared" ca="1" si="93"/>
        <v>0</v>
      </c>
      <c r="AH82" s="212">
        <f t="shared" ca="1" si="93"/>
        <v>0</v>
      </c>
      <c r="AI82" s="212">
        <f t="shared" ca="1" si="93"/>
        <v>0</v>
      </c>
      <c r="AJ82" s="212">
        <f t="shared" ca="1" si="93"/>
        <v>0</v>
      </c>
      <c r="AK82" s="212">
        <f t="shared" ca="1" si="93"/>
        <v>0</v>
      </c>
      <c r="AL82" s="212">
        <f t="shared" ca="1" si="93"/>
        <v>0</v>
      </c>
      <c r="AM82" s="212">
        <f t="shared" ref="AM82:BR82" ca="1" si="94">SUM(AM79:AM81)</f>
        <v>0</v>
      </c>
      <c r="AN82" s="212">
        <f t="shared" ca="1" si="94"/>
        <v>0</v>
      </c>
      <c r="AO82" s="212">
        <f t="shared" ca="1" si="94"/>
        <v>0</v>
      </c>
      <c r="AP82" s="213">
        <f t="shared" ca="1" si="94"/>
        <v>0</v>
      </c>
      <c r="AQ82" s="211">
        <f t="shared" ca="1" si="94"/>
        <v>0</v>
      </c>
      <c r="AR82" s="212">
        <f t="shared" ca="1" si="94"/>
        <v>0</v>
      </c>
      <c r="AS82" s="212">
        <f t="shared" ca="1" si="94"/>
        <v>0</v>
      </c>
      <c r="AT82" s="212">
        <f t="shared" ca="1" si="94"/>
        <v>0</v>
      </c>
      <c r="AU82" s="212">
        <f t="shared" ca="1" si="94"/>
        <v>0</v>
      </c>
      <c r="AV82" s="212">
        <f t="shared" ca="1" si="94"/>
        <v>0</v>
      </c>
      <c r="AW82" s="212">
        <f t="shared" ca="1" si="94"/>
        <v>0</v>
      </c>
      <c r="AX82" s="212">
        <f t="shared" ca="1" si="94"/>
        <v>0</v>
      </c>
      <c r="AY82" s="212">
        <f t="shared" ca="1" si="94"/>
        <v>0</v>
      </c>
      <c r="AZ82" s="212">
        <f t="shared" ca="1" si="94"/>
        <v>0</v>
      </c>
      <c r="BA82" s="212">
        <f t="shared" ca="1" si="94"/>
        <v>0</v>
      </c>
      <c r="BB82" s="213">
        <f t="shared" ca="1" si="94"/>
        <v>0</v>
      </c>
      <c r="BC82" s="211">
        <f t="shared" ca="1" si="94"/>
        <v>0</v>
      </c>
      <c r="BD82" s="212">
        <f t="shared" ca="1" si="94"/>
        <v>0</v>
      </c>
      <c r="BE82" s="212">
        <f t="shared" ca="1" si="94"/>
        <v>0</v>
      </c>
      <c r="BF82" s="212">
        <f t="shared" ca="1" si="94"/>
        <v>0</v>
      </c>
      <c r="BG82" s="212">
        <f t="shared" ca="1" si="94"/>
        <v>0</v>
      </c>
      <c r="BH82" s="212">
        <f t="shared" ca="1" si="94"/>
        <v>0</v>
      </c>
      <c r="BI82" s="212">
        <f t="shared" ca="1" si="94"/>
        <v>0</v>
      </c>
      <c r="BJ82" s="212">
        <f t="shared" ca="1" si="94"/>
        <v>0</v>
      </c>
      <c r="BK82" s="212">
        <f t="shared" ca="1" si="94"/>
        <v>0</v>
      </c>
      <c r="BL82" s="212">
        <f t="shared" ca="1" si="94"/>
        <v>0</v>
      </c>
      <c r="BM82" s="212">
        <f t="shared" ca="1" si="94"/>
        <v>0</v>
      </c>
      <c r="BN82" s="213">
        <f t="shared" ca="1" si="94"/>
        <v>0</v>
      </c>
      <c r="BO82" s="211">
        <f t="shared" ca="1" si="94"/>
        <v>0</v>
      </c>
      <c r="BP82" s="212">
        <f t="shared" ca="1" si="94"/>
        <v>0</v>
      </c>
      <c r="BQ82" s="212">
        <f t="shared" ca="1" si="94"/>
        <v>0</v>
      </c>
      <c r="BR82" s="212">
        <f t="shared" ca="1" si="94"/>
        <v>0</v>
      </c>
      <c r="BS82" s="212">
        <f t="shared" ref="BS82:CZ82" ca="1" si="95">SUM(BS79:BS81)</f>
        <v>0</v>
      </c>
      <c r="BT82" s="212">
        <f t="shared" ca="1" si="95"/>
        <v>0</v>
      </c>
      <c r="BU82" s="212">
        <f t="shared" ca="1" si="95"/>
        <v>0</v>
      </c>
      <c r="BV82" s="212">
        <f t="shared" ca="1" si="95"/>
        <v>0</v>
      </c>
      <c r="BW82" s="212">
        <f t="shared" ca="1" si="95"/>
        <v>0</v>
      </c>
      <c r="BX82" s="212">
        <f t="shared" ca="1" si="95"/>
        <v>0</v>
      </c>
      <c r="BY82" s="212">
        <f t="shared" ca="1" si="95"/>
        <v>0</v>
      </c>
      <c r="BZ82" s="213">
        <f t="shared" ca="1" si="95"/>
        <v>0</v>
      </c>
      <c r="CA82" s="211">
        <f t="shared" ca="1" si="95"/>
        <v>0</v>
      </c>
      <c r="CB82" s="212">
        <f t="shared" ca="1" si="95"/>
        <v>0</v>
      </c>
      <c r="CC82" s="212">
        <f t="shared" ca="1" si="95"/>
        <v>0</v>
      </c>
      <c r="CD82" s="212">
        <f t="shared" ca="1" si="95"/>
        <v>0</v>
      </c>
      <c r="CE82" s="212">
        <f t="shared" ca="1" si="95"/>
        <v>0</v>
      </c>
      <c r="CF82" s="212">
        <f t="shared" ca="1" si="95"/>
        <v>0</v>
      </c>
      <c r="CG82" s="212">
        <f t="shared" ca="1" si="95"/>
        <v>0</v>
      </c>
      <c r="CH82" s="212">
        <f t="shared" ca="1" si="95"/>
        <v>0</v>
      </c>
      <c r="CI82" s="212">
        <f t="shared" ca="1" si="95"/>
        <v>0</v>
      </c>
      <c r="CJ82" s="212">
        <f t="shared" ca="1" si="95"/>
        <v>0</v>
      </c>
      <c r="CK82" s="212">
        <f t="shared" ca="1" si="95"/>
        <v>0</v>
      </c>
      <c r="CL82" s="214">
        <f t="shared" ca="1" si="95"/>
        <v>0</v>
      </c>
      <c r="CM82" s="82">
        <f t="shared" ca="1" si="95"/>
        <v>0</v>
      </c>
      <c r="CN82" s="70">
        <f t="shared" ca="1" si="95"/>
        <v>0</v>
      </c>
      <c r="CO82" s="70">
        <f t="shared" ca="1" si="95"/>
        <v>0</v>
      </c>
      <c r="CP82" s="70">
        <f t="shared" ca="1" si="95"/>
        <v>0</v>
      </c>
      <c r="CQ82" s="70">
        <f t="shared" ca="1" si="95"/>
        <v>0</v>
      </c>
      <c r="CR82" s="70">
        <f t="shared" ca="1" si="95"/>
        <v>0</v>
      </c>
      <c r="CS82" s="83">
        <f t="shared" ca="1" si="95"/>
        <v>0</v>
      </c>
      <c r="CT82" s="70">
        <f t="shared" ca="1" si="95"/>
        <v>0</v>
      </c>
      <c r="CU82" s="83">
        <f t="shared" ca="1" si="95"/>
        <v>0</v>
      </c>
      <c r="CV82" s="70">
        <f t="shared" ca="1" si="95"/>
        <v>0</v>
      </c>
      <c r="CW82" s="70">
        <f t="shared" ca="1" si="95"/>
        <v>0</v>
      </c>
      <c r="CX82" s="71">
        <f t="shared" ca="1" si="95"/>
        <v>0</v>
      </c>
      <c r="CY82" s="91">
        <f t="shared" si="95"/>
        <v>0</v>
      </c>
      <c r="CZ82" s="220">
        <f t="shared" ca="1" si="95"/>
        <v>0</v>
      </c>
    </row>
    <row r="83" spans="1:104" s="35" customFormat="1" ht="17.25" thickBot="1">
      <c r="A83" s="6"/>
      <c r="B83" s="258"/>
      <c r="C83" s="259"/>
      <c r="D83" s="259"/>
      <c r="E83" s="259"/>
      <c r="F83" s="260" t="s">
        <v>154</v>
      </c>
      <c r="G83" s="72">
        <f t="shared" ref="G83:AL83" ca="1" si="96">G78+G82</f>
        <v>0</v>
      </c>
      <c r="H83" s="73">
        <f t="shared" si="96"/>
        <v>0</v>
      </c>
      <c r="I83" s="73">
        <f t="shared" ca="1" si="96"/>
        <v>0</v>
      </c>
      <c r="J83" s="73">
        <f t="shared" ca="1" si="96"/>
        <v>0</v>
      </c>
      <c r="K83" s="73">
        <f t="shared" ca="1" si="96"/>
        <v>0</v>
      </c>
      <c r="L83" s="73">
        <f t="shared" ca="1" si="96"/>
        <v>0</v>
      </c>
      <c r="M83" s="73">
        <f t="shared" ca="1" si="96"/>
        <v>0</v>
      </c>
      <c r="N83" s="73">
        <f t="shared" ca="1" si="96"/>
        <v>0</v>
      </c>
      <c r="O83" s="73">
        <f t="shared" ca="1" si="96"/>
        <v>0</v>
      </c>
      <c r="P83" s="73">
        <f t="shared" ca="1" si="96"/>
        <v>0</v>
      </c>
      <c r="Q83" s="73">
        <f t="shared" ca="1" si="96"/>
        <v>0</v>
      </c>
      <c r="R83" s="74">
        <f t="shared" ca="1" si="96"/>
        <v>0</v>
      </c>
      <c r="S83" s="75">
        <f t="shared" ca="1" si="96"/>
        <v>0</v>
      </c>
      <c r="T83" s="73">
        <f t="shared" ca="1" si="96"/>
        <v>0</v>
      </c>
      <c r="U83" s="73">
        <f t="shared" ca="1" si="96"/>
        <v>0</v>
      </c>
      <c r="V83" s="73">
        <f t="shared" ca="1" si="96"/>
        <v>0</v>
      </c>
      <c r="W83" s="73">
        <f t="shared" ca="1" si="96"/>
        <v>0</v>
      </c>
      <c r="X83" s="73">
        <f t="shared" ca="1" si="96"/>
        <v>0</v>
      </c>
      <c r="Y83" s="73">
        <f t="shared" ca="1" si="96"/>
        <v>0</v>
      </c>
      <c r="Z83" s="73">
        <f t="shared" ca="1" si="96"/>
        <v>0</v>
      </c>
      <c r="AA83" s="73">
        <f t="shared" ca="1" si="96"/>
        <v>0</v>
      </c>
      <c r="AB83" s="73">
        <f t="shared" ca="1" si="96"/>
        <v>0</v>
      </c>
      <c r="AC83" s="73">
        <f t="shared" ca="1" si="96"/>
        <v>0</v>
      </c>
      <c r="AD83" s="74">
        <f t="shared" ca="1" si="96"/>
        <v>0</v>
      </c>
      <c r="AE83" s="75">
        <f t="shared" ca="1" si="96"/>
        <v>0</v>
      </c>
      <c r="AF83" s="73">
        <f t="shared" ca="1" si="96"/>
        <v>0</v>
      </c>
      <c r="AG83" s="73">
        <f t="shared" ca="1" si="96"/>
        <v>0</v>
      </c>
      <c r="AH83" s="73">
        <f t="shared" ca="1" si="96"/>
        <v>0</v>
      </c>
      <c r="AI83" s="73">
        <f t="shared" ca="1" si="96"/>
        <v>0</v>
      </c>
      <c r="AJ83" s="73">
        <f t="shared" ca="1" si="96"/>
        <v>0</v>
      </c>
      <c r="AK83" s="73">
        <f t="shared" ca="1" si="96"/>
        <v>0</v>
      </c>
      <c r="AL83" s="73">
        <f t="shared" ca="1" si="96"/>
        <v>0</v>
      </c>
      <c r="AM83" s="73">
        <f t="shared" ref="AM83:BR83" ca="1" si="97">AM78+AM82</f>
        <v>0</v>
      </c>
      <c r="AN83" s="73">
        <f t="shared" ca="1" si="97"/>
        <v>0</v>
      </c>
      <c r="AO83" s="73">
        <f t="shared" ca="1" si="97"/>
        <v>0</v>
      </c>
      <c r="AP83" s="74">
        <f t="shared" ca="1" si="97"/>
        <v>0</v>
      </c>
      <c r="AQ83" s="75">
        <f t="shared" ca="1" si="97"/>
        <v>0</v>
      </c>
      <c r="AR83" s="73">
        <f t="shared" ca="1" si="97"/>
        <v>0</v>
      </c>
      <c r="AS83" s="73">
        <f t="shared" ca="1" si="97"/>
        <v>0</v>
      </c>
      <c r="AT83" s="73">
        <f t="shared" ca="1" si="97"/>
        <v>0</v>
      </c>
      <c r="AU83" s="73">
        <f t="shared" ca="1" si="97"/>
        <v>0</v>
      </c>
      <c r="AV83" s="73">
        <f t="shared" ca="1" si="97"/>
        <v>0</v>
      </c>
      <c r="AW83" s="73">
        <f t="shared" ca="1" si="97"/>
        <v>0</v>
      </c>
      <c r="AX83" s="73">
        <f t="shared" ca="1" si="97"/>
        <v>0</v>
      </c>
      <c r="AY83" s="73">
        <f t="shared" ca="1" si="97"/>
        <v>0</v>
      </c>
      <c r="AZ83" s="73">
        <f t="shared" ca="1" si="97"/>
        <v>0</v>
      </c>
      <c r="BA83" s="73">
        <f t="shared" ca="1" si="97"/>
        <v>0</v>
      </c>
      <c r="BB83" s="74">
        <f t="shared" ca="1" si="97"/>
        <v>0</v>
      </c>
      <c r="BC83" s="75">
        <f t="shared" ca="1" si="97"/>
        <v>0</v>
      </c>
      <c r="BD83" s="73">
        <f t="shared" ca="1" si="97"/>
        <v>0</v>
      </c>
      <c r="BE83" s="73">
        <f t="shared" ca="1" si="97"/>
        <v>0</v>
      </c>
      <c r="BF83" s="73">
        <f t="shared" ca="1" si="97"/>
        <v>0</v>
      </c>
      <c r="BG83" s="73">
        <f t="shared" ca="1" si="97"/>
        <v>0</v>
      </c>
      <c r="BH83" s="73">
        <f t="shared" ca="1" si="97"/>
        <v>0</v>
      </c>
      <c r="BI83" s="73">
        <f t="shared" ca="1" si="97"/>
        <v>0</v>
      </c>
      <c r="BJ83" s="73">
        <f t="shared" ca="1" si="97"/>
        <v>0</v>
      </c>
      <c r="BK83" s="73">
        <f t="shared" ca="1" si="97"/>
        <v>0</v>
      </c>
      <c r="BL83" s="73">
        <f t="shared" ca="1" si="97"/>
        <v>0</v>
      </c>
      <c r="BM83" s="73">
        <f t="shared" ca="1" si="97"/>
        <v>0</v>
      </c>
      <c r="BN83" s="74">
        <f t="shared" ca="1" si="97"/>
        <v>0</v>
      </c>
      <c r="BO83" s="75">
        <f t="shared" ca="1" si="97"/>
        <v>0</v>
      </c>
      <c r="BP83" s="73">
        <f t="shared" ca="1" si="97"/>
        <v>0</v>
      </c>
      <c r="BQ83" s="73">
        <f t="shared" ca="1" si="97"/>
        <v>0</v>
      </c>
      <c r="BR83" s="73">
        <f t="shared" ca="1" si="97"/>
        <v>0</v>
      </c>
      <c r="BS83" s="73">
        <f t="shared" ref="BS83:CX83" ca="1" si="98">BS78+BS82</f>
        <v>0</v>
      </c>
      <c r="BT83" s="73">
        <f t="shared" ca="1" si="98"/>
        <v>0</v>
      </c>
      <c r="BU83" s="73">
        <f t="shared" ca="1" si="98"/>
        <v>0</v>
      </c>
      <c r="BV83" s="73">
        <f t="shared" ca="1" si="98"/>
        <v>0</v>
      </c>
      <c r="BW83" s="73">
        <f t="shared" ca="1" si="98"/>
        <v>0</v>
      </c>
      <c r="BX83" s="73">
        <f t="shared" ca="1" si="98"/>
        <v>0</v>
      </c>
      <c r="BY83" s="73">
        <f t="shared" ca="1" si="98"/>
        <v>0</v>
      </c>
      <c r="BZ83" s="74">
        <f t="shared" ca="1" si="98"/>
        <v>0</v>
      </c>
      <c r="CA83" s="75">
        <f t="shared" ca="1" si="98"/>
        <v>0</v>
      </c>
      <c r="CB83" s="73">
        <f t="shared" ca="1" si="98"/>
        <v>0</v>
      </c>
      <c r="CC83" s="73">
        <f t="shared" ca="1" si="98"/>
        <v>0</v>
      </c>
      <c r="CD83" s="73">
        <f t="shared" ca="1" si="98"/>
        <v>0</v>
      </c>
      <c r="CE83" s="73">
        <f t="shared" ca="1" si="98"/>
        <v>0</v>
      </c>
      <c r="CF83" s="73">
        <f t="shared" ca="1" si="98"/>
        <v>0</v>
      </c>
      <c r="CG83" s="73">
        <f t="shared" ca="1" si="98"/>
        <v>0</v>
      </c>
      <c r="CH83" s="73">
        <f t="shared" ca="1" si="98"/>
        <v>0</v>
      </c>
      <c r="CI83" s="73">
        <f t="shared" ca="1" si="98"/>
        <v>0</v>
      </c>
      <c r="CJ83" s="73">
        <f t="shared" ca="1" si="98"/>
        <v>0</v>
      </c>
      <c r="CK83" s="73">
        <f t="shared" ca="1" si="98"/>
        <v>0</v>
      </c>
      <c r="CL83" s="76">
        <f t="shared" ca="1" si="98"/>
        <v>0</v>
      </c>
      <c r="CM83" s="84">
        <f t="shared" ca="1" si="98"/>
        <v>0</v>
      </c>
      <c r="CN83" s="77">
        <f t="shared" ca="1" si="98"/>
        <v>0</v>
      </c>
      <c r="CO83" s="77">
        <f t="shared" ca="1" si="98"/>
        <v>0</v>
      </c>
      <c r="CP83" s="77">
        <f t="shared" ca="1" si="98"/>
        <v>0</v>
      </c>
      <c r="CQ83" s="77">
        <f t="shared" ca="1" si="98"/>
        <v>0</v>
      </c>
      <c r="CR83" s="77">
        <f t="shared" ca="1" si="98"/>
        <v>0</v>
      </c>
      <c r="CS83" s="85">
        <f t="shared" ca="1" si="98"/>
        <v>0</v>
      </c>
      <c r="CT83" s="77">
        <f t="shared" ca="1" si="98"/>
        <v>0</v>
      </c>
      <c r="CU83" s="85">
        <f t="shared" ca="1" si="98"/>
        <v>0</v>
      </c>
      <c r="CV83" s="77">
        <f t="shared" ca="1" si="98"/>
        <v>0</v>
      </c>
      <c r="CW83" s="77">
        <f t="shared" ca="1" si="98"/>
        <v>0</v>
      </c>
      <c r="CX83" s="78">
        <f t="shared" ca="1" si="98"/>
        <v>0</v>
      </c>
      <c r="CY83" s="92">
        <f t="shared" ref="CY83:CZ83" si="99">CY78+CY82</f>
        <v>0</v>
      </c>
      <c r="CZ83" s="221">
        <f t="shared" ca="1" si="99"/>
        <v>0</v>
      </c>
    </row>
    <row r="84" spans="1:104" ht="16.5">
      <c r="A84" s="44"/>
      <c r="B84" s="345">
        <v>4</v>
      </c>
      <c r="C84" s="346"/>
      <c r="D84" s="346"/>
      <c r="E84" s="346"/>
      <c r="F84" s="347" t="s">
        <v>423</v>
      </c>
      <c r="G84" s="348"/>
      <c r="H84" s="349"/>
      <c r="I84" s="349"/>
      <c r="J84" s="349"/>
      <c r="K84" s="349"/>
      <c r="L84" s="349"/>
      <c r="M84" s="349"/>
      <c r="N84" s="349"/>
      <c r="O84" s="349"/>
      <c r="P84" s="349"/>
      <c r="Q84" s="349"/>
      <c r="R84" s="350"/>
      <c r="S84" s="348"/>
      <c r="T84" s="349"/>
      <c r="U84" s="349"/>
      <c r="V84" s="349"/>
      <c r="W84" s="349"/>
      <c r="X84" s="349"/>
      <c r="Y84" s="349"/>
      <c r="Z84" s="349"/>
      <c r="AA84" s="349"/>
      <c r="AB84" s="349"/>
      <c r="AC84" s="349"/>
      <c r="AD84" s="350"/>
      <c r="AE84" s="348"/>
      <c r="AF84" s="349"/>
      <c r="AG84" s="349"/>
      <c r="AH84" s="349"/>
      <c r="AI84" s="349"/>
      <c r="AJ84" s="349"/>
      <c r="AK84" s="349"/>
      <c r="AL84" s="349"/>
      <c r="AM84" s="349"/>
      <c r="AN84" s="349"/>
      <c r="AO84" s="349"/>
      <c r="AP84" s="350"/>
      <c r="AQ84" s="348"/>
      <c r="AR84" s="349"/>
      <c r="AS84" s="349"/>
      <c r="AT84" s="349"/>
      <c r="AU84" s="349"/>
      <c r="AV84" s="349"/>
      <c r="AW84" s="349"/>
      <c r="AX84" s="349"/>
      <c r="AY84" s="349"/>
      <c r="AZ84" s="349"/>
      <c r="BA84" s="349"/>
      <c r="BB84" s="350"/>
      <c r="BC84" s="348"/>
      <c r="BD84" s="349"/>
      <c r="BE84" s="349"/>
      <c r="BF84" s="349"/>
      <c r="BG84" s="349"/>
      <c r="BH84" s="349"/>
      <c r="BI84" s="349"/>
      <c r="BJ84" s="349"/>
      <c r="BK84" s="349"/>
      <c r="BL84" s="349"/>
      <c r="BM84" s="349"/>
      <c r="BN84" s="350"/>
      <c r="BO84" s="348"/>
      <c r="BP84" s="349"/>
      <c r="BQ84" s="349"/>
      <c r="BR84" s="349"/>
      <c r="BS84" s="349"/>
      <c r="BT84" s="349"/>
      <c r="BU84" s="349"/>
      <c r="BV84" s="349"/>
      <c r="BW84" s="349"/>
      <c r="BX84" s="349"/>
      <c r="BY84" s="349"/>
      <c r="BZ84" s="350"/>
      <c r="CA84" s="348"/>
      <c r="CB84" s="349"/>
      <c r="CC84" s="349"/>
      <c r="CD84" s="349"/>
      <c r="CE84" s="349"/>
      <c r="CF84" s="349"/>
      <c r="CG84" s="349"/>
      <c r="CH84" s="349"/>
      <c r="CI84" s="349"/>
      <c r="CJ84" s="349"/>
      <c r="CK84" s="349"/>
      <c r="CL84" s="350"/>
      <c r="CM84" s="351"/>
      <c r="CN84" s="352"/>
      <c r="CO84" s="353"/>
      <c r="CP84" s="352"/>
      <c r="CQ84" s="353"/>
      <c r="CR84" s="352"/>
      <c r="CS84" s="353"/>
      <c r="CT84" s="352"/>
      <c r="CU84" s="353"/>
      <c r="CV84" s="352"/>
      <c r="CW84" s="353"/>
      <c r="CX84" s="354"/>
      <c r="CY84" s="355">
        <v>54</v>
      </c>
      <c r="CZ84" s="356">
        <v>2935</v>
      </c>
    </row>
    <row r="85" spans="1:104">
      <c r="F85" s="36"/>
      <c r="G85" s="36"/>
      <c r="H85" s="36"/>
      <c r="I85" s="36"/>
      <c r="J85" s="36"/>
      <c r="K85" s="36"/>
      <c r="L85" s="36"/>
      <c r="M85" s="36"/>
      <c r="N85" s="36"/>
      <c r="O85" s="36"/>
      <c r="P85" s="36"/>
      <c r="Q85" s="36"/>
      <c r="R85" s="36"/>
      <c r="S85" s="36"/>
      <c r="T85" s="36"/>
      <c r="BI85" s="30" t="s">
        <v>90</v>
      </c>
    </row>
    <row r="86" spans="1:104" ht="12.75" thickBot="1">
      <c r="B86" s="37"/>
      <c r="C86" s="37"/>
      <c r="D86" s="37"/>
      <c r="E86" s="37"/>
      <c r="F86" s="38"/>
      <c r="G86" s="39"/>
      <c r="H86" s="40"/>
      <c r="I86" s="39"/>
      <c r="J86" s="40"/>
      <c r="K86" s="40"/>
      <c r="L86" s="40"/>
      <c r="M86" s="40"/>
      <c r="N86" s="40" t="s">
        <v>90</v>
      </c>
      <c r="O86" s="40"/>
      <c r="P86" s="40"/>
      <c r="Q86" s="40"/>
      <c r="R86" s="40"/>
      <c r="S86" s="36"/>
      <c r="T86" s="36"/>
    </row>
    <row r="87" spans="1:104">
      <c r="A87" s="41"/>
      <c r="B87" s="42"/>
      <c r="C87" s="42"/>
      <c r="D87" s="42"/>
      <c r="E87" s="42"/>
      <c r="F87" s="109" t="s">
        <v>72</v>
      </c>
      <c r="G87" s="140">
        <f t="shared" ref="G87:R87" si="100">SUMIF($A$12:$A$77,"17",G12:G77)+SUMIF($A$12:$A$77,"14",G12:G77)</f>
        <v>0</v>
      </c>
      <c r="H87" s="105">
        <f t="shared" si="100"/>
        <v>0</v>
      </c>
      <c r="I87" s="105">
        <f t="shared" si="100"/>
        <v>0</v>
      </c>
      <c r="J87" s="105">
        <f t="shared" si="100"/>
        <v>0</v>
      </c>
      <c r="K87" s="105">
        <f t="shared" si="100"/>
        <v>0</v>
      </c>
      <c r="L87" s="106">
        <f t="shared" si="100"/>
        <v>0</v>
      </c>
      <c r="M87" s="106">
        <f t="shared" si="100"/>
        <v>0</v>
      </c>
      <c r="N87" s="106">
        <f t="shared" si="100"/>
        <v>0</v>
      </c>
      <c r="O87" s="106">
        <f t="shared" si="100"/>
        <v>0</v>
      </c>
      <c r="P87" s="106">
        <f t="shared" si="100"/>
        <v>0</v>
      </c>
      <c r="Q87" s="106">
        <f t="shared" si="100"/>
        <v>0</v>
      </c>
      <c r="R87" s="106">
        <f t="shared" si="100"/>
        <v>0</v>
      </c>
      <c r="S87" s="106">
        <f t="shared" ref="S87:CD87" si="101">SUMIF($A$12:$A$77,"17",S12:S77)+SUMIF($A$12:$A$77,"14",S12:S77)</f>
        <v>0</v>
      </c>
      <c r="T87" s="106">
        <f t="shared" si="101"/>
        <v>0</v>
      </c>
      <c r="U87" s="106">
        <f t="shared" si="101"/>
        <v>0</v>
      </c>
      <c r="V87" s="106">
        <f t="shared" si="101"/>
        <v>0</v>
      </c>
      <c r="W87" s="106">
        <f t="shared" si="101"/>
        <v>0</v>
      </c>
      <c r="X87" s="106">
        <f t="shared" si="101"/>
        <v>0</v>
      </c>
      <c r="Y87" s="106">
        <f t="shared" si="101"/>
        <v>0</v>
      </c>
      <c r="Z87" s="106">
        <f t="shared" si="101"/>
        <v>0</v>
      </c>
      <c r="AA87" s="106">
        <f t="shared" si="101"/>
        <v>0</v>
      </c>
      <c r="AB87" s="106">
        <f t="shared" si="101"/>
        <v>0</v>
      </c>
      <c r="AC87" s="106">
        <f t="shared" si="101"/>
        <v>0</v>
      </c>
      <c r="AD87" s="106">
        <f t="shared" si="101"/>
        <v>0</v>
      </c>
      <c r="AE87" s="106">
        <f t="shared" si="101"/>
        <v>0</v>
      </c>
      <c r="AF87" s="106">
        <f t="shared" si="101"/>
        <v>0</v>
      </c>
      <c r="AG87" s="106">
        <f t="shared" si="101"/>
        <v>0</v>
      </c>
      <c r="AH87" s="106">
        <f t="shared" si="101"/>
        <v>0</v>
      </c>
      <c r="AI87" s="106">
        <f t="shared" si="101"/>
        <v>0</v>
      </c>
      <c r="AJ87" s="106">
        <f t="shared" si="101"/>
        <v>0</v>
      </c>
      <c r="AK87" s="106">
        <f t="shared" si="101"/>
        <v>0</v>
      </c>
      <c r="AL87" s="106">
        <f t="shared" si="101"/>
        <v>0</v>
      </c>
      <c r="AM87" s="106">
        <f t="shared" si="101"/>
        <v>0</v>
      </c>
      <c r="AN87" s="106">
        <f t="shared" si="101"/>
        <v>0</v>
      </c>
      <c r="AO87" s="106">
        <f t="shared" si="101"/>
        <v>0</v>
      </c>
      <c r="AP87" s="106">
        <f t="shared" si="101"/>
        <v>0</v>
      </c>
      <c r="AQ87" s="106">
        <f t="shared" si="101"/>
        <v>0</v>
      </c>
      <c r="AR87" s="106">
        <f t="shared" si="101"/>
        <v>0</v>
      </c>
      <c r="AS87" s="106">
        <f t="shared" si="101"/>
        <v>0</v>
      </c>
      <c r="AT87" s="106">
        <f t="shared" si="101"/>
        <v>0</v>
      </c>
      <c r="AU87" s="106">
        <f t="shared" si="101"/>
        <v>0</v>
      </c>
      <c r="AV87" s="106">
        <f t="shared" si="101"/>
        <v>0</v>
      </c>
      <c r="AW87" s="106">
        <f t="shared" si="101"/>
        <v>0</v>
      </c>
      <c r="AX87" s="106">
        <f t="shared" si="101"/>
        <v>0</v>
      </c>
      <c r="AY87" s="106">
        <f t="shared" si="101"/>
        <v>0</v>
      </c>
      <c r="AZ87" s="106">
        <f t="shared" si="101"/>
        <v>0</v>
      </c>
      <c r="BA87" s="106">
        <f t="shared" si="101"/>
        <v>0</v>
      </c>
      <c r="BB87" s="106">
        <f t="shared" si="101"/>
        <v>0</v>
      </c>
      <c r="BC87" s="106">
        <f t="shared" si="101"/>
        <v>0</v>
      </c>
      <c r="BD87" s="106">
        <f t="shared" si="101"/>
        <v>0</v>
      </c>
      <c r="BE87" s="106">
        <f t="shared" si="101"/>
        <v>0</v>
      </c>
      <c r="BF87" s="106">
        <f t="shared" si="101"/>
        <v>0</v>
      </c>
      <c r="BG87" s="106">
        <f t="shared" si="101"/>
        <v>0</v>
      </c>
      <c r="BH87" s="106">
        <f t="shared" si="101"/>
        <v>0</v>
      </c>
      <c r="BI87" s="106">
        <f t="shared" si="101"/>
        <v>0</v>
      </c>
      <c r="BJ87" s="106">
        <f t="shared" si="101"/>
        <v>0</v>
      </c>
      <c r="BK87" s="106">
        <f t="shared" si="101"/>
        <v>0</v>
      </c>
      <c r="BL87" s="106">
        <f t="shared" si="101"/>
        <v>0</v>
      </c>
      <c r="BM87" s="106">
        <f t="shared" si="101"/>
        <v>0</v>
      </c>
      <c r="BN87" s="106">
        <f t="shared" si="101"/>
        <v>0</v>
      </c>
      <c r="BO87" s="106">
        <f t="shared" si="101"/>
        <v>0</v>
      </c>
      <c r="BP87" s="106">
        <f t="shared" si="101"/>
        <v>0</v>
      </c>
      <c r="BQ87" s="106">
        <f t="shared" si="101"/>
        <v>0</v>
      </c>
      <c r="BR87" s="106">
        <f t="shared" si="101"/>
        <v>0</v>
      </c>
      <c r="BS87" s="106">
        <f t="shared" si="101"/>
        <v>0</v>
      </c>
      <c r="BT87" s="106">
        <f t="shared" si="101"/>
        <v>0</v>
      </c>
      <c r="BU87" s="106">
        <f t="shared" si="101"/>
        <v>0</v>
      </c>
      <c r="BV87" s="106">
        <f t="shared" si="101"/>
        <v>0</v>
      </c>
      <c r="BW87" s="106">
        <f t="shared" si="101"/>
        <v>0</v>
      </c>
      <c r="BX87" s="106">
        <f t="shared" si="101"/>
        <v>0</v>
      </c>
      <c r="BY87" s="106">
        <f t="shared" si="101"/>
        <v>0</v>
      </c>
      <c r="BZ87" s="106">
        <f t="shared" si="101"/>
        <v>0</v>
      </c>
      <c r="CA87" s="106">
        <f t="shared" si="101"/>
        <v>0</v>
      </c>
      <c r="CB87" s="106">
        <f t="shared" si="101"/>
        <v>0</v>
      </c>
      <c r="CC87" s="106">
        <f t="shared" si="101"/>
        <v>0</v>
      </c>
      <c r="CD87" s="106">
        <f t="shared" si="101"/>
        <v>0</v>
      </c>
      <c r="CE87" s="106">
        <f t="shared" ref="CE87:CX87" si="102">SUMIF($A$12:$A$77,"17",CE12:CE77)+SUMIF($A$12:$A$77,"14",CE12:CE77)</f>
        <v>0</v>
      </c>
      <c r="CF87" s="106">
        <f t="shared" si="102"/>
        <v>0</v>
      </c>
      <c r="CG87" s="106">
        <f t="shared" si="102"/>
        <v>0</v>
      </c>
      <c r="CH87" s="106">
        <f t="shared" si="102"/>
        <v>0</v>
      </c>
      <c r="CI87" s="106">
        <f t="shared" si="102"/>
        <v>0</v>
      </c>
      <c r="CJ87" s="106">
        <f t="shared" si="102"/>
        <v>0</v>
      </c>
      <c r="CK87" s="106">
        <f t="shared" si="102"/>
        <v>0</v>
      </c>
      <c r="CL87" s="106">
        <f t="shared" si="102"/>
        <v>0</v>
      </c>
      <c r="CM87" s="222">
        <f t="shared" si="102"/>
        <v>0</v>
      </c>
      <c r="CN87" s="106">
        <f t="shared" si="102"/>
        <v>0</v>
      </c>
      <c r="CO87" s="106">
        <f t="shared" si="102"/>
        <v>0</v>
      </c>
      <c r="CP87" s="106">
        <f t="shared" si="102"/>
        <v>0</v>
      </c>
      <c r="CQ87" s="106">
        <f t="shared" si="102"/>
        <v>0</v>
      </c>
      <c r="CR87" s="106">
        <f t="shared" si="102"/>
        <v>0</v>
      </c>
      <c r="CS87" s="222">
        <f t="shared" si="102"/>
        <v>0</v>
      </c>
      <c r="CT87" s="106">
        <f t="shared" si="102"/>
        <v>0</v>
      </c>
      <c r="CU87" s="222">
        <f t="shared" si="102"/>
        <v>0</v>
      </c>
      <c r="CV87" s="106">
        <f t="shared" si="102"/>
        <v>0</v>
      </c>
      <c r="CW87" s="106">
        <f t="shared" si="102"/>
        <v>0</v>
      </c>
      <c r="CX87" s="189">
        <f t="shared" si="102"/>
        <v>0</v>
      </c>
      <c r="CY87" s="192">
        <f>CM87+CO87+CQ87+CS87+CU87+CW87</f>
        <v>0</v>
      </c>
      <c r="CZ87" s="193">
        <f>CN87+CP87+CR87+CT87+CV87+CX87</f>
        <v>0</v>
      </c>
    </row>
    <row r="88" spans="1:104">
      <c r="A88" s="41"/>
      <c r="B88" s="42"/>
      <c r="C88" s="42"/>
      <c r="D88" s="42"/>
      <c r="E88" s="42"/>
      <c r="F88" s="112" t="s">
        <v>76</v>
      </c>
      <c r="G88" s="141">
        <f t="shared" ref="G88:R88" si="103">SUMIF($A$12:$A$77,"13",G12:G77)+SUMIF($A$12:$A$77,"18",G12:G77)+SUMIF($A$12:$A$77,"22",G12:G77)+SUMIF($A$12:$A$77,"23",G12:G77)+SUMIF($A$12:$A$77,"68",G12:G77)</f>
        <v>0</v>
      </c>
      <c r="H88" s="97">
        <f t="shared" si="103"/>
        <v>0</v>
      </c>
      <c r="I88" s="97">
        <f t="shared" si="103"/>
        <v>0</v>
      </c>
      <c r="J88" s="97">
        <f t="shared" si="103"/>
        <v>0</v>
      </c>
      <c r="K88" s="97">
        <f t="shared" si="103"/>
        <v>0</v>
      </c>
      <c r="L88" s="99">
        <f t="shared" si="103"/>
        <v>0</v>
      </c>
      <c r="M88" s="99">
        <f t="shared" si="103"/>
        <v>0</v>
      </c>
      <c r="N88" s="99">
        <f t="shared" si="103"/>
        <v>0</v>
      </c>
      <c r="O88" s="99">
        <f t="shared" si="103"/>
        <v>0</v>
      </c>
      <c r="P88" s="99">
        <f t="shared" si="103"/>
        <v>0</v>
      </c>
      <c r="Q88" s="99">
        <f t="shared" si="103"/>
        <v>0</v>
      </c>
      <c r="R88" s="99">
        <f t="shared" si="103"/>
        <v>0</v>
      </c>
      <c r="S88" s="99">
        <f t="shared" ref="S88:CD88" si="104">SUMIF($A$12:$A$77,"13",S12:S77)+SUMIF($A$12:$A$77,"18",S12:S77)+SUMIF($A$12:$A$77,"22",S12:S77)+SUMIF($A$12:$A$77,"23",S12:S77)+SUMIF($A$12:$A$77,"68",S12:S77)</f>
        <v>0</v>
      </c>
      <c r="T88" s="99">
        <f t="shared" si="104"/>
        <v>0</v>
      </c>
      <c r="U88" s="99">
        <f t="shared" si="104"/>
        <v>0</v>
      </c>
      <c r="V88" s="99">
        <f t="shared" si="104"/>
        <v>0</v>
      </c>
      <c r="W88" s="99">
        <f t="shared" si="104"/>
        <v>0</v>
      </c>
      <c r="X88" s="99">
        <f t="shared" si="104"/>
        <v>0</v>
      </c>
      <c r="Y88" s="99">
        <f t="shared" si="104"/>
        <v>0</v>
      </c>
      <c r="Z88" s="99">
        <f t="shared" si="104"/>
        <v>0</v>
      </c>
      <c r="AA88" s="99">
        <f t="shared" si="104"/>
        <v>0</v>
      </c>
      <c r="AB88" s="99">
        <f t="shared" si="104"/>
        <v>0</v>
      </c>
      <c r="AC88" s="99">
        <f t="shared" si="104"/>
        <v>0</v>
      </c>
      <c r="AD88" s="99">
        <f t="shared" si="104"/>
        <v>0</v>
      </c>
      <c r="AE88" s="99">
        <f t="shared" si="104"/>
        <v>0</v>
      </c>
      <c r="AF88" s="99">
        <f t="shared" si="104"/>
        <v>0</v>
      </c>
      <c r="AG88" s="99">
        <f t="shared" si="104"/>
        <v>0</v>
      </c>
      <c r="AH88" s="99">
        <f t="shared" si="104"/>
        <v>0</v>
      </c>
      <c r="AI88" s="99">
        <f t="shared" si="104"/>
        <v>0</v>
      </c>
      <c r="AJ88" s="99">
        <f t="shared" si="104"/>
        <v>0</v>
      </c>
      <c r="AK88" s="99">
        <f t="shared" si="104"/>
        <v>0</v>
      </c>
      <c r="AL88" s="99">
        <f t="shared" si="104"/>
        <v>0</v>
      </c>
      <c r="AM88" s="99">
        <f t="shared" si="104"/>
        <v>0</v>
      </c>
      <c r="AN88" s="99">
        <f t="shared" si="104"/>
        <v>0</v>
      </c>
      <c r="AO88" s="99">
        <f t="shared" si="104"/>
        <v>0</v>
      </c>
      <c r="AP88" s="99">
        <f t="shared" si="104"/>
        <v>0</v>
      </c>
      <c r="AQ88" s="99">
        <f t="shared" si="104"/>
        <v>0</v>
      </c>
      <c r="AR88" s="99">
        <f t="shared" si="104"/>
        <v>0</v>
      </c>
      <c r="AS88" s="99">
        <f t="shared" si="104"/>
        <v>0</v>
      </c>
      <c r="AT88" s="99">
        <f t="shared" si="104"/>
        <v>0</v>
      </c>
      <c r="AU88" s="99">
        <f t="shared" si="104"/>
        <v>0</v>
      </c>
      <c r="AV88" s="99">
        <f t="shared" si="104"/>
        <v>0</v>
      </c>
      <c r="AW88" s="99">
        <f t="shared" si="104"/>
        <v>0</v>
      </c>
      <c r="AX88" s="99">
        <f t="shared" si="104"/>
        <v>0</v>
      </c>
      <c r="AY88" s="99">
        <f t="shared" si="104"/>
        <v>0</v>
      </c>
      <c r="AZ88" s="99">
        <f t="shared" si="104"/>
        <v>0</v>
      </c>
      <c r="BA88" s="99">
        <f t="shared" si="104"/>
        <v>0</v>
      </c>
      <c r="BB88" s="99">
        <f t="shared" si="104"/>
        <v>0</v>
      </c>
      <c r="BC88" s="99">
        <f t="shared" si="104"/>
        <v>0</v>
      </c>
      <c r="BD88" s="99">
        <f t="shared" si="104"/>
        <v>0</v>
      </c>
      <c r="BE88" s="99">
        <f t="shared" si="104"/>
        <v>0</v>
      </c>
      <c r="BF88" s="99">
        <f t="shared" si="104"/>
        <v>0</v>
      </c>
      <c r="BG88" s="99">
        <f t="shared" si="104"/>
        <v>0</v>
      </c>
      <c r="BH88" s="99">
        <f t="shared" si="104"/>
        <v>0</v>
      </c>
      <c r="BI88" s="99">
        <f t="shared" si="104"/>
        <v>0</v>
      </c>
      <c r="BJ88" s="99">
        <f t="shared" si="104"/>
        <v>0</v>
      </c>
      <c r="BK88" s="99">
        <f t="shared" si="104"/>
        <v>0</v>
      </c>
      <c r="BL88" s="99">
        <f t="shared" si="104"/>
        <v>0</v>
      </c>
      <c r="BM88" s="99">
        <f t="shared" si="104"/>
        <v>0</v>
      </c>
      <c r="BN88" s="99">
        <f t="shared" si="104"/>
        <v>0</v>
      </c>
      <c r="BO88" s="99">
        <f t="shared" si="104"/>
        <v>0</v>
      </c>
      <c r="BP88" s="99">
        <f t="shared" si="104"/>
        <v>0</v>
      </c>
      <c r="BQ88" s="99">
        <f t="shared" si="104"/>
        <v>0</v>
      </c>
      <c r="BR88" s="99">
        <f t="shared" si="104"/>
        <v>0</v>
      </c>
      <c r="BS88" s="99">
        <f t="shared" si="104"/>
        <v>0</v>
      </c>
      <c r="BT88" s="99">
        <f t="shared" si="104"/>
        <v>0</v>
      </c>
      <c r="BU88" s="99">
        <f t="shared" si="104"/>
        <v>0</v>
      </c>
      <c r="BV88" s="99">
        <f t="shared" si="104"/>
        <v>0</v>
      </c>
      <c r="BW88" s="99">
        <f t="shared" si="104"/>
        <v>0</v>
      </c>
      <c r="BX88" s="99">
        <f t="shared" si="104"/>
        <v>0</v>
      </c>
      <c r="BY88" s="99">
        <f t="shared" si="104"/>
        <v>0</v>
      </c>
      <c r="BZ88" s="99">
        <f t="shared" si="104"/>
        <v>0</v>
      </c>
      <c r="CA88" s="99">
        <f t="shared" si="104"/>
        <v>0</v>
      </c>
      <c r="CB88" s="99">
        <f t="shared" si="104"/>
        <v>0</v>
      </c>
      <c r="CC88" s="99">
        <f t="shared" si="104"/>
        <v>0</v>
      </c>
      <c r="CD88" s="99">
        <f t="shared" si="104"/>
        <v>0</v>
      </c>
      <c r="CE88" s="99">
        <f t="shared" ref="CE88:CX88" si="105">SUMIF($A$12:$A$77,"13",CE12:CE77)+SUMIF($A$12:$A$77,"18",CE12:CE77)+SUMIF($A$12:$A$77,"22",CE12:CE77)+SUMIF($A$12:$A$77,"23",CE12:CE77)+SUMIF($A$12:$A$77,"68",CE12:CE77)</f>
        <v>0</v>
      </c>
      <c r="CF88" s="99">
        <f t="shared" si="105"/>
        <v>0</v>
      </c>
      <c r="CG88" s="99">
        <f t="shared" si="105"/>
        <v>0</v>
      </c>
      <c r="CH88" s="99">
        <f t="shared" si="105"/>
        <v>0</v>
      </c>
      <c r="CI88" s="99">
        <f t="shared" si="105"/>
        <v>0</v>
      </c>
      <c r="CJ88" s="99">
        <f t="shared" si="105"/>
        <v>0</v>
      </c>
      <c r="CK88" s="99">
        <f t="shared" si="105"/>
        <v>0</v>
      </c>
      <c r="CL88" s="99">
        <f t="shared" si="105"/>
        <v>0</v>
      </c>
      <c r="CM88" s="223">
        <f t="shared" si="105"/>
        <v>0</v>
      </c>
      <c r="CN88" s="99">
        <f t="shared" si="105"/>
        <v>0</v>
      </c>
      <c r="CO88" s="99">
        <f t="shared" si="105"/>
        <v>0</v>
      </c>
      <c r="CP88" s="99">
        <f t="shared" si="105"/>
        <v>0</v>
      </c>
      <c r="CQ88" s="99">
        <f t="shared" si="105"/>
        <v>0</v>
      </c>
      <c r="CR88" s="99">
        <f t="shared" si="105"/>
        <v>0</v>
      </c>
      <c r="CS88" s="223">
        <f t="shared" si="105"/>
        <v>0</v>
      </c>
      <c r="CT88" s="99">
        <f t="shared" si="105"/>
        <v>0</v>
      </c>
      <c r="CU88" s="223">
        <f t="shared" si="105"/>
        <v>0</v>
      </c>
      <c r="CV88" s="99">
        <f t="shared" si="105"/>
        <v>0</v>
      </c>
      <c r="CW88" s="99">
        <f t="shared" si="105"/>
        <v>0</v>
      </c>
      <c r="CX88" s="190">
        <f t="shared" si="105"/>
        <v>0</v>
      </c>
      <c r="CY88" s="194">
        <f t="shared" ref="CY88:CY90" si="106">CM88+CO88+CQ88+CS88+CU88+CW88</f>
        <v>0</v>
      </c>
      <c r="CZ88" s="195">
        <f t="shared" ref="CZ88:CZ90" si="107">CN88+CP88+CR88+CT88+CV88+CX88</f>
        <v>0</v>
      </c>
    </row>
    <row r="89" spans="1:104">
      <c r="A89" s="41"/>
      <c r="B89" s="42"/>
      <c r="C89" s="42"/>
      <c r="D89" s="42"/>
      <c r="E89" s="42"/>
      <c r="F89" s="112" t="s">
        <v>71</v>
      </c>
      <c r="G89" s="141">
        <f>SUMIF($A$12:$A$77,"15",G12:G77)+SUMIF($A$12:$A$77,"16",G12:G77)</f>
        <v>0</v>
      </c>
      <c r="H89" s="97">
        <f t="shared" ref="H89:R89" si="108">SUMIF($A$12:$A$77,"15",H12:H77)+SUMIF($A$12:$A$77,"16",H12:H77)</f>
        <v>0</v>
      </c>
      <c r="I89" s="97">
        <f t="shared" si="108"/>
        <v>0</v>
      </c>
      <c r="J89" s="97">
        <f t="shared" si="108"/>
        <v>0</v>
      </c>
      <c r="K89" s="97">
        <f t="shared" si="108"/>
        <v>0</v>
      </c>
      <c r="L89" s="99">
        <f t="shared" si="108"/>
        <v>0</v>
      </c>
      <c r="M89" s="99">
        <f t="shared" si="108"/>
        <v>0</v>
      </c>
      <c r="N89" s="99">
        <f t="shared" si="108"/>
        <v>0</v>
      </c>
      <c r="O89" s="99">
        <f t="shared" si="108"/>
        <v>0</v>
      </c>
      <c r="P89" s="99">
        <f t="shared" si="108"/>
        <v>0</v>
      </c>
      <c r="Q89" s="99">
        <f t="shared" si="108"/>
        <v>0</v>
      </c>
      <c r="R89" s="99">
        <f t="shared" si="108"/>
        <v>0</v>
      </c>
      <c r="S89" s="99">
        <f t="shared" ref="S89:CD89" si="109">SUMIF($A$12:$A$77,"15",S12:S77)+SUMIF($A$12:$A$77,"16",S12:S77)</f>
        <v>0</v>
      </c>
      <c r="T89" s="99">
        <f t="shared" si="109"/>
        <v>0</v>
      </c>
      <c r="U89" s="99">
        <f t="shared" si="109"/>
        <v>0</v>
      </c>
      <c r="V89" s="99">
        <f t="shared" si="109"/>
        <v>0</v>
      </c>
      <c r="W89" s="99">
        <f t="shared" si="109"/>
        <v>0</v>
      </c>
      <c r="X89" s="99">
        <f t="shared" si="109"/>
        <v>0</v>
      </c>
      <c r="Y89" s="99">
        <f t="shared" si="109"/>
        <v>0</v>
      </c>
      <c r="Z89" s="99">
        <f t="shared" si="109"/>
        <v>0</v>
      </c>
      <c r="AA89" s="99">
        <f t="shared" si="109"/>
        <v>0</v>
      </c>
      <c r="AB89" s="99">
        <f t="shared" si="109"/>
        <v>0</v>
      </c>
      <c r="AC89" s="99">
        <f t="shared" si="109"/>
        <v>0</v>
      </c>
      <c r="AD89" s="99">
        <f t="shared" si="109"/>
        <v>0</v>
      </c>
      <c r="AE89" s="99">
        <f t="shared" si="109"/>
        <v>0</v>
      </c>
      <c r="AF89" s="99">
        <f t="shared" si="109"/>
        <v>0</v>
      </c>
      <c r="AG89" s="99">
        <f t="shared" si="109"/>
        <v>0</v>
      </c>
      <c r="AH89" s="99">
        <f t="shared" si="109"/>
        <v>0</v>
      </c>
      <c r="AI89" s="99">
        <f t="shared" si="109"/>
        <v>0</v>
      </c>
      <c r="AJ89" s="99">
        <f t="shared" si="109"/>
        <v>0</v>
      </c>
      <c r="AK89" s="99">
        <f t="shared" si="109"/>
        <v>0</v>
      </c>
      <c r="AL89" s="99">
        <f t="shared" si="109"/>
        <v>0</v>
      </c>
      <c r="AM89" s="99">
        <f t="shared" si="109"/>
        <v>0</v>
      </c>
      <c r="AN89" s="99">
        <f t="shared" si="109"/>
        <v>0</v>
      </c>
      <c r="AO89" s="99">
        <f t="shared" si="109"/>
        <v>0</v>
      </c>
      <c r="AP89" s="99">
        <f t="shared" si="109"/>
        <v>0</v>
      </c>
      <c r="AQ89" s="99">
        <f t="shared" si="109"/>
        <v>0</v>
      </c>
      <c r="AR89" s="99">
        <f t="shared" si="109"/>
        <v>0</v>
      </c>
      <c r="AS89" s="99">
        <f t="shared" si="109"/>
        <v>0</v>
      </c>
      <c r="AT89" s="99">
        <f t="shared" si="109"/>
        <v>0</v>
      </c>
      <c r="AU89" s="99">
        <f t="shared" si="109"/>
        <v>0</v>
      </c>
      <c r="AV89" s="99">
        <f t="shared" si="109"/>
        <v>0</v>
      </c>
      <c r="AW89" s="99">
        <f t="shared" si="109"/>
        <v>0</v>
      </c>
      <c r="AX89" s="99">
        <f t="shared" si="109"/>
        <v>0</v>
      </c>
      <c r="AY89" s="99">
        <f t="shared" si="109"/>
        <v>0</v>
      </c>
      <c r="AZ89" s="99">
        <f t="shared" si="109"/>
        <v>0</v>
      </c>
      <c r="BA89" s="99">
        <f t="shared" si="109"/>
        <v>0</v>
      </c>
      <c r="BB89" s="99">
        <f t="shared" si="109"/>
        <v>0</v>
      </c>
      <c r="BC89" s="99">
        <f t="shared" si="109"/>
        <v>0</v>
      </c>
      <c r="BD89" s="99">
        <f t="shared" si="109"/>
        <v>0</v>
      </c>
      <c r="BE89" s="99">
        <f t="shared" si="109"/>
        <v>0</v>
      </c>
      <c r="BF89" s="99">
        <f t="shared" si="109"/>
        <v>0</v>
      </c>
      <c r="BG89" s="99">
        <f t="shared" si="109"/>
        <v>0</v>
      </c>
      <c r="BH89" s="99">
        <f t="shared" si="109"/>
        <v>0</v>
      </c>
      <c r="BI89" s="99">
        <f t="shared" si="109"/>
        <v>0</v>
      </c>
      <c r="BJ89" s="99">
        <f t="shared" si="109"/>
        <v>0</v>
      </c>
      <c r="BK89" s="99">
        <f t="shared" si="109"/>
        <v>0</v>
      </c>
      <c r="BL89" s="99">
        <f t="shared" si="109"/>
        <v>0</v>
      </c>
      <c r="BM89" s="99">
        <f t="shared" si="109"/>
        <v>0</v>
      </c>
      <c r="BN89" s="99">
        <f t="shared" si="109"/>
        <v>0</v>
      </c>
      <c r="BO89" s="99">
        <f t="shared" si="109"/>
        <v>0</v>
      </c>
      <c r="BP89" s="99">
        <f t="shared" si="109"/>
        <v>0</v>
      </c>
      <c r="BQ89" s="99">
        <f t="shared" si="109"/>
        <v>0</v>
      </c>
      <c r="BR89" s="99">
        <f t="shared" si="109"/>
        <v>0</v>
      </c>
      <c r="BS89" s="99">
        <f t="shared" si="109"/>
        <v>0</v>
      </c>
      <c r="BT89" s="99">
        <f t="shared" si="109"/>
        <v>0</v>
      </c>
      <c r="BU89" s="99">
        <f t="shared" si="109"/>
        <v>0</v>
      </c>
      <c r="BV89" s="99">
        <f t="shared" si="109"/>
        <v>0</v>
      </c>
      <c r="BW89" s="99">
        <f t="shared" si="109"/>
        <v>0</v>
      </c>
      <c r="BX89" s="99">
        <f t="shared" si="109"/>
        <v>0</v>
      </c>
      <c r="BY89" s="99">
        <f t="shared" si="109"/>
        <v>0</v>
      </c>
      <c r="BZ89" s="99">
        <f t="shared" si="109"/>
        <v>0</v>
      </c>
      <c r="CA89" s="99">
        <f t="shared" si="109"/>
        <v>0</v>
      </c>
      <c r="CB89" s="99">
        <f t="shared" si="109"/>
        <v>0</v>
      </c>
      <c r="CC89" s="99">
        <f t="shared" si="109"/>
        <v>0</v>
      </c>
      <c r="CD89" s="99">
        <f t="shared" si="109"/>
        <v>0</v>
      </c>
      <c r="CE89" s="99">
        <f t="shared" ref="CE89:CX89" si="110">SUMIF($A$12:$A$77,"15",CE12:CE77)+SUMIF($A$12:$A$77,"16",CE12:CE77)</f>
        <v>0</v>
      </c>
      <c r="CF89" s="99">
        <f t="shared" si="110"/>
        <v>0</v>
      </c>
      <c r="CG89" s="99">
        <f t="shared" si="110"/>
        <v>0</v>
      </c>
      <c r="CH89" s="99">
        <f t="shared" si="110"/>
        <v>0</v>
      </c>
      <c r="CI89" s="99">
        <f t="shared" si="110"/>
        <v>0</v>
      </c>
      <c r="CJ89" s="99">
        <f t="shared" si="110"/>
        <v>0</v>
      </c>
      <c r="CK89" s="99">
        <f t="shared" si="110"/>
        <v>0</v>
      </c>
      <c r="CL89" s="99">
        <f t="shared" si="110"/>
        <v>0</v>
      </c>
      <c r="CM89" s="223">
        <f t="shared" si="110"/>
        <v>0</v>
      </c>
      <c r="CN89" s="99">
        <f t="shared" si="110"/>
        <v>0</v>
      </c>
      <c r="CO89" s="99">
        <f t="shared" si="110"/>
        <v>0</v>
      </c>
      <c r="CP89" s="99">
        <f t="shared" si="110"/>
        <v>0</v>
      </c>
      <c r="CQ89" s="99">
        <f t="shared" si="110"/>
        <v>0</v>
      </c>
      <c r="CR89" s="99">
        <f t="shared" si="110"/>
        <v>0</v>
      </c>
      <c r="CS89" s="223">
        <f t="shared" si="110"/>
        <v>0</v>
      </c>
      <c r="CT89" s="99">
        <f t="shared" si="110"/>
        <v>0</v>
      </c>
      <c r="CU89" s="223">
        <f t="shared" si="110"/>
        <v>0</v>
      </c>
      <c r="CV89" s="99">
        <f t="shared" si="110"/>
        <v>0</v>
      </c>
      <c r="CW89" s="99">
        <f t="shared" si="110"/>
        <v>0</v>
      </c>
      <c r="CX89" s="190">
        <f t="shared" si="110"/>
        <v>0</v>
      </c>
      <c r="CY89" s="194">
        <f t="shared" si="106"/>
        <v>0</v>
      </c>
      <c r="CZ89" s="195">
        <f t="shared" si="107"/>
        <v>0</v>
      </c>
    </row>
    <row r="90" spans="1:104" ht="12.75" thickBot="1">
      <c r="A90" s="41"/>
      <c r="B90" s="41"/>
      <c r="C90" s="41"/>
      <c r="D90" s="41"/>
      <c r="E90" s="41"/>
      <c r="F90" s="143" t="s">
        <v>77</v>
      </c>
      <c r="G90" s="142">
        <f>SUM(G87:G89)</f>
        <v>0</v>
      </c>
      <c r="H90" s="129">
        <f t="shared" ref="H90" si="111">SUM(H87:H89)</f>
        <v>0</v>
      </c>
      <c r="I90" s="129">
        <f>SUM(I87:I89)</f>
        <v>0</v>
      </c>
      <c r="J90" s="129">
        <f t="shared" ref="J90:BQ90" si="112">SUM(J87:J89)</f>
        <v>0</v>
      </c>
      <c r="K90" s="130">
        <f t="shared" ref="K90" si="113">SUM(K87:K89)</f>
        <v>0</v>
      </c>
      <c r="L90" s="131">
        <f t="shared" ref="L90" si="114">SUM(L87:L89)</f>
        <v>0</v>
      </c>
      <c r="M90" s="131">
        <f t="shared" si="112"/>
        <v>0</v>
      </c>
      <c r="N90" s="131">
        <f t="shared" si="112"/>
        <v>0</v>
      </c>
      <c r="O90" s="132">
        <f t="shared" ref="O90" si="115">SUM(O87:O89)</f>
        <v>0</v>
      </c>
      <c r="P90" s="132">
        <f t="shared" ref="P90" si="116">SUM(P87:P89)</f>
        <v>0</v>
      </c>
      <c r="Q90" s="132">
        <f t="shared" si="112"/>
        <v>0</v>
      </c>
      <c r="R90" s="132">
        <f t="shared" si="112"/>
        <v>0</v>
      </c>
      <c r="S90" s="132">
        <f t="shared" si="112"/>
        <v>0</v>
      </c>
      <c r="T90" s="132">
        <f t="shared" si="112"/>
        <v>0</v>
      </c>
      <c r="U90" s="132">
        <f t="shared" si="112"/>
        <v>0</v>
      </c>
      <c r="V90" s="132">
        <f t="shared" ref="V90:CG90" si="117">SUM(V87:V89)</f>
        <v>0</v>
      </c>
      <c r="W90" s="131">
        <f t="shared" si="117"/>
        <v>0</v>
      </c>
      <c r="X90" s="131">
        <f t="shared" si="117"/>
        <v>0</v>
      </c>
      <c r="Y90" s="131">
        <f t="shared" si="117"/>
        <v>0</v>
      </c>
      <c r="Z90" s="131">
        <f t="shared" si="117"/>
        <v>0</v>
      </c>
      <c r="AA90" s="132">
        <f t="shared" si="117"/>
        <v>0</v>
      </c>
      <c r="AB90" s="132">
        <f t="shared" si="117"/>
        <v>0</v>
      </c>
      <c r="AC90" s="132">
        <f t="shared" si="117"/>
        <v>0</v>
      </c>
      <c r="AD90" s="132">
        <f t="shared" si="117"/>
        <v>0</v>
      </c>
      <c r="AE90" s="132">
        <f t="shared" si="117"/>
        <v>0</v>
      </c>
      <c r="AF90" s="132">
        <f t="shared" si="112"/>
        <v>0</v>
      </c>
      <c r="AG90" s="132">
        <f t="shared" si="112"/>
        <v>0</v>
      </c>
      <c r="AH90" s="132">
        <f t="shared" ref="AH90" si="118">SUM(AH87:AH89)</f>
        <v>0</v>
      </c>
      <c r="AI90" s="131">
        <f t="shared" si="117"/>
        <v>0</v>
      </c>
      <c r="AJ90" s="131">
        <f t="shared" si="117"/>
        <v>0</v>
      </c>
      <c r="AK90" s="131">
        <f t="shared" si="117"/>
        <v>0</v>
      </c>
      <c r="AL90" s="131">
        <f t="shared" si="117"/>
        <v>0</v>
      </c>
      <c r="AM90" s="132">
        <f t="shared" si="117"/>
        <v>0</v>
      </c>
      <c r="AN90" s="132">
        <f t="shared" si="117"/>
        <v>0</v>
      </c>
      <c r="AO90" s="132">
        <f t="shared" si="117"/>
        <v>0</v>
      </c>
      <c r="AP90" s="132">
        <f t="shared" si="117"/>
        <v>0</v>
      </c>
      <c r="AQ90" s="132">
        <f t="shared" si="117"/>
        <v>0</v>
      </c>
      <c r="AR90" s="132">
        <f t="shared" si="112"/>
        <v>0</v>
      </c>
      <c r="AS90" s="132">
        <f t="shared" si="112"/>
        <v>0</v>
      </c>
      <c r="AT90" s="132">
        <f t="shared" ref="AT90" si="119">SUM(AT87:AT89)</f>
        <v>0</v>
      </c>
      <c r="AU90" s="131">
        <f t="shared" si="117"/>
        <v>0</v>
      </c>
      <c r="AV90" s="131">
        <f t="shared" si="117"/>
        <v>0</v>
      </c>
      <c r="AW90" s="131">
        <f t="shared" si="117"/>
        <v>0</v>
      </c>
      <c r="AX90" s="131">
        <f t="shared" si="117"/>
        <v>0</v>
      </c>
      <c r="AY90" s="132">
        <f t="shared" si="117"/>
        <v>0</v>
      </c>
      <c r="AZ90" s="132">
        <f t="shared" si="117"/>
        <v>0</v>
      </c>
      <c r="BA90" s="132">
        <f t="shared" si="117"/>
        <v>0</v>
      </c>
      <c r="BB90" s="132">
        <f t="shared" si="117"/>
        <v>0</v>
      </c>
      <c r="BC90" s="132">
        <f t="shared" si="117"/>
        <v>0</v>
      </c>
      <c r="BD90" s="132">
        <f t="shared" si="112"/>
        <v>0</v>
      </c>
      <c r="BE90" s="132">
        <f t="shared" si="112"/>
        <v>0</v>
      </c>
      <c r="BF90" s="132">
        <f t="shared" ref="BF90" si="120">SUM(BF87:BF89)</f>
        <v>0</v>
      </c>
      <c r="BG90" s="131">
        <f t="shared" si="117"/>
        <v>0</v>
      </c>
      <c r="BH90" s="131">
        <f t="shared" si="117"/>
        <v>0</v>
      </c>
      <c r="BI90" s="131">
        <f t="shared" si="117"/>
        <v>0</v>
      </c>
      <c r="BJ90" s="131">
        <f t="shared" si="117"/>
        <v>0</v>
      </c>
      <c r="BK90" s="132">
        <f t="shared" si="117"/>
        <v>0</v>
      </c>
      <c r="BL90" s="132">
        <f t="shared" si="117"/>
        <v>0</v>
      </c>
      <c r="BM90" s="132">
        <f t="shared" si="117"/>
        <v>0</v>
      </c>
      <c r="BN90" s="132">
        <f t="shared" si="117"/>
        <v>0</v>
      </c>
      <c r="BO90" s="132">
        <f t="shared" si="117"/>
        <v>0</v>
      </c>
      <c r="BP90" s="132">
        <f t="shared" si="112"/>
        <v>0</v>
      </c>
      <c r="BQ90" s="132">
        <f t="shared" si="112"/>
        <v>0</v>
      </c>
      <c r="BR90" s="132">
        <f t="shared" ref="BR90" si="121">SUM(BR87:BR89)</f>
        <v>0</v>
      </c>
      <c r="BS90" s="131">
        <f t="shared" si="117"/>
        <v>0</v>
      </c>
      <c r="BT90" s="131">
        <f t="shared" si="117"/>
        <v>0</v>
      </c>
      <c r="BU90" s="131">
        <f t="shared" si="117"/>
        <v>0</v>
      </c>
      <c r="BV90" s="131">
        <f t="shared" si="117"/>
        <v>0</v>
      </c>
      <c r="BW90" s="132">
        <f t="shared" si="117"/>
        <v>0</v>
      </c>
      <c r="BX90" s="132">
        <f t="shared" si="117"/>
        <v>0</v>
      </c>
      <c r="BY90" s="132">
        <f t="shared" si="117"/>
        <v>0</v>
      </c>
      <c r="BZ90" s="132">
        <f t="shared" si="117"/>
        <v>0</v>
      </c>
      <c r="CA90" s="132">
        <f t="shared" si="117"/>
        <v>0</v>
      </c>
      <c r="CB90" s="132">
        <f t="shared" si="117"/>
        <v>0</v>
      </c>
      <c r="CC90" s="132">
        <f t="shared" si="117"/>
        <v>0</v>
      </c>
      <c r="CD90" s="132">
        <f t="shared" si="117"/>
        <v>0</v>
      </c>
      <c r="CE90" s="131">
        <f t="shared" si="117"/>
        <v>0</v>
      </c>
      <c r="CF90" s="131">
        <f t="shared" si="117"/>
        <v>0</v>
      </c>
      <c r="CG90" s="131">
        <f t="shared" si="117"/>
        <v>0</v>
      </c>
      <c r="CH90" s="131">
        <f t="shared" ref="CH90:CX90" si="122">SUM(CH87:CH89)</f>
        <v>0</v>
      </c>
      <c r="CI90" s="132">
        <f t="shared" si="122"/>
        <v>0</v>
      </c>
      <c r="CJ90" s="132">
        <f t="shared" si="122"/>
        <v>0</v>
      </c>
      <c r="CK90" s="132">
        <f t="shared" si="122"/>
        <v>0</v>
      </c>
      <c r="CL90" s="132">
        <f t="shared" si="122"/>
        <v>0</v>
      </c>
      <c r="CM90" s="224">
        <f t="shared" si="122"/>
        <v>0</v>
      </c>
      <c r="CN90" s="132">
        <f t="shared" si="122"/>
        <v>0</v>
      </c>
      <c r="CO90" s="132">
        <f t="shared" si="122"/>
        <v>0</v>
      </c>
      <c r="CP90" s="132">
        <f t="shared" si="122"/>
        <v>0</v>
      </c>
      <c r="CQ90" s="131">
        <f t="shared" si="122"/>
        <v>0</v>
      </c>
      <c r="CR90" s="131">
        <f t="shared" si="122"/>
        <v>0</v>
      </c>
      <c r="CS90" s="362">
        <f t="shared" si="122"/>
        <v>0</v>
      </c>
      <c r="CT90" s="131">
        <f t="shared" si="122"/>
        <v>0</v>
      </c>
      <c r="CU90" s="224">
        <f t="shared" si="122"/>
        <v>0</v>
      </c>
      <c r="CV90" s="132">
        <f t="shared" si="122"/>
        <v>0</v>
      </c>
      <c r="CW90" s="132">
        <f t="shared" si="122"/>
        <v>0</v>
      </c>
      <c r="CX90" s="191">
        <f t="shared" si="122"/>
        <v>0</v>
      </c>
      <c r="CY90" s="196">
        <f t="shared" si="106"/>
        <v>0</v>
      </c>
      <c r="CZ90" s="197">
        <f t="shared" si="107"/>
        <v>0</v>
      </c>
    </row>
    <row r="91" spans="1:104" ht="12.75" thickBot="1">
      <c r="A91" s="41"/>
      <c r="B91" s="41"/>
      <c r="C91" s="41"/>
      <c r="D91" s="41"/>
      <c r="E91" s="41"/>
      <c r="F91" s="133"/>
      <c r="G91" s="134"/>
      <c r="H91" s="135"/>
      <c r="I91" s="134"/>
      <c r="J91" s="135"/>
      <c r="K91" s="136"/>
      <c r="L91" s="137"/>
      <c r="M91" s="137"/>
      <c r="N91" s="137"/>
      <c r="O91" s="138"/>
      <c r="P91" s="138"/>
      <c r="Q91" s="138"/>
      <c r="R91" s="138"/>
      <c r="S91" s="139"/>
      <c r="T91" s="138"/>
      <c r="U91" s="139"/>
      <c r="V91" s="138"/>
      <c r="W91" s="137"/>
      <c r="X91" s="137"/>
      <c r="Y91" s="137"/>
      <c r="Z91" s="137"/>
      <c r="AA91" s="138"/>
      <c r="AB91" s="138"/>
      <c r="AC91" s="138"/>
      <c r="AD91" s="138"/>
      <c r="AE91" s="139"/>
      <c r="AF91" s="138"/>
      <c r="AG91" s="139"/>
      <c r="AH91" s="138"/>
      <c r="AI91" s="137"/>
      <c r="AJ91" s="137"/>
      <c r="AK91" s="137"/>
      <c r="AL91" s="137"/>
      <c r="AM91" s="138"/>
      <c r="AN91" s="138"/>
      <c r="AO91" s="138"/>
      <c r="AP91" s="138"/>
      <c r="AQ91" s="139"/>
      <c r="AR91" s="138"/>
      <c r="AS91" s="139"/>
      <c r="AT91" s="138"/>
      <c r="AU91" s="137"/>
      <c r="AV91" s="137"/>
      <c r="AW91" s="137"/>
      <c r="AX91" s="137"/>
      <c r="AY91" s="138"/>
      <c r="AZ91" s="138"/>
      <c r="BA91" s="138"/>
      <c r="BB91" s="138"/>
      <c r="BC91" s="139"/>
      <c r="BD91" s="138"/>
      <c r="BE91" s="139"/>
      <c r="BF91" s="138"/>
      <c r="BG91" s="137"/>
      <c r="BH91" s="137"/>
      <c r="BI91" s="137"/>
      <c r="BJ91" s="137"/>
      <c r="BK91" s="138"/>
      <c r="BL91" s="138"/>
      <c r="BM91" s="138"/>
      <c r="BN91" s="138"/>
      <c r="BO91" s="139"/>
      <c r="BP91" s="138"/>
      <c r="BQ91" s="139"/>
      <c r="BR91" s="138"/>
      <c r="BS91" s="137"/>
      <c r="BT91" s="137"/>
      <c r="BU91" s="137"/>
      <c r="BV91" s="137"/>
      <c r="BW91" s="138"/>
      <c r="BX91" s="138"/>
      <c r="BY91" s="138"/>
      <c r="BZ91" s="138"/>
      <c r="CA91" s="139"/>
      <c r="CB91" s="138"/>
      <c r="CC91" s="139"/>
      <c r="CD91" s="138"/>
      <c r="CE91" s="137"/>
      <c r="CF91" s="137"/>
      <c r="CG91" s="137"/>
      <c r="CH91" s="137"/>
      <c r="CI91" s="138"/>
      <c r="CJ91" s="138"/>
      <c r="CK91" s="138"/>
      <c r="CL91" s="138"/>
      <c r="CM91" s="225"/>
      <c r="CN91" s="138"/>
      <c r="CO91" s="139"/>
      <c r="CP91" s="138"/>
      <c r="CQ91" s="137"/>
      <c r="CR91" s="137"/>
      <c r="CS91" s="363"/>
      <c r="CT91" s="137"/>
      <c r="CU91" s="138"/>
      <c r="CV91" s="138"/>
      <c r="CW91" s="138"/>
      <c r="CX91" s="138"/>
      <c r="CY91" s="101"/>
      <c r="CZ91" s="100"/>
    </row>
    <row r="92" spans="1:104">
      <c r="A92" s="41"/>
      <c r="C92" s="43"/>
      <c r="D92" s="571" t="s">
        <v>155</v>
      </c>
      <c r="E92" s="43"/>
      <c r="F92" s="109" t="s">
        <v>72</v>
      </c>
      <c r="G92" s="110">
        <f>SUM('Actual MH (Non-CWP)'!E11,'Actual MH (Non-CWP)'!E17,'Actual MH (Non-CWP)'!E23,'Actual MH (Non-CWP)'!E23)</f>
        <v>0</v>
      </c>
      <c r="H92" s="110">
        <f>SUM('Actual MH (Non-CWP)'!F11,'Actual MH (Non-CWP)'!F17,'Actual MH (Non-CWP)'!F23,'Actual MH (Non-CWP)'!F23)</f>
        <v>0</v>
      </c>
      <c r="I92" s="110">
        <f>SUM('Actual MH (Non-CWP)'!G11,'Actual MH (Non-CWP)'!G17,'Actual MH (Non-CWP)'!G23,'Actual MH (Non-CWP)'!G23)</f>
        <v>0</v>
      </c>
      <c r="J92" s="110">
        <f>SUM('Actual MH (Non-CWP)'!H11,'Actual MH (Non-CWP)'!H17,'Actual MH (Non-CWP)'!H23,'Actual MH (Non-CWP)'!H23)</f>
        <v>0</v>
      </c>
      <c r="K92" s="110">
        <f>SUM('Actual MH (Non-CWP)'!I11,'Actual MH (Non-CWP)'!I17,'Actual MH (Non-CWP)'!I23,'Actual MH (Non-CWP)'!I23)</f>
        <v>0</v>
      </c>
      <c r="L92" s="111">
        <f>SUM('Actual MH (Non-CWP)'!J11,'Actual MH (Non-CWP)'!J17,'Actual MH (Non-CWP)'!J23,'Actual MH (Non-CWP)'!J23)</f>
        <v>0</v>
      </c>
      <c r="M92" s="111">
        <f>SUM('Actual MH (Non-CWP)'!K11,'Actual MH (Non-CWP)'!K17,'Actual MH (Non-CWP)'!K23,'Actual MH (Non-CWP)'!K23)</f>
        <v>0</v>
      </c>
      <c r="N92" s="111">
        <f>SUM('Actual MH (Non-CWP)'!L11,'Actual MH (Non-CWP)'!L17,'Actual MH (Non-CWP)'!L23,'Actual MH (Non-CWP)'!L23)</f>
        <v>0</v>
      </c>
      <c r="O92" s="111">
        <f>SUM('Actual MH (Non-CWP)'!M11,'Actual MH (Non-CWP)'!M17,'Actual MH (Non-CWP)'!M23,'Actual MH (Non-CWP)'!M23)</f>
        <v>0</v>
      </c>
      <c r="P92" s="111">
        <f>SUM('Actual MH (Non-CWP)'!N11,'Actual MH (Non-CWP)'!N17,'Actual MH (Non-CWP)'!N23,'Actual MH (Non-CWP)'!N23)</f>
        <v>0</v>
      </c>
      <c r="Q92" s="111">
        <f>SUM('Actual MH (Non-CWP)'!O11,'Actual MH (Non-CWP)'!O17,'Actual MH (Non-CWP)'!O23,'Actual MH (Non-CWP)'!O23)</f>
        <v>0</v>
      </c>
      <c r="R92" s="111">
        <f>SUM('Actual MH (Non-CWP)'!P11,'Actual MH (Non-CWP)'!P17,'Actual MH (Non-CWP)'!P23,'Actual MH (Non-CWP)'!P23)</f>
        <v>0</v>
      </c>
      <c r="S92" s="111">
        <f>SUM('Actual MH (Non-CWP)'!Q11,'Actual MH (Non-CWP)'!Q17,'Actual MH (Non-CWP)'!Q23,'Actual MH (Non-CWP)'!Q23)</f>
        <v>0</v>
      </c>
      <c r="T92" s="111">
        <f>SUM('Actual MH (Non-CWP)'!R11,'Actual MH (Non-CWP)'!R17,'Actual MH (Non-CWP)'!R23,'Actual MH (Non-CWP)'!R23)</f>
        <v>0</v>
      </c>
      <c r="U92" s="111">
        <f>SUM('Actual MH (Non-CWP)'!S11,'Actual MH (Non-CWP)'!S17,'Actual MH (Non-CWP)'!S23,'Actual MH (Non-CWP)'!S23)</f>
        <v>0</v>
      </c>
      <c r="V92" s="111">
        <f>SUM('Actual MH (Non-CWP)'!T11,'Actual MH (Non-CWP)'!T17,'Actual MH (Non-CWP)'!T23,'Actual MH (Non-CWP)'!T23)</f>
        <v>0</v>
      </c>
      <c r="W92" s="111">
        <f>SUM('Actual MH (Non-CWP)'!U11,'Actual MH (Non-CWP)'!U17,'Actual MH (Non-CWP)'!U23,'Actual MH (Non-CWP)'!U23)</f>
        <v>0</v>
      </c>
      <c r="X92" s="111">
        <f>SUM('Actual MH (Non-CWP)'!V11,'Actual MH (Non-CWP)'!V17,'Actual MH (Non-CWP)'!V23,'Actual MH (Non-CWP)'!V23)</f>
        <v>0</v>
      </c>
      <c r="Y92" s="111">
        <f>SUM('Actual MH (Non-CWP)'!W11,'Actual MH (Non-CWP)'!W17,'Actual MH (Non-CWP)'!W23,'Actual MH (Non-CWP)'!W23)</f>
        <v>0</v>
      </c>
      <c r="Z92" s="111">
        <f>SUM('Actual MH (Non-CWP)'!X11,'Actual MH (Non-CWP)'!X17,'Actual MH (Non-CWP)'!X23,'Actual MH (Non-CWP)'!X23)</f>
        <v>0</v>
      </c>
      <c r="AA92" s="111">
        <f>SUM('Actual MH (Non-CWP)'!Y11,'Actual MH (Non-CWP)'!Y17,'Actual MH (Non-CWP)'!Y23,'Actual MH (Non-CWP)'!Y23)</f>
        <v>0</v>
      </c>
      <c r="AB92" s="111">
        <f>SUM('Actual MH (Non-CWP)'!Z11,'Actual MH (Non-CWP)'!Z17,'Actual MH (Non-CWP)'!Z23,'Actual MH (Non-CWP)'!Z23)</f>
        <v>0</v>
      </c>
      <c r="AC92" s="111">
        <f>SUM('Actual MH (Non-CWP)'!AA11,'Actual MH (Non-CWP)'!AA17,'Actual MH (Non-CWP)'!AA23,'Actual MH (Non-CWP)'!AA23)</f>
        <v>0</v>
      </c>
      <c r="AD92" s="111">
        <f>SUM('Actual MH (Non-CWP)'!AB11,'Actual MH (Non-CWP)'!AB17,'Actual MH (Non-CWP)'!AB23,'Actual MH (Non-CWP)'!AB23)</f>
        <v>0</v>
      </c>
      <c r="AE92" s="111">
        <f>SUM('Actual MH (Non-CWP)'!AC11,'Actual MH (Non-CWP)'!AC17,'Actual MH (Non-CWP)'!AC23,'Actual MH (Non-CWP)'!AC23)</f>
        <v>0</v>
      </c>
      <c r="AF92" s="111">
        <f>SUM('Actual MH (Non-CWP)'!AD11,'Actual MH (Non-CWP)'!AD17,'Actual MH (Non-CWP)'!AD23,'Actual MH (Non-CWP)'!AD23)</f>
        <v>0</v>
      </c>
      <c r="AG92" s="111">
        <f>SUM('Actual MH (Non-CWP)'!AE11,'Actual MH (Non-CWP)'!AE17,'Actual MH (Non-CWP)'!AE23,'Actual MH (Non-CWP)'!AE23)</f>
        <v>0</v>
      </c>
      <c r="AH92" s="111">
        <f>SUM('Actual MH (Non-CWP)'!AF11,'Actual MH (Non-CWP)'!AF17,'Actual MH (Non-CWP)'!AF23,'Actual MH (Non-CWP)'!AF23)</f>
        <v>0</v>
      </c>
      <c r="AI92" s="111">
        <f>SUM('Actual MH (Non-CWP)'!AG11,'Actual MH (Non-CWP)'!AG17,'Actual MH (Non-CWP)'!AG23,'Actual MH (Non-CWP)'!AG23)</f>
        <v>0</v>
      </c>
      <c r="AJ92" s="111">
        <f>SUM('Actual MH (Non-CWP)'!AH11,'Actual MH (Non-CWP)'!AH17,'Actual MH (Non-CWP)'!AH23,'Actual MH (Non-CWP)'!AH23)</f>
        <v>0</v>
      </c>
      <c r="AK92" s="111">
        <f>SUM('Actual MH (Non-CWP)'!AI11,'Actual MH (Non-CWP)'!AI17,'Actual MH (Non-CWP)'!AI23,'Actual MH (Non-CWP)'!AI23)</f>
        <v>0</v>
      </c>
      <c r="AL92" s="111">
        <f>SUM('Actual MH (Non-CWP)'!AJ11,'Actual MH (Non-CWP)'!AJ17,'Actual MH (Non-CWP)'!AJ23,'Actual MH (Non-CWP)'!AJ23)</f>
        <v>0</v>
      </c>
      <c r="AM92" s="111">
        <f>SUM('Actual MH (Non-CWP)'!AK11,'Actual MH (Non-CWP)'!AK17,'Actual MH (Non-CWP)'!AK23,'Actual MH (Non-CWP)'!AK23)</f>
        <v>0</v>
      </c>
      <c r="AN92" s="111">
        <f>SUM('Actual MH (Non-CWP)'!AL11,'Actual MH (Non-CWP)'!AL17,'Actual MH (Non-CWP)'!AL23,'Actual MH (Non-CWP)'!AL23)</f>
        <v>0</v>
      </c>
      <c r="AO92" s="111">
        <f>SUM('Actual MH (Non-CWP)'!AM11,'Actual MH (Non-CWP)'!AM17,'Actual MH (Non-CWP)'!AM23,'Actual MH (Non-CWP)'!AM23)</f>
        <v>0</v>
      </c>
      <c r="AP92" s="111">
        <f>SUM('Actual MH (Non-CWP)'!AN11,'Actual MH (Non-CWP)'!AN17,'Actual MH (Non-CWP)'!AN23,'Actual MH (Non-CWP)'!AN23)</f>
        <v>0</v>
      </c>
      <c r="AQ92" s="111">
        <f>SUM('Actual MH (Non-CWP)'!AO11,'Actual MH (Non-CWP)'!AO17,'Actual MH (Non-CWP)'!AO23,'Actual MH (Non-CWP)'!AO23)</f>
        <v>0</v>
      </c>
      <c r="AR92" s="111">
        <f>SUM('Actual MH (Non-CWP)'!AP11,'Actual MH (Non-CWP)'!AP17,'Actual MH (Non-CWP)'!AP23,'Actual MH (Non-CWP)'!AP23)</f>
        <v>0</v>
      </c>
      <c r="AS92" s="111">
        <f>SUM('Actual MH (Non-CWP)'!AQ11,'Actual MH (Non-CWP)'!AQ17,'Actual MH (Non-CWP)'!AQ23,'Actual MH (Non-CWP)'!AQ23)</f>
        <v>0</v>
      </c>
      <c r="AT92" s="111">
        <f>SUM('Actual MH (Non-CWP)'!AR11,'Actual MH (Non-CWP)'!AR17,'Actual MH (Non-CWP)'!AR23,'Actual MH (Non-CWP)'!AR23)</f>
        <v>0</v>
      </c>
      <c r="AU92" s="111">
        <f>SUM('Actual MH (Non-CWP)'!AS11,'Actual MH (Non-CWP)'!AS17,'Actual MH (Non-CWP)'!AS23,'Actual MH (Non-CWP)'!AS23)</f>
        <v>0</v>
      </c>
      <c r="AV92" s="111">
        <f>SUM('Actual MH (Non-CWP)'!AT11,'Actual MH (Non-CWP)'!AT17,'Actual MH (Non-CWP)'!AT23,'Actual MH (Non-CWP)'!AT23)</f>
        <v>0</v>
      </c>
      <c r="AW92" s="111">
        <f>SUM('Actual MH (Non-CWP)'!AU11,'Actual MH (Non-CWP)'!AU17,'Actual MH (Non-CWP)'!AU23,'Actual MH (Non-CWP)'!AU23)</f>
        <v>0</v>
      </c>
      <c r="AX92" s="111">
        <f>SUM('Actual MH (Non-CWP)'!AV11,'Actual MH (Non-CWP)'!AV17,'Actual MH (Non-CWP)'!AV23,'Actual MH (Non-CWP)'!AV23)</f>
        <v>0</v>
      </c>
      <c r="AY92" s="111">
        <f>SUM('Actual MH (Non-CWP)'!AW11,'Actual MH (Non-CWP)'!AW17,'Actual MH (Non-CWP)'!AW23,'Actual MH (Non-CWP)'!AW23)</f>
        <v>0</v>
      </c>
      <c r="AZ92" s="111">
        <f>SUM('Actual MH (Non-CWP)'!AX11,'Actual MH (Non-CWP)'!AX17,'Actual MH (Non-CWP)'!AX23,'Actual MH (Non-CWP)'!AX23)</f>
        <v>0</v>
      </c>
      <c r="BA92" s="111">
        <f>SUM('Actual MH (Non-CWP)'!AY11,'Actual MH (Non-CWP)'!AY17,'Actual MH (Non-CWP)'!AY23,'Actual MH (Non-CWP)'!AY23)</f>
        <v>0</v>
      </c>
      <c r="BB92" s="111">
        <f>SUM('Actual MH (Non-CWP)'!AZ11,'Actual MH (Non-CWP)'!AZ17,'Actual MH (Non-CWP)'!AZ23,'Actual MH (Non-CWP)'!AZ23)</f>
        <v>0</v>
      </c>
      <c r="BC92" s="111">
        <f>SUM('Actual MH (Non-CWP)'!BA11,'Actual MH (Non-CWP)'!BA17,'Actual MH (Non-CWP)'!BA23,'Actual MH (Non-CWP)'!BA23)</f>
        <v>0</v>
      </c>
      <c r="BD92" s="111">
        <f>SUM('Actual MH (Non-CWP)'!BB11,'Actual MH (Non-CWP)'!BB17,'Actual MH (Non-CWP)'!BB23,'Actual MH (Non-CWP)'!BB23)</f>
        <v>0</v>
      </c>
      <c r="BE92" s="111">
        <f>SUM('Actual MH (Non-CWP)'!BC11,'Actual MH (Non-CWP)'!BC17,'Actual MH (Non-CWP)'!BC23,'Actual MH (Non-CWP)'!BC23)</f>
        <v>0</v>
      </c>
      <c r="BF92" s="111">
        <f>SUM('Actual MH (Non-CWP)'!BD11,'Actual MH (Non-CWP)'!BD17,'Actual MH (Non-CWP)'!BD23,'Actual MH (Non-CWP)'!BD23)</f>
        <v>0</v>
      </c>
      <c r="BG92" s="111">
        <f>SUM('Actual MH (Non-CWP)'!BE11,'Actual MH (Non-CWP)'!BE17,'Actual MH (Non-CWP)'!BE23,'Actual MH (Non-CWP)'!BE23)</f>
        <v>0</v>
      </c>
      <c r="BH92" s="111">
        <f>SUM('Actual MH (Non-CWP)'!BF11,'Actual MH (Non-CWP)'!BF17,'Actual MH (Non-CWP)'!BF23,'Actual MH (Non-CWP)'!BF23)</f>
        <v>0</v>
      </c>
      <c r="BI92" s="111">
        <f>SUM('Actual MH (Non-CWP)'!BG11,'Actual MH (Non-CWP)'!BG17,'Actual MH (Non-CWP)'!BG23,'Actual MH (Non-CWP)'!BG23)</f>
        <v>0</v>
      </c>
      <c r="BJ92" s="111">
        <f>SUM('Actual MH (Non-CWP)'!BH11,'Actual MH (Non-CWP)'!BH17,'Actual MH (Non-CWP)'!BH23,'Actual MH (Non-CWP)'!BH23)</f>
        <v>0</v>
      </c>
      <c r="BK92" s="111">
        <f>SUM('Actual MH (Non-CWP)'!BI11,'Actual MH (Non-CWP)'!BI17,'Actual MH (Non-CWP)'!BI23,'Actual MH (Non-CWP)'!BI23)</f>
        <v>0</v>
      </c>
      <c r="BL92" s="111">
        <f>SUM('Actual MH (Non-CWP)'!BJ11,'Actual MH (Non-CWP)'!BJ17,'Actual MH (Non-CWP)'!BJ23,'Actual MH (Non-CWP)'!BJ23)</f>
        <v>0</v>
      </c>
      <c r="BM92" s="111">
        <f>SUM('Actual MH (Non-CWP)'!BK11,'Actual MH (Non-CWP)'!BK17,'Actual MH (Non-CWP)'!BK23,'Actual MH (Non-CWP)'!BK23)</f>
        <v>0</v>
      </c>
      <c r="BN92" s="111">
        <f>SUM('Actual MH (Non-CWP)'!BL11,'Actual MH (Non-CWP)'!BL17,'Actual MH (Non-CWP)'!BL23,'Actual MH (Non-CWP)'!BL23)</f>
        <v>0</v>
      </c>
      <c r="BO92" s="111">
        <f>SUM('Actual MH (Non-CWP)'!BM11,'Actual MH (Non-CWP)'!BM17,'Actual MH (Non-CWP)'!BM23,'Actual MH (Non-CWP)'!BM23)</f>
        <v>0</v>
      </c>
      <c r="BP92" s="111">
        <f>SUM('Actual MH (Non-CWP)'!BN11,'Actual MH (Non-CWP)'!BN17,'Actual MH (Non-CWP)'!BN23,'Actual MH (Non-CWP)'!BN23)</f>
        <v>0</v>
      </c>
      <c r="BQ92" s="111">
        <f>SUM('Actual MH (Non-CWP)'!BO11,'Actual MH (Non-CWP)'!BO17,'Actual MH (Non-CWP)'!BO23,'Actual MH (Non-CWP)'!BO23)</f>
        <v>0</v>
      </c>
      <c r="BR92" s="111">
        <f>SUM('Actual MH (Non-CWP)'!BP11,'Actual MH (Non-CWP)'!BP17,'Actual MH (Non-CWP)'!BP23,'Actual MH (Non-CWP)'!BP23)</f>
        <v>0</v>
      </c>
      <c r="BS92" s="111">
        <f>SUM('Actual MH (Non-CWP)'!BQ11,'Actual MH (Non-CWP)'!BQ17,'Actual MH (Non-CWP)'!BQ23,'Actual MH (Non-CWP)'!BQ23)</f>
        <v>0</v>
      </c>
      <c r="BT92" s="111">
        <f>SUM('Actual MH (Non-CWP)'!BR11,'Actual MH (Non-CWP)'!BR17,'Actual MH (Non-CWP)'!BR23,'Actual MH (Non-CWP)'!BR23)</f>
        <v>0</v>
      </c>
      <c r="BU92" s="111">
        <f>SUM('Actual MH (Non-CWP)'!BS11,'Actual MH (Non-CWP)'!BS17,'Actual MH (Non-CWP)'!BS23,'Actual MH (Non-CWP)'!BS23)</f>
        <v>0</v>
      </c>
      <c r="BV92" s="111">
        <f>SUM('Actual MH (Non-CWP)'!BT11,'Actual MH (Non-CWP)'!BT17,'Actual MH (Non-CWP)'!BT23,'Actual MH (Non-CWP)'!BT23)</f>
        <v>0</v>
      </c>
      <c r="BW92" s="111">
        <f>SUM('Actual MH (Non-CWP)'!BU11,'Actual MH (Non-CWP)'!BU17,'Actual MH (Non-CWP)'!BU23,'Actual MH (Non-CWP)'!BU23)</f>
        <v>0</v>
      </c>
      <c r="BX92" s="111">
        <f>SUM('Actual MH (Non-CWP)'!BV11,'Actual MH (Non-CWP)'!BV17,'Actual MH (Non-CWP)'!BV23,'Actual MH (Non-CWP)'!BV23)</f>
        <v>0</v>
      </c>
      <c r="BY92" s="111">
        <f>SUM('Actual MH (Non-CWP)'!BW11,'Actual MH (Non-CWP)'!BW17,'Actual MH (Non-CWP)'!BW23,'Actual MH (Non-CWP)'!BW23)</f>
        <v>0</v>
      </c>
      <c r="BZ92" s="111">
        <f>SUM('Actual MH (Non-CWP)'!BX11,'Actual MH (Non-CWP)'!BX17,'Actual MH (Non-CWP)'!BX23,'Actual MH (Non-CWP)'!BX23)</f>
        <v>0</v>
      </c>
      <c r="CA92" s="111">
        <f>SUM('Actual MH (Non-CWP)'!BY11,'Actual MH (Non-CWP)'!BY17,'Actual MH (Non-CWP)'!BY23,'Actual MH (Non-CWP)'!BY23)</f>
        <v>0</v>
      </c>
      <c r="CB92" s="111">
        <f>SUM('Actual MH (Non-CWP)'!BZ11,'Actual MH (Non-CWP)'!BZ17,'Actual MH (Non-CWP)'!BZ23,'Actual MH (Non-CWP)'!BZ23)</f>
        <v>0</v>
      </c>
      <c r="CC92" s="111">
        <f>SUM('Actual MH (Non-CWP)'!CA11,'Actual MH (Non-CWP)'!CA17,'Actual MH (Non-CWP)'!CA23,'Actual MH (Non-CWP)'!CA23)</f>
        <v>0</v>
      </c>
      <c r="CD92" s="111">
        <f>SUM('Actual MH (Non-CWP)'!CB11,'Actual MH (Non-CWP)'!CB17,'Actual MH (Non-CWP)'!CB23,'Actual MH (Non-CWP)'!CB23)</f>
        <v>0</v>
      </c>
      <c r="CE92" s="111">
        <f>SUM('Actual MH (Non-CWP)'!CC11,'Actual MH (Non-CWP)'!CC17,'Actual MH (Non-CWP)'!CC23,'Actual MH (Non-CWP)'!CC23)</f>
        <v>0</v>
      </c>
      <c r="CF92" s="111">
        <f>SUM('Actual MH (Non-CWP)'!CD11,'Actual MH (Non-CWP)'!CD17,'Actual MH (Non-CWP)'!CD23,'Actual MH (Non-CWP)'!CD23)</f>
        <v>0</v>
      </c>
      <c r="CG92" s="111">
        <f>SUM('Actual MH (Non-CWP)'!CE11,'Actual MH (Non-CWP)'!CE17,'Actual MH (Non-CWP)'!CE23,'Actual MH (Non-CWP)'!CE23)</f>
        <v>0</v>
      </c>
      <c r="CH92" s="111">
        <f>SUM('Actual MH (Non-CWP)'!CF11,'Actual MH (Non-CWP)'!CF17,'Actual MH (Non-CWP)'!CF23,'Actual MH (Non-CWP)'!CF23)</f>
        <v>0</v>
      </c>
      <c r="CI92" s="111">
        <f>SUM('Actual MH (Non-CWP)'!CG11,'Actual MH (Non-CWP)'!CG17,'Actual MH (Non-CWP)'!CG23,'Actual MH (Non-CWP)'!CG23)</f>
        <v>0</v>
      </c>
      <c r="CJ92" s="111">
        <f>SUM('Actual MH (Non-CWP)'!CH11,'Actual MH (Non-CWP)'!CH17,'Actual MH (Non-CWP)'!CH23,'Actual MH (Non-CWP)'!CH23)</f>
        <v>0</v>
      </c>
      <c r="CK92" s="111">
        <f>SUM('Actual MH (Non-CWP)'!CI11,'Actual MH (Non-CWP)'!CI17,'Actual MH (Non-CWP)'!CI23,'Actual MH (Non-CWP)'!CI23)</f>
        <v>0</v>
      </c>
      <c r="CL92" s="111">
        <f>SUM('Actual MH (Non-CWP)'!CJ11,'Actual MH (Non-CWP)'!CJ17,'Actual MH (Non-CWP)'!CJ23,'Actual MH (Non-CWP)'!CJ23)</f>
        <v>0</v>
      </c>
      <c r="CM92" s="226">
        <f>SUM('Actual MH (Non-CWP)'!CK11,'Actual MH (Non-CWP)'!CK17,'Actual MH (Non-CWP)'!CK23,'Actual MH (Non-CWP)'!CK23)</f>
        <v>0</v>
      </c>
      <c r="CN92" s="111">
        <f>SUM('Actual MH (Non-CWP)'!CL11,'Actual MH (Non-CWP)'!CL17,'Actual MH (Non-CWP)'!CL23,'Actual MH (Non-CWP)'!CL23)</f>
        <v>0</v>
      </c>
      <c r="CO92" s="111">
        <f>SUM('Actual MH (Non-CWP)'!CM11,'Actual MH (Non-CWP)'!CM17,'Actual MH (Non-CWP)'!CM23,'Actual MH (Non-CWP)'!CM23)</f>
        <v>0</v>
      </c>
      <c r="CP92" s="111">
        <f>SUM('Actual MH (Non-CWP)'!CN11,'Actual MH (Non-CWP)'!CN17,'Actual MH (Non-CWP)'!CN23,'Actual MH (Non-CWP)'!CN23)</f>
        <v>0</v>
      </c>
      <c r="CQ92" s="111">
        <f>SUM('Actual MH (Non-CWP)'!CO11,'Actual MH (Non-CWP)'!CO17,'Actual MH (Non-CWP)'!CO23,'Actual MH (Non-CWP)'!CO23)</f>
        <v>0</v>
      </c>
      <c r="CR92" s="111">
        <f>SUM('Actual MH (Non-CWP)'!CP11,'Actual MH (Non-CWP)'!CP17,'Actual MH (Non-CWP)'!CP23,'Actual MH (Non-CWP)'!CP23)</f>
        <v>0</v>
      </c>
      <c r="CS92" s="226">
        <f>SUM('Actual MH (Non-CWP)'!CQ11,'Actual MH (Non-CWP)'!CQ17,'Actual MH (Non-CWP)'!CQ23,'Actual MH (Non-CWP)'!CQ23)</f>
        <v>0</v>
      </c>
      <c r="CT92" s="111">
        <f>SUM('Actual MH (Non-CWP)'!CR11,'Actual MH (Non-CWP)'!CR17,'Actual MH (Non-CWP)'!CR23,'Actual MH (Non-CWP)'!CR23)</f>
        <v>0</v>
      </c>
      <c r="CU92" s="111">
        <f>SUM('Actual MH (Non-CWP)'!CS11,'Actual MH (Non-CWP)'!CS17,'Actual MH (Non-CWP)'!CS23,'Actual MH (Non-CWP)'!CS23)</f>
        <v>0</v>
      </c>
      <c r="CV92" s="111">
        <f>SUM('Actual MH (Non-CWP)'!CT11,'Actual MH (Non-CWP)'!CT17,'Actual MH (Non-CWP)'!CT23,'Actual MH (Non-CWP)'!CT23)</f>
        <v>0</v>
      </c>
      <c r="CW92" s="111">
        <f>SUM('Actual MH (Non-CWP)'!CU11,'Actual MH (Non-CWP)'!CU17,'Actual MH (Non-CWP)'!CU23,'Actual MH (Non-CWP)'!CU23)</f>
        <v>0</v>
      </c>
      <c r="CX92" s="203">
        <f>SUM('Actual MH (Non-CWP)'!CV11,'Actual MH (Non-CWP)'!CV17,'Actual MH (Non-CWP)'!CV23,'Actual MH (Non-CWP)'!CV23)</f>
        <v>0</v>
      </c>
      <c r="CY92" s="192">
        <f>CM92+CO92+CQ92+CS92+CU92+CW92</f>
        <v>0</v>
      </c>
      <c r="CZ92" s="193">
        <f>CN92+CP92+CR92+CT92+CV92+CX92</f>
        <v>0</v>
      </c>
    </row>
    <row r="93" spans="1:104">
      <c r="A93" s="41"/>
      <c r="C93" s="42"/>
      <c r="D93" s="572"/>
      <c r="E93" s="42"/>
      <c r="F93" s="112" t="s">
        <v>76</v>
      </c>
      <c r="G93" s="113">
        <f ca="1">SUM('Actual MH (Non-CWP)'!E13,'Actual MH (Non-CWP)'!E14,'Actual MH (Non-CWP)'!E19,'Actual MH (Non-CWP)'!E21,'Actual MH (Non-CWP)'!E20,'Actual MH (Non-CWP)'!E21)</f>
        <v>0</v>
      </c>
      <c r="H93" s="113">
        <f>SUM('Actual MH (Non-CWP)'!F13,'Actual MH (Non-CWP)'!F14,'Actual MH (Non-CWP)'!F19,'Actual MH (Non-CWP)'!F21,'Actual MH (Non-CWP)'!F20,'Actual MH (Non-CWP)'!F21)</f>
        <v>0</v>
      </c>
      <c r="I93" s="113">
        <f ca="1">SUM('Actual MH (Non-CWP)'!G13,'Actual MH (Non-CWP)'!G14,'Actual MH (Non-CWP)'!G19,'Actual MH (Non-CWP)'!G21,'Actual MH (Non-CWP)'!G20,'Actual MH (Non-CWP)'!G21)</f>
        <v>0</v>
      </c>
      <c r="J93" s="113">
        <f ca="1">SUM('Actual MH (Non-CWP)'!H13,'Actual MH (Non-CWP)'!H14,'Actual MH (Non-CWP)'!H19,'Actual MH (Non-CWP)'!H21,'Actual MH (Non-CWP)'!H20,'Actual MH (Non-CWP)'!H21)</f>
        <v>0</v>
      </c>
      <c r="K93" s="113">
        <f ca="1">SUM('Actual MH (Non-CWP)'!I13,'Actual MH (Non-CWP)'!I14,'Actual MH (Non-CWP)'!I19,'Actual MH (Non-CWP)'!I21,'Actual MH (Non-CWP)'!I20,'Actual MH (Non-CWP)'!I21)</f>
        <v>0</v>
      </c>
      <c r="L93" s="114">
        <f ca="1">SUM('Actual MH (Non-CWP)'!J13,'Actual MH (Non-CWP)'!J14,'Actual MH (Non-CWP)'!J19,'Actual MH (Non-CWP)'!J21,'Actual MH (Non-CWP)'!J20,'Actual MH (Non-CWP)'!J21)</f>
        <v>0</v>
      </c>
      <c r="M93" s="114">
        <f ca="1">SUM('Actual MH (Non-CWP)'!K13,'Actual MH (Non-CWP)'!K14,'Actual MH (Non-CWP)'!K19,'Actual MH (Non-CWP)'!K21,'Actual MH (Non-CWP)'!K20,'Actual MH (Non-CWP)'!K21)</f>
        <v>0</v>
      </c>
      <c r="N93" s="114">
        <f ca="1">SUM('Actual MH (Non-CWP)'!L13,'Actual MH (Non-CWP)'!L14,'Actual MH (Non-CWP)'!L19,'Actual MH (Non-CWP)'!L21,'Actual MH (Non-CWP)'!L20,'Actual MH (Non-CWP)'!L21)</f>
        <v>0</v>
      </c>
      <c r="O93" s="114">
        <f ca="1">SUM('Actual MH (Non-CWP)'!M13,'Actual MH (Non-CWP)'!M14,'Actual MH (Non-CWP)'!M19,'Actual MH (Non-CWP)'!M21,'Actual MH (Non-CWP)'!M20,'Actual MH (Non-CWP)'!M21)</f>
        <v>0</v>
      </c>
      <c r="P93" s="114">
        <f ca="1">SUM('Actual MH (Non-CWP)'!N13,'Actual MH (Non-CWP)'!N14,'Actual MH (Non-CWP)'!N19,'Actual MH (Non-CWP)'!N21,'Actual MH (Non-CWP)'!N20,'Actual MH (Non-CWP)'!N21)</f>
        <v>0</v>
      </c>
      <c r="Q93" s="114">
        <f ca="1">SUM('Actual MH (Non-CWP)'!O13,'Actual MH (Non-CWP)'!O14,'Actual MH (Non-CWP)'!O19,'Actual MH (Non-CWP)'!O21,'Actual MH (Non-CWP)'!O20,'Actual MH (Non-CWP)'!O21)</f>
        <v>0</v>
      </c>
      <c r="R93" s="114">
        <f ca="1">SUM('Actual MH (Non-CWP)'!P13,'Actual MH (Non-CWP)'!P14,'Actual MH (Non-CWP)'!P19,'Actual MH (Non-CWP)'!P21,'Actual MH (Non-CWP)'!P20,'Actual MH (Non-CWP)'!P21)</f>
        <v>0</v>
      </c>
      <c r="S93" s="114">
        <f ca="1">SUM('Actual MH (Non-CWP)'!Q13,'Actual MH (Non-CWP)'!Q14,'Actual MH (Non-CWP)'!Q19,'Actual MH (Non-CWP)'!Q21,'Actual MH (Non-CWP)'!Q20,'Actual MH (Non-CWP)'!Q21)</f>
        <v>0</v>
      </c>
      <c r="T93" s="114">
        <f ca="1">SUM('Actual MH (Non-CWP)'!R13,'Actual MH (Non-CWP)'!R14,'Actual MH (Non-CWP)'!R19,'Actual MH (Non-CWP)'!R21,'Actual MH (Non-CWP)'!R20,'Actual MH (Non-CWP)'!R21)</f>
        <v>0</v>
      </c>
      <c r="U93" s="114">
        <f ca="1">SUM('Actual MH (Non-CWP)'!S13,'Actual MH (Non-CWP)'!S14,'Actual MH (Non-CWP)'!S19,'Actual MH (Non-CWP)'!S21,'Actual MH (Non-CWP)'!S20,'Actual MH (Non-CWP)'!S21)</f>
        <v>0</v>
      </c>
      <c r="V93" s="114">
        <f ca="1">SUM('Actual MH (Non-CWP)'!T13,'Actual MH (Non-CWP)'!T14,'Actual MH (Non-CWP)'!T19,'Actual MH (Non-CWP)'!T21,'Actual MH (Non-CWP)'!T20,'Actual MH (Non-CWP)'!T21)</f>
        <v>0</v>
      </c>
      <c r="W93" s="114">
        <f ca="1">SUM('Actual MH (Non-CWP)'!U13,'Actual MH (Non-CWP)'!U14,'Actual MH (Non-CWP)'!U19,'Actual MH (Non-CWP)'!U21,'Actual MH (Non-CWP)'!U20,'Actual MH (Non-CWP)'!U21)</f>
        <v>0</v>
      </c>
      <c r="X93" s="114">
        <f ca="1">SUM('Actual MH (Non-CWP)'!V13,'Actual MH (Non-CWP)'!V14,'Actual MH (Non-CWP)'!V19,'Actual MH (Non-CWP)'!V21,'Actual MH (Non-CWP)'!V20,'Actual MH (Non-CWP)'!V21)</f>
        <v>0</v>
      </c>
      <c r="Y93" s="114">
        <f ca="1">SUM('Actual MH (Non-CWP)'!W13,'Actual MH (Non-CWP)'!W14,'Actual MH (Non-CWP)'!W19,'Actual MH (Non-CWP)'!W21,'Actual MH (Non-CWP)'!W20,'Actual MH (Non-CWP)'!W21)</f>
        <v>0</v>
      </c>
      <c r="Z93" s="114">
        <f ca="1">SUM('Actual MH (Non-CWP)'!X13,'Actual MH (Non-CWP)'!X14,'Actual MH (Non-CWP)'!X19,'Actual MH (Non-CWP)'!X21,'Actual MH (Non-CWP)'!X20,'Actual MH (Non-CWP)'!X21)</f>
        <v>0</v>
      </c>
      <c r="AA93" s="114">
        <f ca="1">SUM('Actual MH (Non-CWP)'!Y13,'Actual MH (Non-CWP)'!Y14,'Actual MH (Non-CWP)'!Y19,'Actual MH (Non-CWP)'!Y21,'Actual MH (Non-CWP)'!Y20,'Actual MH (Non-CWP)'!Y21)</f>
        <v>0</v>
      </c>
      <c r="AB93" s="114">
        <f ca="1">SUM('Actual MH (Non-CWP)'!Z13,'Actual MH (Non-CWP)'!Z14,'Actual MH (Non-CWP)'!Z19,'Actual MH (Non-CWP)'!Z21,'Actual MH (Non-CWP)'!Z20,'Actual MH (Non-CWP)'!Z21)</f>
        <v>0</v>
      </c>
      <c r="AC93" s="114">
        <f ca="1">SUM('Actual MH (Non-CWP)'!AA13,'Actual MH (Non-CWP)'!AA14,'Actual MH (Non-CWP)'!AA19,'Actual MH (Non-CWP)'!AA21,'Actual MH (Non-CWP)'!AA20,'Actual MH (Non-CWP)'!AA21)</f>
        <v>0</v>
      </c>
      <c r="AD93" s="114">
        <f ca="1">SUM('Actual MH (Non-CWP)'!AB13,'Actual MH (Non-CWP)'!AB14,'Actual MH (Non-CWP)'!AB19,'Actual MH (Non-CWP)'!AB21,'Actual MH (Non-CWP)'!AB20,'Actual MH (Non-CWP)'!AB21)</f>
        <v>0</v>
      </c>
      <c r="AE93" s="114">
        <f ca="1">SUM('Actual MH (Non-CWP)'!AC13,'Actual MH (Non-CWP)'!AC14,'Actual MH (Non-CWP)'!AC19,'Actual MH (Non-CWP)'!AC21,'Actual MH (Non-CWP)'!AC20,'Actual MH (Non-CWP)'!AC21)</f>
        <v>0</v>
      </c>
      <c r="AF93" s="114">
        <f ca="1">SUM('Actual MH (Non-CWP)'!AD13,'Actual MH (Non-CWP)'!AD14,'Actual MH (Non-CWP)'!AD19,'Actual MH (Non-CWP)'!AD21,'Actual MH (Non-CWP)'!AD20,'Actual MH (Non-CWP)'!AD21)</f>
        <v>0</v>
      </c>
      <c r="AG93" s="114">
        <f ca="1">SUM('Actual MH (Non-CWP)'!AE13,'Actual MH (Non-CWP)'!AE14,'Actual MH (Non-CWP)'!AE19,'Actual MH (Non-CWP)'!AE21,'Actual MH (Non-CWP)'!AE20,'Actual MH (Non-CWP)'!AE21)</f>
        <v>0</v>
      </c>
      <c r="AH93" s="114">
        <f ca="1">SUM('Actual MH (Non-CWP)'!AF13,'Actual MH (Non-CWP)'!AF14,'Actual MH (Non-CWP)'!AF19,'Actual MH (Non-CWP)'!AF21,'Actual MH (Non-CWP)'!AF20,'Actual MH (Non-CWP)'!AF21)</f>
        <v>0</v>
      </c>
      <c r="AI93" s="114">
        <f ca="1">SUM('Actual MH (Non-CWP)'!AG13,'Actual MH (Non-CWP)'!AG14,'Actual MH (Non-CWP)'!AG19,'Actual MH (Non-CWP)'!AG21,'Actual MH (Non-CWP)'!AG20,'Actual MH (Non-CWP)'!AG21)</f>
        <v>0</v>
      </c>
      <c r="AJ93" s="114">
        <f ca="1">SUM('Actual MH (Non-CWP)'!AH13,'Actual MH (Non-CWP)'!AH14,'Actual MH (Non-CWP)'!AH19,'Actual MH (Non-CWP)'!AH21,'Actual MH (Non-CWP)'!AH20,'Actual MH (Non-CWP)'!AH21)</f>
        <v>0</v>
      </c>
      <c r="AK93" s="114">
        <f ca="1">SUM('Actual MH (Non-CWP)'!AI13,'Actual MH (Non-CWP)'!AI14,'Actual MH (Non-CWP)'!AI19,'Actual MH (Non-CWP)'!AI21,'Actual MH (Non-CWP)'!AI20,'Actual MH (Non-CWP)'!AI21)</f>
        <v>0</v>
      </c>
      <c r="AL93" s="114">
        <f ca="1">SUM('Actual MH (Non-CWP)'!AJ13,'Actual MH (Non-CWP)'!AJ14,'Actual MH (Non-CWP)'!AJ19,'Actual MH (Non-CWP)'!AJ21,'Actual MH (Non-CWP)'!AJ20,'Actual MH (Non-CWP)'!AJ21)</f>
        <v>0</v>
      </c>
      <c r="AM93" s="114">
        <f ca="1">SUM('Actual MH (Non-CWP)'!AK13,'Actual MH (Non-CWP)'!AK14,'Actual MH (Non-CWP)'!AK19,'Actual MH (Non-CWP)'!AK21,'Actual MH (Non-CWP)'!AK20,'Actual MH (Non-CWP)'!AK21)</f>
        <v>0</v>
      </c>
      <c r="AN93" s="114">
        <f ca="1">SUM('Actual MH (Non-CWP)'!AL13,'Actual MH (Non-CWP)'!AL14,'Actual MH (Non-CWP)'!AL19,'Actual MH (Non-CWP)'!AL21,'Actual MH (Non-CWP)'!AL20,'Actual MH (Non-CWP)'!AL21)</f>
        <v>0</v>
      </c>
      <c r="AO93" s="114">
        <f ca="1">SUM('Actual MH (Non-CWP)'!AM13,'Actual MH (Non-CWP)'!AM14,'Actual MH (Non-CWP)'!AM19,'Actual MH (Non-CWP)'!AM21,'Actual MH (Non-CWP)'!AM20,'Actual MH (Non-CWP)'!AM21)</f>
        <v>0</v>
      </c>
      <c r="AP93" s="114">
        <f ca="1">SUM('Actual MH (Non-CWP)'!AN13,'Actual MH (Non-CWP)'!AN14,'Actual MH (Non-CWP)'!AN19,'Actual MH (Non-CWP)'!AN21,'Actual MH (Non-CWP)'!AN20,'Actual MH (Non-CWP)'!AN21)</f>
        <v>0</v>
      </c>
      <c r="AQ93" s="114">
        <f ca="1">SUM('Actual MH (Non-CWP)'!AO13,'Actual MH (Non-CWP)'!AO14,'Actual MH (Non-CWP)'!AO19,'Actual MH (Non-CWP)'!AO21,'Actual MH (Non-CWP)'!AO20,'Actual MH (Non-CWP)'!AO21)</f>
        <v>0</v>
      </c>
      <c r="AR93" s="114">
        <f ca="1">SUM('Actual MH (Non-CWP)'!AP13,'Actual MH (Non-CWP)'!AP14,'Actual MH (Non-CWP)'!AP19,'Actual MH (Non-CWP)'!AP21,'Actual MH (Non-CWP)'!AP20,'Actual MH (Non-CWP)'!AP21)</f>
        <v>0</v>
      </c>
      <c r="AS93" s="114">
        <f ca="1">SUM('Actual MH (Non-CWP)'!AQ13,'Actual MH (Non-CWP)'!AQ14,'Actual MH (Non-CWP)'!AQ19,'Actual MH (Non-CWP)'!AQ21,'Actual MH (Non-CWP)'!AQ20,'Actual MH (Non-CWP)'!AQ21)</f>
        <v>0</v>
      </c>
      <c r="AT93" s="114">
        <f ca="1">SUM('Actual MH (Non-CWP)'!AR13,'Actual MH (Non-CWP)'!AR14,'Actual MH (Non-CWP)'!AR19,'Actual MH (Non-CWP)'!AR21,'Actual MH (Non-CWP)'!AR20,'Actual MH (Non-CWP)'!AR21)</f>
        <v>0</v>
      </c>
      <c r="AU93" s="114">
        <f ca="1">SUM('Actual MH (Non-CWP)'!AS13,'Actual MH (Non-CWP)'!AS14,'Actual MH (Non-CWP)'!AS19,'Actual MH (Non-CWP)'!AS21,'Actual MH (Non-CWP)'!AS20,'Actual MH (Non-CWP)'!AS21)</f>
        <v>0</v>
      </c>
      <c r="AV93" s="114">
        <f ca="1">SUM('Actual MH (Non-CWP)'!AT13,'Actual MH (Non-CWP)'!AT14,'Actual MH (Non-CWP)'!AT19,'Actual MH (Non-CWP)'!AT21,'Actual MH (Non-CWP)'!AT20,'Actual MH (Non-CWP)'!AT21)</f>
        <v>0</v>
      </c>
      <c r="AW93" s="114">
        <f ca="1">SUM('Actual MH (Non-CWP)'!AU13,'Actual MH (Non-CWP)'!AU14,'Actual MH (Non-CWP)'!AU19,'Actual MH (Non-CWP)'!AU21,'Actual MH (Non-CWP)'!AU20,'Actual MH (Non-CWP)'!AU21)</f>
        <v>0</v>
      </c>
      <c r="AX93" s="114">
        <f ca="1">SUM('Actual MH (Non-CWP)'!AV13,'Actual MH (Non-CWP)'!AV14,'Actual MH (Non-CWP)'!AV19,'Actual MH (Non-CWP)'!AV21,'Actual MH (Non-CWP)'!AV20,'Actual MH (Non-CWP)'!AV21)</f>
        <v>0</v>
      </c>
      <c r="AY93" s="114">
        <f ca="1">SUM('Actual MH (Non-CWP)'!AW13,'Actual MH (Non-CWP)'!AW14,'Actual MH (Non-CWP)'!AW19,'Actual MH (Non-CWP)'!AW21,'Actual MH (Non-CWP)'!AW20,'Actual MH (Non-CWP)'!AW21)</f>
        <v>0</v>
      </c>
      <c r="AZ93" s="114">
        <f ca="1">SUM('Actual MH (Non-CWP)'!AX13,'Actual MH (Non-CWP)'!AX14,'Actual MH (Non-CWP)'!AX19,'Actual MH (Non-CWP)'!AX21,'Actual MH (Non-CWP)'!AX20,'Actual MH (Non-CWP)'!AX21)</f>
        <v>0</v>
      </c>
      <c r="BA93" s="114">
        <f ca="1">SUM('Actual MH (Non-CWP)'!AY13,'Actual MH (Non-CWP)'!AY14,'Actual MH (Non-CWP)'!AY19,'Actual MH (Non-CWP)'!AY21,'Actual MH (Non-CWP)'!AY20,'Actual MH (Non-CWP)'!AY21)</f>
        <v>0</v>
      </c>
      <c r="BB93" s="114">
        <f ca="1">SUM('Actual MH (Non-CWP)'!AZ13,'Actual MH (Non-CWP)'!AZ14,'Actual MH (Non-CWP)'!AZ19,'Actual MH (Non-CWP)'!AZ21,'Actual MH (Non-CWP)'!AZ20,'Actual MH (Non-CWP)'!AZ21)</f>
        <v>0</v>
      </c>
      <c r="BC93" s="114">
        <f ca="1">SUM('Actual MH (Non-CWP)'!BA13,'Actual MH (Non-CWP)'!BA14,'Actual MH (Non-CWP)'!BA19,'Actual MH (Non-CWP)'!BA21,'Actual MH (Non-CWP)'!BA20,'Actual MH (Non-CWP)'!BA21)</f>
        <v>0</v>
      </c>
      <c r="BD93" s="114">
        <f ca="1">SUM('Actual MH (Non-CWP)'!BB13,'Actual MH (Non-CWP)'!BB14,'Actual MH (Non-CWP)'!BB19,'Actual MH (Non-CWP)'!BB21,'Actual MH (Non-CWP)'!BB20,'Actual MH (Non-CWP)'!BB21)</f>
        <v>0</v>
      </c>
      <c r="BE93" s="114">
        <f ca="1">SUM('Actual MH (Non-CWP)'!BC13,'Actual MH (Non-CWP)'!BC14,'Actual MH (Non-CWP)'!BC19,'Actual MH (Non-CWP)'!BC21,'Actual MH (Non-CWP)'!BC20,'Actual MH (Non-CWP)'!BC21)</f>
        <v>0</v>
      </c>
      <c r="BF93" s="114">
        <f ca="1">SUM('Actual MH (Non-CWP)'!BD13,'Actual MH (Non-CWP)'!BD14,'Actual MH (Non-CWP)'!BD19,'Actual MH (Non-CWP)'!BD21,'Actual MH (Non-CWP)'!BD20,'Actual MH (Non-CWP)'!BD21)</f>
        <v>0</v>
      </c>
      <c r="BG93" s="114">
        <f ca="1">SUM('Actual MH (Non-CWP)'!BE13,'Actual MH (Non-CWP)'!BE14,'Actual MH (Non-CWP)'!BE19,'Actual MH (Non-CWP)'!BE21,'Actual MH (Non-CWP)'!BE20,'Actual MH (Non-CWP)'!BE21)</f>
        <v>0</v>
      </c>
      <c r="BH93" s="114">
        <f ca="1">SUM('Actual MH (Non-CWP)'!BF13,'Actual MH (Non-CWP)'!BF14,'Actual MH (Non-CWP)'!BF19,'Actual MH (Non-CWP)'!BF21,'Actual MH (Non-CWP)'!BF20,'Actual MH (Non-CWP)'!BF21)</f>
        <v>0</v>
      </c>
      <c r="BI93" s="114">
        <f ca="1">SUM('Actual MH (Non-CWP)'!BG13,'Actual MH (Non-CWP)'!BG14,'Actual MH (Non-CWP)'!BG19,'Actual MH (Non-CWP)'!BG21,'Actual MH (Non-CWP)'!BG20,'Actual MH (Non-CWP)'!BG21)</f>
        <v>0</v>
      </c>
      <c r="BJ93" s="114">
        <f ca="1">SUM('Actual MH (Non-CWP)'!BH13,'Actual MH (Non-CWP)'!BH14,'Actual MH (Non-CWP)'!BH19,'Actual MH (Non-CWP)'!BH21,'Actual MH (Non-CWP)'!BH20,'Actual MH (Non-CWP)'!BH21)</f>
        <v>0</v>
      </c>
      <c r="BK93" s="114">
        <f ca="1">SUM('Actual MH (Non-CWP)'!BI13,'Actual MH (Non-CWP)'!BI14,'Actual MH (Non-CWP)'!BI19,'Actual MH (Non-CWP)'!BI21,'Actual MH (Non-CWP)'!BI20,'Actual MH (Non-CWP)'!BI21)</f>
        <v>0</v>
      </c>
      <c r="BL93" s="114">
        <f ca="1">SUM('Actual MH (Non-CWP)'!BJ13,'Actual MH (Non-CWP)'!BJ14,'Actual MH (Non-CWP)'!BJ19,'Actual MH (Non-CWP)'!BJ21,'Actual MH (Non-CWP)'!BJ20,'Actual MH (Non-CWP)'!BJ21)</f>
        <v>0</v>
      </c>
      <c r="BM93" s="114">
        <f ca="1">SUM('Actual MH (Non-CWP)'!BK13,'Actual MH (Non-CWP)'!BK14,'Actual MH (Non-CWP)'!BK19,'Actual MH (Non-CWP)'!BK21,'Actual MH (Non-CWP)'!BK20,'Actual MH (Non-CWP)'!BK21)</f>
        <v>0</v>
      </c>
      <c r="BN93" s="114">
        <f ca="1">SUM('Actual MH (Non-CWP)'!BL13,'Actual MH (Non-CWP)'!BL14,'Actual MH (Non-CWP)'!BL19,'Actual MH (Non-CWP)'!BL21,'Actual MH (Non-CWP)'!BL20,'Actual MH (Non-CWP)'!BL21)</f>
        <v>0</v>
      </c>
      <c r="BO93" s="114">
        <f ca="1">SUM('Actual MH (Non-CWP)'!BM13,'Actual MH (Non-CWP)'!BM14,'Actual MH (Non-CWP)'!BM19,'Actual MH (Non-CWP)'!BM21,'Actual MH (Non-CWP)'!BM20,'Actual MH (Non-CWP)'!BM21)</f>
        <v>0</v>
      </c>
      <c r="BP93" s="114">
        <f ca="1">SUM('Actual MH (Non-CWP)'!BN13,'Actual MH (Non-CWP)'!BN14,'Actual MH (Non-CWP)'!BN19,'Actual MH (Non-CWP)'!BN21,'Actual MH (Non-CWP)'!BN20,'Actual MH (Non-CWP)'!BN21)</f>
        <v>0</v>
      </c>
      <c r="BQ93" s="114">
        <f ca="1">SUM('Actual MH (Non-CWP)'!BO13,'Actual MH (Non-CWP)'!BO14,'Actual MH (Non-CWP)'!BO19,'Actual MH (Non-CWP)'!BO21,'Actual MH (Non-CWP)'!BO20,'Actual MH (Non-CWP)'!BO21)</f>
        <v>0</v>
      </c>
      <c r="BR93" s="114">
        <f ca="1">SUM('Actual MH (Non-CWP)'!BP13,'Actual MH (Non-CWP)'!BP14,'Actual MH (Non-CWP)'!BP19,'Actual MH (Non-CWP)'!BP21,'Actual MH (Non-CWP)'!BP20,'Actual MH (Non-CWP)'!BP21)</f>
        <v>0</v>
      </c>
      <c r="BS93" s="114">
        <f ca="1">SUM('Actual MH (Non-CWP)'!BQ13,'Actual MH (Non-CWP)'!BQ14,'Actual MH (Non-CWP)'!BQ19,'Actual MH (Non-CWP)'!BQ21,'Actual MH (Non-CWP)'!BQ20,'Actual MH (Non-CWP)'!BQ21)</f>
        <v>0</v>
      </c>
      <c r="BT93" s="114">
        <f ca="1">SUM('Actual MH (Non-CWP)'!BR13,'Actual MH (Non-CWP)'!BR14,'Actual MH (Non-CWP)'!BR19,'Actual MH (Non-CWP)'!BR21,'Actual MH (Non-CWP)'!BR20,'Actual MH (Non-CWP)'!BR21)</f>
        <v>0</v>
      </c>
      <c r="BU93" s="114">
        <f ca="1">SUM('Actual MH (Non-CWP)'!BS13,'Actual MH (Non-CWP)'!BS14,'Actual MH (Non-CWP)'!BS19,'Actual MH (Non-CWP)'!BS21,'Actual MH (Non-CWP)'!BS20,'Actual MH (Non-CWP)'!BS21)</f>
        <v>0</v>
      </c>
      <c r="BV93" s="114">
        <f ca="1">SUM('Actual MH (Non-CWP)'!BT13,'Actual MH (Non-CWP)'!BT14,'Actual MH (Non-CWP)'!BT19,'Actual MH (Non-CWP)'!BT21,'Actual MH (Non-CWP)'!BT20,'Actual MH (Non-CWP)'!BT21)</f>
        <v>0</v>
      </c>
      <c r="BW93" s="114">
        <f ca="1">SUM('Actual MH (Non-CWP)'!BU13,'Actual MH (Non-CWP)'!BU14,'Actual MH (Non-CWP)'!BU19,'Actual MH (Non-CWP)'!BU21,'Actual MH (Non-CWP)'!BU20,'Actual MH (Non-CWP)'!BU21)</f>
        <v>0</v>
      </c>
      <c r="BX93" s="114">
        <f ca="1">SUM('Actual MH (Non-CWP)'!BV13,'Actual MH (Non-CWP)'!BV14,'Actual MH (Non-CWP)'!BV19,'Actual MH (Non-CWP)'!BV21,'Actual MH (Non-CWP)'!BV20,'Actual MH (Non-CWP)'!BV21)</f>
        <v>0</v>
      </c>
      <c r="BY93" s="114">
        <f ca="1">SUM('Actual MH (Non-CWP)'!BW13,'Actual MH (Non-CWP)'!BW14,'Actual MH (Non-CWP)'!BW19,'Actual MH (Non-CWP)'!BW21,'Actual MH (Non-CWP)'!BW20,'Actual MH (Non-CWP)'!BW21)</f>
        <v>0</v>
      </c>
      <c r="BZ93" s="114">
        <f ca="1">SUM('Actual MH (Non-CWP)'!BX13,'Actual MH (Non-CWP)'!BX14,'Actual MH (Non-CWP)'!BX19,'Actual MH (Non-CWP)'!BX21,'Actual MH (Non-CWP)'!BX20,'Actual MH (Non-CWP)'!BX21)</f>
        <v>0</v>
      </c>
      <c r="CA93" s="114">
        <f ca="1">SUM('Actual MH (Non-CWP)'!BY13,'Actual MH (Non-CWP)'!BY14,'Actual MH (Non-CWP)'!BY19,'Actual MH (Non-CWP)'!BY21,'Actual MH (Non-CWP)'!BY20,'Actual MH (Non-CWP)'!BY21)</f>
        <v>0</v>
      </c>
      <c r="CB93" s="114">
        <f ca="1">SUM('Actual MH (Non-CWP)'!BZ13,'Actual MH (Non-CWP)'!BZ14,'Actual MH (Non-CWP)'!BZ19,'Actual MH (Non-CWP)'!BZ21,'Actual MH (Non-CWP)'!BZ20,'Actual MH (Non-CWP)'!BZ21)</f>
        <v>0</v>
      </c>
      <c r="CC93" s="114">
        <f ca="1">SUM('Actual MH (Non-CWP)'!CA13,'Actual MH (Non-CWP)'!CA14,'Actual MH (Non-CWP)'!CA19,'Actual MH (Non-CWP)'!CA21,'Actual MH (Non-CWP)'!CA20,'Actual MH (Non-CWP)'!CA21)</f>
        <v>0</v>
      </c>
      <c r="CD93" s="114">
        <f ca="1">SUM('Actual MH (Non-CWP)'!CB13,'Actual MH (Non-CWP)'!CB14,'Actual MH (Non-CWP)'!CB19,'Actual MH (Non-CWP)'!CB21,'Actual MH (Non-CWP)'!CB20,'Actual MH (Non-CWP)'!CB21)</f>
        <v>0</v>
      </c>
      <c r="CE93" s="114">
        <f ca="1">SUM('Actual MH (Non-CWP)'!CC13,'Actual MH (Non-CWP)'!CC14,'Actual MH (Non-CWP)'!CC19,'Actual MH (Non-CWP)'!CC21,'Actual MH (Non-CWP)'!CC20,'Actual MH (Non-CWP)'!CC21)</f>
        <v>0</v>
      </c>
      <c r="CF93" s="114">
        <f ca="1">SUM('Actual MH (Non-CWP)'!CD13,'Actual MH (Non-CWP)'!CD14,'Actual MH (Non-CWP)'!CD19,'Actual MH (Non-CWP)'!CD21,'Actual MH (Non-CWP)'!CD20,'Actual MH (Non-CWP)'!CD21)</f>
        <v>0</v>
      </c>
      <c r="CG93" s="114">
        <f ca="1">SUM('Actual MH (Non-CWP)'!CE13,'Actual MH (Non-CWP)'!CE14,'Actual MH (Non-CWP)'!CE19,'Actual MH (Non-CWP)'!CE21,'Actual MH (Non-CWP)'!CE20,'Actual MH (Non-CWP)'!CE21)</f>
        <v>0</v>
      </c>
      <c r="CH93" s="114">
        <f ca="1">SUM('Actual MH (Non-CWP)'!CF13,'Actual MH (Non-CWP)'!CF14,'Actual MH (Non-CWP)'!CF19,'Actual MH (Non-CWP)'!CF21,'Actual MH (Non-CWP)'!CF20,'Actual MH (Non-CWP)'!CF21)</f>
        <v>0</v>
      </c>
      <c r="CI93" s="114">
        <f ca="1">SUM('Actual MH (Non-CWP)'!CG13,'Actual MH (Non-CWP)'!CG14,'Actual MH (Non-CWP)'!CG19,'Actual MH (Non-CWP)'!CG21,'Actual MH (Non-CWP)'!CG20,'Actual MH (Non-CWP)'!CG21)</f>
        <v>0</v>
      </c>
      <c r="CJ93" s="114">
        <f ca="1">SUM('Actual MH (Non-CWP)'!CH13,'Actual MH (Non-CWP)'!CH14,'Actual MH (Non-CWP)'!CH19,'Actual MH (Non-CWP)'!CH21,'Actual MH (Non-CWP)'!CH20,'Actual MH (Non-CWP)'!CH21)</f>
        <v>0</v>
      </c>
      <c r="CK93" s="114">
        <f ca="1">SUM('Actual MH (Non-CWP)'!CI13,'Actual MH (Non-CWP)'!CI14,'Actual MH (Non-CWP)'!CI19,'Actual MH (Non-CWP)'!CI21,'Actual MH (Non-CWP)'!CI20,'Actual MH (Non-CWP)'!CI21)</f>
        <v>0</v>
      </c>
      <c r="CL93" s="114">
        <f ca="1">SUM('Actual MH (Non-CWP)'!CJ13,'Actual MH (Non-CWP)'!CJ14,'Actual MH (Non-CWP)'!CJ19,'Actual MH (Non-CWP)'!CJ21,'Actual MH (Non-CWP)'!CJ20,'Actual MH (Non-CWP)'!CJ21)</f>
        <v>0</v>
      </c>
      <c r="CM93" s="227">
        <f ca="1">SUM('Actual MH (Non-CWP)'!CK13,'Actual MH (Non-CWP)'!CK14,'Actual MH (Non-CWP)'!CK19,'Actual MH (Non-CWP)'!CK21,'Actual MH (Non-CWP)'!CK20,'Actual MH (Non-CWP)'!CK21)</f>
        <v>0</v>
      </c>
      <c r="CN93" s="114">
        <f ca="1">SUM('Actual MH (Non-CWP)'!CL13,'Actual MH (Non-CWP)'!CL14,'Actual MH (Non-CWP)'!CL19,'Actual MH (Non-CWP)'!CL21,'Actual MH (Non-CWP)'!CL20,'Actual MH (Non-CWP)'!CL21)</f>
        <v>0</v>
      </c>
      <c r="CO93" s="114">
        <f ca="1">SUM('Actual MH (Non-CWP)'!CM13,'Actual MH (Non-CWP)'!CM14,'Actual MH (Non-CWP)'!CM19,'Actual MH (Non-CWP)'!CM21,'Actual MH (Non-CWP)'!CM20,'Actual MH (Non-CWP)'!CM21)</f>
        <v>0</v>
      </c>
      <c r="CP93" s="114">
        <f ca="1">SUM('Actual MH (Non-CWP)'!CN13,'Actual MH (Non-CWP)'!CN14,'Actual MH (Non-CWP)'!CN19,'Actual MH (Non-CWP)'!CN21,'Actual MH (Non-CWP)'!CN20,'Actual MH (Non-CWP)'!CN21)</f>
        <v>0</v>
      </c>
      <c r="CQ93" s="114">
        <f ca="1">SUM('Actual MH (Non-CWP)'!CO13,'Actual MH (Non-CWP)'!CO14,'Actual MH (Non-CWP)'!CO19,'Actual MH (Non-CWP)'!CO21,'Actual MH (Non-CWP)'!CO20,'Actual MH (Non-CWP)'!CO21)</f>
        <v>0</v>
      </c>
      <c r="CR93" s="114">
        <f ca="1">SUM('Actual MH (Non-CWP)'!CP13,'Actual MH (Non-CWP)'!CP14,'Actual MH (Non-CWP)'!CP19,'Actual MH (Non-CWP)'!CP21,'Actual MH (Non-CWP)'!CP20,'Actual MH (Non-CWP)'!CP21)</f>
        <v>0</v>
      </c>
      <c r="CS93" s="227">
        <f ca="1">SUM('Actual MH (Non-CWP)'!CQ13,'Actual MH (Non-CWP)'!CQ14,'Actual MH (Non-CWP)'!CQ19,'Actual MH (Non-CWP)'!CQ21,'Actual MH (Non-CWP)'!CQ20,'Actual MH (Non-CWP)'!CQ21)</f>
        <v>0</v>
      </c>
      <c r="CT93" s="114">
        <f ca="1">SUM('Actual MH (Non-CWP)'!CR13,'Actual MH (Non-CWP)'!CR14,'Actual MH (Non-CWP)'!CR19,'Actual MH (Non-CWP)'!CR21,'Actual MH (Non-CWP)'!CR20,'Actual MH (Non-CWP)'!CR21)</f>
        <v>0</v>
      </c>
      <c r="CU93" s="114">
        <f ca="1">SUM('Actual MH (Non-CWP)'!CS13,'Actual MH (Non-CWP)'!CS14,'Actual MH (Non-CWP)'!CS19,'Actual MH (Non-CWP)'!CS21,'Actual MH (Non-CWP)'!CS20,'Actual MH (Non-CWP)'!CS21)</f>
        <v>0</v>
      </c>
      <c r="CV93" s="114">
        <f ca="1">SUM('Actual MH (Non-CWP)'!CT13,'Actual MH (Non-CWP)'!CT14,'Actual MH (Non-CWP)'!CT19,'Actual MH (Non-CWP)'!CT21,'Actual MH (Non-CWP)'!CT20,'Actual MH (Non-CWP)'!CT21)</f>
        <v>0</v>
      </c>
      <c r="CW93" s="114">
        <f ca="1">SUM('Actual MH (Non-CWP)'!CU13,'Actual MH (Non-CWP)'!CU14,'Actual MH (Non-CWP)'!CU19,'Actual MH (Non-CWP)'!CU21,'Actual MH (Non-CWP)'!CU20,'Actual MH (Non-CWP)'!CU21)</f>
        <v>0</v>
      </c>
      <c r="CX93" s="204">
        <f ca="1">SUM('Actual MH (Non-CWP)'!CV13,'Actual MH (Non-CWP)'!CV14,'Actual MH (Non-CWP)'!CV19,'Actual MH (Non-CWP)'!CV21,'Actual MH (Non-CWP)'!CV20,'Actual MH (Non-CWP)'!CV21)</f>
        <v>0</v>
      </c>
      <c r="CY93" s="194">
        <f t="shared" ref="CY93:CY94" ca="1" si="123">CM93+CO93+CQ93+CS93+CU93+CW93</f>
        <v>0</v>
      </c>
      <c r="CZ93" s="195">
        <f t="shared" ref="CZ93:CZ94" ca="1" si="124">CN93+CP93+CR93+CT93+CV93+CX93</f>
        <v>0</v>
      </c>
    </row>
    <row r="94" spans="1:104" ht="12.75" thickBot="1">
      <c r="A94" s="41"/>
      <c r="C94" s="42"/>
      <c r="D94" s="572"/>
      <c r="E94" s="42"/>
      <c r="F94" s="115" t="s">
        <v>71</v>
      </c>
      <c r="G94" s="116">
        <f>SUM('Actual MH (Non-CWP)'!E11,'Actual MH (Non-CWP)'!E17)</f>
        <v>0</v>
      </c>
      <c r="H94" s="116">
        <f>SUM('Actual MH (Non-CWP)'!F11,'Actual MH (Non-CWP)'!F17)</f>
        <v>0</v>
      </c>
      <c r="I94" s="116">
        <f>SUM('Actual MH (Non-CWP)'!G11,'Actual MH (Non-CWP)'!G17)</f>
        <v>0</v>
      </c>
      <c r="J94" s="116">
        <f>SUM('Actual MH (Non-CWP)'!H11,'Actual MH (Non-CWP)'!H17)</f>
        <v>0</v>
      </c>
      <c r="K94" s="116">
        <f>SUM('Actual MH (Non-CWP)'!I11,'Actual MH (Non-CWP)'!I17)</f>
        <v>0</v>
      </c>
      <c r="L94" s="117">
        <f>SUM('Actual MH (Non-CWP)'!J11,'Actual MH (Non-CWP)'!J17)</f>
        <v>0</v>
      </c>
      <c r="M94" s="117">
        <f>SUM('Actual MH (Non-CWP)'!K11,'Actual MH (Non-CWP)'!K17)</f>
        <v>0</v>
      </c>
      <c r="N94" s="117">
        <f>SUM('Actual MH (Non-CWP)'!L11,'Actual MH (Non-CWP)'!L17)</f>
        <v>0</v>
      </c>
      <c r="O94" s="117">
        <f>SUM('Actual MH (Non-CWP)'!M11,'Actual MH (Non-CWP)'!M17)</f>
        <v>0</v>
      </c>
      <c r="P94" s="117">
        <f>SUM('Actual MH (Non-CWP)'!N11,'Actual MH (Non-CWP)'!N17)</f>
        <v>0</v>
      </c>
      <c r="Q94" s="117">
        <f>SUM('Actual MH (Non-CWP)'!O11,'Actual MH (Non-CWP)'!O17)</f>
        <v>0</v>
      </c>
      <c r="R94" s="117">
        <f>SUM('Actual MH (Non-CWP)'!P11,'Actual MH (Non-CWP)'!P17)</f>
        <v>0</v>
      </c>
      <c r="S94" s="117">
        <f>SUM('Actual MH (Non-CWP)'!Q11,'Actual MH (Non-CWP)'!Q17)</f>
        <v>0</v>
      </c>
      <c r="T94" s="117">
        <f>SUM('Actual MH (Non-CWP)'!R11,'Actual MH (Non-CWP)'!R17)</f>
        <v>0</v>
      </c>
      <c r="U94" s="117">
        <f>SUM('Actual MH (Non-CWP)'!S11,'Actual MH (Non-CWP)'!S17)</f>
        <v>0</v>
      </c>
      <c r="V94" s="117">
        <f>SUM('Actual MH (Non-CWP)'!T11,'Actual MH (Non-CWP)'!T17)</f>
        <v>0</v>
      </c>
      <c r="W94" s="117">
        <f>SUM('Actual MH (Non-CWP)'!U11,'Actual MH (Non-CWP)'!U17)</f>
        <v>0</v>
      </c>
      <c r="X94" s="117">
        <f>SUM('Actual MH (Non-CWP)'!V11,'Actual MH (Non-CWP)'!V17)</f>
        <v>0</v>
      </c>
      <c r="Y94" s="117">
        <f>SUM('Actual MH (Non-CWP)'!W11,'Actual MH (Non-CWP)'!W17)</f>
        <v>0</v>
      </c>
      <c r="Z94" s="117">
        <f>SUM('Actual MH (Non-CWP)'!X11,'Actual MH (Non-CWP)'!X17)</f>
        <v>0</v>
      </c>
      <c r="AA94" s="117">
        <f>SUM('Actual MH (Non-CWP)'!Y11,'Actual MH (Non-CWP)'!Y17)</f>
        <v>0</v>
      </c>
      <c r="AB94" s="117">
        <f>SUM('Actual MH (Non-CWP)'!Z11,'Actual MH (Non-CWP)'!Z17)</f>
        <v>0</v>
      </c>
      <c r="AC94" s="117">
        <f>SUM('Actual MH (Non-CWP)'!AA11,'Actual MH (Non-CWP)'!AA17)</f>
        <v>0</v>
      </c>
      <c r="AD94" s="117">
        <f>SUM('Actual MH (Non-CWP)'!AB11,'Actual MH (Non-CWP)'!AB17)</f>
        <v>0</v>
      </c>
      <c r="AE94" s="117">
        <f>SUM('Actual MH (Non-CWP)'!AC11,'Actual MH (Non-CWP)'!AC17)</f>
        <v>0</v>
      </c>
      <c r="AF94" s="117">
        <f>SUM('Actual MH (Non-CWP)'!AD11,'Actual MH (Non-CWP)'!AD17)</f>
        <v>0</v>
      </c>
      <c r="AG94" s="117">
        <f>SUM('Actual MH (Non-CWP)'!AE11,'Actual MH (Non-CWP)'!AE17)</f>
        <v>0</v>
      </c>
      <c r="AH94" s="117">
        <f>SUM('Actual MH (Non-CWP)'!AF11,'Actual MH (Non-CWP)'!AF17)</f>
        <v>0</v>
      </c>
      <c r="AI94" s="117">
        <f>SUM('Actual MH (Non-CWP)'!AG11,'Actual MH (Non-CWP)'!AG17)</f>
        <v>0</v>
      </c>
      <c r="AJ94" s="117">
        <f>SUM('Actual MH (Non-CWP)'!AH11,'Actual MH (Non-CWP)'!AH17)</f>
        <v>0</v>
      </c>
      <c r="AK94" s="117">
        <f>SUM('Actual MH (Non-CWP)'!AI11,'Actual MH (Non-CWP)'!AI17)</f>
        <v>0</v>
      </c>
      <c r="AL94" s="117">
        <f>SUM('Actual MH (Non-CWP)'!AJ11,'Actual MH (Non-CWP)'!AJ17)</f>
        <v>0</v>
      </c>
      <c r="AM94" s="117">
        <f>SUM('Actual MH (Non-CWP)'!AK11,'Actual MH (Non-CWP)'!AK17)</f>
        <v>0</v>
      </c>
      <c r="AN94" s="117">
        <f>SUM('Actual MH (Non-CWP)'!AL11,'Actual MH (Non-CWP)'!AL17)</f>
        <v>0</v>
      </c>
      <c r="AO94" s="117">
        <f>SUM('Actual MH (Non-CWP)'!AM11,'Actual MH (Non-CWP)'!AM17)</f>
        <v>0</v>
      </c>
      <c r="AP94" s="117">
        <f>SUM('Actual MH (Non-CWP)'!AN11,'Actual MH (Non-CWP)'!AN17)</f>
        <v>0</v>
      </c>
      <c r="AQ94" s="117">
        <f>SUM('Actual MH (Non-CWP)'!AO11,'Actual MH (Non-CWP)'!AO17)</f>
        <v>0</v>
      </c>
      <c r="AR94" s="117">
        <f>SUM('Actual MH (Non-CWP)'!AP11,'Actual MH (Non-CWP)'!AP17)</f>
        <v>0</v>
      </c>
      <c r="AS94" s="117">
        <f>SUM('Actual MH (Non-CWP)'!AQ11,'Actual MH (Non-CWP)'!AQ17)</f>
        <v>0</v>
      </c>
      <c r="AT94" s="117">
        <f>SUM('Actual MH (Non-CWP)'!AR11,'Actual MH (Non-CWP)'!AR17)</f>
        <v>0</v>
      </c>
      <c r="AU94" s="117">
        <f>SUM('Actual MH (Non-CWP)'!AS11,'Actual MH (Non-CWP)'!AS17)</f>
        <v>0</v>
      </c>
      <c r="AV94" s="117">
        <f>SUM('Actual MH (Non-CWP)'!AT11,'Actual MH (Non-CWP)'!AT17)</f>
        <v>0</v>
      </c>
      <c r="AW94" s="117">
        <f>SUM('Actual MH (Non-CWP)'!AU11,'Actual MH (Non-CWP)'!AU17)</f>
        <v>0</v>
      </c>
      <c r="AX94" s="117">
        <f>SUM('Actual MH (Non-CWP)'!AV11,'Actual MH (Non-CWP)'!AV17)</f>
        <v>0</v>
      </c>
      <c r="AY94" s="117">
        <f>SUM('Actual MH (Non-CWP)'!AW11,'Actual MH (Non-CWP)'!AW17)</f>
        <v>0</v>
      </c>
      <c r="AZ94" s="117">
        <f>SUM('Actual MH (Non-CWP)'!AX11,'Actual MH (Non-CWP)'!AX17)</f>
        <v>0</v>
      </c>
      <c r="BA94" s="117">
        <f>SUM('Actual MH (Non-CWP)'!AY11,'Actual MH (Non-CWP)'!AY17)</f>
        <v>0</v>
      </c>
      <c r="BB94" s="117">
        <f>SUM('Actual MH (Non-CWP)'!AZ11,'Actual MH (Non-CWP)'!AZ17)</f>
        <v>0</v>
      </c>
      <c r="BC94" s="117">
        <f>SUM('Actual MH (Non-CWP)'!BA11,'Actual MH (Non-CWP)'!BA17)</f>
        <v>0</v>
      </c>
      <c r="BD94" s="117">
        <f>SUM('Actual MH (Non-CWP)'!BB11,'Actual MH (Non-CWP)'!BB17)</f>
        <v>0</v>
      </c>
      <c r="BE94" s="117">
        <f>SUM('Actual MH (Non-CWP)'!BC11,'Actual MH (Non-CWP)'!BC17)</f>
        <v>0</v>
      </c>
      <c r="BF94" s="117">
        <f>SUM('Actual MH (Non-CWP)'!BD11,'Actual MH (Non-CWP)'!BD17)</f>
        <v>0</v>
      </c>
      <c r="BG94" s="117">
        <f>SUM('Actual MH (Non-CWP)'!BE11,'Actual MH (Non-CWP)'!BE17)</f>
        <v>0</v>
      </c>
      <c r="BH94" s="117">
        <f>SUM('Actual MH (Non-CWP)'!BF11,'Actual MH (Non-CWP)'!BF17)</f>
        <v>0</v>
      </c>
      <c r="BI94" s="117">
        <f>SUM('Actual MH (Non-CWP)'!BG11,'Actual MH (Non-CWP)'!BG17)</f>
        <v>0</v>
      </c>
      <c r="BJ94" s="117">
        <f>SUM('Actual MH (Non-CWP)'!BH11,'Actual MH (Non-CWP)'!BH17)</f>
        <v>0</v>
      </c>
      <c r="BK94" s="117">
        <f>SUM('Actual MH (Non-CWP)'!BI11,'Actual MH (Non-CWP)'!BI17)</f>
        <v>0</v>
      </c>
      <c r="BL94" s="117">
        <f>SUM('Actual MH (Non-CWP)'!BJ11,'Actual MH (Non-CWP)'!BJ17)</f>
        <v>0</v>
      </c>
      <c r="BM94" s="117">
        <f>SUM('Actual MH (Non-CWP)'!BK11,'Actual MH (Non-CWP)'!BK17)</f>
        <v>0</v>
      </c>
      <c r="BN94" s="117">
        <f>SUM('Actual MH (Non-CWP)'!BL11,'Actual MH (Non-CWP)'!BL17)</f>
        <v>0</v>
      </c>
      <c r="BO94" s="117">
        <f>SUM('Actual MH (Non-CWP)'!BM11,'Actual MH (Non-CWP)'!BM17)</f>
        <v>0</v>
      </c>
      <c r="BP94" s="117">
        <f>SUM('Actual MH (Non-CWP)'!BN11,'Actual MH (Non-CWP)'!BN17)</f>
        <v>0</v>
      </c>
      <c r="BQ94" s="117">
        <f>SUM('Actual MH (Non-CWP)'!BO11,'Actual MH (Non-CWP)'!BO17)</f>
        <v>0</v>
      </c>
      <c r="BR94" s="117">
        <f>SUM('Actual MH (Non-CWP)'!BP11,'Actual MH (Non-CWP)'!BP17)</f>
        <v>0</v>
      </c>
      <c r="BS94" s="117">
        <f>SUM('Actual MH (Non-CWP)'!BQ11,'Actual MH (Non-CWP)'!BQ17)</f>
        <v>0</v>
      </c>
      <c r="BT94" s="117">
        <f>SUM('Actual MH (Non-CWP)'!BR11,'Actual MH (Non-CWP)'!BR17)</f>
        <v>0</v>
      </c>
      <c r="BU94" s="117">
        <f>SUM('Actual MH (Non-CWP)'!BS11,'Actual MH (Non-CWP)'!BS17)</f>
        <v>0</v>
      </c>
      <c r="BV94" s="117">
        <f>SUM('Actual MH (Non-CWP)'!BT11,'Actual MH (Non-CWP)'!BT17)</f>
        <v>0</v>
      </c>
      <c r="BW94" s="117">
        <f>SUM('Actual MH (Non-CWP)'!BU11,'Actual MH (Non-CWP)'!BU17)</f>
        <v>0</v>
      </c>
      <c r="BX94" s="117">
        <f>SUM('Actual MH (Non-CWP)'!BV11,'Actual MH (Non-CWP)'!BV17)</f>
        <v>0</v>
      </c>
      <c r="BY94" s="117">
        <f>SUM('Actual MH (Non-CWP)'!BW11,'Actual MH (Non-CWP)'!BW17)</f>
        <v>0</v>
      </c>
      <c r="BZ94" s="117">
        <f>SUM('Actual MH (Non-CWP)'!BX11,'Actual MH (Non-CWP)'!BX17)</f>
        <v>0</v>
      </c>
      <c r="CA94" s="117">
        <f>SUM('Actual MH (Non-CWP)'!BY11,'Actual MH (Non-CWP)'!BY17)</f>
        <v>0</v>
      </c>
      <c r="CB94" s="117">
        <f>SUM('Actual MH (Non-CWP)'!BZ11,'Actual MH (Non-CWP)'!BZ17)</f>
        <v>0</v>
      </c>
      <c r="CC94" s="117">
        <f>SUM('Actual MH (Non-CWP)'!CA11,'Actual MH (Non-CWP)'!CA17)</f>
        <v>0</v>
      </c>
      <c r="CD94" s="117">
        <f>SUM('Actual MH (Non-CWP)'!CB11,'Actual MH (Non-CWP)'!CB17)</f>
        <v>0</v>
      </c>
      <c r="CE94" s="117">
        <f>SUM('Actual MH (Non-CWP)'!CC11,'Actual MH (Non-CWP)'!CC17)</f>
        <v>0</v>
      </c>
      <c r="CF94" s="117">
        <f>SUM('Actual MH (Non-CWP)'!CD11,'Actual MH (Non-CWP)'!CD17)</f>
        <v>0</v>
      </c>
      <c r="CG94" s="117">
        <f>SUM('Actual MH (Non-CWP)'!CE11,'Actual MH (Non-CWP)'!CE17)</f>
        <v>0</v>
      </c>
      <c r="CH94" s="117">
        <f>SUM('Actual MH (Non-CWP)'!CF11,'Actual MH (Non-CWP)'!CF17)</f>
        <v>0</v>
      </c>
      <c r="CI94" s="117">
        <f>SUM('Actual MH (Non-CWP)'!CG11,'Actual MH (Non-CWP)'!CG17)</f>
        <v>0</v>
      </c>
      <c r="CJ94" s="117">
        <f>SUM('Actual MH (Non-CWP)'!CH11,'Actual MH (Non-CWP)'!CH17)</f>
        <v>0</v>
      </c>
      <c r="CK94" s="117">
        <f>SUM('Actual MH (Non-CWP)'!CI11,'Actual MH (Non-CWP)'!CI17)</f>
        <v>0</v>
      </c>
      <c r="CL94" s="117">
        <f>SUM('Actual MH (Non-CWP)'!CJ11,'Actual MH (Non-CWP)'!CJ17)</f>
        <v>0</v>
      </c>
      <c r="CM94" s="228">
        <f>SUM('Actual MH (Non-CWP)'!CK11,'Actual MH (Non-CWP)'!CK17)</f>
        <v>0</v>
      </c>
      <c r="CN94" s="117">
        <f>SUM('Actual MH (Non-CWP)'!CL11,'Actual MH (Non-CWP)'!CL17)</f>
        <v>0</v>
      </c>
      <c r="CO94" s="117">
        <f>SUM('Actual MH (Non-CWP)'!CM11,'Actual MH (Non-CWP)'!CM17)</f>
        <v>0</v>
      </c>
      <c r="CP94" s="117">
        <f>SUM('Actual MH (Non-CWP)'!CN11,'Actual MH (Non-CWP)'!CN17)</f>
        <v>0</v>
      </c>
      <c r="CQ94" s="117">
        <f>SUM('Actual MH (Non-CWP)'!CO11,'Actual MH (Non-CWP)'!CO17)</f>
        <v>0</v>
      </c>
      <c r="CR94" s="117">
        <f>SUM('Actual MH (Non-CWP)'!CP11,'Actual MH (Non-CWP)'!CP17)</f>
        <v>0</v>
      </c>
      <c r="CS94" s="228">
        <f>SUM('Actual MH (Non-CWP)'!CQ11,'Actual MH (Non-CWP)'!CQ17)</f>
        <v>0</v>
      </c>
      <c r="CT94" s="117">
        <f>SUM('Actual MH (Non-CWP)'!CR11,'Actual MH (Non-CWP)'!CR17)</f>
        <v>0</v>
      </c>
      <c r="CU94" s="117">
        <f>SUM('Actual MH (Non-CWP)'!CS11,'Actual MH (Non-CWP)'!CS17)</f>
        <v>0</v>
      </c>
      <c r="CV94" s="117">
        <f>SUM('Actual MH (Non-CWP)'!CT11,'Actual MH (Non-CWP)'!CT17)</f>
        <v>0</v>
      </c>
      <c r="CW94" s="117">
        <f>SUM('Actual MH (Non-CWP)'!CU11,'Actual MH (Non-CWP)'!CU17)</f>
        <v>0</v>
      </c>
      <c r="CX94" s="205">
        <f>SUM('Actual MH (Non-CWP)'!CV11,'Actual MH (Non-CWP)'!CV17)</f>
        <v>0</v>
      </c>
      <c r="CY94" s="196">
        <f t="shared" si="123"/>
        <v>0</v>
      </c>
      <c r="CZ94" s="197">
        <f t="shared" si="124"/>
        <v>0</v>
      </c>
    </row>
    <row r="95" spans="1:104">
      <c r="A95" s="41"/>
      <c r="B95" s="42"/>
      <c r="C95" s="42"/>
      <c r="D95" s="42"/>
      <c r="E95" s="42"/>
      <c r="F95" s="118"/>
      <c r="G95" s="119"/>
      <c r="H95" s="120"/>
      <c r="I95" s="119"/>
      <c r="J95" s="120"/>
      <c r="K95" s="121"/>
      <c r="L95" s="122"/>
      <c r="M95" s="122"/>
      <c r="N95" s="122"/>
      <c r="O95" s="123"/>
      <c r="P95" s="123"/>
      <c r="Q95" s="123"/>
      <c r="R95" s="123"/>
      <c r="S95" s="124"/>
      <c r="T95" s="123"/>
      <c r="U95" s="124"/>
      <c r="V95" s="123"/>
      <c r="W95" s="122"/>
      <c r="X95" s="122"/>
      <c r="Y95" s="122"/>
      <c r="Z95" s="122"/>
      <c r="AA95" s="123"/>
      <c r="AB95" s="123"/>
      <c r="AC95" s="123"/>
      <c r="AD95" s="123"/>
      <c r="AE95" s="124"/>
      <c r="AF95" s="123"/>
      <c r="AG95" s="124"/>
      <c r="AH95" s="123"/>
      <c r="AI95" s="122"/>
      <c r="AJ95" s="122"/>
      <c r="AK95" s="122"/>
      <c r="AL95" s="122"/>
      <c r="AM95" s="123"/>
      <c r="AN95" s="123"/>
      <c r="AO95" s="123"/>
      <c r="AP95" s="123"/>
      <c r="AQ95" s="124"/>
      <c r="AR95" s="123"/>
      <c r="AS95" s="124"/>
      <c r="AT95" s="123"/>
      <c r="AU95" s="122"/>
      <c r="AV95" s="122"/>
      <c r="AW95" s="122"/>
      <c r="AX95" s="122"/>
      <c r="AY95" s="123"/>
      <c r="AZ95" s="123"/>
      <c r="BA95" s="123"/>
      <c r="BB95" s="123"/>
      <c r="BC95" s="124"/>
      <c r="BD95" s="123"/>
      <c r="BE95" s="124"/>
      <c r="BF95" s="123"/>
      <c r="BG95" s="122"/>
      <c r="BH95" s="122"/>
      <c r="BI95" s="122"/>
      <c r="BJ95" s="122"/>
      <c r="BK95" s="123"/>
      <c r="BL95" s="123"/>
      <c r="BM95" s="123"/>
      <c r="BN95" s="123"/>
      <c r="BO95" s="124"/>
      <c r="BP95" s="123"/>
      <c r="BQ95" s="124"/>
      <c r="BR95" s="123"/>
      <c r="BS95" s="122"/>
      <c r="BT95" s="122"/>
      <c r="BU95" s="122"/>
      <c r="BV95" s="122"/>
      <c r="BW95" s="123"/>
      <c r="BX95" s="123"/>
      <c r="BY95" s="123"/>
      <c r="BZ95" s="123"/>
      <c r="CA95" s="124"/>
      <c r="CB95" s="123"/>
      <c r="CC95" s="124"/>
      <c r="CD95" s="123"/>
      <c r="CE95" s="122"/>
      <c r="CF95" s="122"/>
      <c r="CG95" s="122"/>
      <c r="CH95" s="122"/>
      <c r="CI95" s="123"/>
      <c r="CJ95" s="123"/>
      <c r="CK95" s="123"/>
      <c r="CL95" s="123"/>
      <c r="CM95" s="229"/>
      <c r="CN95" s="123"/>
      <c r="CO95" s="124"/>
      <c r="CP95" s="123"/>
      <c r="CQ95" s="122"/>
      <c r="CR95" s="122"/>
      <c r="CS95" s="364"/>
      <c r="CT95" s="122"/>
      <c r="CU95" s="123"/>
      <c r="CV95" s="123"/>
      <c r="CW95" s="123"/>
      <c r="CX95" s="123"/>
      <c r="CY95" s="104"/>
      <c r="CZ95" s="103"/>
    </row>
    <row r="96" spans="1:104" ht="12.75" thickBot="1">
      <c r="A96" s="41"/>
      <c r="B96" s="42"/>
      <c r="C96" s="42"/>
      <c r="D96" s="42"/>
      <c r="E96" s="42"/>
      <c r="F96" s="125"/>
      <c r="G96" s="126"/>
      <c r="H96" s="127"/>
      <c r="I96" s="126"/>
      <c r="J96" s="127"/>
      <c r="K96" s="127"/>
      <c r="L96" s="128"/>
      <c r="M96" s="128"/>
      <c r="N96" s="128"/>
      <c r="O96" s="128"/>
      <c r="P96" s="128"/>
      <c r="Q96" s="128"/>
      <c r="R96" s="128"/>
      <c r="S96" s="126"/>
      <c r="T96" s="128"/>
      <c r="U96" s="126"/>
      <c r="V96" s="128"/>
      <c r="W96" s="128"/>
      <c r="X96" s="128"/>
      <c r="Y96" s="128"/>
      <c r="Z96" s="128"/>
      <c r="AA96" s="128"/>
      <c r="AB96" s="128"/>
      <c r="AC96" s="128"/>
      <c r="AD96" s="128"/>
      <c r="AE96" s="126"/>
      <c r="AF96" s="128"/>
      <c r="AG96" s="126"/>
      <c r="AH96" s="128"/>
      <c r="AI96" s="128"/>
      <c r="AJ96" s="128"/>
      <c r="AK96" s="128"/>
      <c r="AL96" s="128"/>
      <c r="AM96" s="128"/>
      <c r="AN96" s="128"/>
      <c r="AO96" s="128"/>
      <c r="AP96" s="128"/>
      <c r="AQ96" s="126"/>
      <c r="AR96" s="128"/>
      <c r="AS96" s="126"/>
      <c r="AT96" s="128"/>
      <c r="AU96" s="128"/>
      <c r="AV96" s="128"/>
      <c r="AW96" s="128"/>
      <c r="AX96" s="128"/>
      <c r="AY96" s="128"/>
      <c r="AZ96" s="128"/>
      <c r="BA96" s="128"/>
      <c r="BB96" s="128"/>
      <c r="BC96" s="126"/>
      <c r="BD96" s="128"/>
      <c r="BE96" s="126"/>
      <c r="BF96" s="128"/>
      <c r="BG96" s="128"/>
      <c r="BH96" s="128"/>
      <c r="BI96" s="128"/>
      <c r="BJ96" s="128"/>
      <c r="BK96" s="128"/>
      <c r="BL96" s="128"/>
      <c r="BM96" s="128"/>
      <c r="BN96" s="128"/>
      <c r="BO96" s="126"/>
      <c r="BP96" s="128"/>
      <c r="BQ96" s="126"/>
      <c r="BR96" s="128"/>
      <c r="BS96" s="128"/>
      <c r="BT96" s="128"/>
      <c r="BU96" s="128"/>
      <c r="BV96" s="128"/>
      <c r="BW96" s="128"/>
      <c r="BX96" s="128"/>
      <c r="BY96" s="128"/>
      <c r="BZ96" s="128"/>
      <c r="CA96" s="126"/>
      <c r="CB96" s="128"/>
      <c r="CC96" s="126"/>
      <c r="CD96" s="128"/>
      <c r="CE96" s="128"/>
      <c r="CF96" s="128"/>
      <c r="CG96" s="128"/>
      <c r="CH96" s="128"/>
      <c r="CI96" s="128"/>
      <c r="CJ96" s="128"/>
      <c r="CK96" s="128"/>
      <c r="CL96" s="128"/>
      <c r="CM96" s="230"/>
      <c r="CN96" s="128"/>
      <c r="CO96" s="126"/>
      <c r="CP96" s="128"/>
      <c r="CQ96" s="128"/>
      <c r="CR96" s="128"/>
      <c r="CS96" s="365"/>
      <c r="CT96" s="128"/>
      <c r="CU96" s="128"/>
      <c r="CV96" s="128"/>
      <c r="CW96" s="128"/>
      <c r="CX96" s="128"/>
      <c r="CY96" s="98"/>
      <c r="CZ96" s="102"/>
    </row>
    <row r="97" spans="1:104">
      <c r="A97" s="41"/>
      <c r="B97" s="42"/>
      <c r="C97" s="42"/>
      <c r="D97" s="42"/>
      <c r="E97" s="42"/>
      <c r="F97" s="109" t="s">
        <v>68</v>
      </c>
      <c r="G97" s="105">
        <f>SUMIF($A$12:$A$77,"13",G12:G77)</f>
        <v>0</v>
      </c>
      <c r="H97" s="105">
        <f>SUMIF($A$12:$A$77,"13",H12:H77)</f>
        <v>0</v>
      </c>
      <c r="I97" s="105">
        <f>SUMIF($A$12:$A$77,"13",I12:I77)</f>
        <v>0</v>
      </c>
      <c r="J97" s="105">
        <f>SUMIF($A$12:$A$77,"13",J12:J77)</f>
        <v>0</v>
      </c>
      <c r="K97" s="105">
        <f t="shared" ref="K97:V97" si="125">SUMIF($A$12:$A$77,"13",K12:K77)</f>
        <v>0</v>
      </c>
      <c r="L97" s="106">
        <f t="shared" si="125"/>
        <v>0</v>
      </c>
      <c r="M97" s="106">
        <f t="shared" si="125"/>
        <v>0</v>
      </c>
      <c r="N97" s="106">
        <f t="shared" si="125"/>
        <v>0</v>
      </c>
      <c r="O97" s="106">
        <f t="shared" si="125"/>
        <v>0</v>
      </c>
      <c r="P97" s="106">
        <f t="shared" si="125"/>
        <v>0</v>
      </c>
      <c r="Q97" s="106">
        <f t="shared" si="125"/>
        <v>0</v>
      </c>
      <c r="R97" s="106">
        <f t="shared" si="125"/>
        <v>0</v>
      </c>
      <c r="S97" s="106">
        <f t="shared" si="125"/>
        <v>0</v>
      </c>
      <c r="T97" s="106">
        <f t="shared" si="125"/>
        <v>0</v>
      </c>
      <c r="U97" s="106">
        <f t="shared" si="125"/>
        <v>0</v>
      </c>
      <c r="V97" s="106">
        <f t="shared" si="125"/>
        <v>0</v>
      </c>
      <c r="W97" s="106">
        <f t="shared" ref="W97:CH97" si="126">SUMIF($A$12:$A$77,"13",W12:W77)</f>
        <v>0</v>
      </c>
      <c r="X97" s="106">
        <f t="shared" si="126"/>
        <v>0</v>
      </c>
      <c r="Y97" s="106">
        <f t="shared" si="126"/>
        <v>0</v>
      </c>
      <c r="Z97" s="106">
        <f t="shared" si="126"/>
        <v>0</v>
      </c>
      <c r="AA97" s="106">
        <f t="shared" si="126"/>
        <v>0</v>
      </c>
      <c r="AB97" s="106">
        <f t="shared" si="126"/>
        <v>0</v>
      </c>
      <c r="AC97" s="106">
        <f t="shared" si="126"/>
        <v>0</v>
      </c>
      <c r="AD97" s="106">
        <f t="shared" si="126"/>
        <v>0</v>
      </c>
      <c r="AE97" s="106">
        <f t="shared" si="126"/>
        <v>0</v>
      </c>
      <c r="AF97" s="106">
        <f t="shared" si="126"/>
        <v>0</v>
      </c>
      <c r="AG97" s="106">
        <f t="shared" si="126"/>
        <v>0</v>
      </c>
      <c r="AH97" s="106">
        <f t="shared" si="126"/>
        <v>0</v>
      </c>
      <c r="AI97" s="106">
        <f t="shared" si="126"/>
        <v>0</v>
      </c>
      <c r="AJ97" s="106">
        <f t="shared" si="126"/>
        <v>0</v>
      </c>
      <c r="AK97" s="106">
        <f t="shared" si="126"/>
        <v>0</v>
      </c>
      <c r="AL97" s="106">
        <f t="shared" si="126"/>
        <v>0</v>
      </c>
      <c r="AM97" s="106">
        <f t="shared" si="126"/>
        <v>0</v>
      </c>
      <c r="AN97" s="106">
        <f t="shared" si="126"/>
        <v>0</v>
      </c>
      <c r="AO97" s="106">
        <f t="shared" si="126"/>
        <v>0</v>
      </c>
      <c r="AP97" s="106">
        <f t="shared" si="126"/>
        <v>0</v>
      </c>
      <c r="AQ97" s="106">
        <f t="shared" si="126"/>
        <v>0</v>
      </c>
      <c r="AR97" s="106">
        <f t="shared" si="126"/>
        <v>0</v>
      </c>
      <c r="AS97" s="106">
        <f t="shared" si="126"/>
        <v>0</v>
      </c>
      <c r="AT97" s="106">
        <f t="shared" si="126"/>
        <v>0</v>
      </c>
      <c r="AU97" s="106">
        <f t="shared" si="126"/>
        <v>0</v>
      </c>
      <c r="AV97" s="106">
        <f t="shared" si="126"/>
        <v>0</v>
      </c>
      <c r="AW97" s="106">
        <f t="shared" si="126"/>
        <v>0</v>
      </c>
      <c r="AX97" s="106">
        <f t="shared" si="126"/>
        <v>0</v>
      </c>
      <c r="AY97" s="106">
        <f t="shared" si="126"/>
        <v>0</v>
      </c>
      <c r="AZ97" s="106">
        <f t="shared" si="126"/>
        <v>0</v>
      </c>
      <c r="BA97" s="106">
        <f t="shared" si="126"/>
        <v>0</v>
      </c>
      <c r="BB97" s="106">
        <f t="shared" si="126"/>
        <v>0</v>
      </c>
      <c r="BC97" s="106">
        <f t="shared" si="126"/>
        <v>0</v>
      </c>
      <c r="BD97" s="106">
        <f t="shared" si="126"/>
        <v>0</v>
      </c>
      <c r="BE97" s="106">
        <f t="shared" si="126"/>
        <v>0</v>
      </c>
      <c r="BF97" s="106">
        <f t="shared" si="126"/>
        <v>0</v>
      </c>
      <c r="BG97" s="106">
        <f t="shared" si="126"/>
        <v>0</v>
      </c>
      <c r="BH97" s="106">
        <f t="shared" si="126"/>
        <v>0</v>
      </c>
      <c r="BI97" s="106">
        <f t="shared" si="126"/>
        <v>0</v>
      </c>
      <c r="BJ97" s="106">
        <f t="shared" si="126"/>
        <v>0</v>
      </c>
      <c r="BK97" s="106">
        <f t="shared" si="126"/>
        <v>0</v>
      </c>
      <c r="BL97" s="106">
        <f t="shared" si="126"/>
        <v>0</v>
      </c>
      <c r="BM97" s="106">
        <f t="shared" si="126"/>
        <v>0</v>
      </c>
      <c r="BN97" s="106">
        <f t="shared" si="126"/>
        <v>0</v>
      </c>
      <c r="BO97" s="106">
        <f t="shared" si="126"/>
        <v>0</v>
      </c>
      <c r="BP97" s="106">
        <f t="shared" si="126"/>
        <v>0</v>
      </c>
      <c r="BQ97" s="106">
        <f t="shared" si="126"/>
        <v>0</v>
      </c>
      <c r="BR97" s="106">
        <f t="shared" si="126"/>
        <v>0</v>
      </c>
      <c r="BS97" s="106">
        <f t="shared" si="126"/>
        <v>0</v>
      </c>
      <c r="BT97" s="106">
        <f t="shared" si="126"/>
        <v>0</v>
      </c>
      <c r="BU97" s="106">
        <f t="shared" si="126"/>
        <v>0</v>
      </c>
      <c r="BV97" s="106">
        <f t="shared" si="126"/>
        <v>0</v>
      </c>
      <c r="BW97" s="106">
        <f t="shared" si="126"/>
        <v>0</v>
      </c>
      <c r="BX97" s="106">
        <f t="shared" si="126"/>
        <v>0</v>
      </c>
      <c r="BY97" s="106">
        <f t="shared" si="126"/>
        <v>0</v>
      </c>
      <c r="BZ97" s="106">
        <f t="shared" si="126"/>
        <v>0</v>
      </c>
      <c r="CA97" s="106">
        <f t="shared" si="126"/>
        <v>0</v>
      </c>
      <c r="CB97" s="106">
        <f t="shared" si="126"/>
        <v>0</v>
      </c>
      <c r="CC97" s="106">
        <f t="shared" si="126"/>
        <v>0</v>
      </c>
      <c r="CD97" s="106">
        <f t="shared" si="126"/>
        <v>0</v>
      </c>
      <c r="CE97" s="106">
        <f t="shared" si="126"/>
        <v>0</v>
      </c>
      <c r="CF97" s="106">
        <f t="shared" si="126"/>
        <v>0</v>
      </c>
      <c r="CG97" s="106">
        <f t="shared" si="126"/>
        <v>0</v>
      </c>
      <c r="CH97" s="106">
        <f t="shared" si="126"/>
        <v>0</v>
      </c>
      <c r="CI97" s="106">
        <f t="shared" ref="CI97:CX97" si="127">SUMIF($A$12:$A$77,"13",CI12:CI77)</f>
        <v>0</v>
      </c>
      <c r="CJ97" s="106">
        <f t="shared" si="127"/>
        <v>0</v>
      </c>
      <c r="CK97" s="106">
        <f t="shared" si="127"/>
        <v>0</v>
      </c>
      <c r="CL97" s="106">
        <f t="shared" si="127"/>
        <v>0</v>
      </c>
      <c r="CM97" s="222">
        <f t="shared" si="127"/>
        <v>0</v>
      </c>
      <c r="CN97" s="106">
        <f t="shared" si="127"/>
        <v>0</v>
      </c>
      <c r="CO97" s="106">
        <f t="shared" si="127"/>
        <v>0</v>
      </c>
      <c r="CP97" s="106">
        <f t="shared" si="127"/>
        <v>0</v>
      </c>
      <c r="CQ97" s="106">
        <f t="shared" si="127"/>
        <v>0</v>
      </c>
      <c r="CR97" s="106">
        <f t="shared" si="127"/>
        <v>0</v>
      </c>
      <c r="CS97" s="222">
        <f t="shared" si="127"/>
        <v>0</v>
      </c>
      <c r="CT97" s="106">
        <f t="shared" si="127"/>
        <v>0</v>
      </c>
      <c r="CU97" s="106">
        <f t="shared" si="127"/>
        <v>0</v>
      </c>
      <c r="CV97" s="106">
        <f t="shared" si="127"/>
        <v>0</v>
      </c>
      <c r="CW97" s="106">
        <f t="shared" si="127"/>
        <v>0</v>
      </c>
      <c r="CX97" s="189">
        <f t="shared" si="127"/>
        <v>0</v>
      </c>
      <c r="CY97" s="199">
        <f>CW97+CU97+CS97+CQ97+CO97+CM97</f>
        <v>0</v>
      </c>
      <c r="CZ97" s="200">
        <f>CX97+CV97+CT97+CR97+CP97+CN97</f>
        <v>0</v>
      </c>
    </row>
    <row r="98" spans="1:104">
      <c r="A98" s="41"/>
      <c r="B98" s="42"/>
      <c r="C98" s="42"/>
      <c r="D98" s="42"/>
      <c r="E98" s="42"/>
      <c r="F98" s="112" t="s">
        <v>69</v>
      </c>
      <c r="G98" s="97">
        <f>SUMIF($A$12:$A$77,"14",G12:G77)</f>
        <v>0</v>
      </c>
      <c r="H98" s="97">
        <f>SUMIF($A$12:$A$77,"14",H12:H77)</f>
        <v>0</v>
      </c>
      <c r="I98" s="97">
        <f>SUMIF($A$12:$A$77,"14",I12:I77)</f>
        <v>0</v>
      </c>
      <c r="J98" s="97">
        <f t="shared" ref="J98:R98" si="128">SUMIF($A$12:$A$77,"13",J13:J78)</f>
        <v>0</v>
      </c>
      <c r="K98" s="97">
        <f t="shared" si="128"/>
        <v>0</v>
      </c>
      <c r="L98" s="99">
        <f t="shared" si="128"/>
        <v>0</v>
      </c>
      <c r="M98" s="99">
        <f t="shared" si="128"/>
        <v>0</v>
      </c>
      <c r="N98" s="99">
        <f t="shared" si="128"/>
        <v>0</v>
      </c>
      <c r="O98" s="99">
        <f t="shared" si="128"/>
        <v>0</v>
      </c>
      <c r="P98" s="99">
        <f t="shared" si="128"/>
        <v>0</v>
      </c>
      <c r="Q98" s="99">
        <f t="shared" si="128"/>
        <v>0</v>
      </c>
      <c r="R98" s="99">
        <f t="shared" si="128"/>
        <v>0</v>
      </c>
      <c r="S98" s="99">
        <f t="shared" ref="S98:U98" si="129">SUMIF($A$12:$A$77,"14",S12:S77)</f>
        <v>0</v>
      </c>
      <c r="T98" s="99">
        <f t="shared" si="129"/>
        <v>0</v>
      </c>
      <c r="U98" s="99">
        <f t="shared" si="129"/>
        <v>0</v>
      </c>
      <c r="V98" s="99">
        <f t="shared" ref="V98:AD98" si="130">SUMIF($A$12:$A$77,"13",V13:V78)</f>
        <v>0</v>
      </c>
      <c r="W98" s="99">
        <f t="shared" si="130"/>
        <v>0</v>
      </c>
      <c r="X98" s="99">
        <f t="shared" si="130"/>
        <v>0</v>
      </c>
      <c r="Y98" s="99">
        <f t="shared" si="130"/>
        <v>0</v>
      </c>
      <c r="Z98" s="99">
        <f t="shared" si="130"/>
        <v>0</v>
      </c>
      <c r="AA98" s="99">
        <f t="shared" si="130"/>
        <v>0</v>
      </c>
      <c r="AB98" s="99">
        <f t="shared" si="130"/>
        <v>0</v>
      </c>
      <c r="AC98" s="99">
        <f t="shared" si="130"/>
        <v>0</v>
      </c>
      <c r="AD98" s="99">
        <f t="shared" si="130"/>
        <v>0</v>
      </c>
      <c r="AE98" s="99">
        <f t="shared" ref="AE98:AG98" si="131">SUMIF($A$12:$A$77,"14",AE12:AE77)</f>
        <v>0</v>
      </c>
      <c r="AF98" s="99">
        <f t="shared" si="131"/>
        <v>0</v>
      </c>
      <c r="AG98" s="99">
        <f t="shared" si="131"/>
        <v>0</v>
      </c>
      <c r="AH98" s="99">
        <f t="shared" ref="AH98:AP98" si="132">SUMIF($A$12:$A$77,"13",AH13:AH78)</f>
        <v>0</v>
      </c>
      <c r="AI98" s="99">
        <f t="shared" si="132"/>
        <v>0</v>
      </c>
      <c r="AJ98" s="99">
        <f t="shared" si="132"/>
        <v>0</v>
      </c>
      <c r="AK98" s="99">
        <f t="shared" si="132"/>
        <v>0</v>
      </c>
      <c r="AL98" s="99">
        <f t="shared" si="132"/>
        <v>0</v>
      </c>
      <c r="AM98" s="99">
        <f t="shared" si="132"/>
        <v>0</v>
      </c>
      <c r="AN98" s="99">
        <f t="shared" si="132"/>
        <v>0</v>
      </c>
      <c r="AO98" s="99">
        <f t="shared" si="132"/>
        <v>0</v>
      </c>
      <c r="AP98" s="99">
        <f t="shared" si="132"/>
        <v>0</v>
      </c>
      <c r="AQ98" s="99">
        <f t="shared" ref="AQ98:AS98" si="133">SUMIF($A$12:$A$77,"14",AQ12:AQ77)</f>
        <v>0</v>
      </c>
      <c r="AR98" s="99">
        <f t="shared" si="133"/>
        <v>0</v>
      </c>
      <c r="AS98" s="99">
        <f t="shared" si="133"/>
        <v>0</v>
      </c>
      <c r="AT98" s="99">
        <f t="shared" ref="AT98:BB98" si="134">SUMIF($A$12:$A$77,"13",AT13:AT78)</f>
        <v>0</v>
      </c>
      <c r="AU98" s="99">
        <f t="shared" si="134"/>
        <v>0</v>
      </c>
      <c r="AV98" s="99">
        <f t="shared" si="134"/>
        <v>0</v>
      </c>
      <c r="AW98" s="99">
        <f t="shared" si="134"/>
        <v>0</v>
      </c>
      <c r="AX98" s="99">
        <f t="shared" si="134"/>
        <v>0</v>
      </c>
      <c r="AY98" s="99">
        <f t="shared" si="134"/>
        <v>0</v>
      </c>
      <c r="AZ98" s="99">
        <f t="shared" si="134"/>
        <v>0</v>
      </c>
      <c r="BA98" s="99">
        <f t="shared" si="134"/>
        <v>0</v>
      </c>
      <c r="BB98" s="99">
        <f t="shared" si="134"/>
        <v>0</v>
      </c>
      <c r="BC98" s="99">
        <f t="shared" ref="BC98:BE98" si="135">SUMIF($A$12:$A$77,"14",BC12:BC77)</f>
        <v>0</v>
      </c>
      <c r="BD98" s="99">
        <f t="shared" si="135"/>
        <v>0</v>
      </c>
      <c r="BE98" s="99">
        <f t="shared" si="135"/>
        <v>0</v>
      </c>
      <c r="BF98" s="99">
        <f t="shared" ref="BF98:BN98" si="136">SUMIF($A$12:$A$77,"13",BF13:BF78)</f>
        <v>0</v>
      </c>
      <c r="BG98" s="99">
        <f t="shared" si="136"/>
        <v>0</v>
      </c>
      <c r="BH98" s="99">
        <f t="shared" si="136"/>
        <v>0</v>
      </c>
      <c r="BI98" s="99">
        <f t="shared" si="136"/>
        <v>0</v>
      </c>
      <c r="BJ98" s="99">
        <f t="shared" si="136"/>
        <v>0</v>
      </c>
      <c r="BK98" s="99">
        <f t="shared" si="136"/>
        <v>0</v>
      </c>
      <c r="BL98" s="99">
        <f t="shared" si="136"/>
        <v>0</v>
      </c>
      <c r="BM98" s="99">
        <f t="shared" si="136"/>
        <v>0</v>
      </c>
      <c r="BN98" s="99">
        <f t="shared" si="136"/>
        <v>0</v>
      </c>
      <c r="BO98" s="99">
        <f t="shared" ref="BO98:BQ98" si="137">SUMIF($A$12:$A$77,"14",BO12:BO77)</f>
        <v>0</v>
      </c>
      <c r="BP98" s="99">
        <f t="shared" si="137"/>
        <v>0</v>
      </c>
      <c r="BQ98" s="99">
        <f t="shared" si="137"/>
        <v>0</v>
      </c>
      <c r="BR98" s="99">
        <f t="shared" ref="BR98:BZ98" si="138">SUMIF($A$12:$A$77,"13",BR13:BR78)</f>
        <v>0</v>
      </c>
      <c r="BS98" s="99">
        <f t="shared" si="138"/>
        <v>0</v>
      </c>
      <c r="BT98" s="99">
        <f t="shared" si="138"/>
        <v>0</v>
      </c>
      <c r="BU98" s="99">
        <f t="shared" si="138"/>
        <v>0</v>
      </c>
      <c r="BV98" s="99">
        <f t="shared" si="138"/>
        <v>0</v>
      </c>
      <c r="BW98" s="99">
        <f t="shared" si="138"/>
        <v>0</v>
      </c>
      <c r="BX98" s="99">
        <f t="shared" si="138"/>
        <v>0</v>
      </c>
      <c r="BY98" s="99">
        <f t="shared" si="138"/>
        <v>0</v>
      </c>
      <c r="BZ98" s="99">
        <f t="shared" si="138"/>
        <v>0</v>
      </c>
      <c r="CA98" s="99">
        <f t="shared" ref="CA98:CC98" si="139">SUMIF($A$12:$A$77,"14",CA12:CA77)</f>
        <v>0</v>
      </c>
      <c r="CB98" s="99">
        <f t="shared" si="139"/>
        <v>0</v>
      </c>
      <c r="CC98" s="99">
        <f t="shared" si="139"/>
        <v>0</v>
      </c>
      <c r="CD98" s="99">
        <f t="shared" ref="CD98:CL98" si="140">SUMIF($A$12:$A$77,"13",CD13:CD78)</f>
        <v>0</v>
      </c>
      <c r="CE98" s="99">
        <f t="shared" si="140"/>
        <v>0</v>
      </c>
      <c r="CF98" s="99">
        <f t="shared" si="140"/>
        <v>0</v>
      </c>
      <c r="CG98" s="99">
        <f t="shared" si="140"/>
        <v>0</v>
      </c>
      <c r="CH98" s="99">
        <f t="shared" si="140"/>
        <v>0</v>
      </c>
      <c r="CI98" s="99">
        <f t="shared" si="140"/>
        <v>0</v>
      </c>
      <c r="CJ98" s="99">
        <f t="shared" si="140"/>
        <v>0</v>
      </c>
      <c r="CK98" s="99">
        <f t="shared" si="140"/>
        <v>0</v>
      </c>
      <c r="CL98" s="99">
        <f t="shared" si="140"/>
        <v>0</v>
      </c>
      <c r="CM98" s="223">
        <f t="shared" ref="CM98:CO98" si="141">SUMIF($A$12:$A$77,"14",CM12:CM77)</f>
        <v>0</v>
      </c>
      <c r="CN98" s="99">
        <f t="shared" si="141"/>
        <v>0</v>
      </c>
      <c r="CO98" s="99">
        <f t="shared" si="141"/>
        <v>0</v>
      </c>
      <c r="CP98" s="99">
        <f t="shared" ref="CP98:CX98" si="142">SUMIF($A$12:$A$77,"13",CP13:CP78)</f>
        <v>0</v>
      </c>
      <c r="CQ98" s="99">
        <f t="shared" si="142"/>
        <v>0</v>
      </c>
      <c r="CR98" s="99">
        <f t="shared" si="142"/>
        <v>0</v>
      </c>
      <c r="CS98" s="223">
        <f t="shared" si="142"/>
        <v>0</v>
      </c>
      <c r="CT98" s="99">
        <f t="shared" si="142"/>
        <v>0</v>
      </c>
      <c r="CU98" s="99">
        <f t="shared" si="142"/>
        <v>0</v>
      </c>
      <c r="CV98" s="99">
        <f t="shared" si="142"/>
        <v>0</v>
      </c>
      <c r="CW98" s="99">
        <f t="shared" si="142"/>
        <v>0</v>
      </c>
      <c r="CX98" s="190">
        <f t="shared" si="142"/>
        <v>0</v>
      </c>
      <c r="CY98" s="194">
        <f t="shared" ref="CY98:CY105" si="143">CW98+CU98+CS98+CQ98+CO98+CM98</f>
        <v>0</v>
      </c>
      <c r="CZ98" s="201">
        <f t="shared" ref="CZ98:CZ105" si="144">CX98+CV98+CT98+CR98+CP98+CN98</f>
        <v>0</v>
      </c>
    </row>
    <row r="99" spans="1:104">
      <c r="A99" s="41"/>
      <c r="B99" s="42"/>
      <c r="C99" s="42"/>
      <c r="D99" s="42"/>
      <c r="E99" s="42"/>
      <c r="F99" s="112" t="s">
        <v>156</v>
      </c>
      <c r="G99" s="97">
        <f>SUMIF($A$12:$A$77,"15",G12:G77)</f>
        <v>0</v>
      </c>
      <c r="H99" s="97">
        <f>SUMIF($A$12:$A$77,"15",H12:H77)</f>
        <v>0</v>
      </c>
      <c r="I99" s="97">
        <f>SUMIF($A$12:$A$77,"15",I12:I77)</f>
        <v>0</v>
      </c>
      <c r="J99" s="97">
        <f t="shared" ref="J99:R99" si="145">SUMIF($A$12:$A$77,"13",J14:J79)</f>
        <v>0</v>
      </c>
      <c r="K99" s="97">
        <f t="shared" si="145"/>
        <v>0</v>
      </c>
      <c r="L99" s="99">
        <f t="shared" si="145"/>
        <v>0</v>
      </c>
      <c r="M99" s="99">
        <f t="shared" si="145"/>
        <v>0</v>
      </c>
      <c r="N99" s="99">
        <f t="shared" si="145"/>
        <v>0</v>
      </c>
      <c r="O99" s="99">
        <f t="shared" si="145"/>
        <v>0</v>
      </c>
      <c r="P99" s="99">
        <f t="shared" si="145"/>
        <v>0</v>
      </c>
      <c r="Q99" s="99">
        <f t="shared" si="145"/>
        <v>0</v>
      </c>
      <c r="R99" s="99">
        <f t="shared" si="145"/>
        <v>0</v>
      </c>
      <c r="S99" s="99">
        <f t="shared" ref="S99:U99" si="146">SUMIF($A$12:$A$77,"15",S12:S77)</f>
        <v>0</v>
      </c>
      <c r="T99" s="99">
        <f t="shared" si="146"/>
        <v>0</v>
      </c>
      <c r="U99" s="99">
        <f t="shared" si="146"/>
        <v>0</v>
      </c>
      <c r="V99" s="99">
        <f t="shared" ref="V99:AD99" si="147">SUMIF($A$12:$A$77,"13",V14:V79)</f>
        <v>0</v>
      </c>
      <c r="W99" s="99">
        <f t="shared" si="147"/>
        <v>0</v>
      </c>
      <c r="X99" s="99">
        <f t="shared" si="147"/>
        <v>0</v>
      </c>
      <c r="Y99" s="99">
        <f t="shared" si="147"/>
        <v>0</v>
      </c>
      <c r="Z99" s="99">
        <f t="shared" si="147"/>
        <v>0</v>
      </c>
      <c r="AA99" s="99">
        <f t="shared" si="147"/>
        <v>0</v>
      </c>
      <c r="AB99" s="99">
        <f t="shared" si="147"/>
        <v>0</v>
      </c>
      <c r="AC99" s="99">
        <f t="shared" si="147"/>
        <v>0</v>
      </c>
      <c r="AD99" s="99">
        <f t="shared" si="147"/>
        <v>0</v>
      </c>
      <c r="AE99" s="99">
        <f t="shared" ref="AE99:AG99" si="148">SUMIF($A$12:$A$77,"15",AE12:AE77)</f>
        <v>0</v>
      </c>
      <c r="AF99" s="99">
        <f t="shared" si="148"/>
        <v>0</v>
      </c>
      <c r="AG99" s="99">
        <f t="shared" si="148"/>
        <v>0</v>
      </c>
      <c r="AH99" s="99">
        <f t="shared" ref="AH99:AP99" si="149">SUMIF($A$12:$A$77,"13",AH14:AH79)</f>
        <v>0</v>
      </c>
      <c r="AI99" s="99">
        <f t="shared" si="149"/>
        <v>0</v>
      </c>
      <c r="AJ99" s="99">
        <f t="shared" si="149"/>
        <v>0</v>
      </c>
      <c r="AK99" s="99">
        <f t="shared" si="149"/>
        <v>0</v>
      </c>
      <c r="AL99" s="99">
        <f t="shared" si="149"/>
        <v>0</v>
      </c>
      <c r="AM99" s="99">
        <f t="shared" si="149"/>
        <v>0</v>
      </c>
      <c r="AN99" s="99">
        <f t="shared" si="149"/>
        <v>0</v>
      </c>
      <c r="AO99" s="99">
        <f t="shared" si="149"/>
        <v>0</v>
      </c>
      <c r="AP99" s="99">
        <f t="shared" si="149"/>
        <v>0</v>
      </c>
      <c r="AQ99" s="99">
        <f t="shared" ref="AQ99:AS99" si="150">SUMIF($A$12:$A$77,"15",AQ12:AQ77)</f>
        <v>0</v>
      </c>
      <c r="AR99" s="99">
        <f t="shared" si="150"/>
        <v>0</v>
      </c>
      <c r="AS99" s="99">
        <f t="shared" si="150"/>
        <v>0</v>
      </c>
      <c r="AT99" s="99">
        <f t="shared" ref="AT99:BB99" si="151">SUMIF($A$12:$A$77,"13",AT14:AT79)</f>
        <v>0</v>
      </c>
      <c r="AU99" s="99">
        <f t="shared" si="151"/>
        <v>0</v>
      </c>
      <c r="AV99" s="99">
        <f t="shared" si="151"/>
        <v>0</v>
      </c>
      <c r="AW99" s="99">
        <f t="shared" si="151"/>
        <v>0</v>
      </c>
      <c r="AX99" s="99">
        <f t="shared" si="151"/>
        <v>0</v>
      </c>
      <c r="AY99" s="99">
        <f t="shared" si="151"/>
        <v>0</v>
      </c>
      <c r="AZ99" s="99">
        <f t="shared" si="151"/>
        <v>0</v>
      </c>
      <c r="BA99" s="99">
        <f t="shared" si="151"/>
        <v>0</v>
      </c>
      <c r="BB99" s="99">
        <f t="shared" si="151"/>
        <v>0</v>
      </c>
      <c r="BC99" s="99">
        <f t="shared" ref="BC99:BE99" si="152">SUMIF($A$12:$A$77,"15",BC12:BC77)</f>
        <v>0</v>
      </c>
      <c r="BD99" s="99">
        <f t="shared" si="152"/>
        <v>0</v>
      </c>
      <c r="BE99" s="99">
        <f t="shared" si="152"/>
        <v>0</v>
      </c>
      <c r="BF99" s="99">
        <f t="shared" ref="BF99:BN99" si="153">SUMIF($A$12:$A$77,"13",BF14:BF79)</f>
        <v>0</v>
      </c>
      <c r="BG99" s="99">
        <f t="shared" si="153"/>
        <v>0</v>
      </c>
      <c r="BH99" s="99">
        <f t="shared" si="153"/>
        <v>0</v>
      </c>
      <c r="BI99" s="99">
        <f t="shared" si="153"/>
        <v>0</v>
      </c>
      <c r="BJ99" s="99">
        <f t="shared" si="153"/>
        <v>0</v>
      </c>
      <c r="BK99" s="99">
        <f t="shared" si="153"/>
        <v>0</v>
      </c>
      <c r="BL99" s="99">
        <f t="shared" si="153"/>
        <v>0</v>
      </c>
      <c r="BM99" s="99">
        <f t="shared" si="153"/>
        <v>0</v>
      </c>
      <c r="BN99" s="99">
        <f t="shared" si="153"/>
        <v>0</v>
      </c>
      <c r="BO99" s="99">
        <f t="shared" ref="BO99:BQ99" si="154">SUMIF($A$12:$A$77,"15",BO12:BO77)</f>
        <v>0</v>
      </c>
      <c r="BP99" s="99">
        <f t="shared" si="154"/>
        <v>0</v>
      </c>
      <c r="BQ99" s="99">
        <f t="shared" si="154"/>
        <v>0</v>
      </c>
      <c r="BR99" s="99">
        <f t="shared" ref="BR99:BZ99" si="155">SUMIF($A$12:$A$77,"13",BR14:BR79)</f>
        <v>0</v>
      </c>
      <c r="BS99" s="99">
        <f t="shared" si="155"/>
        <v>0</v>
      </c>
      <c r="BT99" s="99">
        <f t="shared" si="155"/>
        <v>0</v>
      </c>
      <c r="BU99" s="99">
        <f t="shared" si="155"/>
        <v>0</v>
      </c>
      <c r="BV99" s="99">
        <f t="shared" si="155"/>
        <v>0</v>
      </c>
      <c r="BW99" s="99">
        <f t="shared" si="155"/>
        <v>0</v>
      </c>
      <c r="BX99" s="99">
        <f t="shared" si="155"/>
        <v>0</v>
      </c>
      <c r="BY99" s="99">
        <f t="shared" si="155"/>
        <v>0</v>
      </c>
      <c r="BZ99" s="99">
        <f t="shared" si="155"/>
        <v>0</v>
      </c>
      <c r="CA99" s="99">
        <f t="shared" ref="CA99:CC99" si="156">SUMIF($A$12:$A$77,"15",CA12:CA77)</f>
        <v>0</v>
      </c>
      <c r="CB99" s="99">
        <f t="shared" si="156"/>
        <v>0</v>
      </c>
      <c r="CC99" s="99">
        <f t="shared" si="156"/>
        <v>0</v>
      </c>
      <c r="CD99" s="99">
        <f t="shared" ref="CD99:CL99" si="157">SUMIF($A$12:$A$77,"13",CD14:CD79)</f>
        <v>0</v>
      </c>
      <c r="CE99" s="99">
        <f t="shared" si="157"/>
        <v>0</v>
      </c>
      <c r="CF99" s="99">
        <f t="shared" si="157"/>
        <v>0</v>
      </c>
      <c r="CG99" s="99">
        <f t="shared" si="157"/>
        <v>0</v>
      </c>
      <c r="CH99" s="99">
        <f t="shared" si="157"/>
        <v>0</v>
      </c>
      <c r="CI99" s="99">
        <f t="shared" si="157"/>
        <v>0</v>
      </c>
      <c r="CJ99" s="99">
        <f t="shared" si="157"/>
        <v>0</v>
      </c>
      <c r="CK99" s="99">
        <f t="shared" si="157"/>
        <v>0</v>
      </c>
      <c r="CL99" s="99">
        <f t="shared" si="157"/>
        <v>0</v>
      </c>
      <c r="CM99" s="223">
        <f t="shared" ref="CM99:CO99" si="158">SUMIF($A$12:$A$77,"15",CM12:CM77)</f>
        <v>0</v>
      </c>
      <c r="CN99" s="99">
        <f t="shared" si="158"/>
        <v>0</v>
      </c>
      <c r="CO99" s="99">
        <f t="shared" si="158"/>
        <v>0</v>
      </c>
      <c r="CP99" s="99">
        <f t="shared" ref="CP99:CX99" si="159">SUMIF($A$12:$A$77,"13",CP14:CP79)</f>
        <v>0</v>
      </c>
      <c r="CQ99" s="99">
        <f t="shared" si="159"/>
        <v>0</v>
      </c>
      <c r="CR99" s="99">
        <f t="shared" si="159"/>
        <v>0</v>
      </c>
      <c r="CS99" s="223">
        <f t="shared" si="159"/>
        <v>0</v>
      </c>
      <c r="CT99" s="99">
        <f t="shared" si="159"/>
        <v>0</v>
      </c>
      <c r="CU99" s="99">
        <f t="shared" si="159"/>
        <v>0</v>
      </c>
      <c r="CV99" s="99">
        <f t="shared" si="159"/>
        <v>0</v>
      </c>
      <c r="CW99" s="99">
        <f t="shared" si="159"/>
        <v>0</v>
      </c>
      <c r="CX99" s="190">
        <f t="shared" si="159"/>
        <v>0</v>
      </c>
      <c r="CY99" s="194">
        <f t="shared" si="143"/>
        <v>0</v>
      </c>
      <c r="CZ99" s="201">
        <f t="shared" si="144"/>
        <v>0</v>
      </c>
    </row>
    <row r="100" spans="1:104">
      <c r="A100" s="41"/>
      <c r="B100" s="42"/>
      <c r="C100" s="42"/>
      <c r="D100" s="42"/>
      <c r="E100" s="42"/>
      <c r="F100" s="112" t="s">
        <v>71</v>
      </c>
      <c r="G100" s="97">
        <f>SUMIF($A$12:$A$77,"16",G12:G77)</f>
        <v>0</v>
      </c>
      <c r="H100" s="97">
        <f>SUMIF($A$12:$A$77,"16",H12:H77)</f>
        <v>0</v>
      </c>
      <c r="I100" s="97">
        <f>SUMIF($A$12:$A$77,"16",I12:I77)</f>
        <v>0</v>
      </c>
      <c r="J100" s="97">
        <f t="shared" ref="J100:R100" si="160">SUMIF($A$12:$A$77,"13",J15:J80)</f>
        <v>0</v>
      </c>
      <c r="K100" s="97">
        <f t="shared" si="160"/>
        <v>0</v>
      </c>
      <c r="L100" s="99">
        <f t="shared" si="160"/>
        <v>0</v>
      </c>
      <c r="M100" s="99">
        <f t="shared" si="160"/>
        <v>0</v>
      </c>
      <c r="N100" s="99">
        <f t="shared" si="160"/>
        <v>0</v>
      </c>
      <c r="O100" s="99">
        <f t="shared" si="160"/>
        <v>0</v>
      </c>
      <c r="P100" s="99">
        <f t="shared" si="160"/>
        <v>0</v>
      </c>
      <c r="Q100" s="99">
        <f t="shared" si="160"/>
        <v>0</v>
      </c>
      <c r="R100" s="99">
        <f t="shared" si="160"/>
        <v>0</v>
      </c>
      <c r="S100" s="99">
        <f t="shared" ref="S100:U100" si="161">SUMIF($A$12:$A$77,"16",S12:S77)</f>
        <v>0</v>
      </c>
      <c r="T100" s="99">
        <f t="shared" si="161"/>
        <v>0</v>
      </c>
      <c r="U100" s="99">
        <f t="shared" si="161"/>
        <v>0</v>
      </c>
      <c r="V100" s="99">
        <f t="shared" ref="V100:AD100" si="162">SUMIF($A$12:$A$77,"13",V15:V80)</f>
        <v>0</v>
      </c>
      <c r="W100" s="99">
        <f t="shared" si="162"/>
        <v>0</v>
      </c>
      <c r="X100" s="99">
        <f t="shared" si="162"/>
        <v>0</v>
      </c>
      <c r="Y100" s="99">
        <f t="shared" si="162"/>
        <v>0</v>
      </c>
      <c r="Z100" s="99">
        <f t="shared" si="162"/>
        <v>0</v>
      </c>
      <c r="AA100" s="99">
        <f t="shared" si="162"/>
        <v>0</v>
      </c>
      <c r="AB100" s="99">
        <f t="shared" si="162"/>
        <v>0</v>
      </c>
      <c r="AC100" s="99">
        <f t="shared" si="162"/>
        <v>0</v>
      </c>
      <c r="AD100" s="99">
        <f t="shared" si="162"/>
        <v>0</v>
      </c>
      <c r="AE100" s="99">
        <f t="shared" ref="AE100:AG100" si="163">SUMIF($A$12:$A$77,"16",AE12:AE77)</f>
        <v>0</v>
      </c>
      <c r="AF100" s="99">
        <f t="shared" si="163"/>
        <v>0</v>
      </c>
      <c r="AG100" s="99">
        <f t="shared" si="163"/>
        <v>0</v>
      </c>
      <c r="AH100" s="99">
        <f t="shared" ref="AH100:AP100" si="164">SUMIF($A$12:$A$77,"13",AH15:AH80)</f>
        <v>0</v>
      </c>
      <c r="AI100" s="99">
        <f t="shared" si="164"/>
        <v>0</v>
      </c>
      <c r="AJ100" s="99">
        <f t="shared" si="164"/>
        <v>0</v>
      </c>
      <c r="AK100" s="99">
        <f t="shared" si="164"/>
        <v>0</v>
      </c>
      <c r="AL100" s="99">
        <f t="shared" si="164"/>
        <v>0</v>
      </c>
      <c r="AM100" s="99">
        <f t="shared" si="164"/>
        <v>0</v>
      </c>
      <c r="AN100" s="99">
        <f t="shared" si="164"/>
        <v>0</v>
      </c>
      <c r="AO100" s="99">
        <f t="shared" si="164"/>
        <v>0</v>
      </c>
      <c r="AP100" s="99">
        <f t="shared" si="164"/>
        <v>0</v>
      </c>
      <c r="AQ100" s="99">
        <f t="shared" ref="AQ100:AS100" si="165">SUMIF($A$12:$A$77,"16",AQ12:AQ77)</f>
        <v>0</v>
      </c>
      <c r="AR100" s="99">
        <f t="shared" si="165"/>
        <v>0</v>
      </c>
      <c r="AS100" s="99">
        <f t="shared" si="165"/>
        <v>0</v>
      </c>
      <c r="AT100" s="99">
        <f t="shared" ref="AT100:BB100" si="166">SUMIF($A$12:$A$77,"13",AT15:AT80)</f>
        <v>0</v>
      </c>
      <c r="AU100" s="99">
        <f t="shared" si="166"/>
        <v>0</v>
      </c>
      <c r="AV100" s="99">
        <f t="shared" si="166"/>
        <v>0</v>
      </c>
      <c r="AW100" s="99">
        <f t="shared" si="166"/>
        <v>0</v>
      </c>
      <c r="AX100" s="99">
        <f t="shared" si="166"/>
        <v>0</v>
      </c>
      <c r="AY100" s="99">
        <f t="shared" si="166"/>
        <v>0</v>
      </c>
      <c r="AZ100" s="99">
        <f t="shared" si="166"/>
        <v>0</v>
      </c>
      <c r="BA100" s="99">
        <f t="shared" si="166"/>
        <v>0</v>
      </c>
      <c r="BB100" s="99">
        <f t="shared" si="166"/>
        <v>0</v>
      </c>
      <c r="BC100" s="99">
        <f t="shared" ref="BC100:BE100" si="167">SUMIF($A$12:$A$77,"16",BC12:BC77)</f>
        <v>0</v>
      </c>
      <c r="BD100" s="99">
        <f t="shared" si="167"/>
        <v>0</v>
      </c>
      <c r="BE100" s="99">
        <f t="shared" si="167"/>
        <v>0</v>
      </c>
      <c r="BF100" s="99">
        <f t="shared" ref="BF100:BN100" si="168">SUMIF($A$12:$A$77,"13",BF15:BF80)</f>
        <v>0</v>
      </c>
      <c r="BG100" s="99">
        <f t="shared" si="168"/>
        <v>0</v>
      </c>
      <c r="BH100" s="99">
        <f t="shared" si="168"/>
        <v>0</v>
      </c>
      <c r="BI100" s="99">
        <f t="shared" si="168"/>
        <v>0</v>
      </c>
      <c r="BJ100" s="99">
        <f t="shared" si="168"/>
        <v>0</v>
      </c>
      <c r="BK100" s="99">
        <f t="shared" si="168"/>
        <v>0</v>
      </c>
      <c r="BL100" s="99">
        <f t="shared" si="168"/>
        <v>0</v>
      </c>
      <c r="BM100" s="99">
        <f t="shared" si="168"/>
        <v>0</v>
      </c>
      <c r="BN100" s="99">
        <f t="shared" si="168"/>
        <v>0</v>
      </c>
      <c r="BO100" s="99">
        <f t="shared" ref="BO100:BQ100" si="169">SUMIF($A$12:$A$77,"16",BO12:BO77)</f>
        <v>0</v>
      </c>
      <c r="BP100" s="99">
        <f t="shared" si="169"/>
        <v>0</v>
      </c>
      <c r="BQ100" s="99">
        <f t="shared" si="169"/>
        <v>0</v>
      </c>
      <c r="BR100" s="99">
        <f t="shared" ref="BR100:BZ100" si="170">SUMIF($A$12:$A$77,"13",BR15:BR80)</f>
        <v>0</v>
      </c>
      <c r="BS100" s="99">
        <f t="shared" si="170"/>
        <v>0</v>
      </c>
      <c r="BT100" s="99">
        <f t="shared" si="170"/>
        <v>0</v>
      </c>
      <c r="BU100" s="99">
        <f t="shared" si="170"/>
        <v>0</v>
      </c>
      <c r="BV100" s="99">
        <f t="shared" si="170"/>
        <v>0</v>
      </c>
      <c r="BW100" s="99">
        <f t="shared" si="170"/>
        <v>0</v>
      </c>
      <c r="BX100" s="99">
        <f t="shared" si="170"/>
        <v>0</v>
      </c>
      <c r="BY100" s="99">
        <f t="shared" si="170"/>
        <v>0</v>
      </c>
      <c r="BZ100" s="99">
        <f t="shared" si="170"/>
        <v>0</v>
      </c>
      <c r="CA100" s="99">
        <f t="shared" ref="CA100:CC100" si="171">SUMIF($A$12:$A$77,"16",CA12:CA77)</f>
        <v>0</v>
      </c>
      <c r="CB100" s="99">
        <f t="shared" si="171"/>
        <v>0</v>
      </c>
      <c r="CC100" s="99">
        <f t="shared" si="171"/>
        <v>0</v>
      </c>
      <c r="CD100" s="99">
        <f t="shared" ref="CD100:CL100" si="172">SUMIF($A$12:$A$77,"13",CD15:CD80)</f>
        <v>0</v>
      </c>
      <c r="CE100" s="99">
        <f t="shared" si="172"/>
        <v>0</v>
      </c>
      <c r="CF100" s="99">
        <f t="shared" si="172"/>
        <v>0</v>
      </c>
      <c r="CG100" s="99">
        <f t="shared" si="172"/>
        <v>0</v>
      </c>
      <c r="CH100" s="99">
        <f t="shared" si="172"/>
        <v>0</v>
      </c>
      <c r="CI100" s="99">
        <f t="shared" si="172"/>
        <v>0</v>
      </c>
      <c r="CJ100" s="99">
        <f t="shared" si="172"/>
        <v>0</v>
      </c>
      <c r="CK100" s="99">
        <f t="shared" si="172"/>
        <v>0</v>
      </c>
      <c r="CL100" s="99">
        <f t="shared" si="172"/>
        <v>0</v>
      </c>
      <c r="CM100" s="223">
        <f t="shared" ref="CM100:CO100" si="173">SUMIF($A$12:$A$77,"16",CM12:CM77)</f>
        <v>0</v>
      </c>
      <c r="CN100" s="99">
        <f t="shared" si="173"/>
        <v>0</v>
      </c>
      <c r="CO100" s="99">
        <f t="shared" si="173"/>
        <v>0</v>
      </c>
      <c r="CP100" s="99">
        <f t="shared" ref="CP100:CX100" si="174">SUMIF($A$12:$A$77,"13",CP15:CP80)</f>
        <v>0</v>
      </c>
      <c r="CQ100" s="99">
        <f t="shared" si="174"/>
        <v>0</v>
      </c>
      <c r="CR100" s="99">
        <f t="shared" si="174"/>
        <v>0</v>
      </c>
      <c r="CS100" s="223">
        <f t="shared" si="174"/>
        <v>0</v>
      </c>
      <c r="CT100" s="99">
        <f t="shared" si="174"/>
        <v>0</v>
      </c>
      <c r="CU100" s="99">
        <f t="shared" si="174"/>
        <v>0</v>
      </c>
      <c r="CV100" s="99">
        <f t="shared" si="174"/>
        <v>0</v>
      </c>
      <c r="CW100" s="99">
        <f t="shared" si="174"/>
        <v>0</v>
      </c>
      <c r="CX100" s="190">
        <f t="shared" si="174"/>
        <v>0</v>
      </c>
      <c r="CY100" s="194">
        <f t="shared" si="143"/>
        <v>0</v>
      </c>
      <c r="CZ100" s="201">
        <f t="shared" si="144"/>
        <v>0</v>
      </c>
    </row>
    <row r="101" spans="1:104">
      <c r="A101" s="41"/>
      <c r="B101" s="42"/>
      <c r="C101" s="42"/>
      <c r="D101" s="42"/>
      <c r="E101" s="42"/>
      <c r="F101" s="112" t="s">
        <v>72</v>
      </c>
      <c r="G101" s="97">
        <f>SUMIF($A$12:$A$77,"17",G12:G77)</f>
        <v>0</v>
      </c>
      <c r="H101" s="97">
        <f>SUMIF($A$12:$A$77,"17",H12:H77)</f>
        <v>0</v>
      </c>
      <c r="I101" s="97">
        <f>SUMIF($A$12:$A$77,"17",I12:I77)</f>
        <v>0</v>
      </c>
      <c r="J101" s="97">
        <f t="shared" ref="J101:R101" si="175">SUMIF($A$12:$A$77,"13",J16:J81)</f>
        <v>0</v>
      </c>
      <c r="K101" s="97">
        <f t="shared" si="175"/>
        <v>0</v>
      </c>
      <c r="L101" s="99">
        <f t="shared" si="175"/>
        <v>0</v>
      </c>
      <c r="M101" s="99">
        <f t="shared" si="175"/>
        <v>0</v>
      </c>
      <c r="N101" s="99">
        <f t="shared" si="175"/>
        <v>0</v>
      </c>
      <c r="O101" s="99">
        <f t="shared" si="175"/>
        <v>0</v>
      </c>
      <c r="P101" s="99">
        <f t="shared" si="175"/>
        <v>0</v>
      </c>
      <c r="Q101" s="99">
        <f t="shared" si="175"/>
        <v>0</v>
      </c>
      <c r="R101" s="99">
        <f t="shared" si="175"/>
        <v>0</v>
      </c>
      <c r="S101" s="99">
        <f t="shared" ref="S101:U101" si="176">SUMIF($A$12:$A$77,"17",S12:S77)</f>
        <v>0</v>
      </c>
      <c r="T101" s="99">
        <f t="shared" si="176"/>
        <v>0</v>
      </c>
      <c r="U101" s="99">
        <f t="shared" si="176"/>
        <v>0</v>
      </c>
      <c r="V101" s="99">
        <f t="shared" ref="V101:AD101" si="177">SUMIF($A$12:$A$77,"13",V16:V81)</f>
        <v>0</v>
      </c>
      <c r="W101" s="99">
        <f t="shared" si="177"/>
        <v>0</v>
      </c>
      <c r="X101" s="99">
        <f t="shared" si="177"/>
        <v>0</v>
      </c>
      <c r="Y101" s="99">
        <f t="shared" si="177"/>
        <v>0</v>
      </c>
      <c r="Z101" s="99">
        <f t="shared" si="177"/>
        <v>0</v>
      </c>
      <c r="AA101" s="99">
        <f t="shared" si="177"/>
        <v>0</v>
      </c>
      <c r="AB101" s="99">
        <f t="shared" si="177"/>
        <v>0</v>
      </c>
      <c r="AC101" s="99">
        <f t="shared" si="177"/>
        <v>0</v>
      </c>
      <c r="AD101" s="99">
        <f t="shared" si="177"/>
        <v>0</v>
      </c>
      <c r="AE101" s="99">
        <f t="shared" ref="AE101:AG101" si="178">SUMIF($A$12:$A$77,"17",AE12:AE77)</f>
        <v>0</v>
      </c>
      <c r="AF101" s="99">
        <f t="shared" si="178"/>
        <v>0</v>
      </c>
      <c r="AG101" s="99">
        <f t="shared" si="178"/>
        <v>0</v>
      </c>
      <c r="AH101" s="99">
        <f t="shared" ref="AH101:AP101" si="179">SUMIF($A$12:$A$77,"13",AH16:AH81)</f>
        <v>0</v>
      </c>
      <c r="AI101" s="99">
        <f t="shared" si="179"/>
        <v>0</v>
      </c>
      <c r="AJ101" s="99">
        <f t="shared" si="179"/>
        <v>0</v>
      </c>
      <c r="AK101" s="99">
        <f t="shared" si="179"/>
        <v>0</v>
      </c>
      <c r="AL101" s="99">
        <f t="shared" si="179"/>
        <v>0</v>
      </c>
      <c r="AM101" s="99">
        <f t="shared" si="179"/>
        <v>0</v>
      </c>
      <c r="AN101" s="99">
        <f t="shared" si="179"/>
        <v>0</v>
      </c>
      <c r="AO101" s="99">
        <f t="shared" si="179"/>
        <v>0</v>
      </c>
      <c r="AP101" s="99">
        <f t="shared" si="179"/>
        <v>0</v>
      </c>
      <c r="AQ101" s="99">
        <f t="shared" ref="AQ101:AS101" si="180">SUMIF($A$12:$A$77,"17",AQ12:AQ77)</f>
        <v>0</v>
      </c>
      <c r="AR101" s="99">
        <f t="shared" si="180"/>
        <v>0</v>
      </c>
      <c r="AS101" s="99">
        <f t="shared" si="180"/>
        <v>0</v>
      </c>
      <c r="AT101" s="99">
        <f t="shared" ref="AT101:BB101" si="181">SUMIF($A$12:$A$77,"13",AT16:AT81)</f>
        <v>0</v>
      </c>
      <c r="AU101" s="99">
        <f t="shared" si="181"/>
        <v>0</v>
      </c>
      <c r="AV101" s="99">
        <f t="shared" si="181"/>
        <v>0</v>
      </c>
      <c r="AW101" s="99">
        <f t="shared" si="181"/>
        <v>0</v>
      </c>
      <c r="AX101" s="99">
        <f t="shared" si="181"/>
        <v>0</v>
      </c>
      <c r="AY101" s="99">
        <f t="shared" si="181"/>
        <v>0</v>
      </c>
      <c r="AZ101" s="99">
        <f t="shared" si="181"/>
        <v>0</v>
      </c>
      <c r="BA101" s="99">
        <f t="shared" si="181"/>
        <v>0</v>
      </c>
      <c r="BB101" s="99">
        <f t="shared" si="181"/>
        <v>0</v>
      </c>
      <c r="BC101" s="99">
        <f t="shared" ref="BC101:BE101" si="182">SUMIF($A$12:$A$77,"17",BC12:BC77)</f>
        <v>0</v>
      </c>
      <c r="BD101" s="99">
        <f t="shared" si="182"/>
        <v>0</v>
      </c>
      <c r="BE101" s="99">
        <f t="shared" si="182"/>
        <v>0</v>
      </c>
      <c r="BF101" s="99">
        <f t="shared" ref="BF101:BN101" si="183">SUMIF($A$12:$A$77,"13",BF16:BF81)</f>
        <v>0</v>
      </c>
      <c r="BG101" s="99">
        <f t="shared" si="183"/>
        <v>0</v>
      </c>
      <c r="BH101" s="99">
        <f t="shared" si="183"/>
        <v>0</v>
      </c>
      <c r="BI101" s="99">
        <f t="shared" si="183"/>
        <v>0</v>
      </c>
      <c r="BJ101" s="99">
        <f t="shared" si="183"/>
        <v>0</v>
      </c>
      <c r="BK101" s="99">
        <f t="shared" si="183"/>
        <v>0</v>
      </c>
      <c r="BL101" s="99">
        <f t="shared" si="183"/>
        <v>0</v>
      </c>
      <c r="BM101" s="99">
        <f t="shared" si="183"/>
        <v>0</v>
      </c>
      <c r="BN101" s="99">
        <f t="shared" si="183"/>
        <v>0</v>
      </c>
      <c r="BO101" s="99">
        <f t="shared" ref="BO101:BQ101" si="184">SUMIF($A$12:$A$77,"17",BO12:BO77)</f>
        <v>0</v>
      </c>
      <c r="BP101" s="99">
        <f t="shared" si="184"/>
        <v>0</v>
      </c>
      <c r="BQ101" s="99">
        <f t="shared" si="184"/>
        <v>0</v>
      </c>
      <c r="BR101" s="99">
        <f t="shared" ref="BR101:BZ101" si="185">SUMIF($A$12:$A$77,"13",BR16:BR81)</f>
        <v>0</v>
      </c>
      <c r="BS101" s="99">
        <f t="shared" si="185"/>
        <v>0</v>
      </c>
      <c r="BT101" s="99">
        <f t="shared" si="185"/>
        <v>0</v>
      </c>
      <c r="BU101" s="99">
        <f t="shared" si="185"/>
        <v>0</v>
      </c>
      <c r="BV101" s="99">
        <f t="shared" si="185"/>
        <v>0</v>
      </c>
      <c r="BW101" s="99">
        <f t="shared" si="185"/>
        <v>0</v>
      </c>
      <c r="BX101" s="99">
        <f t="shared" si="185"/>
        <v>0</v>
      </c>
      <c r="BY101" s="99">
        <f t="shared" si="185"/>
        <v>0</v>
      </c>
      <c r="BZ101" s="99">
        <f t="shared" si="185"/>
        <v>0</v>
      </c>
      <c r="CA101" s="99">
        <f t="shared" ref="CA101:CC101" si="186">SUMIF($A$12:$A$77,"17",CA12:CA77)</f>
        <v>0</v>
      </c>
      <c r="CB101" s="99">
        <f t="shared" si="186"/>
        <v>0</v>
      </c>
      <c r="CC101" s="99">
        <f t="shared" si="186"/>
        <v>0</v>
      </c>
      <c r="CD101" s="99">
        <f t="shared" ref="CD101:CL101" si="187">SUMIF($A$12:$A$77,"13",CD16:CD81)</f>
        <v>0</v>
      </c>
      <c r="CE101" s="99">
        <f t="shared" si="187"/>
        <v>0</v>
      </c>
      <c r="CF101" s="99">
        <f t="shared" si="187"/>
        <v>0</v>
      </c>
      <c r="CG101" s="99">
        <f t="shared" si="187"/>
        <v>0</v>
      </c>
      <c r="CH101" s="99">
        <f t="shared" si="187"/>
        <v>0</v>
      </c>
      <c r="CI101" s="99">
        <f t="shared" si="187"/>
        <v>0</v>
      </c>
      <c r="CJ101" s="99">
        <f t="shared" si="187"/>
        <v>0</v>
      </c>
      <c r="CK101" s="99">
        <f t="shared" si="187"/>
        <v>0</v>
      </c>
      <c r="CL101" s="99">
        <f t="shared" si="187"/>
        <v>0</v>
      </c>
      <c r="CM101" s="223">
        <f t="shared" ref="CM101:CO101" si="188">SUMIF($A$12:$A$77,"17",CM12:CM77)</f>
        <v>0</v>
      </c>
      <c r="CN101" s="99">
        <f t="shared" si="188"/>
        <v>0</v>
      </c>
      <c r="CO101" s="99">
        <f t="shared" si="188"/>
        <v>0</v>
      </c>
      <c r="CP101" s="99">
        <f t="shared" ref="CP101:CX101" si="189">SUMIF($A$12:$A$77,"13",CP16:CP81)</f>
        <v>0</v>
      </c>
      <c r="CQ101" s="99">
        <f t="shared" si="189"/>
        <v>0</v>
      </c>
      <c r="CR101" s="99">
        <f t="shared" si="189"/>
        <v>0</v>
      </c>
      <c r="CS101" s="223">
        <f t="shared" si="189"/>
        <v>0</v>
      </c>
      <c r="CT101" s="99">
        <f t="shared" si="189"/>
        <v>0</v>
      </c>
      <c r="CU101" s="99">
        <f t="shared" si="189"/>
        <v>0</v>
      </c>
      <c r="CV101" s="99">
        <f t="shared" si="189"/>
        <v>0</v>
      </c>
      <c r="CW101" s="99">
        <f t="shared" si="189"/>
        <v>0</v>
      </c>
      <c r="CX101" s="190">
        <f t="shared" si="189"/>
        <v>0</v>
      </c>
      <c r="CY101" s="194">
        <f t="shared" si="143"/>
        <v>0</v>
      </c>
      <c r="CZ101" s="201">
        <f t="shared" si="144"/>
        <v>0</v>
      </c>
    </row>
    <row r="102" spans="1:104">
      <c r="A102" s="41"/>
      <c r="B102" s="42"/>
      <c r="C102" s="42"/>
      <c r="D102" s="42"/>
      <c r="E102" s="42"/>
      <c r="F102" s="112" t="s">
        <v>157</v>
      </c>
      <c r="G102" s="97">
        <f>SUMIF($A$12:$A$77,"18",G12:G77)</f>
        <v>0</v>
      </c>
      <c r="H102" s="97">
        <f>SUMIF($A$12:$A$77,"18",H12:H77)</f>
        <v>0</v>
      </c>
      <c r="I102" s="97">
        <f>SUMIF($A$12:$A$77,"18",I12:I77)</f>
        <v>0</v>
      </c>
      <c r="J102" s="97">
        <f t="shared" ref="J102:R102" si="190">SUMIF($A$12:$A$77,"13",J17:J82)</f>
        <v>0</v>
      </c>
      <c r="K102" s="97">
        <f t="shared" si="190"/>
        <v>0</v>
      </c>
      <c r="L102" s="99">
        <f t="shared" si="190"/>
        <v>0</v>
      </c>
      <c r="M102" s="99">
        <f t="shared" si="190"/>
        <v>0</v>
      </c>
      <c r="N102" s="99">
        <f t="shared" si="190"/>
        <v>0</v>
      </c>
      <c r="O102" s="99">
        <f t="shared" si="190"/>
        <v>0</v>
      </c>
      <c r="P102" s="99">
        <f t="shared" si="190"/>
        <v>0</v>
      </c>
      <c r="Q102" s="99">
        <f t="shared" si="190"/>
        <v>0</v>
      </c>
      <c r="R102" s="99">
        <f t="shared" si="190"/>
        <v>0</v>
      </c>
      <c r="S102" s="99">
        <f t="shared" ref="S102:U102" si="191">SUMIF($A$12:$A$77,"18",S12:S77)</f>
        <v>0</v>
      </c>
      <c r="T102" s="99">
        <f t="shared" si="191"/>
        <v>0</v>
      </c>
      <c r="U102" s="99">
        <f t="shared" si="191"/>
        <v>0</v>
      </c>
      <c r="V102" s="99">
        <f t="shared" ref="V102:AD102" si="192">SUMIF($A$12:$A$77,"13",V17:V82)</f>
        <v>0</v>
      </c>
      <c r="W102" s="99">
        <f t="shared" si="192"/>
        <v>0</v>
      </c>
      <c r="X102" s="99">
        <f t="shared" si="192"/>
        <v>0</v>
      </c>
      <c r="Y102" s="99">
        <f t="shared" si="192"/>
        <v>0</v>
      </c>
      <c r="Z102" s="99">
        <f t="shared" si="192"/>
        <v>0</v>
      </c>
      <c r="AA102" s="99">
        <f t="shared" si="192"/>
        <v>0</v>
      </c>
      <c r="AB102" s="99">
        <f t="shared" si="192"/>
        <v>0</v>
      </c>
      <c r="AC102" s="99">
        <f t="shared" si="192"/>
        <v>0</v>
      </c>
      <c r="AD102" s="99">
        <f t="shared" si="192"/>
        <v>0</v>
      </c>
      <c r="AE102" s="99">
        <f t="shared" ref="AE102:AG102" si="193">SUMIF($A$12:$A$77,"18",AE12:AE77)</f>
        <v>0</v>
      </c>
      <c r="AF102" s="99">
        <f t="shared" si="193"/>
        <v>0</v>
      </c>
      <c r="AG102" s="99">
        <f t="shared" si="193"/>
        <v>0</v>
      </c>
      <c r="AH102" s="99">
        <f t="shared" ref="AH102:AP102" si="194">SUMIF($A$12:$A$77,"13",AH17:AH82)</f>
        <v>0</v>
      </c>
      <c r="AI102" s="99">
        <f t="shared" si="194"/>
        <v>0</v>
      </c>
      <c r="AJ102" s="99">
        <f t="shared" si="194"/>
        <v>0</v>
      </c>
      <c r="AK102" s="99">
        <f t="shared" si="194"/>
        <v>0</v>
      </c>
      <c r="AL102" s="99">
        <f t="shared" si="194"/>
        <v>0</v>
      </c>
      <c r="AM102" s="99">
        <f t="shared" si="194"/>
        <v>0</v>
      </c>
      <c r="AN102" s="99">
        <f t="shared" si="194"/>
        <v>0</v>
      </c>
      <c r="AO102" s="99">
        <f t="shared" si="194"/>
        <v>0</v>
      </c>
      <c r="AP102" s="99">
        <f t="shared" si="194"/>
        <v>0</v>
      </c>
      <c r="AQ102" s="99">
        <f t="shared" ref="AQ102:AS102" si="195">SUMIF($A$12:$A$77,"18",AQ12:AQ77)</f>
        <v>0</v>
      </c>
      <c r="AR102" s="99">
        <f t="shared" si="195"/>
        <v>0</v>
      </c>
      <c r="AS102" s="99">
        <f t="shared" si="195"/>
        <v>0</v>
      </c>
      <c r="AT102" s="99">
        <f t="shared" ref="AT102:BB102" si="196">SUMIF($A$12:$A$77,"13",AT17:AT82)</f>
        <v>0</v>
      </c>
      <c r="AU102" s="99">
        <f t="shared" si="196"/>
        <v>0</v>
      </c>
      <c r="AV102" s="99">
        <f t="shared" si="196"/>
        <v>0</v>
      </c>
      <c r="AW102" s="99">
        <f t="shared" si="196"/>
        <v>0</v>
      </c>
      <c r="AX102" s="99">
        <f t="shared" si="196"/>
        <v>0</v>
      </c>
      <c r="AY102" s="99">
        <f t="shared" si="196"/>
        <v>0</v>
      </c>
      <c r="AZ102" s="99">
        <f t="shared" si="196"/>
        <v>0</v>
      </c>
      <c r="BA102" s="99">
        <f t="shared" si="196"/>
        <v>0</v>
      </c>
      <c r="BB102" s="99">
        <f t="shared" si="196"/>
        <v>0</v>
      </c>
      <c r="BC102" s="99">
        <f t="shared" ref="BC102:BE102" si="197">SUMIF($A$12:$A$77,"18",BC12:BC77)</f>
        <v>0</v>
      </c>
      <c r="BD102" s="99">
        <f t="shared" si="197"/>
        <v>0</v>
      </c>
      <c r="BE102" s="99">
        <f t="shared" si="197"/>
        <v>0</v>
      </c>
      <c r="BF102" s="99">
        <f t="shared" ref="BF102:BN102" si="198">SUMIF($A$12:$A$77,"13",BF17:BF82)</f>
        <v>0</v>
      </c>
      <c r="BG102" s="99">
        <f t="shared" si="198"/>
        <v>0</v>
      </c>
      <c r="BH102" s="99">
        <f t="shared" si="198"/>
        <v>0</v>
      </c>
      <c r="BI102" s="99">
        <f t="shared" si="198"/>
        <v>0</v>
      </c>
      <c r="BJ102" s="99">
        <f t="shared" si="198"/>
        <v>0</v>
      </c>
      <c r="BK102" s="99">
        <f t="shared" si="198"/>
        <v>0</v>
      </c>
      <c r="BL102" s="99">
        <f t="shared" si="198"/>
        <v>0</v>
      </c>
      <c r="BM102" s="99">
        <f t="shared" si="198"/>
        <v>0</v>
      </c>
      <c r="BN102" s="99">
        <f t="shared" si="198"/>
        <v>0</v>
      </c>
      <c r="BO102" s="99">
        <f t="shared" ref="BO102:BQ102" si="199">SUMIF($A$12:$A$77,"18",BO12:BO77)</f>
        <v>0</v>
      </c>
      <c r="BP102" s="99">
        <f t="shared" si="199"/>
        <v>0</v>
      </c>
      <c r="BQ102" s="99">
        <f t="shared" si="199"/>
        <v>0</v>
      </c>
      <c r="BR102" s="99">
        <f t="shared" ref="BR102:BZ102" si="200">SUMIF($A$12:$A$77,"13",BR17:BR82)</f>
        <v>0</v>
      </c>
      <c r="BS102" s="99">
        <f t="shared" si="200"/>
        <v>0</v>
      </c>
      <c r="BT102" s="99">
        <f t="shared" si="200"/>
        <v>0</v>
      </c>
      <c r="BU102" s="99">
        <f t="shared" si="200"/>
        <v>0</v>
      </c>
      <c r="BV102" s="99">
        <f t="shared" si="200"/>
        <v>0</v>
      </c>
      <c r="BW102" s="99">
        <f t="shared" si="200"/>
        <v>0</v>
      </c>
      <c r="BX102" s="99">
        <f t="shared" si="200"/>
        <v>0</v>
      </c>
      <c r="BY102" s="99">
        <f t="shared" si="200"/>
        <v>0</v>
      </c>
      <c r="BZ102" s="99">
        <f t="shared" si="200"/>
        <v>0</v>
      </c>
      <c r="CA102" s="99">
        <f t="shared" ref="CA102:CC102" si="201">SUMIF($A$12:$A$77,"18",CA12:CA77)</f>
        <v>0</v>
      </c>
      <c r="CB102" s="99">
        <f t="shared" si="201"/>
        <v>0</v>
      </c>
      <c r="CC102" s="99">
        <f t="shared" si="201"/>
        <v>0</v>
      </c>
      <c r="CD102" s="99">
        <f t="shared" ref="CD102:CL102" si="202">SUMIF($A$12:$A$77,"13",CD17:CD82)</f>
        <v>0</v>
      </c>
      <c r="CE102" s="99">
        <f t="shared" si="202"/>
        <v>0</v>
      </c>
      <c r="CF102" s="99">
        <f t="shared" si="202"/>
        <v>0</v>
      </c>
      <c r="CG102" s="99">
        <f t="shared" si="202"/>
        <v>0</v>
      </c>
      <c r="CH102" s="99">
        <f t="shared" si="202"/>
        <v>0</v>
      </c>
      <c r="CI102" s="99">
        <f t="shared" si="202"/>
        <v>0</v>
      </c>
      <c r="CJ102" s="99">
        <f t="shared" si="202"/>
        <v>0</v>
      </c>
      <c r="CK102" s="99">
        <f t="shared" si="202"/>
        <v>0</v>
      </c>
      <c r="CL102" s="99">
        <f t="shared" si="202"/>
        <v>0</v>
      </c>
      <c r="CM102" s="223">
        <f t="shared" ref="CM102:CO102" si="203">SUMIF($A$12:$A$77,"18",CM12:CM77)</f>
        <v>0</v>
      </c>
      <c r="CN102" s="99">
        <f t="shared" si="203"/>
        <v>0</v>
      </c>
      <c r="CO102" s="99">
        <f t="shared" si="203"/>
        <v>0</v>
      </c>
      <c r="CP102" s="99">
        <f t="shared" ref="CP102:CX102" si="204">SUMIF($A$12:$A$77,"13",CP17:CP82)</f>
        <v>0</v>
      </c>
      <c r="CQ102" s="99">
        <f t="shared" si="204"/>
        <v>0</v>
      </c>
      <c r="CR102" s="99">
        <f t="shared" si="204"/>
        <v>0</v>
      </c>
      <c r="CS102" s="223">
        <f t="shared" si="204"/>
        <v>0</v>
      </c>
      <c r="CT102" s="99">
        <f t="shared" si="204"/>
        <v>0</v>
      </c>
      <c r="CU102" s="99">
        <f t="shared" si="204"/>
        <v>0</v>
      </c>
      <c r="CV102" s="99">
        <f t="shared" si="204"/>
        <v>0</v>
      </c>
      <c r="CW102" s="99">
        <f t="shared" si="204"/>
        <v>0</v>
      </c>
      <c r="CX102" s="190">
        <f t="shared" si="204"/>
        <v>0</v>
      </c>
      <c r="CY102" s="194">
        <f t="shared" si="143"/>
        <v>0</v>
      </c>
      <c r="CZ102" s="201">
        <f t="shared" si="144"/>
        <v>0</v>
      </c>
    </row>
    <row r="103" spans="1:104">
      <c r="A103" s="41"/>
      <c r="B103" s="42"/>
      <c r="C103" s="42"/>
      <c r="D103" s="42"/>
      <c r="E103" s="42"/>
      <c r="F103" s="112" t="s">
        <v>158</v>
      </c>
      <c r="G103" s="97">
        <f>SUMIF($A$12:$A$77,"22",G12:G77)</f>
        <v>0</v>
      </c>
      <c r="H103" s="97">
        <f>SUMIF($A$12:$A$77,"22",H12:H77)</f>
        <v>0</v>
      </c>
      <c r="I103" s="97">
        <f>SUMIF($A$12:$A$77,"22",I12:I77)</f>
        <v>0</v>
      </c>
      <c r="J103" s="97">
        <f t="shared" ref="J103:R103" si="205">SUMIF($A$12:$A$77,"13",J18:J83)</f>
        <v>0</v>
      </c>
      <c r="K103" s="97">
        <f t="shared" si="205"/>
        <v>0</v>
      </c>
      <c r="L103" s="99">
        <f t="shared" si="205"/>
        <v>0</v>
      </c>
      <c r="M103" s="99">
        <f t="shared" si="205"/>
        <v>0</v>
      </c>
      <c r="N103" s="99">
        <f t="shared" si="205"/>
        <v>0</v>
      </c>
      <c r="O103" s="99">
        <f t="shared" si="205"/>
        <v>0</v>
      </c>
      <c r="P103" s="99">
        <f t="shared" si="205"/>
        <v>0</v>
      </c>
      <c r="Q103" s="99">
        <f t="shared" si="205"/>
        <v>0</v>
      </c>
      <c r="R103" s="99">
        <f t="shared" si="205"/>
        <v>0</v>
      </c>
      <c r="S103" s="99">
        <f t="shared" ref="S103:U103" si="206">SUMIF($A$12:$A$77,"22",S12:S77)</f>
        <v>0</v>
      </c>
      <c r="T103" s="99">
        <f t="shared" si="206"/>
        <v>0</v>
      </c>
      <c r="U103" s="99">
        <f t="shared" si="206"/>
        <v>0</v>
      </c>
      <c r="V103" s="99">
        <f t="shared" ref="V103:AD103" si="207">SUMIF($A$12:$A$77,"13",V18:V83)</f>
        <v>0</v>
      </c>
      <c r="W103" s="99">
        <f t="shared" si="207"/>
        <v>0</v>
      </c>
      <c r="X103" s="99">
        <f t="shared" si="207"/>
        <v>0</v>
      </c>
      <c r="Y103" s="99">
        <f t="shared" si="207"/>
        <v>0</v>
      </c>
      <c r="Z103" s="99">
        <f t="shared" si="207"/>
        <v>0</v>
      </c>
      <c r="AA103" s="99">
        <f t="shared" si="207"/>
        <v>0</v>
      </c>
      <c r="AB103" s="99">
        <f t="shared" si="207"/>
        <v>0</v>
      </c>
      <c r="AC103" s="99">
        <f t="shared" si="207"/>
        <v>0</v>
      </c>
      <c r="AD103" s="99">
        <f t="shared" si="207"/>
        <v>0</v>
      </c>
      <c r="AE103" s="99">
        <f t="shared" ref="AE103:AG103" si="208">SUMIF($A$12:$A$77,"22",AE12:AE77)</f>
        <v>0</v>
      </c>
      <c r="AF103" s="99">
        <f t="shared" si="208"/>
        <v>0</v>
      </c>
      <c r="AG103" s="99">
        <f t="shared" si="208"/>
        <v>0</v>
      </c>
      <c r="AH103" s="99">
        <f t="shared" ref="AH103:AP103" si="209">SUMIF($A$12:$A$77,"13",AH18:AH83)</f>
        <v>0</v>
      </c>
      <c r="AI103" s="99">
        <f t="shared" si="209"/>
        <v>0</v>
      </c>
      <c r="AJ103" s="99">
        <f t="shared" si="209"/>
        <v>0</v>
      </c>
      <c r="AK103" s="99">
        <f t="shared" si="209"/>
        <v>0</v>
      </c>
      <c r="AL103" s="99">
        <f t="shared" si="209"/>
        <v>0</v>
      </c>
      <c r="AM103" s="99">
        <f t="shared" si="209"/>
        <v>0</v>
      </c>
      <c r="AN103" s="99">
        <f t="shared" si="209"/>
        <v>0</v>
      </c>
      <c r="AO103" s="99">
        <f t="shared" si="209"/>
        <v>0</v>
      </c>
      <c r="AP103" s="99">
        <f t="shared" si="209"/>
        <v>0</v>
      </c>
      <c r="AQ103" s="99">
        <f t="shared" ref="AQ103:AS103" si="210">SUMIF($A$12:$A$77,"22",AQ12:AQ77)</f>
        <v>0</v>
      </c>
      <c r="AR103" s="99">
        <f t="shared" si="210"/>
        <v>0</v>
      </c>
      <c r="AS103" s="99">
        <f t="shared" si="210"/>
        <v>0</v>
      </c>
      <c r="AT103" s="99">
        <f t="shared" ref="AT103:BB103" si="211">SUMIF($A$12:$A$77,"13",AT18:AT83)</f>
        <v>0</v>
      </c>
      <c r="AU103" s="99">
        <f t="shared" si="211"/>
        <v>0</v>
      </c>
      <c r="AV103" s="99">
        <f t="shared" si="211"/>
        <v>0</v>
      </c>
      <c r="AW103" s="99">
        <f t="shared" si="211"/>
        <v>0</v>
      </c>
      <c r="AX103" s="99">
        <f t="shared" si="211"/>
        <v>0</v>
      </c>
      <c r="AY103" s="99">
        <f t="shared" si="211"/>
        <v>0</v>
      </c>
      <c r="AZ103" s="99">
        <f t="shared" si="211"/>
        <v>0</v>
      </c>
      <c r="BA103" s="99">
        <f t="shared" si="211"/>
        <v>0</v>
      </c>
      <c r="BB103" s="99">
        <f t="shared" si="211"/>
        <v>0</v>
      </c>
      <c r="BC103" s="99">
        <f t="shared" ref="BC103:BE103" si="212">SUMIF($A$12:$A$77,"22",BC12:BC77)</f>
        <v>0</v>
      </c>
      <c r="BD103" s="99">
        <f t="shared" si="212"/>
        <v>0</v>
      </c>
      <c r="BE103" s="99">
        <f t="shared" si="212"/>
        <v>0</v>
      </c>
      <c r="BF103" s="99">
        <f t="shared" ref="BF103:BN103" si="213">SUMIF($A$12:$A$77,"13",BF18:BF83)</f>
        <v>0</v>
      </c>
      <c r="BG103" s="99">
        <f t="shared" si="213"/>
        <v>0</v>
      </c>
      <c r="BH103" s="99">
        <f t="shared" si="213"/>
        <v>0</v>
      </c>
      <c r="BI103" s="99">
        <f t="shared" si="213"/>
        <v>0</v>
      </c>
      <c r="BJ103" s="99">
        <f t="shared" si="213"/>
        <v>0</v>
      </c>
      <c r="BK103" s="99">
        <f t="shared" si="213"/>
        <v>0</v>
      </c>
      <c r="BL103" s="99">
        <f t="shared" si="213"/>
        <v>0</v>
      </c>
      <c r="BM103" s="99">
        <f t="shared" si="213"/>
        <v>0</v>
      </c>
      <c r="BN103" s="99">
        <f t="shared" si="213"/>
        <v>0</v>
      </c>
      <c r="BO103" s="99">
        <f t="shared" ref="BO103:BQ103" si="214">SUMIF($A$12:$A$77,"22",BO12:BO77)</f>
        <v>0</v>
      </c>
      <c r="BP103" s="99">
        <f t="shared" si="214"/>
        <v>0</v>
      </c>
      <c r="BQ103" s="99">
        <f t="shared" si="214"/>
        <v>0</v>
      </c>
      <c r="BR103" s="99">
        <f t="shared" ref="BR103:BZ103" si="215">SUMIF($A$12:$A$77,"13",BR18:BR83)</f>
        <v>0</v>
      </c>
      <c r="BS103" s="99">
        <f t="shared" si="215"/>
        <v>0</v>
      </c>
      <c r="BT103" s="99">
        <f t="shared" si="215"/>
        <v>0</v>
      </c>
      <c r="BU103" s="99">
        <f t="shared" si="215"/>
        <v>0</v>
      </c>
      <c r="BV103" s="99">
        <f t="shared" si="215"/>
        <v>0</v>
      </c>
      <c r="BW103" s="99">
        <f t="shared" si="215"/>
        <v>0</v>
      </c>
      <c r="BX103" s="99">
        <f t="shared" si="215"/>
        <v>0</v>
      </c>
      <c r="BY103" s="99">
        <f t="shared" si="215"/>
        <v>0</v>
      </c>
      <c r="BZ103" s="99">
        <f t="shared" si="215"/>
        <v>0</v>
      </c>
      <c r="CA103" s="99">
        <f t="shared" ref="CA103:CC103" si="216">SUMIF($A$12:$A$77,"22",CA12:CA77)</f>
        <v>0</v>
      </c>
      <c r="CB103" s="99">
        <f t="shared" si="216"/>
        <v>0</v>
      </c>
      <c r="CC103" s="99">
        <f t="shared" si="216"/>
        <v>0</v>
      </c>
      <c r="CD103" s="99">
        <f t="shared" ref="CD103:CL103" si="217">SUMIF($A$12:$A$77,"13",CD18:CD83)</f>
        <v>0</v>
      </c>
      <c r="CE103" s="99">
        <f t="shared" si="217"/>
        <v>0</v>
      </c>
      <c r="CF103" s="99">
        <f t="shared" si="217"/>
        <v>0</v>
      </c>
      <c r="CG103" s="99">
        <f t="shared" si="217"/>
        <v>0</v>
      </c>
      <c r="CH103" s="99">
        <f t="shared" si="217"/>
        <v>0</v>
      </c>
      <c r="CI103" s="99">
        <f t="shared" si="217"/>
        <v>0</v>
      </c>
      <c r="CJ103" s="99">
        <f t="shared" si="217"/>
        <v>0</v>
      </c>
      <c r="CK103" s="99">
        <f t="shared" si="217"/>
        <v>0</v>
      </c>
      <c r="CL103" s="99">
        <f t="shared" si="217"/>
        <v>0</v>
      </c>
      <c r="CM103" s="223">
        <f t="shared" ref="CM103:CO103" si="218">SUMIF($A$12:$A$77,"22",CM12:CM77)</f>
        <v>0</v>
      </c>
      <c r="CN103" s="99">
        <f t="shared" si="218"/>
        <v>0</v>
      </c>
      <c r="CO103" s="99">
        <f t="shared" si="218"/>
        <v>0</v>
      </c>
      <c r="CP103" s="99">
        <f t="shared" ref="CP103:CX103" si="219">SUMIF($A$12:$A$77,"13",CP18:CP83)</f>
        <v>0</v>
      </c>
      <c r="CQ103" s="99">
        <f t="shared" si="219"/>
        <v>0</v>
      </c>
      <c r="CR103" s="99">
        <f t="shared" si="219"/>
        <v>0</v>
      </c>
      <c r="CS103" s="223">
        <f t="shared" si="219"/>
        <v>0</v>
      </c>
      <c r="CT103" s="99">
        <f t="shared" si="219"/>
        <v>0</v>
      </c>
      <c r="CU103" s="99">
        <f t="shared" si="219"/>
        <v>0</v>
      </c>
      <c r="CV103" s="99">
        <f t="shared" si="219"/>
        <v>0</v>
      </c>
      <c r="CW103" s="99">
        <f t="shared" si="219"/>
        <v>0</v>
      </c>
      <c r="CX103" s="190">
        <f t="shared" si="219"/>
        <v>0</v>
      </c>
      <c r="CY103" s="194">
        <f t="shared" si="143"/>
        <v>0</v>
      </c>
      <c r="CZ103" s="201">
        <f t="shared" si="144"/>
        <v>0</v>
      </c>
    </row>
    <row r="104" spans="1:104">
      <c r="A104" s="41"/>
      <c r="B104" s="42"/>
      <c r="C104" s="42"/>
      <c r="D104" s="42"/>
      <c r="E104" s="42"/>
      <c r="F104" s="112" t="s">
        <v>74</v>
      </c>
      <c r="G104" s="97">
        <f>SUMIF($A$12:$A$77,"23",G12:G77)</f>
        <v>0</v>
      </c>
      <c r="H104" s="97">
        <f>SUMIF($A$12:$A$77,"23",H12:H77)</f>
        <v>0</v>
      </c>
      <c r="I104" s="97">
        <f>SUMIF($A$12:$A$77,"23",I12:I77)</f>
        <v>0</v>
      </c>
      <c r="J104" s="97">
        <f t="shared" ref="J104:R104" si="220">SUMIF($A$12:$A$77,"13",J19:J85)</f>
        <v>0</v>
      </c>
      <c r="K104" s="97">
        <f t="shared" si="220"/>
        <v>0</v>
      </c>
      <c r="L104" s="99">
        <f t="shared" si="220"/>
        <v>0</v>
      </c>
      <c r="M104" s="99">
        <f t="shared" si="220"/>
        <v>0</v>
      </c>
      <c r="N104" s="99">
        <f t="shared" si="220"/>
        <v>0</v>
      </c>
      <c r="O104" s="99">
        <f t="shared" si="220"/>
        <v>0</v>
      </c>
      <c r="P104" s="99">
        <f t="shared" si="220"/>
        <v>0</v>
      </c>
      <c r="Q104" s="99">
        <f t="shared" si="220"/>
        <v>0</v>
      </c>
      <c r="R104" s="99">
        <f t="shared" si="220"/>
        <v>0</v>
      </c>
      <c r="S104" s="99">
        <f t="shared" ref="S104:U104" si="221">SUMIF($A$12:$A$77,"23",S12:S77)</f>
        <v>0</v>
      </c>
      <c r="T104" s="99">
        <f t="shared" si="221"/>
        <v>0</v>
      </c>
      <c r="U104" s="99">
        <f t="shared" si="221"/>
        <v>0</v>
      </c>
      <c r="V104" s="99">
        <f t="shared" ref="V104:AD104" si="222">SUMIF($A$12:$A$77,"13",V19:V85)</f>
        <v>0</v>
      </c>
      <c r="W104" s="99">
        <f t="shared" si="222"/>
        <v>0</v>
      </c>
      <c r="X104" s="99">
        <f t="shared" si="222"/>
        <v>0</v>
      </c>
      <c r="Y104" s="99">
        <f t="shared" si="222"/>
        <v>0</v>
      </c>
      <c r="Z104" s="99">
        <f t="shared" si="222"/>
        <v>0</v>
      </c>
      <c r="AA104" s="99">
        <f t="shared" si="222"/>
        <v>0</v>
      </c>
      <c r="AB104" s="99">
        <f t="shared" si="222"/>
        <v>0</v>
      </c>
      <c r="AC104" s="99">
        <f t="shared" si="222"/>
        <v>0</v>
      </c>
      <c r="AD104" s="99">
        <f t="shared" si="222"/>
        <v>0</v>
      </c>
      <c r="AE104" s="99">
        <f t="shared" ref="AE104:AG104" si="223">SUMIF($A$12:$A$77,"23",AE12:AE77)</f>
        <v>0</v>
      </c>
      <c r="AF104" s="99">
        <f t="shared" si="223"/>
        <v>0</v>
      </c>
      <c r="AG104" s="99">
        <f t="shared" si="223"/>
        <v>0</v>
      </c>
      <c r="AH104" s="99">
        <f t="shared" ref="AH104:AP104" si="224">SUMIF($A$12:$A$77,"13",AH19:AH85)</f>
        <v>0</v>
      </c>
      <c r="AI104" s="99">
        <f t="shared" si="224"/>
        <v>0</v>
      </c>
      <c r="AJ104" s="99">
        <f t="shared" si="224"/>
        <v>0</v>
      </c>
      <c r="AK104" s="99">
        <f t="shared" si="224"/>
        <v>0</v>
      </c>
      <c r="AL104" s="99">
        <f t="shared" si="224"/>
        <v>0</v>
      </c>
      <c r="AM104" s="99">
        <f t="shared" si="224"/>
        <v>0</v>
      </c>
      <c r="AN104" s="99">
        <f t="shared" si="224"/>
        <v>0</v>
      </c>
      <c r="AO104" s="99">
        <f t="shared" si="224"/>
        <v>0</v>
      </c>
      <c r="AP104" s="99">
        <f t="shared" si="224"/>
        <v>0</v>
      </c>
      <c r="AQ104" s="99">
        <f t="shared" ref="AQ104:AS104" si="225">SUMIF($A$12:$A$77,"23",AQ12:AQ77)</f>
        <v>0</v>
      </c>
      <c r="AR104" s="99">
        <f t="shared" si="225"/>
        <v>0</v>
      </c>
      <c r="AS104" s="99">
        <f t="shared" si="225"/>
        <v>0</v>
      </c>
      <c r="AT104" s="99">
        <f t="shared" ref="AT104:BB104" si="226">SUMIF($A$12:$A$77,"13",AT19:AT85)</f>
        <v>0</v>
      </c>
      <c r="AU104" s="99">
        <f t="shared" si="226"/>
        <v>0</v>
      </c>
      <c r="AV104" s="99">
        <f t="shared" si="226"/>
        <v>0</v>
      </c>
      <c r="AW104" s="99">
        <f t="shared" si="226"/>
        <v>0</v>
      </c>
      <c r="AX104" s="99">
        <f t="shared" si="226"/>
        <v>0</v>
      </c>
      <c r="AY104" s="99">
        <f t="shared" si="226"/>
        <v>0</v>
      </c>
      <c r="AZ104" s="99">
        <f t="shared" si="226"/>
        <v>0</v>
      </c>
      <c r="BA104" s="99">
        <f t="shared" si="226"/>
        <v>0</v>
      </c>
      <c r="BB104" s="99">
        <f t="shared" si="226"/>
        <v>0</v>
      </c>
      <c r="BC104" s="99">
        <f t="shared" ref="BC104:BE104" si="227">SUMIF($A$12:$A$77,"23",BC12:BC77)</f>
        <v>0</v>
      </c>
      <c r="BD104" s="99">
        <f t="shared" si="227"/>
        <v>0</v>
      </c>
      <c r="BE104" s="99">
        <f t="shared" si="227"/>
        <v>0</v>
      </c>
      <c r="BF104" s="99">
        <f t="shared" ref="BF104:BN104" si="228">SUMIF($A$12:$A$77,"13",BF19:BF85)</f>
        <v>0</v>
      </c>
      <c r="BG104" s="99">
        <f t="shared" si="228"/>
        <v>0</v>
      </c>
      <c r="BH104" s="99">
        <f t="shared" si="228"/>
        <v>0</v>
      </c>
      <c r="BI104" s="99">
        <f t="shared" si="228"/>
        <v>0</v>
      </c>
      <c r="BJ104" s="99">
        <f t="shared" si="228"/>
        <v>0</v>
      </c>
      <c r="BK104" s="99">
        <f t="shared" si="228"/>
        <v>0</v>
      </c>
      <c r="BL104" s="99">
        <f t="shared" si="228"/>
        <v>0</v>
      </c>
      <c r="BM104" s="99">
        <f t="shared" si="228"/>
        <v>0</v>
      </c>
      <c r="BN104" s="99">
        <f t="shared" si="228"/>
        <v>0</v>
      </c>
      <c r="BO104" s="99">
        <f t="shared" ref="BO104:BQ104" si="229">SUMIF($A$12:$A$77,"23",BO12:BO77)</f>
        <v>0</v>
      </c>
      <c r="BP104" s="99">
        <f t="shared" si="229"/>
        <v>0</v>
      </c>
      <c r="BQ104" s="99">
        <f t="shared" si="229"/>
        <v>0</v>
      </c>
      <c r="BR104" s="99">
        <f t="shared" ref="BR104:BZ104" si="230">SUMIF($A$12:$A$77,"13",BR19:BR85)</f>
        <v>0</v>
      </c>
      <c r="BS104" s="99">
        <f t="shared" si="230"/>
        <v>0</v>
      </c>
      <c r="BT104" s="99">
        <f t="shared" si="230"/>
        <v>0</v>
      </c>
      <c r="BU104" s="99">
        <f t="shared" si="230"/>
        <v>0</v>
      </c>
      <c r="BV104" s="99">
        <f t="shared" si="230"/>
        <v>0</v>
      </c>
      <c r="BW104" s="99">
        <f t="shared" si="230"/>
        <v>0</v>
      </c>
      <c r="BX104" s="99">
        <f t="shared" si="230"/>
        <v>0</v>
      </c>
      <c r="BY104" s="99">
        <f t="shared" si="230"/>
        <v>0</v>
      </c>
      <c r="BZ104" s="99">
        <f t="shared" si="230"/>
        <v>0</v>
      </c>
      <c r="CA104" s="99">
        <f t="shared" ref="CA104:CC104" si="231">SUMIF($A$12:$A$77,"23",CA12:CA77)</f>
        <v>0</v>
      </c>
      <c r="CB104" s="99">
        <f t="shared" si="231"/>
        <v>0</v>
      </c>
      <c r="CC104" s="99">
        <f t="shared" si="231"/>
        <v>0</v>
      </c>
      <c r="CD104" s="99">
        <f t="shared" ref="CD104:CL104" si="232">SUMIF($A$12:$A$77,"13",CD19:CD85)</f>
        <v>0</v>
      </c>
      <c r="CE104" s="99">
        <f t="shared" si="232"/>
        <v>0</v>
      </c>
      <c r="CF104" s="99">
        <f t="shared" si="232"/>
        <v>0</v>
      </c>
      <c r="CG104" s="99">
        <f t="shared" si="232"/>
        <v>0</v>
      </c>
      <c r="CH104" s="99">
        <f t="shared" si="232"/>
        <v>0</v>
      </c>
      <c r="CI104" s="99">
        <f t="shared" si="232"/>
        <v>0</v>
      </c>
      <c r="CJ104" s="99">
        <f t="shared" si="232"/>
        <v>0</v>
      </c>
      <c r="CK104" s="99">
        <f t="shared" si="232"/>
        <v>0</v>
      </c>
      <c r="CL104" s="99">
        <f t="shared" si="232"/>
        <v>0</v>
      </c>
      <c r="CM104" s="223">
        <f t="shared" ref="CM104:CO104" si="233">SUMIF($A$12:$A$77,"23",CM12:CM77)</f>
        <v>0</v>
      </c>
      <c r="CN104" s="99">
        <f t="shared" si="233"/>
        <v>0</v>
      </c>
      <c r="CO104" s="99">
        <f t="shared" si="233"/>
        <v>0</v>
      </c>
      <c r="CP104" s="99">
        <f t="shared" ref="CP104:CX104" si="234">SUMIF($A$12:$A$77,"13",CP19:CP85)</f>
        <v>0</v>
      </c>
      <c r="CQ104" s="99">
        <f t="shared" si="234"/>
        <v>0</v>
      </c>
      <c r="CR104" s="99">
        <f t="shared" si="234"/>
        <v>0</v>
      </c>
      <c r="CS104" s="223">
        <f t="shared" si="234"/>
        <v>0</v>
      </c>
      <c r="CT104" s="99">
        <f t="shared" si="234"/>
        <v>0</v>
      </c>
      <c r="CU104" s="99">
        <f t="shared" si="234"/>
        <v>0</v>
      </c>
      <c r="CV104" s="99">
        <f t="shared" si="234"/>
        <v>0</v>
      </c>
      <c r="CW104" s="99">
        <f t="shared" si="234"/>
        <v>0</v>
      </c>
      <c r="CX104" s="190">
        <f t="shared" si="234"/>
        <v>0</v>
      </c>
      <c r="CY104" s="194">
        <f t="shared" si="143"/>
        <v>0</v>
      </c>
      <c r="CZ104" s="201">
        <f t="shared" si="144"/>
        <v>0</v>
      </c>
    </row>
    <row r="105" spans="1:104" ht="12.75" thickBot="1">
      <c r="A105" s="41"/>
      <c r="B105" s="42"/>
      <c r="C105" s="42"/>
      <c r="D105" s="42"/>
      <c r="E105" s="42"/>
      <c r="F105" s="115" t="s">
        <v>159</v>
      </c>
      <c r="G105" s="107">
        <f>SUMIF($A$12:$A$77,"68",G12:G77)</f>
        <v>0</v>
      </c>
      <c r="H105" s="107">
        <f>SUMIF($A$12:$A$77,"68",H12:H77)</f>
        <v>0</v>
      </c>
      <c r="I105" s="107">
        <f>SUMIF($A$12:$A$77,"68",I12:I77)</f>
        <v>0</v>
      </c>
      <c r="J105" s="107">
        <f t="shared" ref="J105:R105" si="235">SUMIF($A$12:$A$77,"13",J20:J86)</f>
        <v>0</v>
      </c>
      <c r="K105" s="107">
        <f t="shared" si="235"/>
        <v>0</v>
      </c>
      <c r="L105" s="108">
        <f t="shared" si="235"/>
        <v>0</v>
      </c>
      <c r="M105" s="108">
        <f t="shared" si="235"/>
        <v>0</v>
      </c>
      <c r="N105" s="108">
        <f t="shared" si="235"/>
        <v>0</v>
      </c>
      <c r="O105" s="108">
        <f t="shared" si="235"/>
        <v>0</v>
      </c>
      <c r="P105" s="108">
        <f t="shared" si="235"/>
        <v>0</v>
      </c>
      <c r="Q105" s="108">
        <f t="shared" si="235"/>
        <v>0</v>
      </c>
      <c r="R105" s="108">
        <f t="shared" si="235"/>
        <v>0</v>
      </c>
      <c r="S105" s="108">
        <f t="shared" ref="S105:U105" si="236">SUMIF($A$12:$A$77,"68",S12:S77)</f>
        <v>0</v>
      </c>
      <c r="T105" s="108">
        <f t="shared" si="236"/>
        <v>0</v>
      </c>
      <c r="U105" s="108">
        <f t="shared" si="236"/>
        <v>0</v>
      </c>
      <c r="V105" s="108">
        <f t="shared" ref="V105:AD105" si="237">SUMIF($A$12:$A$77,"13",V20:V86)</f>
        <v>0</v>
      </c>
      <c r="W105" s="108">
        <f t="shared" si="237"/>
        <v>0</v>
      </c>
      <c r="X105" s="108">
        <f t="shared" si="237"/>
        <v>0</v>
      </c>
      <c r="Y105" s="108">
        <f t="shared" si="237"/>
        <v>0</v>
      </c>
      <c r="Z105" s="108">
        <f t="shared" si="237"/>
        <v>0</v>
      </c>
      <c r="AA105" s="108">
        <f t="shared" si="237"/>
        <v>0</v>
      </c>
      <c r="AB105" s="108">
        <f t="shared" si="237"/>
        <v>0</v>
      </c>
      <c r="AC105" s="108">
        <f t="shared" si="237"/>
        <v>0</v>
      </c>
      <c r="AD105" s="108">
        <f t="shared" si="237"/>
        <v>0</v>
      </c>
      <c r="AE105" s="108">
        <f t="shared" ref="AE105:AG105" si="238">SUMIF($A$12:$A$77,"68",AE12:AE77)</f>
        <v>0</v>
      </c>
      <c r="AF105" s="108">
        <f t="shared" si="238"/>
        <v>0</v>
      </c>
      <c r="AG105" s="108">
        <f t="shared" si="238"/>
        <v>0</v>
      </c>
      <c r="AH105" s="108">
        <f t="shared" ref="AH105:AP105" si="239">SUMIF($A$12:$A$77,"13",AH20:AH86)</f>
        <v>0</v>
      </c>
      <c r="AI105" s="108">
        <f t="shared" si="239"/>
        <v>0</v>
      </c>
      <c r="AJ105" s="108">
        <f t="shared" si="239"/>
        <v>0</v>
      </c>
      <c r="AK105" s="108">
        <f t="shared" si="239"/>
        <v>0</v>
      </c>
      <c r="AL105" s="108">
        <f t="shared" si="239"/>
        <v>0</v>
      </c>
      <c r="AM105" s="108">
        <f t="shared" si="239"/>
        <v>0</v>
      </c>
      <c r="AN105" s="108">
        <f t="shared" si="239"/>
        <v>0</v>
      </c>
      <c r="AO105" s="108">
        <f t="shared" si="239"/>
        <v>0</v>
      </c>
      <c r="AP105" s="108">
        <f t="shared" si="239"/>
        <v>0</v>
      </c>
      <c r="AQ105" s="108">
        <f t="shared" ref="AQ105:AS105" si="240">SUMIF($A$12:$A$77,"68",AQ12:AQ77)</f>
        <v>0</v>
      </c>
      <c r="AR105" s="108">
        <f t="shared" si="240"/>
        <v>0</v>
      </c>
      <c r="AS105" s="108">
        <f t="shared" si="240"/>
        <v>0</v>
      </c>
      <c r="AT105" s="108">
        <f t="shared" ref="AT105:BB105" si="241">SUMIF($A$12:$A$77,"13",AT20:AT86)</f>
        <v>0</v>
      </c>
      <c r="AU105" s="108">
        <f t="shared" si="241"/>
        <v>0</v>
      </c>
      <c r="AV105" s="108">
        <f t="shared" si="241"/>
        <v>0</v>
      </c>
      <c r="AW105" s="108">
        <f t="shared" si="241"/>
        <v>0</v>
      </c>
      <c r="AX105" s="108">
        <f t="shared" si="241"/>
        <v>0</v>
      </c>
      <c r="AY105" s="108">
        <f t="shared" si="241"/>
        <v>0</v>
      </c>
      <c r="AZ105" s="108">
        <f t="shared" si="241"/>
        <v>0</v>
      </c>
      <c r="BA105" s="108">
        <f t="shared" si="241"/>
        <v>0</v>
      </c>
      <c r="BB105" s="108">
        <f t="shared" si="241"/>
        <v>0</v>
      </c>
      <c r="BC105" s="108">
        <f t="shared" ref="BC105:BE105" si="242">SUMIF($A$12:$A$77,"68",BC12:BC77)</f>
        <v>0</v>
      </c>
      <c r="BD105" s="108">
        <f t="shared" si="242"/>
        <v>0</v>
      </c>
      <c r="BE105" s="108">
        <f t="shared" si="242"/>
        <v>0</v>
      </c>
      <c r="BF105" s="108">
        <f t="shared" ref="BF105:BN105" si="243">SUMIF($A$12:$A$77,"13",BF20:BF86)</f>
        <v>0</v>
      </c>
      <c r="BG105" s="108">
        <f t="shared" si="243"/>
        <v>0</v>
      </c>
      <c r="BH105" s="108">
        <f t="shared" si="243"/>
        <v>0</v>
      </c>
      <c r="BI105" s="108">
        <f t="shared" si="243"/>
        <v>0</v>
      </c>
      <c r="BJ105" s="108">
        <f t="shared" si="243"/>
        <v>0</v>
      </c>
      <c r="BK105" s="108">
        <f t="shared" si="243"/>
        <v>0</v>
      </c>
      <c r="BL105" s="108">
        <f t="shared" si="243"/>
        <v>0</v>
      </c>
      <c r="BM105" s="108">
        <f t="shared" si="243"/>
        <v>0</v>
      </c>
      <c r="BN105" s="108">
        <f t="shared" si="243"/>
        <v>0</v>
      </c>
      <c r="BO105" s="108">
        <f t="shared" ref="BO105:BQ105" si="244">SUMIF($A$12:$A$77,"68",BO12:BO77)</f>
        <v>0</v>
      </c>
      <c r="BP105" s="108">
        <f t="shared" si="244"/>
        <v>0</v>
      </c>
      <c r="BQ105" s="108">
        <f t="shared" si="244"/>
        <v>0</v>
      </c>
      <c r="BR105" s="108">
        <f t="shared" ref="BR105:BZ105" si="245">SUMIF($A$12:$A$77,"13",BR20:BR86)</f>
        <v>0</v>
      </c>
      <c r="BS105" s="108">
        <f t="shared" si="245"/>
        <v>0</v>
      </c>
      <c r="BT105" s="108">
        <f t="shared" si="245"/>
        <v>0</v>
      </c>
      <c r="BU105" s="108">
        <f t="shared" si="245"/>
        <v>0</v>
      </c>
      <c r="BV105" s="108">
        <f t="shared" si="245"/>
        <v>0</v>
      </c>
      <c r="BW105" s="108">
        <f t="shared" si="245"/>
        <v>0</v>
      </c>
      <c r="BX105" s="108">
        <f t="shared" si="245"/>
        <v>0</v>
      </c>
      <c r="BY105" s="108">
        <f t="shared" si="245"/>
        <v>0</v>
      </c>
      <c r="BZ105" s="108">
        <f t="shared" si="245"/>
        <v>0</v>
      </c>
      <c r="CA105" s="108">
        <f t="shared" ref="CA105:CC105" si="246">SUMIF($A$12:$A$77,"68",CA12:CA77)</f>
        <v>0</v>
      </c>
      <c r="CB105" s="108">
        <f t="shared" si="246"/>
        <v>0</v>
      </c>
      <c r="CC105" s="108">
        <f t="shared" si="246"/>
        <v>0</v>
      </c>
      <c r="CD105" s="108">
        <f t="shared" ref="CD105:CL105" si="247">SUMIF($A$12:$A$77,"13",CD20:CD86)</f>
        <v>0</v>
      </c>
      <c r="CE105" s="108">
        <f t="shared" si="247"/>
        <v>0</v>
      </c>
      <c r="CF105" s="108">
        <f t="shared" si="247"/>
        <v>0</v>
      </c>
      <c r="CG105" s="108">
        <f t="shared" si="247"/>
        <v>0</v>
      </c>
      <c r="CH105" s="108">
        <f t="shared" si="247"/>
        <v>0</v>
      </c>
      <c r="CI105" s="108">
        <f t="shared" si="247"/>
        <v>0</v>
      </c>
      <c r="CJ105" s="108">
        <f t="shared" si="247"/>
        <v>0</v>
      </c>
      <c r="CK105" s="108">
        <f t="shared" si="247"/>
        <v>0</v>
      </c>
      <c r="CL105" s="108">
        <f t="shared" si="247"/>
        <v>0</v>
      </c>
      <c r="CM105" s="231">
        <f t="shared" ref="CM105:CO105" si="248">SUMIF($A$12:$A$77,"68",CM12:CM77)</f>
        <v>0</v>
      </c>
      <c r="CN105" s="108">
        <f t="shared" si="248"/>
        <v>0</v>
      </c>
      <c r="CO105" s="108">
        <f t="shared" si="248"/>
        <v>0</v>
      </c>
      <c r="CP105" s="108">
        <f t="shared" ref="CP105:CX105" si="249">SUMIF($A$12:$A$77,"13",CP20:CP86)</f>
        <v>0</v>
      </c>
      <c r="CQ105" s="108">
        <f t="shared" si="249"/>
        <v>0</v>
      </c>
      <c r="CR105" s="108">
        <f t="shared" si="249"/>
        <v>0</v>
      </c>
      <c r="CS105" s="108">
        <f t="shared" si="249"/>
        <v>0</v>
      </c>
      <c r="CT105" s="108">
        <f t="shared" si="249"/>
        <v>0</v>
      </c>
      <c r="CU105" s="108">
        <f t="shared" si="249"/>
        <v>0</v>
      </c>
      <c r="CV105" s="108">
        <f t="shared" si="249"/>
        <v>0</v>
      </c>
      <c r="CW105" s="108">
        <f t="shared" si="249"/>
        <v>0</v>
      </c>
      <c r="CX105" s="198">
        <f t="shared" si="249"/>
        <v>0</v>
      </c>
      <c r="CY105" s="196">
        <f t="shared" si="143"/>
        <v>0</v>
      </c>
      <c r="CZ105" s="202">
        <f t="shared" si="144"/>
        <v>0</v>
      </c>
    </row>
    <row r="106" spans="1:104">
      <c r="A106" s="41"/>
      <c r="B106" s="41"/>
      <c r="C106" s="41"/>
      <c r="D106" s="41"/>
      <c r="E106" s="41"/>
      <c r="F106" s="36"/>
      <c r="G106" s="36"/>
      <c r="H106" s="36"/>
      <c r="I106" s="36"/>
      <c r="J106" s="36"/>
      <c r="K106" s="36"/>
      <c r="L106" s="36"/>
      <c r="M106" s="36"/>
      <c r="N106" s="36"/>
      <c r="O106" s="36"/>
      <c r="P106" s="36"/>
      <c r="Q106" s="36"/>
      <c r="R106" s="36"/>
      <c r="S106" s="36"/>
    </row>
    <row r="107" spans="1:104">
      <c r="F107" s="36"/>
      <c r="G107" s="36"/>
      <c r="H107" s="36"/>
      <c r="I107" s="36"/>
      <c r="J107" s="36"/>
      <c r="K107" s="36"/>
      <c r="L107" s="36"/>
      <c r="M107" s="36"/>
      <c r="N107" s="36"/>
      <c r="O107" s="36"/>
      <c r="P107" s="36"/>
      <c r="Q107" s="36"/>
      <c r="R107" s="36"/>
      <c r="S107" s="36"/>
    </row>
  </sheetData>
  <mergeCells count="98">
    <mergeCell ref="CW10:CX10"/>
    <mergeCell ref="AQ10:AR10"/>
    <mergeCell ref="AS10:AT10"/>
    <mergeCell ref="AU10:AV10"/>
    <mergeCell ref="AW10:AX10"/>
    <mergeCell ref="AY10:AZ10"/>
    <mergeCell ref="BA10:BB10"/>
    <mergeCell ref="BC10:BD10"/>
    <mergeCell ref="CM8:CX8"/>
    <mergeCell ref="CO9:CX9"/>
    <mergeCell ref="G6:CX7"/>
    <mergeCell ref="B49:B50"/>
    <mergeCell ref="CY6:CZ7"/>
    <mergeCell ref="CY8:CZ9"/>
    <mergeCell ref="B44:B46"/>
    <mergeCell ref="B41:B43"/>
    <mergeCell ref="B39:B40"/>
    <mergeCell ref="B35:B36"/>
    <mergeCell ref="B31:B32"/>
    <mergeCell ref="CM10:CN10"/>
    <mergeCell ref="CO10:CP10"/>
    <mergeCell ref="CQ10:CR10"/>
    <mergeCell ref="CS10:CT10"/>
    <mergeCell ref="CU10:CV10"/>
    <mergeCell ref="CM9:CN9"/>
    <mergeCell ref="BI10:BJ10"/>
    <mergeCell ref="BK10:BL10"/>
    <mergeCell ref="BM10:BN10"/>
    <mergeCell ref="BO10:BP10"/>
    <mergeCell ref="BQ10:BR10"/>
    <mergeCell ref="BS10:BT10"/>
    <mergeCell ref="BU10:BV10"/>
    <mergeCell ref="BW10:BX10"/>
    <mergeCell ref="BY10:BZ10"/>
    <mergeCell ref="CA9:CB9"/>
    <mergeCell ref="AG9:AP9"/>
    <mergeCell ref="AE8:AP8"/>
    <mergeCell ref="AG10:AH10"/>
    <mergeCell ref="AQ9:AR9"/>
    <mergeCell ref="AS9:BB9"/>
    <mergeCell ref="AQ8:BB8"/>
    <mergeCell ref="AK10:AL10"/>
    <mergeCell ref="AM10:AN10"/>
    <mergeCell ref="AO10:AP10"/>
    <mergeCell ref="AI10:AJ10"/>
    <mergeCell ref="AE10:AF10"/>
    <mergeCell ref="AE9:AF9"/>
    <mergeCell ref="BC8:BN8"/>
    <mergeCell ref="BO8:BZ8"/>
    <mergeCell ref="CA8:CL8"/>
    <mergeCell ref="CA10:CB10"/>
    <mergeCell ref="CC10:CD10"/>
    <mergeCell ref="CE10:CF10"/>
    <mergeCell ref="CG10:CH10"/>
    <mergeCell ref="CI10:CJ10"/>
    <mergeCell ref="CK10:CL10"/>
    <mergeCell ref="BC9:BD9"/>
    <mergeCell ref="BE9:BN9"/>
    <mergeCell ref="BO9:BP9"/>
    <mergeCell ref="BQ9:BZ9"/>
    <mergeCell ref="CC9:CL9"/>
    <mergeCell ref="BE10:BF10"/>
    <mergeCell ref="BG10:BH10"/>
    <mergeCell ref="C26:C32"/>
    <mergeCell ref="D92:D94"/>
    <mergeCell ref="C33:C48"/>
    <mergeCell ref="B47:B48"/>
    <mergeCell ref="C12:C17"/>
    <mergeCell ref="C49:C53"/>
    <mergeCell ref="C54:C57"/>
    <mergeCell ref="C58:C77"/>
    <mergeCell ref="C21:C25"/>
    <mergeCell ref="U10:V10"/>
    <mergeCell ref="W10:X10"/>
    <mergeCell ref="Y10:Z10"/>
    <mergeCell ref="AA10:AB10"/>
    <mergeCell ref="AC10:AD10"/>
    <mergeCell ref="A18:A20"/>
    <mergeCell ref="B18:B20"/>
    <mergeCell ref="C18:C20"/>
    <mergeCell ref="Q10:R10"/>
    <mergeCell ref="S8:AD8"/>
    <mergeCell ref="U9:AD9"/>
    <mergeCell ref="B6:B11"/>
    <mergeCell ref="C6:C11"/>
    <mergeCell ref="D6:D11"/>
    <mergeCell ref="E6:E11"/>
    <mergeCell ref="F6:F11"/>
    <mergeCell ref="S9:T9"/>
    <mergeCell ref="G8:R8"/>
    <mergeCell ref="G10:H10"/>
    <mergeCell ref="I9:R9"/>
    <mergeCell ref="I10:J10"/>
    <mergeCell ref="K10:L10"/>
    <mergeCell ref="M10:N10"/>
    <mergeCell ref="O10:P10"/>
    <mergeCell ref="G9:H9"/>
    <mergeCell ref="S10:T10"/>
  </mergeCells>
  <phoneticPr fontId="27" type="noConversion"/>
  <conditionalFormatting sqref="CM8:CX84">
    <cfRule type="cellIs" dxfId="8" priority="5" operator="equal">
      <formula>0</formula>
    </cfRule>
  </conditionalFormatting>
  <conditionalFormatting sqref="CM12:CX84">
    <cfRule type="cellIs" dxfId="7" priority="4" operator="equal">
      <formula>0</formula>
    </cfRule>
  </conditionalFormatting>
  <conditionalFormatting sqref="G87:CZ105 G84:CL84 G79:CL81">
    <cfRule type="cellIs" dxfId="6" priority="3" operator="equal">
      <formula>0</formula>
    </cfRule>
  </conditionalFormatting>
  <conditionalFormatting sqref="CY12:CZ105">
    <cfRule type="cellIs" dxfId="5" priority="1" operator="equal">
      <formula>0</formula>
    </cfRule>
  </conditionalFormatting>
  <pageMargins left="0.35433070866141736" right="0.43307086614173229" top="0.74803149606299213" bottom="0.74803149606299213" header="0.31496062992125984" footer="0.31496062992125984"/>
  <pageSetup paperSize="8" scale="31" orientation="landscape" verticalDpi="0" r:id="rId1"/>
  <ignoredErrors>
    <ignoredError sqref="CN51:CN77 CN13:CN30 CN32:CN34 CN36:CN38 CN43 CN47:CN49 CN39:CN42 CN44:CN45 CN46 CP46 CP43 CP39:CP42 CP44:CP45 CT43 CT46 CR46 CR43 CR39:CR42 CR44:CR45 CV39:CV42 CV44:CV45 CN50 CV43 CT39:CT42 CT44:CT45 CN35 CN31 CN12 CP12:CQ12 CP51 CP32:CP34 CP47:CP49 CP50 CP35 CR12 CR13:CR30 CR36:CR38 CR31 CR51 CR47:CR49 CR35 CT12 CT32:CT34 CT50 CT13:CT30 CT31 CT47:CT49 CV12 CV46 CV36:CV38 CV51 CV35 CV32:CV34 CV13:CV30 CV47:CV49 CR32:CR34 CR50 CQ50 CQ32:CQ34 CQ13:CQ31 CQ35:CQ49 CQ51 CP13:CP30 CP36:CP38 CP31 CO12 CO31 CO36:CO38 CO13:CO30 CO32:CO35 CO39:CO51 CT36:CT38 CT51 CT35 CS35 CS51 CS36:CS38 CS12:CS34 CS39:CS50 CW12:CW51 CV50 CV31 CU31 CU50 CU12:CU30 CU51 CU32:CU49 CS82:CS83 CN79 CR79:CV79 CN80:CV80 CN81:CW81 CU78 CS78 CN78:CR78 CT78 CV78:CX78 CZ78 CW79:CW80 CP79 CO79 CQ79 CP53:CP77 CR53:CR77 CV53:CV77 CQ53:CQ77 CO53:CO77 CT53:CT77 CS53:CS77 CW53:CW77 CU53:CU77" formula="1"/>
    <ignoredError sqref="CY79" formulaRange="1"/>
  </ignoredErrors>
  <drawing r:id="rId2"/>
  <legacyDrawing r:id="rId3"/>
</worksheet>
</file>

<file path=xl/worksheets/sheet2.xml><?xml version="1.0" encoding="utf-8"?>
<worksheet xmlns="http://schemas.openxmlformats.org/spreadsheetml/2006/main" xmlns:r="http://schemas.openxmlformats.org/officeDocument/2006/relationships">
  <sheetPr>
    <pageSetUpPr fitToPage="1"/>
  </sheetPr>
  <dimension ref="A1:DB121"/>
  <sheetViews>
    <sheetView zoomScale="70" zoomScaleNormal="70" zoomScaleSheetLayoutView="55" workbookViewId="0">
      <pane xSplit="4" ySplit="10" topLeftCell="E44" activePane="bottomRight" state="frozenSplit"/>
      <selection pane="topRight" activeCell="H1" sqref="H1"/>
      <selection pane="bottomLeft" activeCell="A11" sqref="A11"/>
      <selection pane="bottomRight" activeCell="Q40" sqref="Q40"/>
    </sheetView>
  </sheetViews>
  <sheetFormatPr defaultColWidth="9.140625" defaultRowHeight="12.75" outlineLevelCol="2"/>
  <cols>
    <col min="1" max="1" width="4.5703125" customWidth="1"/>
    <col min="2" max="2" width="10.85546875" customWidth="1"/>
    <col min="3" max="3" width="20.7109375" customWidth="1"/>
    <col min="4" max="4" width="72" bestFit="1" customWidth="1"/>
    <col min="5" max="77" width="9.140625" customWidth="1" outlineLevel="2"/>
    <col min="78" max="78" width="9.5703125" customWidth="1" outlineLevel="2"/>
    <col min="79" max="88" width="9.140625" customWidth="1" outlineLevel="2"/>
    <col min="89" max="100" width="9.140625" customWidth="1" outlineLevel="1"/>
    <col min="101" max="101" width="12.85546875" bestFit="1" customWidth="1"/>
    <col min="102" max="102" width="9.5703125" bestFit="1" customWidth="1"/>
    <col min="104" max="104" width="5.85546875" customWidth="1"/>
    <col min="105" max="105" width="10.5703125" bestFit="1" customWidth="1"/>
  </cols>
  <sheetData>
    <row r="1" spans="1:106" s="1" customFormat="1" ht="41.25">
      <c r="A1" s="5"/>
      <c r="B1" s="9" t="s">
        <v>78</v>
      </c>
      <c r="D1" s="4"/>
      <c r="E1"/>
      <c r="F1"/>
      <c r="G1"/>
      <c r="H1"/>
      <c r="I1"/>
      <c r="J1"/>
      <c r="K1"/>
      <c r="L1"/>
      <c r="M1"/>
    </row>
    <row r="2" spans="1:106" s="1" customFormat="1" ht="22.5" customHeight="1">
      <c r="A2" s="5"/>
      <c r="B2" s="5"/>
      <c r="C2" s="9"/>
      <c r="D2" s="4"/>
      <c r="E2"/>
      <c r="F2"/>
      <c r="G2"/>
      <c r="H2"/>
      <c r="I2"/>
      <c r="J2"/>
      <c r="K2"/>
      <c r="L2"/>
      <c r="M2"/>
      <c r="DB2"/>
    </row>
    <row r="3" spans="1:106" s="1" customFormat="1" ht="15.75" customHeight="1">
      <c r="A3" s="5"/>
      <c r="B3" s="5"/>
      <c r="C3" s="9"/>
      <c r="D3" s="4"/>
      <c r="E3"/>
      <c r="F3"/>
      <c r="G3"/>
      <c r="H3"/>
      <c r="I3"/>
      <c r="J3"/>
      <c r="K3"/>
      <c r="L3"/>
      <c r="M3"/>
      <c r="DB3"/>
    </row>
    <row r="4" spans="1:106" s="1" customFormat="1" ht="14.25" customHeight="1" thickBot="1">
      <c r="A4" s="5"/>
      <c r="B4" s="5"/>
      <c r="C4" s="9"/>
      <c r="D4" s="4"/>
      <c r="E4"/>
      <c r="F4"/>
      <c r="G4"/>
      <c r="H4"/>
      <c r="I4"/>
      <c r="J4"/>
      <c r="K4"/>
      <c r="L4"/>
      <c r="M4"/>
      <c r="DB4"/>
    </row>
    <row r="5" spans="1:106" s="1" customFormat="1" ht="18" customHeight="1">
      <c r="A5" s="5"/>
      <c r="B5" s="5"/>
      <c r="C5" s="9"/>
      <c r="D5" s="4"/>
      <c r="E5" s="645" t="str">
        <f>'Actual MH (CWP)'!E1</f>
        <v>WEEK 03</v>
      </c>
      <c r="F5" s="646"/>
      <c r="G5" s="646"/>
      <c r="H5" s="646"/>
      <c r="I5" s="646"/>
      <c r="J5" s="646"/>
      <c r="K5" s="646"/>
      <c r="L5" s="646"/>
      <c r="M5" s="646"/>
      <c r="N5" s="646"/>
      <c r="O5" s="646"/>
      <c r="P5" s="646"/>
      <c r="Q5" s="646"/>
      <c r="R5" s="646"/>
      <c r="S5" s="646"/>
      <c r="T5" s="646"/>
      <c r="U5" s="646"/>
      <c r="V5" s="646"/>
      <c r="W5" s="646"/>
      <c r="X5" s="646"/>
      <c r="Y5" s="646"/>
      <c r="Z5" s="646"/>
      <c r="AA5" s="646"/>
      <c r="AB5" s="646"/>
      <c r="AC5" s="646"/>
      <c r="AD5" s="646"/>
      <c r="AE5" s="646"/>
      <c r="AF5" s="646"/>
      <c r="AG5" s="646"/>
      <c r="AH5" s="646"/>
      <c r="AI5" s="646"/>
      <c r="AJ5" s="646"/>
      <c r="AK5" s="646"/>
      <c r="AL5" s="646"/>
      <c r="AM5" s="646"/>
      <c r="AN5" s="646"/>
      <c r="AO5" s="646"/>
      <c r="AP5" s="646"/>
      <c r="AQ5" s="646"/>
      <c r="AR5" s="646"/>
      <c r="AS5" s="646"/>
      <c r="AT5" s="646"/>
      <c r="AU5" s="646"/>
      <c r="AV5" s="646"/>
      <c r="AW5" s="646"/>
      <c r="AX5" s="646"/>
      <c r="AY5" s="646"/>
      <c r="AZ5" s="646"/>
      <c r="BA5" s="646"/>
      <c r="BB5" s="646"/>
      <c r="BC5" s="646"/>
      <c r="BD5" s="646"/>
      <c r="BE5" s="646"/>
      <c r="BF5" s="646"/>
      <c r="BG5" s="646"/>
      <c r="BH5" s="646"/>
      <c r="BI5" s="646"/>
      <c r="BJ5" s="646"/>
      <c r="BK5" s="646"/>
      <c r="BL5" s="646"/>
      <c r="BM5" s="646"/>
      <c r="BN5" s="646"/>
      <c r="BO5" s="646"/>
      <c r="BP5" s="646"/>
      <c r="BQ5" s="646"/>
      <c r="BR5" s="646"/>
      <c r="BS5" s="646"/>
      <c r="BT5" s="646"/>
      <c r="BU5" s="646"/>
      <c r="BV5" s="646"/>
      <c r="BW5" s="646"/>
      <c r="BX5" s="646"/>
      <c r="BY5" s="646"/>
      <c r="BZ5" s="646"/>
      <c r="CA5" s="646"/>
      <c r="CB5" s="646"/>
      <c r="CC5" s="646"/>
      <c r="CD5" s="646"/>
      <c r="CE5" s="646"/>
      <c r="CF5" s="646"/>
      <c r="CG5" s="646"/>
      <c r="CH5" s="646"/>
      <c r="CI5" s="646"/>
      <c r="CJ5" s="646"/>
      <c r="CK5" s="646"/>
      <c r="CL5" s="646"/>
      <c r="CM5" s="646"/>
      <c r="CN5" s="646"/>
      <c r="CO5" s="646"/>
      <c r="CP5" s="646"/>
      <c r="CQ5" s="646"/>
      <c r="CR5" s="646"/>
      <c r="CS5" s="646"/>
      <c r="CT5" s="646"/>
      <c r="CU5" s="646"/>
      <c r="CV5" s="647"/>
      <c r="CW5" s="639" t="str">
        <f>E5</f>
        <v>WEEK 03</v>
      </c>
      <c r="CX5" s="640"/>
      <c r="DB5"/>
    </row>
    <row r="6" spans="1:106" s="1" customFormat="1" ht="15.75" customHeight="1" thickBot="1">
      <c r="A6" s="5"/>
      <c r="B6" s="5"/>
      <c r="C6" s="9"/>
      <c r="D6" s="4"/>
      <c r="E6" s="648"/>
      <c r="F6" s="649"/>
      <c r="G6" s="649"/>
      <c r="H6" s="649"/>
      <c r="I6" s="649"/>
      <c r="J6" s="649"/>
      <c r="K6" s="649"/>
      <c r="L6" s="649"/>
      <c r="M6" s="649"/>
      <c r="N6" s="649"/>
      <c r="O6" s="649"/>
      <c r="P6" s="649"/>
      <c r="Q6" s="650"/>
      <c r="R6" s="650"/>
      <c r="S6" s="650"/>
      <c r="T6" s="650"/>
      <c r="U6" s="650"/>
      <c r="V6" s="650"/>
      <c r="W6" s="650"/>
      <c r="X6" s="650"/>
      <c r="Y6" s="650"/>
      <c r="Z6" s="650"/>
      <c r="AA6" s="650"/>
      <c r="AB6" s="650"/>
      <c r="AC6" s="650"/>
      <c r="AD6" s="650"/>
      <c r="AE6" s="650"/>
      <c r="AF6" s="650"/>
      <c r="AG6" s="650"/>
      <c r="AH6" s="650"/>
      <c r="AI6" s="650"/>
      <c r="AJ6" s="650"/>
      <c r="AK6" s="650"/>
      <c r="AL6" s="650"/>
      <c r="AM6" s="650"/>
      <c r="AN6" s="650"/>
      <c r="AO6" s="650"/>
      <c r="AP6" s="650"/>
      <c r="AQ6" s="650"/>
      <c r="AR6" s="650"/>
      <c r="AS6" s="650"/>
      <c r="AT6" s="650"/>
      <c r="AU6" s="650"/>
      <c r="AV6" s="650"/>
      <c r="AW6" s="650"/>
      <c r="AX6" s="650"/>
      <c r="AY6" s="650"/>
      <c r="AZ6" s="650"/>
      <c r="BA6" s="650"/>
      <c r="BB6" s="650"/>
      <c r="BC6" s="650"/>
      <c r="BD6" s="650"/>
      <c r="BE6" s="650"/>
      <c r="BF6" s="650"/>
      <c r="BG6" s="650"/>
      <c r="BH6" s="650"/>
      <c r="BI6" s="650"/>
      <c r="BJ6" s="650"/>
      <c r="BK6" s="650"/>
      <c r="BL6" s="650"/>
      <c r="BM6" s="650"/>
      <c r="BN6" s="650"/>
      <c r="BO6" s="650"/>
      <c r="BP6" s="650"/>
      <c r="BQ6" s="650"/>
      <c r="BR6" s="650"/>
      <c r="BS6" s="650"/>
      <c r="BT6" s="650"/>
      <c r="BU6" s="650"/>
      <c r="BV6" s="650"/>
      <c r="BW6" s="650"/>
      <c r="BX6" s="650"/>
      <c r="BY6" s="649"/>
      <c r="BZ6" s="649"/>
      <c r="CA6" s="649"/>
      <c r="CB6" s="649"/>
      <c r="CC6" s="649"/>
      <c r="CD6" s="649"/>
      <c r="CE6" s="649"/>
      <c r="CF6" s="649"/>
      <c r="CG6" s="649"/>
      <c r="CH6" s="649"/>
      <c r="CI6" s="649"/>
      <c r="CJ6" s="649"/>
      <c r="CK6" s="649"/>
      <c r="CL6" s="649"/>
      <c r="CM6" s="649"/>
      <c r="CN6" s="649"/>
      <c r="CO6" s="649"/>
      <c r="CP6" s="649"/>
      <c r="CQ6" s="649"/>
      <c r="CR6" s="649"/>
      <c r="CS6" s="649"/>
      <c r="CT6" s="649"/>
      <c r="CU6" s="649"/>
      <c r="CV6" s="651"/>
      <c r="CW6" s="641"/>
      <c r="CX6" s="642"/>
      <c r="DB6"/>
    </row>
    <row r="7" spans="1:106" ht="15">
      <c r="C7" s="3"/>
      <c r="D7" s="457"/>
      <c r="E7" s="653">
        <v>40558</v>
      </c>
      <c r="F7" s="654"/>
      <c r="G7" s="654"/>
      <c r="H7" s="654"/>
      <c r="I7" s="654"/>
      <c r="J7" s="654"/>
      <c r="K7" s="654"/>
      <c r="L7" s="654"/>
      <c r="M7" s="654"/>
      <c r="N7" s="654"/>
      <c r="O7" s="654"/>
      <c r="P7" s="655"/>
      <c r="Q7" s="653">
        <v>40559</v>
      </c>
      <c r="R7" s="654"/>
      <c r="S7" s="654"/>
      <c r="T7" s="654"/>
      <c r="U7" s="654"/>
      <c r="V7" s="654"/>
      <c r="W7" s="654"/>
      <c r="X7" s="654"/>
      <c r="Y7" s="654"/>
      <c r="Z7" s="654"/>
      <c r="AA7" s="654"/>
      <c r="AB7" s="655"/>
      <c r="AC7" s="653">
        <v>40560</v>
      </c>
      <c r="AD7" s="654"/>
      <c r="AE7" s="654"/>
      <c r="AF7" s="654"/>
      <c r="AG7" s="654"/>
      <c r="AH7" s="654"/>
      <c r="AI7" s="654"/>
      <c r="AJ7" s="654"/>
      <c r="AK7" s="654"/>
      <c r="AL7" s="654"/>
      <c r="AM7" s="654"/>
      <c r="AN7" s="655"/>
      <c r="AO7" s="653">
        <v>40561</v>
      </c>
      <c r="AP7" s="654"/>
      <c r="AQ7" s="654"/>
      <c r="AR7" s="654"/>
      <c r="AS7" s="654"/>
      <c r="AT7" s="654"/>
      <c r="AU7" s="654"/>
      <c r="AV7" s="654"/>
      <c r="AW7" s="654"/>
      <c r="AX7" s="654"/>
      <c r="AY7" s="654"/>
      <c r="AZ7" s="655"/>
      <c r="BA7" s="653">
        <v>40562</v>
      </c>
      <c r="BB7" s="654"/>
      <c r="BC7" s="654"/>
      <c r="BD7" s="654"/>
      <c r="BE7" s="654"/>
      <c r="BF7" s="654"/>
      <c r="BG7" s="654"/>
      <c r="BH7" s="654"/>
      <c r="BI7" s="654"/>
      <c r="BJ7" s="654"/>
      <c r="BK7" s="654"/>
      <c r="BL7" s="655"/>
      <c r="BM7" s="653">
        <v>40563</v>
      </c>
      <c r="BN7" s="654"/>
      <c r="BO7" s="654"/>
      <c r="BP7" s="654"/>
      <c r="BQ7" s="654"/>
      <c r="BR7" s="654"/>
      <c r="BS7" s="654"/>
      <c r="BT7" s="654"/>
      <c r="BU7" s="654"/>
      <c r="BV7" s="654"/>
      <c r="BW7" s="654"/>
      <c r="BX7" s="655"/>
      <c r="BY7" s="653">
        <v>40564</v>
      </c>
      <c r="BZ7" s="654"/>
      <c r="CA7" s="654"/>
      <c r="CB7" s="654"/>
      <c r="CC7" s="654"/>
      <c r="CD7" s="654"/>
      <c r="CE7" s="654"/>
      <c r="CF7" s="654"/>
      <c r="CG7" s="654"/>
      <c r="CH7" s="654"/>
      <c r="CI7" s="654"/>
      <c r="CJ7" s="655"/>
      <c r="CK7" s="656" t="s">
        <v>92</v>
      </c>
      <c r="CL7" s="657"/>
      <c r="CM7" s="657"/>
      <c r="CN7" s="657"/>
      <c r="CO7" s="657"/>
      <c r="CP7" s="657"/>
      <c r="CQ7" s="657"/>
      <c r="CR7" s="657"/>
      <c r="CS7" s="657"/>
      <c r="CT7" s="657"/>
      <c r="CU7" s="657"/>
      <c r="CV7" s="658"/>
      <c r="CW7" s="659" t="s">
        <v>91</v>
      </c>
      <c r="CX7" s="660"/>
    </row>
    <row r="8" spans="1:106" ht="15" thickBot="1">
      <c r="C8" s="3"/>
      <c r="D8" s="458"/>
      <c r="E8" s="631" t="s">
        <v>82</v>
      </c>
      <c r="F8" s="629"/>
      <c r="G8" s="629" t="s">
        <v>83</v>
      </c>
      <c r="H8" s="629"/>
      <c r="I8" s="629"/>
      <c r="J8" s="629"/>
      <c r="K8" s="629"/>
      <c r="L8" s="629"/>
      <c r="M8" s="629"/>
      <c r="N8" s="629"/>
      <c r="O8" s="629"/>
      <c r="P8" s="630"/>
      <c r="Q8" s="652" t="s">
        <v>82</v>
      </c>
      <c r="R8" s="643"/>
      <c r="S8" s="643" t="s">
        <v>83</v>
      </c>
      <c r="T8" s="643"/>
      <c r="U8" s="643"/>
      <c r="V8" s="643"/>
      <c r="W8" s="643"/>
      <c r="X8" s="643"/>
      <c r="Y8" s="643"/>
      <c r="Z8" s="643"/>
      <c r="AA8" s="643"/>
      <c r="AB8" s="644"/>
      <c r="AC8" s="631" t="s">
        <v>82</v>
      </c>
      <c r="AD8" s="629"/>
      <c r="AE8" s="629" t="s">
        <v>83</v>
      </c>
      <c r="AF8" s="629"/>
      <c r="AG8" s="629"/>
      <c r="AH8" s="629"/>
      <c r="AI8" s="629"/>
      <c r="AJ8" s="629"/>
      <c r="AK8" s="629"/>
      <c r="AL8" s="629"/>
      <c r="AM8" s="629"/>
      <c r="AN8" s="630"/>
      <c r="AO8" s="631" t="s">
        <v>82</v>
      </c>
      <c r="AP8" s="629"/>
      <c r="AQ8" s="629" t="s">
        <v>83</v>
      </c>
      <c r="AR8" s="629"/>
      <c r="AS8" s="629"/>
      <c r="AT8" s="629"/>
      <c r="AU8" s="629"/>
      <c r="AV8" s="629"/>
      <c r="AW8" s="629"/>
      <c r="AX8" s="629"/>
      <c r="AY8" s="629"/>
      <c r="AZ8" s="630"/>
      <c r="BA8" s="631" t="s">
        <v>82</v>
      </c>
      <c r="BB8" s="629"/>
      <c r="BC8" s="629" t="s">
        <v>83</v>
      </c>
      <c r="BD8" s="629"/>
      <c r="BE8" s="629"/>
      <c r="BF8" s="629"/>
      <c r="BG8" s="629"/>
      <c r="BH8" s="629"/>
      <c r="BI8" s="629"/>
      <c r="BJ8" s="629"/>
      <c r="BK8" s="629"/>
      <c r="BL8" s="630"/>
      <c r="BM8" s="631" t="s">
        <v>82</v>
      </c>
      <c r="BN8" s="629"/>
      <c r="BO8" s="629" t="s">
        <v>83</v>
      </c>
      <c r="BP8" s="629"/>
      <c r="BQ8" s="629"/>
      <c r="BR8" s="629"/>
      <c r="BS8" s="629"/>
      <c r="BT8" s="629"/>
      <c r="BU8" s="629"/>
      <c r="BV8" s="629"/>
      <c r="BW8" s="629"/>
      <c r="BX8" s="607"/>
      <c r="BY8" s="631" t="s">
        <v>82</v>
      </c>
      <c r="BZ8" s="629"/>
      <c r="CA8" s="629" t="s">
        <v>83</v>
      </c>
      <c r="CB8" s="629"/>
      <c r="CC8" s="629"/>
      <c r="CD8" s="629"/>
      <c r="CE8" s="629"/>
      <c r="CF8" s="629"/>
      <c r="CG8" s="629"/>
      <c r="CH8" s="629"/>
      <c r="CI8" s="629"/>
      <c r="CJ8" s="630"/>
      <c r="CK8" s="599" t="s">
        <v>82</v>
      </c>
      <c r="CL8" s="600"/>
      <c r="CM8" s="600" t="s">
        <v>83</v>
      </c>
      <c r="CN8" s="600"/>
      <c r="CO8" s="600"/>
      <c r="CP8" s="600"/>
      <c r="CQ8" s="600"/>
      <c r="CR8" s="600"/>
      <c r="CS8" s="600"/>
      <c r="CT8" s="600"/>
      <c r="CU8" s="600"/>
      <c r="CV8" s="601"/>
      <c r="CW8" s="661"/>
      <c r="CX8" s="662"/>
    </row>
    <row r="9" spans="1:106" ht="15" customHeight="1">
      <c r="C9" s="634" t="s">
        <v>49</v>
      </c>
      <c r="D9" s="636" t="s">
        <v>50</v>
      </c>
      <c r="E9" s="631" t="s">
        <v>89</v>
      </c>
      <c r="F9" s="629"/>
      <c r="G9" s="629" t="s">
        <v>84</v>
      </c>
      <c r="H9" s="629"/>
      <c r="I9" s="628" t="s">
        <v>85</v>
      </c>
      <c r="J9" s="628"/>
      <c r="K9" s="628" t="s">
        <v>86</v>
      </c>
      <c r="L9" s="628"/>
      <c r="M9" s="629" t="s">
        <v>87</v>
      </c>
      <c r="N9" s="629"/>
      <c r="O9" s="629" t="s">
        <v>88</v>
      </c>
      <c r="P9" s="630"/>
      <c r="Q9" s="652" t="s">
        <v>89</v>
      </c>
      <c r="R9" s="643"/>
      <c r="S9" s="643" t="s">
        <v>84</v>
      </c>
      <c r="T9" s="643"/>
      <c r="U9" s="643" t="s">
        <v>85</v>
      </c>
      <c r="V9" s="643"/>
      <c r="W9" s="643" t="s">
        <v>86</v>
      </c>
      <c r="X9" s="643"/>
      <c r="Y9" s="643" t="s">
        <v>87</v>
      </c>
      <c r="Z9" s="643"/>
      <c r="AA9" s="643" t="s">
        <v>88</v>
      </c>
      <c r="AB9" s="644"/>
      <c r="AC9" s="631" t="s">
        <v>89</v>
      </c>
      <c r="AD9" s="629"/>
      <c r="AE9" s="629" t="s">
        <v>84</v>
      </c>
      <c r="AF9" s="629"/>
      <c r="AG9" s="628" t="s">
        <v>85</v>
      </c>
      <c r="AH9" s="628"/>
      <c r="AI9" s="628" t="s">
        <v>86</v>
      </c>
      <c r="AJ9" s="628"/>
      <c r="AK9" s="629" t="s">
        <v>87</v>
      </c>
      <c r="AL9" s="629"/>
      <c r="AM9" s="629" t="s">
        <v>88</v>
      </c>
      <c r="AN9" s="630"/>
      <c r="AO9" s="631" t="s">
        <v>89</v>
      </c>
      <c r="AP9" s="629"/>
      <c r="AQ9" s="629" t="s">
        <v>84</v>
      </c>
      <c r="AR9" s="629"/>
      <c r="AS9" s="628" t="s">
        <v>85</v>
      </c>
      <c r="AT9" s="628"/>
      <c r="AU9" s="628" t="s">
        <v>86</v>
      </c>
      <c r="AV9" s="628"/>
      <c r="AW9" s="629" t="s">
        <v>87</v>
      </c>
      <c r="AX9" s="629"/>
      <c r="AY9" s="629" t="s">
        <v>88</v>
      </c>
      <c r="AZ9" s="630"/>
      <c r="BA9" s="631" t="s">
        <v>89</v>
      </c>
      <c r="BB9" s="629"/>
      <c r="BC9" s="629" t="s">
        <v>84</v>
      </c>
      <c r="BD9" s="629"/>
      <c r="BE9" s="628" t="s">
        <v>85</v>
      </c>
      <c r="BF9" s="628"/>
      <c r="BG9" s="628" t="s">
        <v>86</v>
      </c>
      <c r="BH9" s="628"/>
      <c r="BI9" s="629" t="s">
        <v>87</v>
      </c>
      <c r="BJ9" s="629"/>
      <c r="BK9" s="629" t="s">
        <v>88</v>
      </c>
      <c r="BL9" s="630"/>
      <c r="BM9" s="631" t="s">
        <v>89</v>
      </c>
      <c r="BN9" s="629"/>
      <c r="BO9" s="629" t="s">
        <v>84</v>
      </c>
      <c r="BP9" s="629"/>
      <c r="BQ9" s="628" t="s">
        <v>85</v>
      </c>
      <c r="BR9" s="628"/>
      <c r="BS9" s="628" t="s">
        <v>86</v>
      </c>
      <c r="BT9" s="628"/>
      <c r="BU9" s="629" t="s">
        <v>87</v>
      </c>
      <c r="BV9" s="629"/>
      <c r="BW9" s="629" t="s">
        <v>88</v>
      </c>
      <c r="BX9" s="607"/>
      <c r="BY9" s="631" t="s">
        <v>89</v>
      </c>
      <c r="BZ9" s="629"/>
      <c r="CA9" s="629" t="s">
        <v>84</v>
      </c>
      <c r="CB9" s="629"/>
      <c r="CC9" s="628" t="s">
        <v>85</v>
      </c>
      <c r="CD9" s="628"/>
      <c r="CE9" s="628" t="s">
        <v>86</v>
      </c>
      <c r="CF9" s="628"/>
      <c r="CG9" s="629" t="s">
        <v>87</v>
      </c>
      <c r="CH9" s="629"/>
      <c r="CI9" s="629" t="s">
        <v>88</v>
      </c>
      <c r="CJ9" s="630"/>
      <c r="CK9" s="599" t="s">
        <v>89</v>
      </c>
      <c r="CL9" s="600"/>
      <c r="CM9" s="600" t="s">
        <v>84</v>
      </c>
      <c r="CN9" s="600"/>
      <c r="CO9" s="600" t="s">
        <v>85</v>
      </c>
      <c r="CP9" s="600"/>
      <c r="CQ9" s="600" t="s">
        <v>86</v>
      </c>
      <c r="CR9" s="600"/>
      <c r="CS9" s="600" t="s">
        <v>87</v>
      </c>
      <c r="CT9" s="600"/>
      <c r="CU9" s="600" t="s">
        <v>88</v>
      </c>
      <c r="CV9" s="601"/>
      <c r="CW9" s="157" t="s">
        <v>166</v>
      </c>
      <c r="CX9" s="154"/>
      <c r="DB9" s="1"/>
    </row>
    <row r="10" spans="1:106" ht="15" customHeight="1">
      <c r="C10" s="635"/>
      <c r="D10" s="637"/>
      <c r="E10" s="12" t="s">
        <v>80</v>
      </c>
      <c r="F10" s="11" t="s">
        <v>81</v>
      </c>
      <c r="G10" s="10" t="s">
        <v>80</v>
      </c>
      <c r="H10" s="11" t="s">
        <v>81</v>
      </c>
      <c r="I10" s="15" t="s">
        <v>80</v>
      </c>
      <c r="J10" s="16" t="s">
        <v>81</v>
      </c>
      <c r="K10" s="15" t="s">
        <v>80</v>
      </c>
      <c r="L10" s="16" t="s">
        <v>81</v>
      </c>
      <c r="M10" s="10" t="s">
        <v>80</v>
      </c>
      <c r="N10" s="11" t="s">
        <v>81</v>
      </c>
      <c r="O10" s="10" t="s">
        <v>80</v>
      </c>
      <c r="P10" s="13" t="s">
        <v>81</v>
      </c>
      <c r="Q10" s="17" t="s">
        <v>80</v>
      </c>
      <c r="R10" s="18" t="s">
        <v>81</v>
      </c>
      <c r="S10" s="19" t="s">
        <v>80</v>
      </c>
      <c r="T10" s="18" t="s">
        <v>81</v>
      </c>
      <c r="U10" s="19" t="s">
        <v>80</v>
      </c>
      <c r="V10" s="18" t="s">
        <v>81</v>
      </c>
      <c r="W10" s="19" t="s">
        <v>80</v>
      </c>
      <c r="X10" s="18" t="s">
        <v>81</v>
      </c>
      <c r="Y10" s="19" t="s">
        <v>80</v>
      </c>
      <c r="Z10" s="18" t="s">
        <v>81</v>
      </c>
      <c r="AA10" s="19" t="s">
        <v>80</v>
      </c>
      <c r="AB10" s="20" t="s">
        <v>81</v>
      </c>
      <c r="AC10" s="12" t="s">
        <v>80</v>
      </c>
      <c r="AD10" s="11" t="s">
        <v>81</v>
      </c>
      <c r="AE10" s="10" t="s">
        <v>80</v>
      </c>
      <c r="AF10" s="11" t="s">
        <v>81</v>
      </c>
      <c r="AG10" s="15" t="s">
        <v>80</v>
      </c>
      <c r="AH10" s="16" t="s">
        <v>81</v>
      </c>
      <c r="AI10" s="15" t="s">
        <v>80</v>
      </c>
      <c r="AJ10" s="16" t="s">
        <v>81</v>
      </c>
      <c r="AK10" s="10" t="s">
        <v>80</v>
      </c>
      <c r="AL10" s="11" t="s">
        <v>81</v>
      </c>
      <c r="AM10" s="10" t="s">
        <v>80</v>
      </c>
      <c r="AN10" s="13" t="s">
        <v>81</v>
      </c>
      <c r="AO10" s="12" t="s">
        <v>80</v>
      </c>
      <c r="AP10" s="11" t="s">
        <v>81</v>
      </c>
      <c r="AQ10" s="10" t="s">
        <v>80</v>
      </c>
      <c r="AR10" s="11" t="s">
        <v>81</v>
      </c>
      <c r="AS10" s="15" t="s">
        <v>80</v>
      </c>
      <c r="AT10" s="16" t="s">
        <v>81</v>
      </c>
      <c r="AU10" s="15" t="s">
        <v>80</v>
      </c>
      <c r="AV10" s="16" t="s">
        <v>81</v>
      </c>
      <c r="AW10" s="10" t="s">
        <v>80</v>
      </c>
      <c r="AX10" s="11" t="s">
        <v>81</v>
      </c>
      <c r="AY10" s="10" t="s">
        <v>80</v>
      </c>
      <c r="AZ10" s="13" t="s">
        <v>81</v>
      </c>
      <c r="BA10" s="12" t="s">
        <v>80</v>
      </c>
      <c r="BB10" s="11" t="s">
        <v>81</v>
      </c>
      <c r="BC10" s="10" t="s">
        <v>80</v>
      </c>
      <c r="BD10" s="11" t="s">
        <v>81</v>
      </c>
      <c r="BE10" s="15" t="s">
        <v>80</v>
      </c>
      <c r="BF10" s="16" t="s">
        <v>81</v>
      </c>
      <c r="BG10" s="15" t="s">
        <v>80</v>
      </c>
      <c r="BH10" s="16" t="s">
        <v>81</v>
      </c>
      <c r="BI10" s="10" t="s">
        <v>80</v>
      </c>
      <c r="BJ10" s="11" t="s">
        <v>81</v>
      </c>
      <c r="BK10" s="10" t="s">
        <v>80</v>
      </c>
      <c r="BL10" s="13" t="s">
        <v>81</v>
      </c>
      <c r="BM10" s="12" t="s">
        <v>80</v>
      </c>
      <c r="BN10" s="11" t="s">
        <v>81</v>
      </c>
      <c r="BO10" s="10" t="s">
        <v>80</v>
      </c>
      <c r="BP10" s="11" t="s">
        <v>81</v>
      </c>
      <c r="BQ10" s="15" t="s">
        <v>80</v>
      </c>
      <c r="BR10" s="16" t="s">
        <v>81</v>
      </c>
      <c r="BS10" s="15" t="s">
        <v>80</v>
      </c>
      <c r="BT10" s="16" t="s">
        <v>81</v>
      </c>
      <c r="BU10" s="10" t="s">
        <v>80</v>
      </c>
      <c r="BV10" s="11" t="s">
        <v>81</v>
      </c>
      <c r="BW10" s="10" t="s">
        <v>80</v>
      </c>
      <c r="BX10" s="21" t="s">
        <v>81</v>
      </c>
      <c r="BY10" s="12" t="s">
        <v>80</v>
      </c>
      <c r="BZ10" s="11" t="s">
        <v>81</v>
      </c>
      <c r="CA10" s="10" t="s">
        <v>80</v>
      </c>
      <c r="CB10" s="11" t="s">
        <v>81</v>
      </c>
      <c r="CC10" s="15" t="s">
        <v>80</v>
      </c>
      <c r="CD10" s="16" t="s">
        <v>81</v>
      </c>
      <c r="CE10" s="15" t="s">
        <v>80</v>
      </c>
      <c r="CF10" s="16" t="s">
        <v>81</v>
      </c>
      <c r="CG10" s="10" t="s">
        <v>80</v>
      </c>
      <c r="CH10" s="11" t="s">
        <v>81</v>
      </c>
      <c r="CI10" s="10" t="s">
        <v>80</v>
      </c>
      <c r="CJ10" s="13" t="s">
        <v>81</v>
      </c>
      <c r="CK10" s="156" t="s">
        <v>80</v>
      </c>
      <c r="CL10" s="94" t="s">
        <v>81</v>
      </c>
      <c r="CM10" s="94" t="s">
        <v>80</v>
      </c>
      <c r="CN10" s="94" t="s">
        <v>81</v>
      </c>
      <c r="CO10" s="94" t="s">
        <v>80</v>
      </c>
      <c r="CP10" s="94" t="s">
        <v>81</v>
      </c>
      <c r="CQ10" s="94" t="s">
        <v>80</v>
      </c>
      <c r="CR10" s="94" t="s">
        <v>81</v>
      </c>
      <c r="CS10" s="94" t="s">
        <v>80</v>
      </c>
      <c r="CT10" s="94" t="s">
        <v>81</v>
      </c>
      <c r="CU10" s="94" t="s">
        <v>80</v>
      </c>
      <c r="CV10" s="95" t="s">
        <v>81</v>
      </c>
      <c r="CW10" s="96" t="s">
        <v>165</v>
      </c>
      <c r="CX10" s="149" t="s">
        <v>81</v>
      </c>
    </row>
    <row r="11" spans="1:106" s="2" customFormat="1" ht="18" customHeight="1">
      <c r="B11" s="2" t="s">
        <v>97</v>
      </c>
      <c r="C11" s="638" t="s">
        <v>51</v>
      </c>
      <c r="D11" s="151" t="s">
        <v>79</v>
      </c>
      <c r="E11" s="161">
        <f t="shared" ref="E11:AJ11" si="0">SUMIF($B$38:$B$75,"GAE",E38:E75)</f>
        <v>0</v>
      </c>
      <c r="F11" s="159">
        <f t="shared" si="0"/>
        <v>0</v>
      </c>
      <c r="G11" s="159">
        <f t="shared" si="0"/>
        <v>0</v>
      </c>
      <c r="H11" s="159">
        <f t="shared" si="0"/>
        <v>0</v>
      </c>
      <c r="I11" s="159">
        <f t="shared" si="0"/>
        <v>0</v>
      </c>
      <c r="J11" s="159">
        <f t="shared" si="0"/>
        <v>0</v>
      </c>
      <c r="K11" s="159">
        <f t="shared" si="0"/>
        <v>0</v>
      </c>
      <c r="L11" s="159">
        <f t="shared" si="0"/>
        <v>0</v>
      </c>
      <c r="M11" s="159">
        <f t="shared" si="0"/>
        <v>0</v>
      </c>
      <c r="N11" s="159">
        <f t="shared" si="0"/>
        <v>0</v>
      </c>
      <c r="O11" s="159">
        <f t="shared" si="0"/>
        <v>0</v>
      </c>
      <c r="P11" s="160">
        <f t="shared" si="0"/>
        <v>0</v>
      </c>
      <c r="Q11" s="161">
        <f t="shared" si="0"/>
        <v>0</v>
      </c>
      <c r="R11" s="159">
        <f t="shared" si="0"/>
        <v>0</v>
      </c>
      <c r="S11" s="159">
        <f t="shared" si="0"/>
        <v>0</v>
      </c>
      <c r="T11" s="159">
        <f t="shared" si="0"/>
        <v>0</v>
      </c>
      <c r="U11" s="159">
        <f t="shared" si="0"/>
        <v>0</v>
      </c>
      <c r="V11" s="159">
        <f t="shared" si="0"/>
        <v>0</v>
      </c>
      <c r="W11" s="159">
        <f t="shared" si="0"/>
        <v>0</v>
      </c>
      <c r="X11" s="159">
        <f t="shared" si="0"/>
        <v>0</v>
      </c>
      <c r="Y11" s="159">
        <f t="shared" si="0"/>
        <v>0</v>
      </c>
      <c r="Z11" s="159">
        <f t="shared" si="0"/>
        <v>0</v>
      </c>
      <c r="AA11" s="159">
        <f t="shared" si="0"/>
        <v>0</v>
      </c>
      <c r="AB11" s="160">
        <f t="shared" si="0"/>
        <v>0</v>
      </c>
      <c r="AC11" s="161">
        <f t="shared" si="0"/>
        <v>0</v>
      </c>
      <c r="AD11" s="159">
        <f t="shared" si="0"/>
        <v>0</v>
      </c>
      <c r="AE11" s="159">
        <f t="shared" si="0"/>
        <v>0</v>
      </c>
      <c r="AF11" s="159">
        <f t="shared" si="0"/>
        <v>0</v>
      </c>
      <c r="AG11" s="159">
        <f t="shared" si="0"/>
        <v>0</v>
      </c>
      <c r="AH11" s="159">
        <f t="shared" si="0"/>
        <v>0</v>
      </c>
      <c r="AI11" s="159">
        <f t="shared" si="0"/>
        <v>0</v>
      </c>
      <c r="AJ11" s="159">
        <f t="shared" si="0"/>
        <v>0</v>
      </c>
      <c r="AK11" s="159">
        <f t="shared" ref="AK11:BP11" si="1">SUMIF($B$38:$B$75,"GAE",AK38:AK75)</f>
        <v>0</v>
      </c>
      <c r="AL11" s="159">
        <f t="shared" si="1"/>
        <v>0</v>
      </c>
      <c r="AM11" s="159">
        <f t="shared" si="1"/>
        <v>0</v>
      </c>
      <c r="AN11" s="160">
        <f t="shared" si="1"/>
        <v>0</v>
      </c>
      <c r="AO11" s="161">
        <f t="shared" si="1"/>
        <v>0</v>
      </c>
      <c r="AP11" s="159">
        <f t="shared" si="1"/>
        <v>0</v>
      </c>
      <c r="AQ11" s="159">
        <f t="shared" si="1"/>
        <v>0</v>
      </c>
      <c r="AR11" s="159">
        <f t="shared" si="1"/>
        <v>0</v>
      </c>
      <c r="AS11" s="159">
        <f t="shared" si="1"/>
        <v>0</v>
      </c>
      <c r="AT11" s="159">
        <f t="shared" si="1"/>
        <v>0</v>
      </c>
      <c r="AU11" s="159">
        <f t="shared" si="1"/>
        <v>0</v>
      </c>
      <c r="AV11" s="159">
        <f t="shared" si="1"/>
        <v>0</v>
      </c>
      <c r="AW11" s="159">
        <f t="shared" si="1"/>
        <v>0</v>
      </c>
      <c r="AX11" s="159">
        <f t="shared" si="1"/>
        <v>0</v>
      </c>
      <c r="AY11" s="159">
        <f t="shared" si="1"/>
        <v>0</v>
      </c>
      <c r="AZ11" s="160">
        <f t="shared" si="1"/>
        <v>0</v>
      </c>
      <c r="BA11" s="161">
        <f t="shared" si="1"/>
        <v>0</v>
      </c>
      <c r="BB11" s="159">
        <f t="shared" si="1"/>
        <v>0</v>
      </c>
      <c r="BC11" s="159">
        <f t="shared" si="1"/>
        <v>0</v>
      </c>
      <c r="BD11" s="159">
        <f t="shared" si="1"/>
        <v>0</v>
      </c>
      <c r="BE11" s="159">
        <f t="shared" si="1"/>
        <v>0</v>
      </c>
      <c r="BF11" s="159">
        <f t="shared" si="1"/>
        <v>0</v>
      </c>
      <c r="BG11" s="159">
        <f t="shared" si="1"/>
        <v>0</v>
      </c>
      <c r="BH11" s="159">
        <f t="shared" si="1"/>
        <v>0</v>
      </c>
      <c r="BI11" s="159">
        <f t="shared" si="1"/>
        <v>0</v>
      </c>
      <c r="BJ11" s="159">
        <f t="shared" si="1"/>
        <v>0</v>
      </c>
      <c r="BK11" s="159">
        <f t="shared" si="1"/>
        <v>0</v>
      </c>
      <c r="BL11" s="160">
        <f t="shared" si="1"/>
        <v>0</v>
      </c>
      <c r="BM11" s="161">
        <f t="shared" si="1"/>
        <v>0</v>
      </c>
      <c r="BN11" s="159">
        <f t="shared" si="1"/>
        <v>0</v>
      </c>
      <c r="BO11" s="159">
        <f t="shared" si="1"/>
        <v>0</v>
      </c>
      <c r="BP11" s="159">
        <f t="shared" si="1"/>
        <v>0</v>
      </c>
      <c r="BQ11" s="159">
        <f t="shared" ref="BQ11:CJ11" si="2">SUMIF($B$38:$B$75,"GAE",BQ38:BQ75)</f>
        <v>0</v>
      </c>
      <c r="BR11" s="159">
        <f t="shared" si="2"/>
        <v>0</v>
      </c>
      <c r="BS11" s="159">
        <f t="shared" si="2"/>
        <v>0</v>
      </c>
      <c r="BT11" s="159">
        <f t="shared" si="2"/>
        <v>0</v>
      </c>
      <c r="BU11" s="159">
        <f t="shared" si="2"/>
        <v>0</v>
      </c>
      <c r="BV11" s="159">
        <f t="shared" si="2"/>
        <v>0</v>
      </c>
      <c r="BW11" s="159">
        <f t="shared" si="2"/>
        <v>0</v>
      </c>
      <c r="BX11" s="184">
        <f t="shared" si="2"/>
        <v>0</v>
      </c>
      <c r="BY11" s="161">
        <f t="shared" si="2"/>
        <v>0</v>
      </c>
      <c r="BZ11" s="159">
        <f t="shared" si="2"/>
        <v>0</v>
      </c>
      <c r="CA11" s="159">
        <f t="shared" si="2"/>
        <v>0</v>
      </c>
      <c r="CB11" s="159">
        <f t="shared" si="2"/>
        <v>0</v>
      </c>
      <c r="CC11" s="159">
        <f t="shared" si="2"/>
        <v>0</v>
      </c>
      <c r="CD11" s="159">
        <f t="shared" si="2"/>
        <v>0</v>
      </c>
      <c r="CE11" s="159">
        <f t="shared" si="2"/>
        <v>0</v>
      </c>
      <c r="CF11" s="159">
        <f t="shared" si="2"/>
        <v>0</v>
      </c>
      <c r="CG11" s="159">
        <f t="shared" si="2"/>
        <v>0</v>
      </c>
      <c r="CH11" s="159">
        <f t="shared" si="2"/>
        <v>0</v>
      </c>
      <c r="CI11" s="159">
        <f t="shared" si="2"/>
        <v>0</v>
      </c>
      <c r="CJ11" s="160">
        <f t="shared" si="2"/>
        <v>0</v>
      </c>
      <c r="CK11" s="187">
        <f>SUM(E11,Q11,AC11,AO11,BA11,BM11,BY11)</f>
        <v>0</v>
      </c>
      <c r="CL11" s="162">
        <f t="shared" ref="CL11:CV11" si="3">SUM(F11,R11,AD11,AP11,BB11,BN11,BZ11)</f>
        <v>0</v>
      </c>
      <c r="CM11" s="162">
        <f t="shared" si="3"/>
        <v>0</v>
      </c>
      <c r="CN11" s="162">
        <f t="shared" si="3"/>
        <v>0</v>
      </c>
      <c r="CO11" s="162">
        <f t="shared" si="3"/>
        <v>0</v>
      </c>
      <c r="CP11" s="162">
        <f t="shared" si="3"/>
        <v>0</v>
      </c>
      <c r="CQ11" s="162">
        <f t="shared" si="3"/>
        <v>0</v>
      </c>
      <c r="CR11" s="162">
        <f t="shared" si="3"/>
        <v>0</v>
      </c>
      <c r="CS11" s="162">
        <f t="shared" si="3"/>
        <v>0</v>
      </c>
      <c r="CT11" s="162">
        <f t="shared" si="3"/>
        <v>0</v>
      </c>
      <c r="CU11" s="162">
        <f t="shared" si="3"/>
        <v>0</v>
      </c>
      <c r="CV11" s="163">
        <f t="shared" si="3"/>
        <v>0</v>
      </c>
      <c r="CW11" s="164">
        <f>SUMIF($B$38:$B$75,"GAE",$CW$38:$CW$75)</f>
        <v>0</v>
      </c>
      <c r="CX11" s="165">
        <f>SUM(CL11,CN11,CP11,CR11,CT11,CV11)</f>
        <v>0</v>
      </c>
      <c r="DB11"/>
    </row>
    <row r="12" spans="1:106" s="7" customFormat="1" ht="18" customHeight="1">
      <c r="B12" s="7" t="s">
        <v>98</v>
      </c>
      <c r="C12" s="638"/>
      <c r="D12" s="151" t="s">
        <v>95</v>
      </c>
      <c r="E12" s="161">
        <f t="shared" ref="E12:AJ12" si="4">SUMIF($B$38:$B$75,"Gusan",E38:E75)</f>
        <v>0</v>
      </c>
      <c r="F12" s="159">
        <f t="shared" si="4"/>
        <v>0</v>
      </c>
      <c r="G12" s="159">
        <f t="shared" si="4"/>
        <v>0</v>
      </c>
      <c r="H12" s="159">
        <f t="shared" si="4"/>
        <v>0</v>
      </c>
      <c r="I12" s="159">
        <f t="shared" si="4"/>
        <v>0</v>
      </c>
      <c r="J12" s="159">
        <f t="shared" si="4"/>
        <v>0</v>
      </c>
      <c r="K12" s="159">
        <f t="shared" si="4"/>
        <v>0</v>
      </c>
      <c r="L12" s="159">
        <f t="shared" si="4"/>
        <v>0</v>
      </c>
      <c r="M12" s="159">
        <f t="shared" si="4"/>
        <v>0</v>
      </c>
      <c r="N12" s="159">
        <f t="shared" si="4"/>
        <v>0</v>
      </c>
      <c r="O12" s="159">
        <f t="shared" si="4"/>
        <v>0</v>
      </c>
      <c r="P12" s="160">
        <f t="shared" si="4"/>
        <v>0</v>
      </c>
      <c r="Q12" s="161">
        <f t="shared" si="4"/>
        <v>0</v>
      </c>
      <c r="R12" s="159">
        <f t="shared" si="4"/>
        <v>0</v>
      </c>
      <c r="S12" s="159">
        <f t="shared" si="4"/>
        <v>0</v>
      </c>
      <c r="T12" s="159">
        <f t="shared" si="4"/>
        <v>0</v>
      </c>
      <c r="U12" s="159">
        <f t="shared" si="4"/>
        <v>0</v>
      </c>
      <c r="V12" s="159">
        <f t="shared" si="4"/>
        <v>0</v>
      </c>
      <c r="W12" s="159">
        <f t="shared" si="4"/>
        <v>0</v>
      </c>
      <c r="X12" s="159">
        <f t="shared" si="4"/>
        <v>0</v>
      </c>
      <c r="Y12" s="159">
        <f t="shared" si="4"/>
        <v>0</v>
      </c>
      <c r="Z12" s="159">
        <f t="shared" si="4"/>
        <v>0</v>
      </c>
      <c r="AA12" s="159">
        <f t="shared" si="4"/>
        <v>0</v>
      </c>
      <c r="AB12" s="160">
        <f t="shared" si="4"/>
        <v>0</v>
      </c>
      <c r="AC12" s="161">
        <f t="shared" si="4"/>
        <v>0</v>
      </c>
      <c r="AD12" s="159">
        <f t="shared" si="4"/>
        <v>0</v>
      </c>
      <c r="AE12" s="159">
        <f t="shared" si="4"/>
        <v>0</v>
      </c>
      <c r="AF12" s="159">
        <f t="shared" si="4"/>
        <v>0</v>
      </c>
      <c r="AG12" s="159">
        <f t="shared" si="4"/>
        <v>0</v>
      </c>
      <c r="AH12" s="159">
        <f t="shared" si="4"/>
        <v>0</v>
      </c>
      <c r="AI12" s="159">
        <f t="shared" si="4"/>
        <v>0</v>
      </c>
      <c r="AJ12" s="159">
        <f t="shared" si="4"/>
        <v>0</v>
      </c>
      <c r="AK12" s="159">
        <f t="shared" ref="AK12:BP12" si="5">SUMIF($B$38:$B$75,"Gusan",AK38:AK75)</f>
        <v>0</v>
      </c>
      <c r="AL12" s="159">
        <f t="shared" si="5"/>
        <v>0</v>
      </c>
      <c r="AM12" s="159">
        <f t="shared" si="5"/>
        <v>0</v>
      </c>
      <c r="AN12" s="160">
        <f t="shared" si="5"/>
        <v>0</v>
      </c>
      <c r="AO12" s="161">
        <f t="shared" si="5"/>
        <v>0</v>
      </c>
      <c r="AP12" s="159">
        <f t="shared" si="5"/>
        <v>0</v>
      </c>
      <c r="AQ12" s="159">
        <f t="shared" si="5"/>
        <v>0</v>
      </c>
      <c r="AR12" s="159">
        <f t="shared" si="5"/>
        <v>0</v>
      </c>
      <c r="AS12" s="159">
        <f t="shared" si="5"/>
        <v>0</v>
      </c>
      <c r="AT12" s="159">
        <f t="shared" si="5"/>
        <v>0</v>
      </c>
      <c r="AU12" s="159">
        <f t="shared" si="5"/>
        <v>0</v>
      </c>
      <c r="AV12" s="159">
        <f t="shared" si="5"/>
        <v>0</v>
      </c>
      <c r="AW12" s="159">
        <f t="shared" si="5"/>
        <v>0</v>
      </c>
      <c r="AX12" s="159">
        <f t="shared" si="5"/>
        <v>0</v>
      </c>
      <c r="AY12" s="159">
        <f t="shared" si="5"/>
        <v>0</v>
      </c>
      <c r="AZ12" s="160">
        <f t="shared" si="5"/>
        <v>0</v>
      </c>
      <c r="BA12" s="161">
        <f t="shared" si="5"/>
        <v>0</v>
      </c>
      <c r="BB12" s="159">
        <f t="shared" si="5"/>
        <v>0</v>
      </c>
      <c r="BC12" s="159">
        <f t="shared" si="5"/>
        <v>0</v>
      </c>
      <c r="BD12" s="159">
        <f t="shared" si="5"/>
        <v>0</v>
      </c>
      <c r="BE12" s="159">
        <f t="shared" si="5"/>
        <v>0</v>
      </c>
      <c r="BF12" s="159">
        <f t="shared" si="5"/>
        <v>0</v>
      </c>
      <c r="BG12" s="159">
        <f t="shared" si="5"/>
        <v>0</v>
      </c>
      <c r="BH12" s="159">
        <f t="shared" si="5"/>
        <v>0</v>
      </c>
      <c r="BI12" s="159">
        <f t="shared" si="5"/>
        <v>0</v>
      </c>
      <c r="BJ12" s="159">
        <f t="shared" si="5"/>
        <v>0</v>
      </c>
      <c r="BK12" s="159">
        <f t="shared" si="5"/>
        <v>0</v>
      </c>
      <c r="BL12" s="160">
        <f t="shared" si="5"/>
        <v>0</v>
      </c>
      <c r="BM12" s="161">
        <f t="shared" si="5"/>
        <v>0</v>
      </c>
      <c r="BN12" s="159">
        <f t="shared" si="5"/>
        <v>0</v>
      </c>
      <c r="BO12" s="159">
        <f t="shared" si="5"/>
        <v>0</v>
      </c>
      <c r="BP12" s="159">
        <f t="shared" si="5"/>
        <v>0</v>
      </c>
      <c r="BQ12" s="159">
        <f t="shared" ref="BQ12:CJ12" si="6">SUMIF($B$38:$B$75,"Gusan",BQ38:BQ75)</f>
        <v>0</v>
      </c>
      <c r="BR12" s="159">
        <f t="shared" si="6"/>
        <v>0</v>
      </c>
      <c r="BS12" s="159">
        <f t="shared" si="6"/>
        <v>0</v>
      </c>
      <c r="BT12" s="159">
        <f t="shared" si="6"/>
        <v>0</v>
      </c>
      <c r="BU12" s="159">
        <f t="shared" si="6"/>
        <v>0</v>
      </c>
      <c r="BV12" s="159">
        <f t="shared" si="6"/>
        <v>0</v>
      </c>
      <c r="BW12" s="159">
        <f t="shared" si="6"/>
        <v>0</v>
      </c>
      <c r="BX12" s="184">
        <f t="shared" si="6"/>
        <v>0</v>
      </c>
      <c r="BY12" s="161">
        <f t="shared" si="6"/>
        <v>0</v>
      </c>
      <c r="BZ12" s="159">
        <f t="shared" si="6"/>
        <v>0</v>
      </c>
      <c r="CA12" s="159">
        <f t="shared" si="6"/>
        <v>0</v>
      </c>
      <c r="CB12" s="159">
        <f t="shared" si="6"/>
        <v>0</v>
      </c>
      <c r="CC12" s="159">
        <f t="shared" si="6"/>
        <v>0</v>
      </c>
      <c r="CD12" s="159">
        <f t="shared" si="6"/>
        <v>0</v>
      </c>
      <c r="CE12" s="159">
        <f t="shared" si="6"/>
        <v>0</v>
      </c>
      <c r="CF12" s="159">
        <f t="shared" si="6"/>
        <v>0</v>
      </c>
      <c r="CG12" s="159">
        <f t="shared" si="6"/>
        <v>0</v>
      </c>
      <c r="CH12" s="159">
        <f t="shared" si="6"/>
        <v>0</v>
      </c>
      <c r="CI12" s="159">
        <f t="shared" si="6"/>
        <v>0</v>
      </c>
      <c r="CJ12" s="160">
        <f t="shared" si="6"/>
        <v>0</v>
      </c>
      <c r="CK12" s="187">
        <f t="shared" ref="CK12:CK16" si="7">SUM(E12,Q12,AC12,AO12,BA12,BM12,BY12)</f>
        <v>0</v>
      </c>
      <c r="CL12" s="162">
        <f t="shared" ref="CL12:CL16" si="8">SUM(F12,R12,AD12,AP12,BB12,BN12,BZ12)</f>
        <v>0</v>
      </c>
      <c r="CM12" s="162">
        <f t="shared" ref="CM12:CM16" si="9">SUM(G12,S12,AE12,AQ12,BC12,BO12,CA12)</f>
        <v>0</v>
      </c>
      <c r="CN12" s="162">
        <f t="shared" ref="CN12:CN16" si="10">SUM(H12,T12,AF12,AR12,BD12,BP12,CB12)</f>
        <v>0</v>
      </c>
      <c r="CO12" s="162">
        <f t="shared" ref="CO12:CO16" si="11">SUM(I12,U12,AG12,AS12,BE12,BQ12,CC12)</f>
        <v>0</v>
      </c>
      <c r="CP12" s="162">
        <f t="shared" ref="CP12:CP16" si="12">SUM(J12,V12,AH12,AT12,BF12,BR12,CD12)</f>
        <v>0</v>
      </c>
      <c r="CQ12" s="162">
        <f t="shared" ref="CQ12:CQ16" si="13">SUM(K12,W12,AI12,AU12,BG12,BS12,CE12)</f>
        <v>0</v>
      </c>
      <c r="CR12" s="162">
        <f t="shared" ref="CR12:CR16" si="14">SUM(L12,X12,AJ12,AV12,BH12,BT12,CF12)</f>
        <v>0</v>
      </c>
      <c r="CS12" s="162">
        <f t="shared" ref="CS12:CS16" si="15">SUM(M12,Y12,AK12,AW12,BI12,BU12,CG12)</f>
        <v>0</v>
      </c>
      <c r="CT12" s="162">
        <f t="shared" ref="CT12:CT16" si="16">SUM(N12,Z12,AL12,AX12,BJ12,BV12,CH12)</f>
        <v>0</v>
      </c>
      <c r="CU12" s="162">
        <f t="shared" ref="CU12:CU16" si="17">SUM(O12,AA12,AM12,AY12,BK12,BW12,CI12)</f>
        <v>0</v>
      </c>
      <c r="CV12" s="163">
        <f t="shared" ref="CV12:CV16" si="18">SUM(P12,AB12,AN12,AZ12,BL12,BX12,CJ12)</f>
        <v>0</v>
      </c>
      <c r="CW12" s="164">
        <f>SUMIF($B$38:$B$75,"Gusan",$CW$38:$CW$75)</f>
        <v>0</v>
      </c>
      <c r="CX12" s="165">
        <f t="shared" ref="CX12:CX27" si="19">SUM(CL12,CN12,CP12,CR12,CT12,CV12)</f>
        <v>0</v>
      </c>
      <c r="DB12" s="322"/>
    </row>
    <row r="13" spans="1:106" s="2" customFormat="1" ht="18" customHeight="1">
      <c r="B13" s="2" t="s">
        <v>99</v>
      </c>
      <c r="C13" s="638"/>
      <c r="D13" s="151" t="s">
        <v>96</v>
      </c>
      <c r="E13" s="161">
        <f>SUMIF($B$38:$B$75,"Sungdo",E38:E75)</f>
        <v>0</v>
      </c>
      <c r="F13" s="159">
        <f t="shared" ref="F13:AJ13" si="20">SUMIF($B$38:$B$75,"Sungdo",F38:F75)</f>
        <v>0</v>
      </c>
      <c r="G13" s="159">
        <f t="shared" si="20"/>
        <v>0</v>
      </c>
      <c r="H13" s="159">
        <f t="shared" si="20"/>
        <v>0</v>
      </c>
      <c r="I13" s="159">
        <f t="shared" si="20"/>
        <v>0</v>
      </c>
      <c r="J13" s="159">
        <f t="shared" si="20"/>
        <v>0</v>
      </c>
      <c r="K13" s="159">
        <f t="shared" si="20"/>
        <v>0</v>
      </c>
      <c r="L13" s="159">
        <f t="shared" si="20"/>
        <v>0</v>
      </c>
      <c r="M13" s="159">
        <f t="shared" si="20"/>
        <v>0</v>
      </c>
      <c r="N13" s="159">
        <f t="shared" si="20"/>
        <v>0</v>
      </c>
      <c r="O13" s="159">
        <f t="shared" si="20"/>
        <v>0</v>
      </c>
      <c r="P13" s="160">
        <f t="shared" si="20"/>
        <v>0</v>
      </c>
      <c r="Q13" s="161">
        <f t="shared" si="20"/>
        <v>0</v>
      </c>
      <c r="R13" s="159">
        <f t="shared" si="20"/>
        <v>0</v>
      </c>
      <c r="S13" s="159">
        <f t="shared" si="20"/>
        <v>0</v>
      </c>
      <c r="T13" s="159">
        <f t="shared" si="20"/>
        <v>0</v>
      </c>
      <c r="U13" s="159">
        <f t="shared" si="20"/>
        <v>0</v>
      </c>
      <c r="V13" s="159">
        <f t="shared" si="20"/>
        <v>0</v>
      </c>
      <c r="W13" s="159">
        <f t="shared" si="20"/>
        <v>0</v>
      </c>
      <c r="X13" s="159">
        <f t="shared" si="20"/>
        <v>0</v>
      </c>
      <c r="Y13" s="159">
        <f t="shared" si="20"/>
        <v>0</v>
      </c>
      <c r="Z13" s="159">
        <f t="shared" si="20"/>
        <v>0</v>
      </c>
      <c r="AA13" s="159">
        <f t="shared" si="20"/>
        <v>0</v>
      </c>
      <c r="AB13" s="160">
        <f t="shared" si="20"/>
        <v>0</v>
      </c>
      <c r="AC13" s="161">
        <f t="shared" si="20"/>
        <v>0</v>
      </c>
      <c r="AD13" s="159">
        <f t="shared" si="20"/>
        <v>0</v>
      </c>
      <c r="AE13" s="159">
        <f t="shared" si="20"/>
        <v>0</v>
      </c>
      <c r="AF13" s="159">
        <f t="shared" si="20"/>
        <v>0</v>
      </c>
      <c r="AG13" s="159">
        <f t="shared" si="20"/>
        <v>0</v>
      </c>
      <c r="AH13" s="159">
        <f t="shared" si="20"/>
        <v>0</v>
      </c>
      <c r="AI13" s="159">
        <f t="shared" si="20"/>
        <v>0</v>
      </c>
      <c r="AJ13" s="159">
        <f t="shared" si="20"/>
        <v>0</v>
      </c>
      <c r="AK13" s="159">
        <f t="shared" ref="AK13:BP13" si="21">SUMIF($B$38:$B$75,"Sungdo",AK38:AK75)</f>
        <v>0</v>
      </c>
      <c r="AL13" s="159">
        <f t="shared" si="21"/>
        <v>0</v>
      </c>
      <c r="AM13" s="159">
        <f t="shared" si="21"/>
        <v>0</v>
      </c>
      <c r="AN13" s="160">
        <f t="shared" si="21"/>
        <v>0</v>
      </c>
      <c r="AO13" s="161">
        <f t="shared" si="21"/>
        <v>0</v>
      </c>
      <c r="AP13" s="159">
        <f t="shared" si="21"/>
        <v>0</v>
      </c>
      <c r="AQ13" s="159">
        <f t="shared" si="21"/>
        <v>0</v>
      </c>
      <c r="AR13" s="159">
        <f t="shared" si="21"/>
        <v>0</v>
      </c>
      <c r="AS13" s="159">
        <f t="shared" si="21"/>
        <v>0</v>
      </c>
      <c r="AT13" s="159">
        <f t="shared" si="21"/>
        <v>0</v>
      </c>
      <c r="AU13" s="159">
        <f t="shared" si="21"/>
        <v>0</v>
      </c>
      <c r="AV13" s="159">
        <f t="shared" si="21"/>
        <v>0</v>
      </c>
      <c r="AW13" s="159">
        <f t="shared" si="21"/>
        <v>0</v>
      </c>
      <c r="AX13" s="159">
        <f t="shared" si="21"/>
        <v>0</v>
      </c>
      <c r="AY13" s="159">
        <f t="shared" si="21"/>
        <v>0</v>
      </c>
      <c r="AZ13" s="160">
        <f t="shared" si="21"/>
        <v>0</v>
      </c>
      <c r="BA13" s="161">
        <f t="shared" si="21"/>
        <v>0</v>
      </c>
      <c r="BB13" s="159">
        <f t="shared" si="21"/>
        <v>0</v>
      </c>
      <c r="BC13" s="159">
        <f t="shared" si="21"/>
        <v>0</v>
      </c>
      <c r="BD13" s="159">
        <f t="shared" si="21"/>
        <v>0</v>
      </c>
      <c r="BE13" s="159">
        <f t="shared" si="21"/>
        <v>0</v>
      </c>
      <c r="BF13" s="159">
        <f t="shared" si="21"/>
        <v>0</v>
      </c>
      <c r="BG13" s="159">
        <f t="shared" si="21"/>
        <v>0</v>
      </c>
      <c r="BH13" s="159">
        <f t="shared" si="21"/>
        <v>0</v>
      </c>
      <c r="BI13" s="159">
        <f t="shared" si="21"/>
        <v>0</v>
      </c>
      <c r="BJ13" s="159">
        <f t="shared" si="21"/>
        <v>0</v>
      </c>
      <c r="BK13" s="159">
        <f t="shared" si="21"/>
        <v>0</v>
      </c>
      <c r="BL13" s="160">
        <f t="shared" si="21"/>
        <v>0</v>
      </c>
      <c r="BM13" s="161">
        <f t="shared" si="21"/>
        <v>0</v>
      </c>
      <c r="BN13" s="159">
        <f t="shared" si="21"/>
        <v>0</v>
      </c>
      <c r="BO13" s="159">
        <f t="shared" si="21"/>
        <v>0</v>
      </c>
      <c r="BP13" s="159">
        <f t="shared" si="21"/>
        <v>0</v>
      </c>
      <c r="BQ13" s="159">
        <f t="shared" ref="BQ13:CJ13" si="22">SUMIF($B$38:$B$75,"Sungdo",BQ38:BQ75)</f>
        <v>0</v>
      </c>
      <c r="BR13" s="159">
        <f t="shared" si="22"/>
        <v>0</v>
      </c>
      <c r="BS13" s="159">
        <f t="shared" si="22"/>
        <v>0</v>
      </c>
      <c r="BT13" s="159">
        <f t="shared" si="22"/>
        <v>0</v>
      </c>
      <c r="BU13" s="159">
        <f t="shared" si="22"/>
        <v>0</v>
      </c>
      <c r="BV13" s="159">
        <f t="shared" si="22"/>
        <v>0</v>
      </c>
      <c r="BW13" s="159">
        <f t="shared" si="22"/>
        <v>0</v>
      </c>
      <c r="BX13" s="184">
        <f t="shared" si="22"/>
        <v>0</v>
      </c>
      <c r="BY13" s="161">
        <f t="shared" si="22"/>
        <v>0</v>
      </c>
      <c r="BZ13" s="159">
        <f t="shared" si="22"/>
        <v>0</v>
      </c>
      <c r="CA13" s="159">
        <f t="shared" si="22"/>
        <v>0</v>
      </c>
      <c r="CB13" s="159">
        <f t="shared" si="22"/>
        <v>0</v>
      </c>
      <c r="CC13" s="159">
        <f t="shared" si="22"/>
        <v>0</v>
      </c>
      <c r="CD13" s="159">
        <f t="shared" si="22"/>
        <v>0</v>
      </c>
      <c r="CE13" s="159">
        <f t="shared" si="22"/>
        <v>0</v>
      </c>
      <c r="CF13" s="159">
        <f t="shared" si="22"/>
        <v>0</v>
      </c>
      <c r="CG13" s="159">
        <f t="shared" si="22"/>
        <v>0</v>
      </c>
      <c r="CH13" s="159">
        <f t="shared" si="22"/>
        <v>0</v>
      </c>
      <c r="CI13" s="159">
        <f t="shared" si="22"/>
        <v>0</v>
      </c>
      <c r="CJ13" s="160">
        <f t="shared" si="22"/>
        <v>0</v>
      </c>
      <c r="CK13" s="187">
        <f t="shared" si="7"/>
        <v>0</v>
      </c>
      <c r="CL13" s="162">
        <f t="shared" si="8"/>
        <v>0</v>
      </c>
      <c r="CM13" s="162">
        <f t="shared" si="9"/>
        <v>0</v>
      </c>
      <c r="CN13" s="162">
        <f t="shared" si="10"/>
        <v>0</v>
      </c>
      <c r="CO13" s="162">
        <f t="shared" si="11"/>
        <v>0</v>
      </c>
      <c r="CP13" s="162">
        <f t="shared" si="12"/>
        <v>0</v>
      </c>
      <c r="CQ13" s="162">
        <f t="shared" si="13"/>
        <v>0</v>
      </c>
      <c r="CR13" s="162">
        <f t="shared" si="14"/>
        <v>0</v>
      </c>
      <c r="CS13" s="162">
        <f t="shared" si="15"/>
        <v>0</v>
      </c>
      <c r="CT13" s="162">
        <f t="shared" si="16"/>
        <v>0</v>
      </c>
      <c r="CU13" s="162">
        <f t="shared" si="17"/>
        <v>0</v>
      </c>
      <c r="CV13" s="163">
        <f t="shared" si="18"/>
        <v>0</v>
      </c>
      <c r="CW13" s="164">
        <f>SUMIF($B$38:$B$75,"Sungdo",$CW$38:$CW$75)</f>
        <v>0</v>
      </c>
      <c r="CX13" s="165">
        <f t="shared" si="19"/>
        <v>0</v>
      </c>
      <c r="DB13"/>
    </row>
    <row r="14" spans="1:106" s="2" customFormat="1" ht="18" customHeight="1">
      <c r="B14" s="2" t="s">
        <v>99</v>
      </c>
      <c r="C14" s="638"/>
      <c r="D14" s="151" t="s">
        <v>94</v>
      </c>
      <c r="E14" s="161">
        <f t="shared" ref="E14:AJ14" ca="1" si="23">SUMIF($B$22:$B$75,"Sejong",E38:E75)</f>
        <v>0</v>
      </c>
      <c r="F14" s="159">
        <f>SUMIF($B$38:$B$75,"Sejong",F38:F75)</f>
        <v>0</v>
      </c>
      <c r="G14" s="159">
        <f t="shared" ca="1" si="23"/>
        <v>0</v>
      </c>
      <c r="H14" s="159">
        <f t="shared" ca="1" si="23"/>
        <v>0</v>
      </c>
      <c r="I14" s="159">
        <f t="shared" ca="1" si="23"/>
        <v>0</v>
      </c>
      <c r="J14" s="159">
        <f t="shared" ca="1" si="23"/>
        <v>0</v>
      </c>
      <c r="K14" s="159">
        <f t="shared" ca="1" si="23"/>
        <v>0</v>
      </c>
      <c r="L14" s="159">
        <f t="shared" ca="1" si="23"/>
        <v>0</v>
      </c>
      <c r="M14" s="159">
        <f t="shared" ca="1" si="23"/>
        <v>0</v>
      </c>
      <c r="N14" s="159">
        <f t="shared" ca="1" si="23"/>
        <v>0</v>
      </c>
      <c r="O14" s="159">
        <f t="shared" ca="1" si="23"/>
        <v>0</v>
      </c>
      <c r="P14" s="160">
        <f t="shared" ca="1" si="23"/>
        <v>0</v>
      </c>
      <c r="Q14" s="161">
        <f t="shared" ca="1" si="23"/>
        <v>0</v>
      </c>
      <c r="R14" s="159">
        <f t="shared" ca="1" si="23"/>
        <v>0</v>
      </c>
      <c r="S14" s="159">
        <f t="shared" ca="1" si="23"/>
        <v>0</v>
      </c>
      <c r="T14" s="159">
        <f t="shared" ca="1" si="23"/>
        <v>0</v>
      </c>
      <c r="U14" s="159">
        <f t="shared" ca="1" si="23"/>
        <v>0</v>
      </c>
      <c r="V14" s="159">
        <f t="shared" ca="1" si="23"/>
        <v>0</v>
      </c>
      <c r="W14" s="159">
        <f t="shared" ca="1" si="23"/>
        <v>0</v>
      </c>
      <c r="X14" s="159">
        <f t="shared" ca="1" si="23"/>
        <v>0</v>
      </c>
      <c r="Y14" s="159">
        <f t="shared" ca="1" si="23"/>
        <v>0</v>
      </c>
      <c r="Z14" s="159">
        <f t="shared" ca="1" si="23"/>
        <v>0</v>
      </c>
      <c r="AA14" s="159">
        <f t="shared" ca="1" si="23"/>
        <v>0</v>
      </c>
      <c r="AB14" s="160">
        <f t="shared" ca="1" si="23"/>
        <v>0</v>
      </c>
      <c r="AC14" s="161">
        <f t="shared" ca="1" si="23"/>
        <v>0</v>
      </c>
      <c r="AD14" s="159">
        <f t="shared" ca="1" si="23"/>
        <v>0</v>
      </c>
      <c r="AE14" s="159">
        <f t="shared" ca="1" si="23"/>
        <v>0</v>
      </c>
      <c r="AF14" s="159">
        <f t="shared" ca="1" si="23"/>
        <v>0</v>
      </c>
      <c r="AG14" s="159">
        <f t="shared" ca="1" si="23"/>
        <v>0</v>
      </c>
      <c r="AH14" s="159">
        <f t="shared" ca="1" si="23"/>
        <v>0</v>
      </c>
      <c r="AI14" s="159">
        <f t="shared" ca="1" si="23"/>
        <v>0</v>
      </c>
      <c r="AJ14" s="159">
        <f t="shared" ca="1" si="23"/>
        <v>0</v>
      </c>
      <c r="AK14" s="159">
        <f t="shared" ref="AK14:BP14" ca="1" si="24">SUMIF($B$22:$B$75,"Sejong",AK38:AK75)</f>
        <v>0</v>
      </c>
      <c r="AL14" s="159">
        <f t="shared" ca="1" si="24"/>
        <v>0</v>
      </c>
      <c r="AM14" s="159">
        <f t="shared" ca="1" si="24"/>
        <v>0</v>
      </c>
      <c r="AN14" s="160">
        <f t="shared" ca="1" si="24"/>
        <v>0</v>
      </c>
      <c r="AO14" s="161">
        <f t="shared" ca="1" si="24"/>
        <v>0</v>
      </c>
      <c r="AP14" s="159">
        <f t="shared" ca="1" si="24"/>
        <v>0</v>
      </c>
      <c r="AQ14" s="159">
        <f t="shared" ca="1" si="24"/>
        <v>0</v>
      </c>
      <c r="AR14" s="159">
        <f t="shared" ca="1" si="24"/>
        <v>0</v>
      </c>
      <c r="AS14" s="159">
        <f t="shared" ca="1" si="24"/>
        <v>0</v>
      </c>
      <c r="AT14" s="159">
        <f t="shared" ca="1" si="24"/>
        <v>0</v>
      </c>
      <c r="AU14" s="159">
        <f t="shared" ca="1" si="24"/>
        <v>0</v>
      </c>
      <c r="AV14" s="159">
        <f t="shared" ca="1" si="24"/>
        <v>0</v>
      </c>
      <c r="AW14" s="159">
        <f t="shared" ca="1" si="24"/>
        <v>0</v>
      </c>
      <c r="AX14" s="159">
        <f t="shared" ca="1" si="24"/>
        <v>0</v>
      </c>
      <c r="AY14" s="159">
        <f t="shared" ca="1" si="24"/>
        <v>0</v>
      </c>
      <c r="AZ14" s="160">
        <f t="shared" ca="1" si="24"/>
        <v>0</v>
      </c>
      <c r="BA14" s="161">
        <f t="shared" ca="1" si="24"/>
        <v>0</v>
      </c>
      <c r="BB14" s="159">
        <f t="shared" ca="1" si="24"/>
        <v>0</v>
      </c>
      <c r="BC14" s="159">
        <f t="shared" ca="1" si="24"/>
        <v>0</v>
      </c>
      <c r="BD14" s="159">
        <f t="shared" ca="1" si="24"/>
        <v>0</v>
      </c>
      <c r="BE14" s="159">
        <f t="shared" ca="1" si="24"/>
        <v>0</v>
      </c>
      <c r="BF14" s="159">
        <f t="shared" ca="1" si="24"/>
        <v>0</v>
      </c>
      <c r="BG14" s="159">
        <f t="shared" ca="1" si="24"/>
        <v>0</v>
      </c>
      <c r="BH14" s="159">
        <f t="shared" ca="1" si="24"/>
        <v>0</v>
      </c>
      <c r="BI14" s="159">
        <f t="shared" ca="1" si="24"/>
        <v>0</v>
      </c>
      <c r="BJ14" s="159">
        <f t="shared" ca="1" si="24"/>
        <v>0</v>
      </c>
      <c r="BK14" s="159">
        <f t="shared" ca="1" si="24"/>
        <v>0</v>
      </c>
      <c r="BL14" s="160">
        <f t="shared" ca="1" si="24"/>
        <v>0</v>
      </c>
      <c r="BM14" s="161">
        <f t="shared" ca="1" si="24"/>
        <v>0</v>
      </c>
      <c r="BN14" s="159">
        <f t="shared" ca="1" si="24"/>
        <v>0</v>
      </c>
      <c r="BO14" s="159">
        <f t="shared" ca="1" si="24"/>
        <v>0</v>
      </c>
      <c r="BP14" s="159">
        <f t="shared" ca="1" si="24"/>
        <v>0</v>
      </c>
      <c r="BQ14" s="159">
        <f t="shared" ref="BQ14:CJ14" ca="1" si="25">SUMIF($B$22:$B$75,"Sejong",BQ38:BQ75)</f>
        <v>0</v>
      </c>
      <c r="BR14" s="159">
        <f t="shared" ca="1" si="25"/>
        <v>0</v>
      </c>
      <c r="BS14" s="159">
        <f t="shared" ca="1" si="25"/>
        <v>0</v>
      </c>
      <c r="BT14" s="159">
        <f t="shared" ca="1" si="25"/>
        <v>0</v>
      </c>
      <c r="BU14" s="159">
        <f t="shared" ca="1" si="25"/>
        <v>0</v>
      </c>
      <c r="BV14" s="159">
        <f t="shared" ca="1" si="25"/>
        <v>0</v>
      </c>
      <c r="BW14" s="159">
        <f t="shared" ca="1" si="25"/>
        <v>0</v>
      </c>
      <c r="BX14" s="184">
        <f t="shared" ca="1" si="25"/>
        <v>0</v>
      </c>
      <c r="BY14" s="161">
        <f t="shared" ca="1" si="25"/>
        <v>0</v>
      </c>
      <c r="BZ14" s="159">
        <f t="shared" ca="1" si="25"/>
        <v>0</v>
      </c>
      <c r="CA14" s="159">
        <f t="shared" ca="1" si="25"/>
        <v>0</v>
      </c>
      <c r="CB14" s="159">
        <f t="shared" ca="1" si="25"/>
        <v>0</v>
      </c>
      <c r="CC14" s="159">
        <f t="shared" ca="1" si="25"/>
        <v>0</v>
      </c>
      <c r="CD14" s="159">
        <f t="shared" ca="1" si="25"/>
        <v>0</v>
      </c>
      <c r="CE14" s="159">
        <f t="shared" ca="1" si="25"/>
        <v>0</v>
      </c>
      <c r="CF14" s="159">
        <f t="shared" ca="1" si="25"/>
        <v>0</v>
      </c>
      <c r="CG14" s="159">
        <f t="shared" ca="1" si="25"/>
        <v>0</v>
      </c>
      <c r="CH14" s="159">
        <f t="shared" ca="1" si="25"/>
        <v>0</v>
      </c>
      <c r="CI14" s="159">
        <f t="shared" ca="1" si="25"/>
        <v>0</v>
      </c>
      <c r="CJ14" s="160">
        <f t="shared" ca="1" si="25"/>
        <v>0</v>
      </c>
      <c r="CK14" s="187">
        <f t="shared" ca="1" si="7"/>
        <v>0</v>
      </c>
      <c r="CL14" s="162">
        <f t="shared" ca="1" si="8"/>
        <v>0</v>
      </c>
      <c r="CM14" s="162">
        <f t="shared" ca="1" si="9"/>
        <v>0</v>
      </c>
      <c r="CN14" s="162">
        <f t="shared" ca="1" si="10"/>
        <v>0</v>
      </c>
      <c r="CO14" s="162">
        <f t="shared" ca="1" si="11"/>
        <v>0</v>
      </c>
      <c r="CP14" s="162">
        <f t="shared" ca="1" si="12"/>
        <v>0</v>
      </c>
      <c r="CQ14" s="162">
        <f t="shared" ca="1" si="13"/>
        <v>0</v>
      </c>
      <c r="CR14" s="162">
        <f t="shared" ca="1" si="14"/>
        <v>0</v>
      </c>
      <c r="CS14" s="162">
        <f t="shared" ca="1" si="15"/>
        <v>0</v>
      </c>
      <c r="CT14" s="162">
        <f t="shared" ca="1" si="16"/>
        <v>0</v>
      </c>
      <c r="CU14" s="162">
        <f t="shared" ca="1" si="17"/>
        <v>0</v>
      </c>
      <c r="CV14" s="163">
        <f t="shared" ca="1" si="18"/>
        <v>0</v>
      </c>
      <c r="CW14" s="164">
        <f>SUMIF($B$38:$B$75,"Sejong",$CW$38:$CW$75)</f>
        <v>0</v>
      </c>
      <c r="CX14" s="165">
        <f t="shared" ca="1" si="19"/>
        <v>0</v>
      </c>
      <c r="DB14"/>
    </row>
    <row r="15" spans="1:106" s="2" customFormat="1" ht="18" customHeight="1">
      <c r="B15" s="2" t="s">
        <v>89</v>
      </c>
      <c r="C15" s="638"/>
      <c r="D15" s="151" t="s">
        <v>93</v>
      </c>
      <c r="E15" s="161">
        <f t="shared" ref="E15:AJ15" si="26">SUMIF($B$38:$B$75,"Kunjong",E38:E75)</f>
        <v>0</v>
      </c>
      <c r="F15" s="159">
        <f t="shared" si="26"/>
        <v>0</v>
      </c>
      <c r="G15" s="159">
        <f t="shared" si="26"/>
        <v>0</v>
      </c>
      <c r="H15" s="159">
        <f t="shared" si="26"/>
        <v>0</v>
      </c>
      <c r="I15" s="159">
        <f t="shared" si="26"/>
        <v>0</v>
      </c>
      <c r="J15" s="159">
        <f t="shared" si="26"/>
        <v>0</v>
      </c>
      <c r="K15" s="159">
        <f t="shared" si="26"/>
        <v>0</v>
      </c>
      <c r="L15" s="159">
        <f t="shared" si="26"/>
        <v>0</v>
      </c>
      <c r="M15" s="159">
        <f t="shared" si="26"/>
        <v>0</v>
      </c>
      <c r="N15" s="159">
        <f t="shared" si="26"/>
        <v>0</v>
      </c>
      <c r="O15" s="159">
        <f t="shared" si="26"/>
        <v>0</v>
      </c>
      <c r="P15" s="160">
        <f t="shared" si="26"/>
        <v>0</v>
      </c>
      <c r="Q15" s="161">
        <f t="shared" si="26"/>
        <v>0</v>
      </c>
      <c r="R15" s="159">
        <f t="shared" si="26"/>
        <v>0</v>
      </c>
      <c r="S15" s="159">
        <f t="shared" si="26"/>
        <v>0</v>
      </c>
      <c r="T15" s="159">
        <f t="shared" si="26"/>
        <v>0</v>
      </c>
      <c r="U15" s="159">
        <f t="shared" si="26"/>
        <v>0</v>
      </c>
      <c r="V15" s="159">
        <f t="shared" si="26"/>
        <v>0</v>
      </c>
      <c r="W15" s="159">
        <f t="shared" si="26"/>
        <v>0</v>
      </c>
      <c r="X15" s="159">
        <f t="shared" si="26"/>
        <v>0</v>
      </c>
      <c r="Y15" s="159">
        <f t="shared" si="26"/>
        <v>0</v>
      </c>
      <c r="Z15" s="159">
        <f t="shared" si="26"/>
        <v>0</v>
      </c>
      <c r="AA15" s="159">
        <f t="shared" si="26"/>
        <v>0</v>
      </c>
      <c r="AB15" s="160">
        <f t="shared" si="26"/>
        <v>0</v>
      </c>
      <c r="AC15" s="161">
        <f t="shared" si="26"/>
        <v>0</v>
      </c>
      <c r="AD15" s="159">
        <f t="shared" si="26"/>
        <v>0</v>
      </c>
      <c r="AE15" s="159">
        <f t="shared" si="26"/>
        <v>0</v>
      </c>
      <c r="AF15" s="159">
        <f t="shared" si="26"/>
        <v>0</v>
      </c>
      <c r="AG15" s="159">
        <f t="shared" si="26"/>
        <v>0</v>
      </c>
      <c r="AH15" s="159">
        <f t="shared" si="26"/>
        <v>0</v>
      </c>
      <c r="AI15" s="159">
        <f t="shared" si="26"/>
        <v>0</v>
      </c>
      <c r="AJ15" s="159">
        <f t="shared" si="26"/>
        <v>0</v>
      </c>
      <c r="AK15" s="159">
        <f t="shared" ref="AK15:BP15" si="27">SUMIF($B$38:$B$75,"Kunjong",AK38:AK75)</f>
        <v>0</v>
      </c>
      <c r="AL15" s="159">
        <f t="shared" si="27"/>
        <v>0</v>
      </c>
      <c r="AM15" s="159">
        <f t="shared" si="27"/>
        <v>0</v>
      </c>
      <c r="AN15" s="160">
        <f t="shared" si="27"/>
        <v>0</v>
      </c>
      <c r="AO15" s="161">
        <f t="shared" si="27"/>
        <v>0</v>
      </c>
      <c r="AP15" s="159">
        <f t="shared" si="27"/>
        <v>0</v>
      </c>
      <c r="AQ15" s="159">
        <f t="shared" si="27"/>
        <v>0</v>
      </c>
      <c r="AR15" s="159">
        <f t="shared" si="27"/>
        <v>0</v>
      </c>
      <c r="AS15" s="159">
        <f t="shared" si="27"/>
        <v>0</v>
      </c>
      <c r="AT15" s="159">
        <f t="shared" si="27"/>
        <v>0</v>
      </c>
      <c r="AU15" s="159">
        <f t="shared" si="27"/>
        <v>0</v>
      </c>
      <c r="AV15" s="159">
        <f t="shared" si="27"/>
        <v>0</v>
      </c>
      <c r="AW15" s="159">
        <f t="shared" si="27"/>
        <v>0</v>
      </c>
      <c r="AX15" s="159">
        <f t="shared" si="27"/>
        <v>0</v>
      </c>
      <c r="AY15" s="159">
        <f t="shared" si="27"/>
        <v>0</v>
      </c>
      <c r="AZ15" s="160">
        <f t="shared" si="27"/>
        <v>0</v>
      </c>
      <c r="BA15" s="161">
        <f t="shared" si="27"/>
        <v>0</v>
      </c>
      <c r="BB15" s="159">
        <f t="shared" si="27"/>
        <v>0</v>
      </c>
      <c r="BC15" s="159">
        <f t="shared" si="27"/>
        <v>0</v>
      </c>
      <c r="BD15" s="159">
        <f t="shared" si="27"/>
        <v>0</v>
      </c>
      <c r="BE15" s="159">
        <f t="shared" si="27"/>
        <v>0</v>
      </c>
      <c r="BF15" s="159">
        <f t="shared" si="27"/>
        <v>0</v>
      </c>
      <c r="BG15" s="159">
        <f t="shared" si="27"/>
        <v>0</v>
      </c>
      <c r="BH15" s="159">
        <f t="shared" si="27"/>
        <v>0</v>
      </c>
      <c r="BI15" s="159">
        <f t="shared" si="27"/>
        <v>0</v>
      </c>
      <c r="BJ15" s="159">
        <f t="shared" si="27"/>
        <v>0</v>
      </c>
      <c r="BK15" s="159">
        <f t="shared" si="27"/>
        <v>0</v>
      </c>
      <c r="BL15" s="160">
        <f t="shared" si="27"/>
        <v>0</v>
      </c>
      <c r="BM15" s="161">
        <f t="shared" si="27"/>
        <v>0</v>
      </c>
      <c r="BN15" s="159">
        <f t="shared" si="27"/>
        <v>0</v>
      </c>
      <c r="BO15" s="159">
        <f t="shared" si="27"/>
        <v>0</v>
      </c>
      <c r="BP15" s="159">
        <f t="shared" si="27"/>
        <v>0</v>
      </c>
      <c r="BQ15" s="159">
        <f t="shared" ref="BQ15:CJ15" si="28">SUMIF($B$38:$B$75,"Kunjong",BQ38:BQ75)</f>
        <v>0</v>
      </c>
      <c r="BR15" s="159">
        <f t="shared" si="28"/>
        <v>0</v>
      </c>
      <c r="BS15" s="159">
        <f t="shared" si="28"/>
        <v>0</v>
      </c>
      <c r="BT15" s="159">
        <f t="shared" si="28"/>
        <v>0</v>
      </c>
      <c r="BU15" s="159">
        <f t="shared" si="28"/>
        <v>0</v>
      </c>
      <c r="BV15" s="159">
        <f t="shared" si="28"/>
        <v>0</v>
      </c>
      <c r="BW15" s="159">
        <f t="shared" si="28"/>
        <v>0</v>
      </c>
      <c r="BX15" s="184">
        <f t="shared" si="28"/>
        <v>0</v>
      </c>
      <c r="BY15" s="161">
        <f t="shared" si="28"/>
        <v>0</v>
      </c>
      <c r="BZ15" s="159">
        <f t="shared" si="28"/>
        <v>0</v>
      </c>
      <c r="CA15" s="159">
        <f t="shared" si="28"/>
        <v>0</v>
      </c>
      <c r="CB15" s="159">
        <f t="shared" si="28"/>
        <v>0</v>
      </c>
      <c r="CC15" s="159">
        <f t="shared" si="28"/>
        <v>0</v>
      </c>
      <c r="CD15" s="159">
        <f t="shared" si="28"/>
        <v>0</v>
      </c>
      <c r="CE15" s="159">
        <f t="shared" si="28"/>
        <v>0</v>
      </c>
      <c r="CF15" s="159">
        <f t="shared" si="28"/>
        <v>0</v>
      </c>
      <c r="CG15" s="159">
        <f t="shared" si="28"/>
        <v>0</v>
      </c>
      <c r="CH15" s="159">
        <f t="shared" si="28"/>
        <v>0</v>
      </c>
      <c r="CI15" s="159">
        <f t="shared" si="28"/>
        <v>0</v>
      </c>
      <c r="CJ15" s="160">
        <f t="shared" si="28"/>
        <v>0</v>
      </c>
      <c r="CK15" s="187">
        <f t="shared" si="7"/>
        <v>0</v>
      </c>
      <c r="CL15" s="162">
        <f t="shared" si="8"/>
        <v>0</v>
      </c>
      <c r="CM15" s="162">
        <f t="shared" si="9"/>
        <v>0</v>
      </c>
      <c r="CN15" s="162">
        <f t="shared" si="10"/>
        <v>0</v>
      </c>
      <c r="CO15" s="162">
        <f t="shared" si="11"/>
        <v>0</v>
      </c>
      <c r="CP15" s="162">
        <f t="shared" si="12"/>
        <v>0</v>
      </c>
      <c r="CQ15" s="162">
        <f t="shared" si="13"/>
        <v>0</v>
      </c>
      <c r="CR15" s="162">
        <f t="shared" si="14"/>
        <v>0</v>
      </c>
      <c r="CS15" s="162">
        <f t="shared" si="15"/>
        <v>0</v>
      </c>
      <c r="CT15" s="162">
        <f t="shared" si="16"/>
        <v>0</v>
      </c>
      <c r="CU15" s="162">
        <f t="shared" si="17"/>
        <v>0</v>
      </c>
      <c r="CV15" s="163">
        <f t="shared" si="18"/>
        <v>0</v>
      </c>
      <c r="CW15" s="164">
        <f>SUMIF($B$38:$B$75,"Kunjong",$CW$38:$CW$75)</f>
        <v>0</v>
      </c>
      <c r="CX15" s="165">
        <f t="shared" si="19"/>
        <v>0</v>
      </c>
      <c r="DB15"/>
    </row>
    <row r="16" spans="1:106" s="2" customFormat="1" ht="24.95" customHeight="1">
      <c r="C16" s="638"/>
      <c r="D16" s="152" t="s">
        <v>64</v>
      </c>
      <c r="E16" s="168">
        <f t="shared" ref="E16" ca="1" si="29">SUM(E11:E15)</f>
        <v>0</v>
      </c>
      <c r="F16" s="166">
        <f t="shared" ref="F16:BQ16" si="30">SUM(F11:F15)</f>
        <v>0</v>
      </c>
      <c r="G16" s="166">
        <f t="shared" ca="1" si="30"/>
        <v>0</v>
      </c>
      <c r="H16" s="166">
        <f t="shared" ca="1" si="30"/>
        <v>0</v>
      </c>
      <c r="I16" s="166">
        <f t="shared" ca="1" si="30"/>
        <v>0</v>
      </c>
      <c r="J16" s="166">
        <f t="shared" ca="1" si="30"/>
        <v>0</v>
      </c>
      <c r="K16" s="166">
        <f t="shared" ca="1" si="30"/>
        <v>0</v>
      </c>
      <c r="L16" s="166">
        <f t="shared" ca="1" si="30"/>
        <v>0</v>
      </c>
      <c r="M16" s="166">
        <f t="shared" ca="1" si="30"/>
        <v>0</v>
      </c>
      <c r="N16" s="166">
        <f t="shared" ca="1" si="30"/>
        <v>0</v>
      </c>
      <c r="O16" s="166">
        <f t="shared" ca="1" si="30"/>
        <v>0</v>
      </c>
      <c r="P16" s="167">
        <f t="shared" ca="1" si="30"/>
        <v>0</v>
      </c>
      <c r="Q16" s="168">
        <f t="shared" ca="1" si="30"/>
        <v>0</v>
      </c>
      <c r="R16" s="166">
        <f t="shared" ca="1" si="30"/>
        <v>0</v>
      </c>
      <c r="S16" s="166">
        <f t="shared" ca="1" si="30"/>
        <v>0</v>
      </c>
      <c r="T16" s="166">
        <f t="shared" ca="1" si="30"/>
        <v>0</v>
      </c>
      <c r="U16" s="166">
        <f t="shared" ca="1" si="30"/>
        <v>0</v>
      </c>
      <c r="V16" s="166">
        <f t="shared" ca="1" si="30"/>
        <v>0</v>
      </c>
      <c r="W16" s="166">
        <f t="shared" ca="1" si="30"/>
        <v>0</v>
      </c>
      <c r="X16" s="166">
        <f t="shared" ca="1" si="30"/>
        <v>0</v>
      </c>
      <c r="Y16" s="166">
        <f t="shared" ca="1" si="30"/>
        <v>0</v>
      </c>
      <c r="Z16" s="166">
        <f t="shared" ca="1" si="30"/>
        <v>0</v>
      </c>
      <c r="AA16" s="166">
        <f t="shared" ca="1" si="30"/>
        <v>0</v>
      </c>
      <c r="AB16" s="167">
        <f t="shared" ca="1" si="30"/>
        <v>0</v>
      </c>
      <c r="AC16" s="168">
        <f t="shared" ca="1" si="30"/>
        <v>0</v>
      </c>
      <c r="AD16" s="166">
        <f t="shared" ca="1" si="30"/>
        <v>0</v>
      </c>
      <c r="AE16" s="166">
        <f t="shared" ca="1" si="30"/>
        <v>0</v>
      </c>
      <c r="AF16" s="166">
        <f t="shared" ca="1" si="30"/>
        <v>0</v>
      </c>
      <c r="AG16" s="166">
        <f t="shared" ca="1" si="30"/>
        <v>0</v>
      </c>
      <c r="AH16" s="166">
        <f t="shared" ca="1" si="30"/>
        <v>0</v>
      </c>
      <c r="AI16" s="166">
        <f t="shared" ca="1" si="30"/>
        <v>0</v>
      </c>
      <c r="AJ16" s="166">
        <f t="shared" ca="1" si="30"/>
        <v>0</v>
      </c>
      <c r="AK16" s="166">
        <f t="shared" ca="1" si="30"/>
        <v>0</v>
      </c>
      <c r="AL16" s="166">
        <f t="shared" ca="1" si="30"/>
        <v>0</v>
      </c>
      <c r="AM16" s="166">
        <f t="shared" ca="1" si="30"/>
        <v>0</v>
      </c>
      <c r="AN16" s="167">
        <f t="shared" ca="1" si="30"/>
        <v>0</v>
      </c>
      <c r="AO16" s="168">
        <f t="shared" ca="1" si="30"/>
        <v>0</v>
      </c>
      <c r="AP16" s="166">
        <f t="shared" ca="1" si="30"/>
        <v>0</v>
      </c>
      <c r="AQ16" s="166">
        <f t="shared" ca="1" si="30"/>
        <v>0</v>
      </c>
      <c r="AR16" s="166">
        <f t="shared" ca="1" si="30"/>
        <v>0</v>
      </c>
      <c r="AS16" s="166">
        <f t="shared" ca="1" si="30"/>
        <v>0</v>
      </c>
      <c r="AT16" s="166">
        <f t="shared" ca="1" si="30"/>
        <v>0</v>
      </c>
      <c r="AU16" s="166">
        <f t="shared" ca="1" si="30"/>
        <v>0</v>
      </c>
      <c r="AV16" s="166">
        <f t="shared" ca="1" si="30"/>
        <v>0</v>
      </c>
      <c r="AW16" s="166">
        <f t="shared" ca="1" si="30"/>
        <v>0</v>
      </c>
      <c r="AX16" s="166">
        <f t="shared" ca="1" si="30"/>
        <v>0</v>
      </c>
      <c r="AY16" s="166">
        <f t="shared" ca="1" si="30"/>
        <v>0</v>
      </c>
      <c r="AZ16" s="167">
        <f t="shared" ca="1" si="30"/>
        <v>0</v>
      </c>
      <c r="BA16" s="168">
        <f t="shared" ca="1" si="30"/>
        <v>0</v>
      </c>
      <c r="BB16" s="166">
        <f t="shared" ca="1" si="30"/>
        <v>0</v>
      </c>
      <c r="BC16" s="166">
        <f t="shared" ca="1" si="30"/>
        <v>0</v>
      </c>
      <c r="BD16" s="166">
        <f t="shared" ca="1" si="30"/>
        <v>0</v>
      </c>
      <c r="BE16" s="166">
        <f t="shared" ca="1" si="30"/>
        <v>0</v>
      </c>
      <c r="BF16" s="166">
        <f t="shared" ca="1" si="30"/>
        <v>0</v>
      </c>
      <c r="BG16" s="166">
        <f t="shared" ca="1" si="30"/>
        <v>0</v>
      </c>
      <c r="BH16" s="166">
        <f t="shared" ca="1" si="30"/>
        <v>0</v>
      </c>
      <c r="BI16" s="166">
        <f t="shared" ca="1" si="30"/>
        <v>0</v>
      </c>
      <c r="BJ16" s="166">
        <f t="shared" ca="1" si="30"/>
        <v>0</v>
      </c>
      <c r="BK16" s="166">
        <f t="shared" ca="1" si="30"/>
        <v>0</v>
      </c>
      <c r="BL16" s="167">
        <f t="shared" ca="1" si="30"/>
        <v>0</v>
      </c>
      <c r="BM16" s="168">
        <f t="shared" ca="1" si="30"/>
        <v>0</v>
      </c>
      <c r="BN16" s="166">
        <f t="shared" ca="1" si="30"/>
        <v>0</v>
      </c>
      <c r="BO16" s="166">
        <f t="shared" ca="1" si="30"/>
        <v>0</v>
      </c>
      <c r="BP16" s="166">
        <f t="shared" ca="1" si="30"/>
        <v>0</v>
      </c>
      <c r="BQ16" s="166">
        <f t="shared" ca="1" si="30"/>
        <v>0</v>
      </c>
      <c r="BR16" s="166">
        <f t="shared" ref="BR16:CJ16" ca="1" si="31">SUM(BR11:BR15)</f>
        <v>0</v>
      </c>
      <c r="BS16" s="166">
        <f t="shared" ca="1" si="31"/>
        <v>0</v>
      </c>
      <c r="BT16" s="166">
        <f t="shared" ca="1" si="31"/>
        <v>0</v>
      </c>
      <c r="BU16" s="166">
        <f t="shared" ca="1" si="31"/>
        <v>0</v>
      </c>
      <c r="BV16" s="166">
        <f t="shared" ca="1" si="31"/>
        <v>0</v>
      </c>
      <c r="BW16" s="166">
        <f t="shared" ca="1" si="31"/>
        <v>0</v>
      </c>
      <c r="BX16" s="185">
        <f t="shared" ca="1" si="31"/>
        <v>0</v>
      </c>
      <c r="BY16" s="168">
        <f t="shared" ca="1" si="31"/>
        <v>0</v>
      </c>
      <c r="BZ16" s="166">
        <f t="shared" ca="1" si="31"/>
        <v>0</v>
      </c>
      <c r="CA16" s="166">
        <f t="shared" ca="1" si="31"/>
        <v>0</v>
      </c>
      <c r="CB16" s="166">
        <f t="shared" ca="1" si="31"/>
        <v>0</v>
      </c>
      <c r="CC16" s="166">
        <f t="shared" ca="1" si="31"/>
        <v>0</v>
      </c>
      <c r="CD16" s="166">
        <f t="shared" ca="1" si="31"/>
        <v>0</v>
      </c>
      <c r="CE16" s="166">
        <f t="shared" ca="1" si="31"/>
        <v>0</v>
      </c>
      <c r="CF16" s="166">
        <f t="shared" ca="1" si="31"/>
        <v>0</v>
      </c>
      <c r="CG16" s="166">
        <f t="shared" ca="1" si="31"/>
        <v>0</v>
      </c>
      <c r="CH16" s="166">
        <f t="shared" ca="1" si="31"/>
        <v>0</v>
      </c>
      <c r="CI16" s="166">
        <f t="shared" ca="1" si="31"/>
        <v>0</v>
      </c>
      <c r="CJ16" s="167">
        <f t="shared" ca="1" si="31"/>
        <v>0</v>
      </c>
      <c r="CK16" s="188">
        <f t="shared" ca="1" si="7"/>
        <v>0</v>
      </c>
      <c r="CL16" s="169">
        <f t="shared" ca="1" si="8"/>
        <v>0</v>
      </c>
      <c r="CM16" s="169">
        <f t="shared" ca="1" si="9"/>
        <v>0</v>
      </c>
      <c r="CN16" s="169">
        <f t="shared" ca="1" si="10"/>
        <v>0</v>
      </c>
      <c r="CO16" s="169">
        <f t="shared" ca="1" si="11"/>
        <v>0</v>
      </c>
      <c r="CP16" s="169">
        <f t="shared" ca="1" si="12"/>
        <v>0</v>
      </c>
      <c r="CQ16" s="169">
        <f t="shared" ca="1" si="13"/>
        <v>0</v>
      </c>
      <c r="CR16" s="169">
        <f t="shared" ca="1" si="14"/>
        <v>0</v>
      </c>
      <c r="CS16" s="169">
        <f t="shared" ca="1" si="15"/>
        <v>0</v>
      </c>
      <c r="CT16" s="169">
        <f t="shared" ca="1" si="16"/>
        <v>0</v>
      </c>
      <c r="CU16" s="169">
        <f t="shared" ca="1" si="17"/>
        <v>0</v>
      </c>
      <c r="CV16" s="170">
        <f t="shared" ca="1" si="18"/>
        <v>0</v>
      </c>
      <c r="CW16" s="171">
        <f>SUM(CW11:CW15)</f>
        <v>0</v>
      </c>
      <c r="CX16" s="172">
        <f t="shared" ca="1" si="19"/>
        <v>0</v>
      </c>
    </row>
    <row r="17" spans="2:106" s="2" customFormat="1" ht="18" customHeight="1">
      <c r="B17" s="2" t="s">
        <v>97</v>
      </c>
      <c r="C17" s="638" t="s">
        <v>52</v>
      </c>
      <c r="D17" s="151" t="s">
        <v>55</v>
      </c>
      <c r="E17" s="161">
        <f>SUMIF($B$76:$B$86,"GAE",E76:E86)</f>
        <v>0</v>
      </c>
      <c r="F17" s="159">
        <f t="shared" ref="F17:BQ17" si="32">SUMIF($B$76:$B$86,"GAE",F76:F86)</f>
        <v>0</v>
      </c>
      <c r="G17" s="159">
        <f t="shared" si="32"/>
        <v>0</v>
      </c>
      <c r="H17" s="159">
        <f t="shared" si="32"/>
        <v>0</v>
      </c>
      <c r="I17" s="159">
        <f t="shared" si="32"/>
        <v>0</v>
      </c>
      <c r="J17" s="159">
        <f t="shared" si="32"/>
        <v>0</v>
      </c>
      <c r="K17" s="159">
        <f t="shared" si="32"/>
        <v>0</v>
      </c>
      <c r="L17" s="159">
        <f t="shared" si="32"/>
        <v>0</v>
      </c>
      <c r="M17" s="159">
        <f t="shared" si="32"/>
        <v>0</v>
      </c>
      <c r="N17" s="159">
        <f t="shared" si="32"/>
        <v>0</v>
      </c>
      <c r="O17" s="159">
        <f t="shared" si="32"/>
        <v>0</v>
      </c>
      <c r="P17" s="160">
        <f t="shared" si="32"/>
        <v>0</v>
      </c>
      <c r="Q17" s="161">
        <f t="shared" si="32"/>
        <v>0</v>
      </c>
      <c r="R17" s="159">
        <f t="shared" si="32"/>
        <v>0</v>
      </c>
      <c r="S17" s="159">
        <f t="shared" si="32"/>
        <v>0</v>
      </c>
      <c r="T17" s="159">
        <f t="shared" si="32"/>
        <v>0</v>
      </c>
      <c r="U17" s="159">
        <f t="shared" si="32"/>
        <v>0</v>
      </c>
      <c r="V17" s="159">
        <f t="shared" si="32"/>
        <v>0</v>
      </c>
      <c r="W17" s="159">
        <f t="shared" si="32"/>
        <v>0</v>
      </c>
      <c r="X17" s="159">
        <f t="shared" si="32"/>
        <v>0</v>
      </c>
      <c r="Y17" s="159">
        <f t="shared" si="32"/>
        <v>0</v>
      </c>
      <c r="Z17" s="159">
        <f t="shared" si="32"/>
        <v>0</v>
      </c>
      <c r="AA17" s="159">
        <f t="shared" si="32"/>
        <v>0</v>
      </c>
      <c r="AB17" s="160">
        <f t="shared" si="32"/>
        <v>0</v>
      </c>
      <c r="AC17" s="161">
        <f t="shared" si="32"/>
        <v>0</v>
      </c>
      <c r="AD17" s="159">
        <f t="shared" si="32"/>
        <v>0</v>
      </c>
      <c r="AE17" s="159">
        <f t="shared" si="32"/>
        <v>0</v>
      </c>
      <c r="AF17" s="159">
        <f t="shared" si="32"/>
        <v>0</v>
      </c>
      <c r="AG17" s="159">
        <f t="shared" si="32"/>
        <v>0</v>
      </c>
      <c r="AH17" s="159">
        <f t="shared" si="32"/>
        <v>0</v>
      </c>
      <c r="AI17" s="159">
        <f t="shared" si="32"/>
        <v>0</v>
      </c>
      <c r="AJ17" s="159">
        <f t="shared" si="32"/>
        <v>0</v>
      </c>
      <c r="AK17" s="159">
        <f t="shared" si="32"/>
        <v>0</v>
      </c>
      <c r="AL17" s="159">
        <f t="shared" si="32"/>
        <v>0</v>
      </c>
      <c r="AM17" s="159">
        <f t="shared" si="32"/>
        <v>0</v>
      </c>
      <c r="AN17" s="160">
        <f t="shared" si="32"/>
        <v>0</v>
      </c>
      <c r="AO17" s="161">
        <f t="shared" si="32"/>
        <v>0</v>
      </c>
      <c r="AP17" s="159">
        <f t="shared" si="32"/>
        <v>0</v>
      </c>
      <c r="AQ17" s="159">
        <f t="shared" si="32"/>
        <v>0</v>
      </c>
      <c r="AR17" s="159">
        <f t="shared" si="32"/>
        <v>0</v>
      </c>
      <c r="AS17" s="159">
        <f t="shared" si="32"/>
        <v>0</v>
      </c>
      <c r="AT17" s="159">
        <f t="shared" si="32"/>
        <v>0</v>
      </c>
      <c r="AU17" s="159">
        <f t="shared" si="32"/>
        <v>0</v>
      </c>
      <c r="AV17" s="159">
        <f t="shared" si="32"/>
        <v>0</v>
      </c>
      <c r="AW17" s="159">
        <f t="shared" si="32"/>
        <v>0</v>
      </c>
      <c r="AX17" s="159">
        <f t="shared" si="32"/>
        <v>0</v>
      </c>
      <c r="AY17" s="159">
        <f t="shared" si="32"/>
        <v>0</v>
      </c>
      <c r="AZ17" s="160">
        <f t="shared" si="32"/>
        <v>0</v>
      </c>
      <c r="BA17" s="161">
        <f t="shared" si="32"/>
        <v>0</v>
      </c>
      <c r="BB17" s="159">
        <f t="shared" si="32"/>
        <v>0</v>
      </c>
      <c r="BC17" s="159">
        <f t="shared" si="32"/>
        <v>0</v>
      </c>
      <c r="BD17" s="159">
        <f t="shared" si="32"/>
        <v>0</v>
      </c>
      <c r="BE17" s="159">
        <f t="shared" si="32"/>
        <v>0</v>
      </c>
      <c r="BF17" s="159">
        <f t="shared" si="32"/>
        <v>0</v>
      </c>
      <c r="BG17" s="159">
        <f t="shared" si="32"/>
        <v>0</v>
      </c>
      <c r="BH17" s="159">
        <f t="shared" si="32"/>
        <v>0</v>
      </c>
      <c r="BI17" s="159">
        <f t="shared" si="32"/>
        <v>0</v>
      </c>
      <c r="BJ17" s="159">
        <f t="shared" si="32"/>
        <v>0</v>
      </c>
      <c r="BK17" s="159">
        <f t="shared" si="32"/>
        <v>0</v>
      </c>
      <c r="BL17" s="160">
        <f t="shared" si="32"/>
        <v>0</v>
      </c>
      <c r="BM17" s="161">
        <f t="shared" si="32"/>
        <v>0</v>
      </c>
      <c r="BN17" s="159">
        <f t="shared" si="32"/>
        <v>0</v>
      </c>
      <c r="BO17" s="159">
        <f t="shared" si="32"/>
        <v>0</v>
      </c>
      <c r="BP17" s="159">
        <f t="shared" si="32"/>
        <v>0</v>
      </c>
      <c r="BQ17" s="159">
        <f t="shared" si="32"/>
        <v>0</v>
      </c>
      <c r="BR17" s="159">
        <f t="shared" ref="BR17:CJ17" si="33">SUMIF($B$76:$B$86,"GAE",BR76:BR86)</f>
        <v>0</v>
      </c>
      <c r="BS17" s="159">
        <f t="shared" si="33"/>
        <v>0</v>
      </c>
      <c r="BT17" s="159">
        <f t="shared" si="33"/>
        <v>0</v>
      </c>
      <c r="BU17" s="159">
        <f t="shared" si="33"/>
        <v>0</v>
      </c>
      <c r="BV17" s="159">
        <f t="shared" si="33"/>
        <v>0</v>
      </c>
      <c r="BW17" s="159">
        <f t="shared" si="33"/>
        <v>0</v>
      </c>
      <c r="BX17" s="184">
        <f t="shared" si="33"/>
        <v>0</v>
      </c>
      <c r="BY17" s="161">
        <f t="shared" si="33"/>
        <v>0</v>
      </c>
      <c r="BZ17" s="159">
        <f t="shared" si="33"/>
        <v>0</v>
      </c>
      <c r="CA17" s="159">
        <f t="shared" si="33"/>
        <v>0</v>
      </c>
      <c r="CB17" s="159">
        <f t="shared" si="33"/>
        <v>0</v>
      </c>
      <c r="CC17" s="159">
        <f t="shared" si="33"/>
        <v>0</v>
      </c>
      <c r="CD17" s="159">
        <f t="shared" si="33"/>
        <v>0</v>
      </c>
      <c r="CE17" s="159">
        <f t="shared" si="33"/>
        <v>0</v>
      </c>
      <c r="CF17" s="159">
        <f t="shared" si="33"/>
        <v>0</v>
      </c>
      <c r="CG17" s="159">
        <f t="shared" si="33"/>
        <v>0</v>
      </c>
      <c r="CH17" s="159">
        <f t="shared" si="33"/>
        <v>0</v>
      </c>
      <c r="CI17" s="159">
        <f t="shared" si="33"/>
        <v>0</v>
      </c>
      <c r="CJ17" s="160">
        <f t="shared" si="33"/>
        <v>0</v>
      </c>
      <c r="CK17" s="187">
        <f t="shared" ref="CK17:CK27" si="34">SUM(E17,Q17,AC17,AO17,BA17,BM17,BY17)</f>
        <v>0</v>
      </c>
      <c r="CL17" s="162">
        <f t="shared" ref="CL17:CL27" si="35">SUM(F17,R17,AD17,AP17,BB17,BN17,BZ17)</f>
        <v>0</v>
      </c>
      <c r="CM17" s="162">
        <f t="shared" ref="CM17:CM27" si="36">SUM(G17,S17,AE17,AQ17,BC17,BO17,CA17)</f>
        <v>0</v>
      </c>
      <c r="CN17" s="162">
        <f t="shared" ref="CN17:CN27" si="37">SUM(H17,T17,AF17,AR17,BD17,BP17,CB17)</f>
        <v>0</v>
      </c>
      <c r="CO17" s="162">
        <f t="shared" ref="CO17:CO27" si="38">SUM(I17,U17,AG17,AS17,BE17,BQ17,CC17)</f>
        <v>0</v>
      </c>
      <c r="CP17" s="162">
        <f t="shared" ref="CP17:CP27" si="39">SUM(J17,V17,AH17,AT17,BF17,BR17,CD17)</f>
        <v>0</v>
      </c>
      <c r="CQ17" s="162">
        <f t="shared" ref="CQ17:CQ27" si="40">SUM(K17,W17,AI17,AU17,BG17,BS17,CE17)</f>
        <v>0</v>
      </c>
      <c r="CR17" s="162">
        <f t="shared" ref="CR17:CR27" si="41">SUM(L17,X17,AJ17,AV17,BH17,BT17,CF17)</f>
        <v>0</v>
      </c>
      <c r="CS17" s="162">
        <f t="shared" ref="CS17:CS27" si="42">SUM(M17,Y17,AK17,AW17,BI17,BU17,CG17)</f>
        <v>0</v>
      </c>
      <c r="CT17" s="162">
        <f t="shared" ref="CT17:CT27" si="43">SUM(N17,Z17,AL17,AX17,BJ17,BV17,CH17)</f>
        <v>0</v>
      </c>
      <c r="CU17" s="162">
        <f t="shared" ref="CU17:CU27" si="44">SUM(O17,AA17,AM17,AY17,BK17,BW17,CI17)</f>
        <v>0</v>
      </c>
      <c r="CV17" s="163">
        <f t="shared" ref="CV17:CV27" si="45">SUM(P17,AB17,AN17,AZ17,BL17,BX17,CJ17)</f>
        <v>0</v>
      </c>
      <c r="CW17" s="164">
        <f>SUMIF($B$76:$B$86,"GAE",$CW$76:$CW$86)</f>
        <v>0</v>
      </c>
      <c r="CX17" s="165">
        <f t="shared" si="19"/>
        <v>0</v>
      </c>
    </row>
    <row r="18" spans="2:106" s="7" customFormat="1" ht="18" customHeight="1">
      <c r="B18" s="7" t="s">
        <v>98</v>
      </c>
      <c r="C18" s="638"/>
      <c r="D18" s="153" t="s">
        <v>53</v>
      </c>
      <c r="E18" s="161">
        <f>SUMIF($B$76:$B$86,"Gusan",E76:E86)</f>
        <v>0</v>
      </c>
      <c r="F18" s="159">
        <f t="shared" ref="F18:BQ18" si="46">SUMIF($B$76:$B$86,"Gusan",F76:F86)</f>
        <v>0</v>
      </c>
      <c r="G18" s="159">
        <f t="shared" si="46"/>
        <v>0</v>
      </c>
      <c r="H18" s="159">
        <f t="shared" si="46"/>
        <v>0</v>
      </c>
      <c r="I18" s="159">
        <f t="shared" si="46"/>
        <v>0</v>
      </c>
      <c r="J18" s="159">
        <f t="shared" si="46"/>
        <v>0</v>
      </c>
      <c r="K18" s="159">
        <f t="shared" si="46"/>
        <v>0</v>
      </c>
      <c r="L18" s="159">
        <f t="shared" si="46"/>
        <v>0</v>
      </c>
      <c r="M18" s="159">
        <f t="shared" si="46"/>
        <v>0</v>
      </c>
      <c r="N18" s="159">
        <f t="shared" si="46"/>
        <v>0</v>
      </c>
      <c r="O18" s="159">
        <f t="shared" si="46"/>
        <v>0</v>
      </c>
      <c r="P18" s="160">
        <f t="shared" si="46"/>
        <v>0</v>
      </c>
      <c r="Q18" s="161">
        <f t="shared" si="46"/>
        <v>0</v>
      </c>
      <c r="R18" s="159">
        <f t="shared" si="46"/>
        <v>0</v>
      </c>
      <c r="S18" s="159">
        <f t="shared" si="46"/>
        <v>0</v>
      </c>
      <c r="T18" s="159">
        <f t="shared" si="46"/>
        <v>0</v>
      </c>
      <c r="U18" s="159">
        <f t="shared" si="46"/>
        <v>0</v>
      </c>
      <c r="V18" s="159">
        <f t="shared" si="46"/>
        <v>0</v>
      </c>
      <c r="W18" s="159">
        <f t="shared" si="46"/>
        <v>0</v>
      </c>
      <c r="X18" s="159">
        <f t="shared" si="46"/>
        <v>0</v>
      </c>
      <c r="Y18" s="159">
        <f t="shared" si="46"/>
        <v>0</v>
      </c>
      <c r="Z18" s="159">
        <f t="shared" si="46"/>
        <v>0</v>
      </c>
      <c r="AA18" s="159">
        <f t="shared" si="46"/>
        <v>0</v>
      </c>
      <c r="AB18" s="160">
        <f t="shared" si="46"/>
        <v>0</v>
      </c>
      <c r="AC18" s="161">
        <f t="shared" si="46"/>
        <v>0</v>
      </c>
      <c r="AD18" s="159">
        <f t="shared" si="46"/>
        <v>0</v>
      </c>
      <c r="AE18" s="159">
        <f t="shared" si="46"/>
        <v>0</v>
      </c>
      <c r="AF18" s="159">
        <f t="shared" si="46"/>
        <v>0</v>
      </c>
      <c r="AG18" s="159">
        <f t="shared" si="46"/>
        <v>0</v>
      </c>
      <c r="AH18" s="159">
        <f t="shared" si="46"/>
        <v>0</v>
      </c>
      <c r="AI18" s="159">
        <f t="shared" si="46"/>
        <v>0</v>
      </c>
      <c r="AJ18" s="159">
        <f t="shared" si="46"/>
        <v>0</v>
      </c>
      <c r="AK18" s="159">
        <f t="shared" si="46"/>
        <v>0</v>
      </c>
      <c r="AL18" s="159">
        <f t="shared" si="46"/>
        <v>0</v>
      </c>
      <c r="AM18" s="159">
        <f t="shared" si="46"/>
        <v>0</v>
      </c>
      <c r="AN18" s="160">
        <f t="shared" si="46"/>
        <v>0</v>
      </c>
      <c r="AO18" s="161">
        <f t="shared" si="46"/>
        <v>0</v>
      </c>
      <c r="AP18" s="159">
        <f t="shared" si="46"/>
        <v>0</v>
      </c>
      <c r="AQ18" s="159">
        <f t="shared" si="46"/>
        <v>0</v>
      </c>
      <c r="AR18" s="159">
        <f t="shared" si="46"/>
        <v>0</v>
      </c>
      <c r="AS18" s="159">
        <f t="shared" si="46"/>
        <v>0</v>
      </c>
      <c r="AT18" s="159">
        <f t="shared" si="46"/>
        <v>0</v>
      </c>
      <c r="AU18" s="159">
        <f t="shared" si="46"/>
        <v>0</v>
      </c>
      <c r="AV18" s="159">
        <f t="shared" si="46"/>
        <v>0</v>
      </c>
      <c r="AW18" s="159">
        <f t="shared" si="46"/>
        <v>0</v>
      </c>
      <c r="AX18" s="159">
        <f t="shared" si="46"/>
        <v>0</v>
      </c>
      <c r="AY18" s="159">
        <f t="shared" si="46"/>
        <v>0</v>
      </c>
      <c r="AZ18" s="160">
        <f t="shared" si="46"/>
        <v>0</v>
      </c>
      <c r="BA18" s="161">
        <f t="shared" si="46"/>
        <v>0</v>
      </c>
      <c r="BB18" s="159">
        <f t="shared" si="46"/>
        <v>0</v>
      </c>
      <c r="BC18" s="159">
        <f t="shared" si="46"/>
        <v>0</v>
      </c>
      <c r="BD18" s="159">
        <f t="shared" si="46"/>
        <v>0</v>
      </c>
      <c r="BE18" s="159">
        <f t="shared" si="46"/>
        <v>0</v>
      </c>
      <c r="BF18" s="159">
        <f t="shared" si="46"/>
        <v>0</v>
      </c>
      <c r="BG18" s="159">
        <f t="shared" si="46"/>
        <v>0</v>
      </c>
      <c r="BH18" s="159">
        <f t="shared" si="46"/>
        <v>0</v>
      </c>
      <c r="BI18" s="159">
        <f t="shared" si="46"/>
        <v>0</v>
      </c>
      <c r="BJ18" s="159">
        <f t="shared" si="46"/>
        <v>0</v>
      </c>
      <c r="BK18" s="159">
        <f t="shared" si="46"/>
        <v>0</v>
      </c>
      <c r="BL18" s="160">
        <f t="shared" si="46"/>
        <v>0</v>
      </c>
      <c r="BM18" s="161">
        <f t="shared" si="46"/>
        <v>0</v>
      </c>
      <c r="BN18" s="159">
        <f t="shared" si="46"/>
        <v>0</v>
      </c>
      <c r="BO18" s="159">
        <f t="shared" si="46"/>
        <v>0</v>
      </c>
      <c r="BP18" s="159">
        <f t="shared" si="46"/>
        <v>0</v>
      </c>
      <c r="BQ18" s="159">
        <f t="shared" si="46"/>
        <v>0</v>
      </c>
      <c r="BR18" s="159">
        <f t="shared" ref="BR18:CJ18" si="47">SUMIF($B$76:$B$86,"Gusan",BR76:BR86)</f>
        <v>0</v>
      </c>
      <c r="BS18" s="159">
        <f t="shared" si="47"/>
        <v>0</v>
      </c>
      <c r="BT18" s="159">
        <f t="shared" si="47"/>
        <v>0</v>
      </c>
      <c r="BU18" s="159">
        <f t="shared" si="47"/>
        <v>0</v>
      </c>
      <c r="BV18" s="159">
        <f t="shared" si="47"/>
        <v>0</v>
      </c>
      <c r="BW18" s="159">
        <f t="shared" si="47"/>
        <v>0</v>
      </c>
      <c r="BX18" s="184">
        <f t="shared" si="47"/>
        <v>0</v>
      </c>
      <c r="BY18" s="161">
        <f t="shared" si="47"/>
        <v>0</v>
      </c>
      <c r="BZ18" s="159">
        <f t="shared" si="47"/>
        <v>0</v>
      </c>
      <c r="CA18" s="159">
        <f t="shared" si="47"/>
        <v>0</v>
      </c>
      <c r="CB18" s="159">
        <f t="shared" si="47"/>
        <v>0</v>
      </c>
      <c r="CC18" s="159">
        <f t="shared" si="47"/>
        <v>0</v>
      </c>
      <c r="CD18" s="159">
        <f t="shared" si="47"/>
        <v>0</v>
      </c>
      <c r="CE18" s="159">
        <f t="shared" si="47"/>
        <v>0</v>
      </c>
      <c r="CF18" s="159">
        <f t="shared" si="47"/>
        <v>0</v>
      </c>
      <c r="CG18" s="159">
        <f t="shared" si="47"/>
        <v>0</v>
      </c>
      <c r="CH18" s="159">
        <f t="shared" si="47"/>
        <v>0</v>
      </c>
      <c r="CI18" s="159">
        <f t="shared" si="47"/>
        <v>0</v>
      </c>
      <c r="CJ18" s="160">
        <f t="shared" si="47"/>
        <v>0</v>
      </c>
      <c r="CK18" s="187">
        <f t="shared" si="34"/>
        <v>0</v>
      </c>
      <c r="CL18" s="162">
        <f t="shared" si="35"/>
        <v>0</v>
      </c>
      <c r="CM18" s="162">
        <f t="shared" si="36"/>
        <v>0</v>
      </c>
      <c r="CN18" s="162">
        <f t="shared" si="37"/>
        <v>0</v>
      </c>
      <c r="CO18" s="162">
        <f t="shared" si="38"/>
        <v>0</v>
      </c>
      <c r="CP18" s="162">
        <f t="shared" si="39"/>
        <v>0</v>
      </c>
      <c r="CQ18" s="162">
        <f t="shared" si="40"/>
        <v>0</v>
      </c>
      <c r="CR18" s="162">
        <f t="shared" si="41"/>
        <v>0</v>
      </c>
      <c r="CS18" s="162">
        <f t="shared" si="42"/>
        <v>0</v>
      </c>
      <c r="CT18" s="162">
        <f t="shared" si="43"/>
        <v>0</v>
      </c>
      <c r="CU18" s="162">
        <f t="shared" si="44"/>
        <v>0</v>
      </c>
      <c r="CV18" s="163">
        <f t="shared" si="45"/>
        <v>0</v>
      </c>
      <c r="CW18" s="164">
        <f>SUMIF($B$76:$B$86,"Gusan",$CW$76:$CW$86)</f>
        <v>0</v>
      </c>
      <c r="CX18" s="165">
        <f t="shared" si="19"/>
        <v>0</v>
      </c>
    </row>
    <row r="19" spans="2:106" s="7" customFormat="1" ht="18" customHeight="1">
      <c r="B19" s="2" t="s">
        <v>99</v>
      </c>
      <c r="C19" s="638"/>
      <c r="D19" s="151" t="s">
        <v>54</v>
      </c>
      <c r="E19" s="161">
        <f>SUMIF($B$76:$B$86,"Sungdo",E76:E86)</f>
        <v>0</v>
      </c>
      <c r="F19" s="159">
        <f t="shared" ref="F19:BQ19" si="48">SUMIF($B$76:$B$86,"Sungdo",F76:F86)</f>
        <v>0</v>
      </c>
      <c r="G19" s="159">
        <f t="shared" si="48"/>
        <v>0</v>
      </c>
      <c r="H19" s="159">
        <f t="shared" si="48"/>
        <v>0</v>
      </c>
      <c r="I19" s="159">
        <f t="shared" si="48"/>
        <v>0</v>
      </c>
      <c r="J19" s="159">
        <f t="shared" si="48"/>
        <v>0</v>
      </c>
      <c r="K19" s="159">
        <f t="shared" si="48"/>
        <v>0</v>
      </c>
      <c r="L19" s="159">
        <f t="shared" si="48"/>
        <v>0</v>
      </c>
      <c r="M19" s="159">
        <f t="shared" si="48"/>
        <v>0</v>
      </c>
      <c r="N19" s="159">
        <f t="shared" si="48"/>
        <v>0</v>
      </c>
      <c r="O19" s="159">
        <f t="shared" si="48"/>
        <v>0</v>
      </c>
      <c r="P19" s="160">
        <f t="shared" si="48"/>
        <v>0</v>
      </c>
      <c r="Q19" s="161">
        <f t="shared" si="48"/>
        <v>0</v>
      </c>
      <c r="R19" s="159">
        <f t="shared" si="48"/>
        <v>0</v>
      </c>
      <c r="S19" s="159">
        <f t="shared" si="48"/>
        <v>0</v>
      </c>
      <c r="T19" s="159">
        <f t="shared" si="48"/>
        <v>0</v>
      </c>
      <c r="U19" s="159">
        <f t="shared" si="48"/>
        <v>0</v>
      </c>
      <c r="V19" s="159">
        <f t="shared" si="48"/>
        <v>0</v>
      </c>
      <c r="W19" s="159">
        <f t="shared" si="48"/>
        <v>0</v>
      </c>
      <c r="X19" s="159">
        <f t="shared" si="48"/>
        <v>0</v>
      </c>
      <c r="Y19" s="159">
        <f t="shared" si="48"/>
        <v>0</v>
      </c>
      <c r="Z19" s="159">
        <f t="shared" si="48"/>
        <v>0</v>
      </c>
      <c r="AA19" s="159">
        <f t="shared" si="48"/>
        <v>0</v>
      </c>
      <c r="AB19" s="160">
        <f t="shared" si="48"/>
        <v>0</v>
      </c>
      <c r="AC19" s="161">
        <f t="shared" si="48"/>
        <v>0</v>
      </c>
      <c r="AD19" s="159">
        <f t="shared" si="48"/>
        <v>0</v>
      </c>
      <c r="AE19" s="159">
        <f t="shared" si="48"/>
        <v>0</v>
      </c>
      <c r="AF19" s="159">
        <f t="shared" si="48"/>
        <v>0</v>
      </c>
      <c r="AG19" s="159">
        <f t="shared" si="48"/>
        <v>0</v>
      </c>
      <c r="AH19" s="159">
        <f t="shared" si="48"/>
        <v>0</v>
      </c>
      <c r="AI19" s="159">
        <f t="shared" si="48"/>
        <v>0</v>
      </c>
      <c r="AJ19" s="159">
        <f t="shared" si="48"/>
        <v>0</v>
      </c>
      <c r="AK19" s="159">
        <f t="shared" si="48"/>
        <v>0</v>
      </c>
      <c r="AL19" s="159">
        <f t="shared" si="48"/>
        <v>0</v>
      </c>
      <c r="AM19" s="159">
        <f t="shared" si="48"/>
        <v>0</v>
      </c>
      <c r="AN19" s="160">
        <f t="shared" si="48"/>
        <v>0</v>
      </c>
      <c r="AO19" s="161">
        <f t="shared" si="48"/>
        <v>0</v>
      </c>
      <c r="AP19" s="159">
        <f t="shared" si="48"/>
        <v>0</v>
      </c>
      <c r="AQ19" s="159">
        <f t="shared" si="48"/>
        <v>0</v>
      </c>
      <c r="AR19" s="159">
        <f t="shared" si="48"/>
        <v>0</v>
      </c>
      <c r="AS19" s="159">
        <f t="shared" si="48"/>
        <v>0</v>
      </c>
      <c r="AT19" s="159">
        <f t="shared" si="48"/>
        <v>0</v>
      </c>
      <c r="AU19" s="159">
        <f t="shared" si="48"/>
        <v>0</v>
      </c>
      <c r="AV19" s="159">
        <f t="shared" si="48"/>
        <v>0</v>
      </c>
      <c r="AW19" s="159">
        <f t="shared" si="48"/>
        <v>0</v>
      </c>
      <c r="AX19" s="159">
        <f t="shared" si="48"/>
        <v>0</v>
      </c>
      <c r="AY19" s="159">
        <f t="shared" si="48"/>
        <v>0</v>
      </c>
      <c r="AZ19" s="160">
        <f t="shared" si="48"/>
        <v>0</v>
      </c>
      <c r="BA19" s="161">
        <f t="shared" si="48"/>
        <v>0</v>
      </c>
      <c r="BB19" s="159">
        <f t="shared" si="48"/>
        <v>0</v>
      </c>
      <c r="BC19" s="159">
        <f t="shared" si="48"/>
        <v>0</v>
      </c>
      <c r="BD19" s="159">
        <f t="shared" si="48"/>
        <v>0</v>
      </c>
      <c r="BE19" s="159">
        <f t="shared" si="48"/>
        <v>0</v>
      </c>
      <c r="BF19" s="159">
        <f t="shared" si="48"/>
        <v>0</v>
      </c>
      <c r="BG19" s="159">
        <f t="shared" si="48"/>
        <v>0</v>
      </c>
      <c r="BH19" s="159">
        <f t="shared" si="48"/>
        <v>0</v>
      </c>
      <c r="BI19" s="159">
        <f t="shared" si="48"/>
        <v>0</v>
      </c>
      <c r="BJ19" s="159">
        <f t="shared" si="48"/>
        <v>0</v>
      </c>
      <c r="BK19" s="159">
        <f t="shared" si="48"/>
        <v>0</v>
      </c>
      <c r="BL19" s="160">
        <f t="shared" si="48"/>
        <v>0</v>
      </c>
      <c r="BM19" s="161">
        <f t="shared" si="48"/>
        <v>0</v>
      </c>
      <c r="BN19" s="159">
        <f t="shared" si="48"/>
        <v>0</v>
      </c>
      <c r="BO19" s="159">
        <f t="shared" si="48"/>
        <v>0</v>
      </c>
      <c r="BP19" s="159">
        <f t="shared" si="48"/>
        <v>0</v>
      </c>
      <c r="BQ19" s="159">
        <f t="shared" si="48"/>
        <v>0</v>
      </c>
      <c r="BR19" s="159">
        <f t="shared" ref="BR19:CJ19" si="49">SUMIF($B$76:$B$86,"Sungdo",BR76:BR86)</f>
        <v>0</v>
      </c>
      <c r="BS19" s="159">
        <f t="shared" si="49"/>
        <v>0</v>
      </c>
      <c r="BT19" s="159">
        <f t="shared" si="49"/>
        <v>0</v>
      </c>
      <c r="BU19" s="159">
        <f t="shared" si="49"/>
        <v>0</v>
      </c>
      <c r="BV19" s="159">
        <f t="shared" si="49"/>
        <v>0</v>
      </c>
      <c r="BW19" s="159">
        <f t="shared" si="49"/>
        <v>0</v>
      </c>
      <c r="BX19" s="184">
        <f t="shared" si="49"/>
        <v>0</v>
      </c>
      <c r="BY19" s="161">
        <f t="shared" si="49"/>
        <v>0</v>
      </c>
      <c r="BZ19" s="159">
        <f t="shared" si="49"/>
        <v>0</v>
      </c>
      <c r="CA19" s="159">
        <f t="shared" si="49"/>
        <v>0</v>
      </c>
      <c r="CB19" s="159">
        <f t="shared" si="49"/>
        <v>0</v>
      </c>
      <c r="CC19" s="159">
        <f t="shared" si="49"/>
        <v>0</v>
      </c>
      <c r="CD19" s="159">
        <f t="shared" si="49"/>
        <v>0</v>
      </c>
      <c r="CE19" s="159">
        <f t="shared" si="49"/>
        <v>0</v>
      </c>
      <c r="CF19" s="159">
        <f t="shared" si="49"/>
        <v>0</v>
      </c>
      <c r="CG19" s="159">
        <f t="shared" si="49"/>
        <v>0</v>
      </c>
      <c r="CH19" s="159">
        <f t="shared" si="49"/>
        <v>0</v>
      </c>
      <c r="CI19" s="159">
        <f t="shared" si="49"/>
        <v>0</v>
      </c>
      <c r="CJ19" s="160">
        <f t="shared" si="49"/>
        <v>0</v>
      </c>
      <c r="CK19" s="187">
        <f t="shared" si="34"/>
        <v>0</v>
      </c>
      <c r="CL19" s="162">
        <f t="shared" si="35"/>
        <v>0</v>
      </c>
      <c r="CM19" s="162">
        <f t="shared" si="36"/>
        <v>0</v>
      </c>
      <c r="CN19" s="162">
        <f t="shared" si="37"/>
        <v>0</v>
      </c>
      <c r="CO19" s="162">
        <f t="shared" si="38"/>
        <v>0</v>
      </c>
      <c r="CP19" s="162">
        <f t="shared" si="39"/>
        <v>0</v>
      </c>
      <c r="CQ19" s="162">
        <f t="shared" si="40"/>
        <v>0</v>
      </c>
      <c r="CR19" s="162">
        <f t="shared" si="41"/>
        <v>0</v>
      </c>
      <c r="CS19" s="162">
        <f t="shared" si="42"/>
        <v>0</v>
      </c>
      <c r="CT19" s="162">
        <f t="shared" si="43"/>
        <v>0</v>
      </c>
      <c r="CU19" s="162">
        <f t="shared" si="44"/>
        <v>0</v>
      </c>
      <c r="CV19" s="163">
        <f t="shared" si="45"/>
        <v>0</v>
      </c>
      <c r="CW19" s="164">
        <f>SUMIF($B$76:$B$86,"Sungdo",$CW$76:$CW$86)</f>
        <v>0</v>
      </c>
      <c r="CX19" s="165">
        <f t="shared" si="19"/>
        <v>0</v>
      </c>
    </row>
    <row r="20" spans="2:106" s="14" customFormat="1" ht="18" customHeight="1">
      <c r="B20" s="2" t="s">
        <v>99</v>
      </c>
      <c r="C20" s="638"/>
      <c r="D20" s="151" t="s">
        <v>94</v>
      </c>
      <c r="E20" s="161">
        <f>SUMIF($B$76:$B$86,"Sejong",E76:E86)</f>
        <v>0</v>
      </c>
      <c r="F20" s="159">
        <f t="shared" ref="F20:BQ20" si="50">SUMIF($B$76:$B$86,"Sejong",F76:F86)</f>
        <v>0</v>
      </c>
      <c r="G20" s="159">
        <f t="shared" si="50"/>
        <v>0</v>
      </c>
      <c r="H20" s="159">
        <f t="shared" si="50"/>
        <v>0</v>
      </c>
      <c r="I20" s="159">
        <f t="shared" si="50"/>
        <v>0</v>
      </c>
      <c r="J20" s="159">
        <f t="shared" si="50"/>
        <v>0</v>
      </c>
      <c r="K20" s="159">
        <f t="shared" si="50"/>
        <v>0</v>
      </c>
      <c r="L20" s="159">
        <f t="shared" si="50"/>
        <v>0</v>
      </c>
      <c r="M20" s="159">
        <f t="shared" si="50"/>
        <v>0</v>
      </c>
      <c r="N20" s="159">
        <f t="shared" si="50"/>
        <v>0</v>
      </c>
      <c r="O20" s="159">
        <f t="shared" si="50"/>
        <v>0</v>
      </c>
      <c r="P20" s="160">
        <f t="shared" si="50"/>
        <v>0</v>
      </c>
      <c r="Q20" s="161">
        <f t="shared" si="50"/>
        <v>0</v>
      </c>
      <c r="R20" s="159">
        <f t="shared" si="50"/>
        <v>0</v>
      </c>
      <c r="S20" s="159">
        <f t="shared" si="50"/>
        <v>0</v>
      </c>
      <c r="T20" s="159">
        <f t="shared" si="50"/>
        <v>0</v>
      </c>
      <c r="U20" s="159">
        <f t="shared" si="50"/>
        <v>0</v>
      </c>
      <c r="V20" s="159">
        <f t="shared" si="50"/>
        <v>0</v>
      </c>
      <c r="W20" s="159">
        <f t="shared" si="50"/>
        <v>0</v>
      </c>
      <c r="X20" s="159">
        <f t="shared" si="50"/>
        <v>0</v>
      </c>
      <c r="Y20" s="159">
        <f t="shared" si="50"/>
        <v>0</v>
      </c>
      <c r="Z20" s="159">
        <f t="shared" si="50"/>
        <v>0</v>
      </c>
      <c r="AA20" s="159">
        <f t="shared" si="50"/>
        <v>0</v>
      </c>
      <c r="AB20" s="160">
        <f t="shared" si="50"/>
        <v>0</v>
      </c>
      <c r="AC20" s="161">
        <f t="shared" si="50"/>
        <v>0</v>
      </c>
      <c r="AD20" s="159">
        <f t="shared" si="50"/>
        <v>0</v>
      </c>
      <c r="AE20" s="159">
        <f t="shared" si="50"/>
        <v>0</v>
      </c>
      <c r="AF20" s="159">
        <f t="shared" si="50"/>
        <v>0</v>
      </c>
      <c r="AG20" s="159">
        <f t="shared" si="50"/>
        <v>0</v>
      </c>
      <c r="AH20" s="159">
        <f t="shared" si="50"/>
        <v>0</v>
      </c>
      <c r="AI20" s="159">
        <f t="shared" si="50"/>
        <v>0</v>
      </c>
      <c r="AJ20" s="159">
        <f t="shared" si="50"/>
        <v>0</v>
      </c>
      <c r="AK20" s="159">
        <f t="shared" si="50"/>
        <v>0</v>
      </c>
      <c r="AL20" s="159">
        <f t="shared" si="50"/>
        <v>0</v>
      </c>
      <c r="AM20" s="159">
        <f t="shared" si="50"/>
        <v>0</v>
      </c>
      <c r="AN20" s="160">
        <f t="shared" si="50"/>
        <v>0</v>
      </c>
      <c r="AO20" s="161">
        <f t="shared" si="50"/>
        <v>0</v>
      </c>
      <c r="AP20" s="159">
        <f t="shared" si="50"/>
        <v>0</v>
      </c>
      <c r="AQ20" s="159">
        <f t="shared" si="50"/>
        <v>0</v>
      </c>
      <c r="AR20" s="159">
        <f t="shared" si="50"/>
        <v>0</v>
      </c>
      <c r="AS20" s="159">
        <f t="shared" si="50"/>
        <v>0</v>
      </c>
      <c r="AT20" s="159">
        <f t="shared" si="50"/>
        <v>0</v>
      </c>
      <c r="AU20" s="159">
        <f t="shared" si="50"/>
        <v>0</v>
      </c>
      <c r="AV20" s="159">
        <f t="shared" si="50"/>
        <v>0</v>
      </c>
      <c r="AW20" s="159">
        <f t="shared" si="50"/>
        <v>0</v>
      </c>
      <c r="AX20" s="159">
        <f t="shared" si="50"/>
        <v>0</v>
      </c>
      <c r="AY20" s="159">
        <f t="shared" si="50"/>
        <v>0</v>
      </c>
      <c r="AZ20" s="160">
        <f t="shared" si="50"/>
        <v>0</v>
      </c>
      <c r="BA20" s="161">
        <f t="shared" si="50"/>
        <v>0</v>
      </c>
      <c r="BB20" s="159">
        <f t="shared" si="50"/>
        <v>0</v>
      </c>
      <c r="BC20" s="159">
        <f t="shared" si="50"/>
        <v>0</v>
      </c>
      <c r="BD20" s="159">
        <f t="shared" si="50"/>
        <v>0</v>
      </c>
      <c r="BE20" s="159">
        <f t="shared" si="50"/>
        <v>0</v>
      </c>
      <c r="BF20" s="159">
        <f t="shared" si="50"/>
        <v>0</v>
      </c>
      <c r="BG20" s="159">
        <f t="shared" si="50"/>
        <v>0</v>
      </c>
      <c r="BH20" s="159">
        <f t="shared" si="50"/>
        <v>0</v>
      </c>
      <c r="BI20" s="159">
        <f t="shared" si="50"/>
        <v>0</v>
      </c>
      <c r="BJ20" s="159">
        <f t="shared" si="50"/>
        <v>0</v>
      </c>
      <c r="BK20" s="159">
        <f t="shared" si="50"/>
        <v>0</v>
      </c>
      <c r="BL20" s="160">
        <f t="shared" si="50"/>
        <v>0</v>
      </c>
      <c r="BM20" s="161">
        <f t="shared" si="50"/>
        <v>0</v>
      </c>
      <c r="BN20" s="159">
        <f t="shared" si="50"/>
        <v>0</v>
      </c>
      <c r="BO20" s="159">
        <f t="shared" si="50"/>
        <v>0</v>
      </c>
      <c r="BP20" s="159">
        <f t="shared" si="50"/>
        <v>0</v>
      </c>
      <c r="BQ20" s="159">
        <f t="shared" si="50"/>
        <v>0</v>
      </c>
      <c r="BR20" s="159">
        <f t="shared" ref="BR20:CJ20" si="51">SUMIF($B$76:$B$86,"Sejong",BR76:BR86)</f>
        <v>0</v>
      </c>
      <c r="BS20" s="159">
        <f t="shared" si="51"/>
        <v>0</v>
      </c>
      <c r="BT20" s="159">
        <f t="shared" si="51"/>
        <v>0</v>
      </c>
      <c r="BU20" s="159">
        <f t="shared" si="51"/>
        <v>0</v>
      </c>
      <c r="BV20" s="159">
        <f t="shared" si="51"/>
        <v>0</v>
      </c>
      <c r="BW20" s="159">
        <f t="shared" si="51"/>
        <v>0</v>
      </c>
      <c r="BX20" s="184">
        <f t="shared" si="51"/>
        <v>0</v>
      </c>
      <c r="BY20" s="161">
        <f t="shared" si="51"/>
        <v>0</v>
      </c>
      <c r="BZ20" s="159">
        <f t="shared" si="51"/>
        <v>0</v>
      </c>
      <c r="CA20" s="159">
        <f t="shared" si="51"/>
        <v>0</v>
      </c>
      <c r="CB20" s="159">
        <f t="shared" si="51"/>
        <v>0</v>
      </c>
      <c r="CC20" s="159">
        <f t="shared" si="51"/>
        <v>0</v>
      </c>
      <c r="CD20" s="159">
        <f t="shared" si="51"/>
        <v>0</v>
      </c>
      <c r="CE20" s="159">
        <f t="shared" si="51"/>
        <v>0</v>
      </c>
      <c r="CF20" s="159">
        <f t="shared" si="51"/>
        <v>0</v>
      </c>
      <c r="CG20" s="159">
        <f t="shared" si="51"/>
        <v>0</v>
      </c>
      <c r="CH20" s="159">
        <f t="shared" si="51"/>
        <v>0</v>
      </c>
      <c r="CI20" s="159">
        <f t="shared" si="51"/>
        <v>0</v>
      </c>
      <c r="CJ20" s="160">
        <f t="shared" si="51"/>
        <v>0</v>
      </c>
      <c r="CK20" s="187">
        <f t="shared" si="34"/>
        <v>0</v>
      </c>
      <c r="CL20" s="162">
        <f t="shared" si="35"/>
        <v>0</v>
      </c>
      <c r="CM20" s="162">
        <f t="shared" si="36"/>
        <v>0</v>
      </c>
      <c r="CN20" s="162">
        <f t="shared" si="37"/>
        <v>0</v>
      </c>
      <c r="CO20" s="162">
        <f t="shared" si="38"/>
        <v>0</v>
      </c>
      <c r="CP20" s="162">
        <f t="shared" si="39"/>
        <v>0</v>
      </c>
      <c r="CQ20" s="162">
        <f t="shared" si="40"/>
        <v>0</v>
      </c>
      <c r="CR20" s="162">
        <f t="shared" si="41"/>
        <v>0</v>
      </c>
      <c r="CS20" s="162">
        <f t="shared" si="42"/>
        <v>0</v>
      </c>
      <c r="CT20" s="162">
        <f t="shared" si="43"/>
        <v>0</v>
      </c>
      <c r="CU20" s="162">
        <f t="shared" si="44"/>
        <v>0</v>
      </c>
      <c r="CV20" s="163">
        <f t="shared" si="45"/>
        <v>0</v>
      </c>
      <c r="CW20" s="164">
        <f>SUMIF($B$76:$B$86,"Sejong",$CW$76:$CW$86)</f>
        <v>0</v>
      </c>
      <c r="CX20" s="165">
        <f t="shared" si="19"/>
        <v>0</v>
      </c>
      <c r="DB20" s="2"/>
    </row>
    <row r="21" spans="2:106" s="2" customFormat="1" ht="18" customHeight="1">
      <c r="B21" s="2" t="s">
        <v>89</v>
      </c>
      <c r="C21" s="638"/>
      <c r="D21" s="151" t="s">
        <v>93</v>
      </c>
      <c r="E21" s="161">
        <f t="shared" ref="E21:AJ21" si="52">SUMIF($B$76:$B$86,"Kunjong",$E76:$E86)</f>
        <v>0</v>
      </c>
      <c r="F21" s="159">
        <f t="shared" si="52"/>
        <v>0</v>
      </c>
      <c r="G21" s="159">
        <f t="shared" si="52"/>
        <v>0</v>
      </c>
      <c r="H21" s="159">
        <f t="shared" si="52"/>
        <v>0</v>
      </c>
      <c r="I21" s="159">
        <f t="shared" si="52"/>
        <v>0</v>
      </c>
      <c r="J21" s="159">
        <f t="shared" si="52"/>
        <v>0</v>
      </c>
      <c r="K21" s="159">
        <f t="shared" si="52"/>
        <v>0</v>
      </c>
      <c r="L21" s="159">
        <f t="shared" si="52"/>
        <v>0</v>
      </c>
      <c r="M21" s="159">
        <f t="shared" si="52"/>
        <v>0</v>
      </c>
      <c r="N21" s="159">
        <f t="shared" si="52"/>
        <v>0</v>
      </c>
      <c r="O21" s="159">
        <f t="shared" si="52"/>
        <v>0</v>
      </c>
      <c r="P21" s="160">
        <f t="shared" si="52"/>
        <v>0</v>
      </c>
      <c r="Q21" s="161">
        <f t="shared" si="52"/>
        <v>0</v>
      </c>
      <c r="R21" s="159">
        <f t="shared" si="52"/>
        <v>0</v>
      </c>
      <c r="S21" s="159">
        <f t="shared" si="52"/>
        <v>0</v>
      </c>
      <c r="T21" s="159">
        <f t="shared" si="52"/>
        <v>0</v>
      </c>
      <c r="U21" s="159">
        <f t="shared" si="52"/>
        <v>0</v>
      </c>
      <c r="V21" s="159">
        <f t="shared" si="52"/>
        <v>0</v>
      </c>
      <c r="W21" s="159">
        <f t="shared" si="52"/>
        <v>0</v>
      </c>
      <c r="X21" s="159">
        <f t="shared" si="52"/>
        <v>0</v>
      </c>
      <c r="Y21" s="159">
        <f t="shared" si="52"/>
        <v>0</v>
      </c>
      <c r="Z21" s="159">
        <f t="shared" si="52"/>
        <v>0</v>
      </c>
      <c r="AA21" s="159">
        <f t="shared" si="52"/>
        <v>0</v>
      </c>
      <c r="AB21" s="160">
        <f t="shared" si="52"/>
        <v>0</v>
      </c>
      <c r="AC21" s="161">
        <f t="shared" si="52"/>
        <v>0</v>
      </c>
      <c r="AD21" s="159">
        <f t="shared" si="52"/>
        <v>0</v>
      </c>
      <c r="AE21" s="159">
        <f t="shared" si="52"/>
        <v>0</v>
      </c>
      <c r="AF21" s="159">
        <f t="shared" si="52"/>
        <v>0</v>
      </c>
      <c r="AG21" s="159">
        <f t="shared" si="52"/>
        <v>0</v>
      </c>
      <c r="AH21" s="159">
        <f t="shared" si="52"/>
        <v>0</v>
      </c>
      <c r="AI21" s="159">
        <f t="shared" si="52"/>
        <v>0</v>
      </c>
      <c r="AJ21" s="159">
        <f t="shared" si="52"/>
        <v>0</v>
      </c>
      <c r="AK21" s="159">
        <f t="shared" ref="AK21:BP21" si="53">SUMIF($B$76:$B$86,"Kunjong",$E76:$E86)</f>
        <v>0</v>
      </c>
      <c r="AL21" s="159">
        <f t="shared" si="53"/>
        <v>0</v>
      </c>
      <c r="AM21" s="159">
        <f t="shared" si="53"/>
        <v>0</v>
      </c>
      <c r="AN21" s="160">
        <f t="shared" si="53"/>
        <v>0</v>
      </c>
      <c r="AO21" s="161">
        <f t="shared" si="53"/>
        <v>0</v>
      </c>
      <c r="AP21" s="159">
        <f t="shared" si="53"/>
        <v>0</v>
      </c>
      <c r="AQ21" s="159">
        <f t="shared" si="53"/>
        <v>0</v>
      </c>
      <c r="AR21" s="159">
        <f t="shared" si="53"/>
        <v>0</v>
      </c>
      <c r="AS21" s="159">
        <f t="shared" si="53"/>
        <v>0</v>
      </c>
      <c r="AT21" s="159">
        <f t="shared" si="53"/>
        <v>0</v>
      </c>
      <c r="AU21" s="159">
        <f t="shared" si="53"/>
        <v>0</v>
      </c>
      <c r="AV21" s="159">
        <f t="shared" si="53"/>
        <v>0</v>
      </c>
      <c r="AW21" s="159">
        <f t="shared" si="53"/>
        <v>0</v>
      </c>
      <c r="AX21" s="159">
        <f t="shared" si="53"/>
        <v>0</v>
      </c>
      <c r="AY21" s="159">
        <f t="shared" si="53"/>
        <v>0</v>
      </c>
      <c r="AZ21" s="160">
        <f t="shared" si="53"/>
        <v>0</v>
      </c>
      <c r="BA21" s="161">
        <f t="shared" si="53"/>
        <v>0</v>
      </c>
      <c r="BB21" s="159">
        <f t="shared" si="53"/>
        <v>0</v>
      </c>
      <c r="BC21" s="159">
        <f t="shared" si="53"/>
        <v>0</v>
      </c>
      <c r="BD21" s="159">
        <f t="shared" si="53"/>
        <v>0</v>
      </c>
      <c r="BE21" s="159">
        <f t="shared" si="53"/>
        <v>0</v>
      </c>
      <c r="BF21" s="159">
        <f t="shared" si="53"/>
        <v>0</v>
      </c>
      <c r="BG21" s="159">
        <f t="shared" si="53"/>
        <v>0</v>
      </c>
      <c r="BH21" s="159">
        <f t="shared" si="53"/>
        <v>0</v>
      </c>
      <c r="BI21" s="159">
        <f t="shared" si="53"/>
        <v>0</v>
      </c>
      <c r="BJ21" s="159">
        <f t="shared" si="53"/>
        <v>0</v>
      </c>
      <c r="BK21" s="159">
        <f t="shared" si="53"/>
        <v>0</v>
      </c>
      <c r="BL21" s="160">
        <f t="shared" si="53"/>
        <v>0</v>
      </c>
      <c r="BM21" s="161">
        <f t="shared" si="53"/>
        <v>0</v>
      </c>
      <c r="BN21" s="159">
        <f t="shared" si="53"/>
        <v>0</v>
      </c>
      <c r="BO21" s="159">
        <f t="shared" si="53"/>
        <v>0</v>
      </c>
      <c r="BP21" s="159">
        <f t="shared" si="53"/>
        <v>0</v>
      </c>
      <c r="BQ21" s="159">
        <f t="shared" ref="BQ21:CJ21" si="54">SUMIF($B$76:$B$86,"Kunjong",$E76:$E86)</f>
        <v>0</v>
      </c>
      <c r="BR21" s="159">
        <f t="shared" si="54"/>
        <v>0</v>
      </c>
      <c r="BS21" s="159">
        <f t="shared" si="54"/>
        <v>0</v>
      </c>
      <c r="BT21" s="159">
        <f t="shared" si="54"/>
        <v>0</v>
      </c>
      <c r="BU21" s="159">
        <f t="shared" si="54"/>
        <v>0</v>
      </c>
      <c r="BV21" s="159">
        <f t="shared" si="54"/>
        <v>0</v>
      </c>
      <c r="BW21" s="159">
        <f t="shared" si="54"/>
        <v>0</v>
      </c>
      <c r="BX21" s="184">
        <f t="shared" si="54"/>
        <v>0</v>
      </c>
      <c r="BY21" s="161">
        <f t="shared" si="54"/>
        <v>0</v>
      </c>
      <c r="BZ21" s="159">
        <f t="shared" si="54"/>
        <v>0</v>
      </c>
      <c r="CA21" s="159">
        <f t="shared" si="54"/>
        <v>0</v>
      </c>
      <c r="CB21" s="159">
        <f t="shared" si="54"/>
        <v>0</v>
      </c>
      <c r="CC21" s="159">
        <f t="shared" si="54"/>
        <v>0</v>
      </c>
      <c r="CD21" s="159">
        <f t="shared" si="54"/>
        <v>0</v>
      </c>
      <c r="CE21" s="159">
        <f t="shared" si="54"/>
        <v>0</v>
      </c>
      <c r="CF21" s="159">
        <f t="shared" si="54"/>
        <v>0</v>
      </c>
      <c r="CG21" s="159">
        <f t="shared" si="54"/>
        <v>0</v>
      </c>
      <c r="CH21" s="159">
        <f t="shared" si="54"/>
        <v>0</v>
      </c>
      <c r="CI21" s="159">
        <f t="shared" si="54"/>
        <v>0</v>
      </c>
      <c r="CJ21" s="160">
        <f t="shared" si="54"/>
        <v>0</v>
      </c>
      <c r="CK21" s="187">
        <f t="shared" si="34"/>
        <v>0</v>
      </c>
      <c r="CL21" s="162">
        <f t="shared" si="35"/>
        <v>0</v>
      </c>
      <c r="CM21" s="162">
        <f t="shared" si="36"/>
        <v>0</v>
      </c>
      <c r="CN21" s="162">
        <f t="shared" si="37"/>
        <v>0</v>
      </c>
      <c r="CO21" s="162">
        <f t="shared" si="38"/>
        <v>0</v>
      </c>
      <c r="CP21" s="162">
        <f t="shared" si="39"/>
        <v>0</v>
      </c>
      <c r="CQ21" s="162">
        <f t="shared" si="40"/>
        <v>0</v>
      </c>
      <c r="CR21" s="162">
        <f t="shared" si="41"/>
        <v>0</v>
      </c>
      <c r="CS21" s="162">
        <f t="shared" si="42"/>
        <v>0</v>
      </c>
      <c r="CT21" s="162">
        <f t="shared" si="43"/>
        <v>0</v>
      </c>
      <c r="CU21" s="162">
        <f t="shared" si="44"/>
        <v>0</v>
      </c>
      <c r="CV21" s="163">
        <f t="shared" si="45"/>
        <v>0</v>
      </c>
      <c r="CW21" s="164">
        <f>SUMIF($B$76:$B$86,"Kunchong",$CW$76:$CW$86)</f>
        <v>0</v>
      </c>
      <c r="CX21" s="165">
        <f t="shared" si="19"/>
        <v>0</v>
      </c>
      <c r="DB21"/>
    </row>
    <row r="22" spans="2:106" s="2" customFormat="1" ht="24.95" customHeight="1">
      <c r="C22" s="638"/>
      <c r="D22" s="152" t="s">
        <v>64</v>
      </c>
      <c r="E22" s="168">
        <f t="shared" ref="E22" si="55">SUM(E17:E21)</f>
        <v>0</v>
      </c>
      <c r="F22" s="166">
        <f t="shared" ref="F22:BQ22" si="56">SUM(F17:F21)</f>
        <v>0</v>
      </c>
      <c r="G22" s="166">
        <f t="shared" si="56"/>
        <v>0</v>
      </c>
      <c r="H22" s="166">
        <f t="shared" si="56"/>
        <v>0</v>
      </c>
      <c r="I22" s="166">
        <f t="shared" si="56"/>
        <v>0</v>
      </c>
      <c r="J22" s="166">
        <f t="shared" si="56"/>
        <v>0</v>
      </c>
      <c r="K22" s="166">
        <f t="shared" si="56"/>
        <v>0</v>
      </c>
      <c r="L22" s="166">
        <f t="shared" si="56"/>
        <v>0</v>
      </c>
      <c r="M22" s="166">
        <f t="shared" si="56"/>
        <v>0</v>
      </c>
      <c r="N22" s="166">
        <f t="shared" si="56"/>
        <v>0</v>
      </c>
      <c r="O22" s="166">
        <f t="shared" si="56"/>
        <v>0</v>
      </c>
      <c r="P22" s="167">
        <f t="shared" si="56"/>
        <v>0</v>
      </c>
      <c r="Q22" s="168">
        <f t="shared" si="56"/>
        <v>0</v>
      </c>
      <c r="R22" s="166">
        <f t="shared" si="56"/>
        <v>0</v>
      </c>
      <c r="S22" s="166">
        <f t="shared" si="56"/>
        <v>0</v>
      </c>
      <c r="T22" s="166">
        <f t="shared" si="56"/>
        <v>0</v>
      </c>
      <c r="U22" s="166">
        <f t="shared" si="56"/>
        <v>0</v>
      </c>
      <c r="V22" s="166">
        <f t="shared" si="56"/>
        <v>0</v>
      </c>
      <c r="W22" s="166">
        <f t="shared" si="56"/>
        <v>0</v>
      </c>
      <c r="X22" s="166">
        <f t="shared" si="56"/>
        <v>0</v>
      </c>
      <c r="Y22" s="166">
        <f t="shared" si="56"/>
        <v>0</v>
      </c>
      <c r="Z22" s="166">
        <f t="shared" si="56"/>
        <v>0</v>
      </c>
      <c r="AA22" s="166">
        <f t="shared" si="56"/>
        <v>0</v>
      </c>
      <c r="AB22" s="167">
        <f t="shared" si="56"/>
        <v>0</v>
      </c>
      <c r="AC22" s="168">
        <f t="shared" si="56"/>
        <v>0</v>
      </c>
      <c r="AD22" s="166">
        <f t="shared" si="56"/>
        <v>0</v>
      </c>
      <c r="AE22" s="166">
        <f t="shared" si="56"/>
        <v>0</v>
      </c>
      <c r="AF22" s="166">
        <f t="shared" si="56"/>
        <v>0</v>
      </c>
      <c r="AG22" s="166">
        <f t="shared" si="56"/>
        <v>0</v>
      </c>
      <c r="AH22" s="166">
        <f t="shared" si="56"/>
        <v>0</v>
      </c>
      <c r="AI22" s="166">
        <f t="shared" si="56"/>
        <v>0</v>
      </c>
      <c r="AJ22" s="166">
        <f t="shared" si="56"/>
        <v>0</v>
      </c>
      <c r="AK22" s="166">
        <f t="shared" si="56"/>
        <v>0</v>
      </c>
      <c r="AL22" s="166">
        <f t="shared" si="56"/>
        <v>0</v>
      </c>
      <c r="AM22" s="166">
        <f t="shared" si="56"/>
        <v>0</v>
      </c>
      <c r="AN22" s="167">
        <f t="shared" si="56"/>
        <v>0</v>
      </c>
      <c r="AO22" s="168">
        <f t="shared" si="56"/>
        <v>0</v>
      </c>
      <c r="AP22" s="166">
        <f t="shared" si="56"/>
        <v>0</v>
      </c>
      <c r="AQ22" s="166">
        <f t="shared" si="56"/>
        <v>0</v>
      </c>
      <c r="AR22" s="166">
        <f t="shared" si="56"/>
        <v>0</v>
      </c>
      <c r="AS22" s="166">
        <f t="shared" si="56"/>
        <v>0</v>
      </c>
      <c r="AT22" s="166">
        <f t="shared" si="56"/>
        <v>0</v>
      </c>
      <c r="AU22" s="166">
        <f t="shared" si="56"/>
        <v>0</v>
      </c>
      <c r="AV22" s="166">
        <f t="shared" si="56"/>
        <v>0</v>
      </c>
      <c r="AW22" s="166">
        <f t="shared" si="56"/>
        <v>0</v>
      </c>
      <c r="AX22" s="166">
        <f t="shared" si="56"/>
        <v>0</v>
      </c>
      <c r="AY22" s="166">
        <f t="shared" si="56"/>
        <v>0</v>
      </c>
      <c r="AZ22" s="167">
        <f t="shared" si="56"/>
        <v>0</v>
      </c>
      <c r="BA22" s="168">
        <f t="shared" si="56"/>
        <v>0</v>
      </c>
      <c r="BB22" s="166">
        <f t="shared" si="56"/>
        <v>0</v>
      </c>
      <c r="BC22" s="166">
        <f t="shared" si="56"/>
        <v>0</v>
      </c>
      <c r="BD22" s="166">
        <f t="shared" si="56"/>
        <v>0</v>
      </c>
      <c r="BE22" s="166">
        <f t="shared" si="56"/>
        <v>0</v>
      </c>
      <c r="BF22" s="166">
        <f t="shared" si="56"/>
        <v>0</v>
      </c>
      <c r="BG22" s="166">
        <f t="shared" si="56"/>
        <v>0</v>
      </c>
      <c r="BH22" s="166">
        <f t="shared" si="56"/>
        <v>0</v>
      </c>
      <c r="BI22" s="166">
        <f t="shared" si="56"/>
        <v>0</v>
      </c>
      <c r="BJ22" s="166">
        <f t="shared" si="56"/>
        <v>0</v>
      </c>
      <c r="BK22" s="166">
        <f t="shared" si="56"/>
        <v>0</v>
      </c>
      <c r="BL22" s="167">
        <f t="shared" si="56"/>
        <v>0</v>
      </c>
      <c r="BM22" s="168">
        <f t="shared" si="56"/>
        <v>0</v>
      </c>
      <c r="BN22" s="166">
        <f t="shared" si="56"/>
        <v>0</v>
      </c>
      <c r="BO22" s="166">
        <f t="shared" si="56"/>
        <v>0</v>
      </c>
      <c r="BP22" s="166">
        <f t="shared" si="56"/>
        <v>0</v>
      </c>
      <c r="BQ22" s="166">
        <f t="shared" si="56"/>
        <v>0</v>
      </c>
      <c r="BR22" s="166">
        <f t="shared" ref="BR22:CJ22" si="57">SUM(BR17:BR21)</f>
        <v>0</v>
      </c>
      <c r="BS22" s="166">
        <f t="shared" si="57"/>
        <v>0</v>
      </c>
      <c r="BT22" s="166">
        <f t="shared" si="57"/>
        <v>0</v>
      </c>
      <c r="BU22" s="166">
        <f t="shared" si="57"/>
        <v>0</v>
      </c>
      <c r="BV22" s="166">
        <f t="shared" si="57"/>
        <v>0</v>
      </c>
      <c r="BW22" s="166">
        <f t="shared" si="57"/>
        <v>0</v>
      </c>
      <c r="BX22" s="185">
        <f t="shared" si="57"/>
        <v>0</v>
      </c>
      <c r="BY22" s="168">
        <f t="shared" si="57"/>
        <v>0</v>
      </c>
      <c r="BZ22" s="166">
        <f t="shared" si="57"/>
        <v>0</v>
      </c>
      <c r="CA22" s="166">
        <f t="shared" si="57"/>
        <v>0</v>
      </c>
      <c r="CB22" s="166">
        <f t="shared" si="57"/>
        <v>0</v>
      </c>
      <c r="CC22" s="166">
        <f t="shared" si="57"/>
        <v>0</v>
      </c>
      <c r="CD22" s="166">
        <f t="shared" si="57"/>
        <v>0</v>
      </c>
      <c r="CE22" s="166">
        <f t="shared" si="57"/>
        <v>0</v>
      </c>
      <c r="CF22" s="166">
        <f t="shared" si="57"/>
        <v>0</v>
      </c>
      <c r="CG22" s="166">
        <f t="shared" si="57"/>
        <v>0</v>
      </c>
      <c r="CH22" s="166">
        <f t="shared" si="57"/>
        <v>0</v>
      </c>
      <c r="CI22" s="166">
        <f t="shared" si="57"/>
        <v>0</v>
      </c>
      <c r="CJ22" s="167">
        <f t="shared" si="57"/>
        <v>0</v>
      </c>
      <c r="CK22" s="188">
        <f t="shared" si="34"/>
        <v>0</v>
      </c>
      <c r="CL22" s="169">
        <f t="shared" si="35"/>
        <v>0</v>
      </c>
      <c r="CM22" s="169">
        <f t="shared" si="36"/>
        <v>0</v>
      </c>
      <c r="CN22" s="169">
        <f t="shared" si="37"/>
        <v>0</v>
      </c>
      <c r="CO22" s="169">
        <f t="shared" si="38"/>
        <v>0</v>
      </c>
      <c r="CP22" s="169">
        <f t="shared" si="39"/>
        <v>0</v>
      </c>
      <c r="CQ22" s="169">
        <f t="shared" si="40"/>
        <v>0</v>
      </c>
      <c r="CR22" s="169">
        <f t="shared" si="41"/>
        <v>0</v>
      </c>
      <c r="CS22" s="169">
        <f t="shared" si="42"/>
        <v>0</v>
      </c>
      <c r="CT22" s="169">
        <f t="shared" si="43"/>
        <v>0</v>
      </c>
      <c r="CU22" s="169">
        <f t="shared" si="44"/>
        <v>0</v>
      </c>
      <c r="CV22" s="170">
        <f t="shared" si="45"/>
        <v>0</v>
      </c>
      <c r="CW22" s="171">
        <f>SUM(CW17:CW21)</f>
        <v>0</v>
      </c>
      <c r="CX22" s="172">
        <f t="shared" si="19"/>
        <v>0</v>
      </c>
      <c r="DB22"/>
    </row>
    <row r="23" spans="2:106" s="2" customFormat="1" ht="18" customHeight="1">
      <c r="B23" s="2" t="s">
        <v>97</v>
      </c>
      <c r="C23" s="638" t="s">
        <v>56</v>
      </c>
      <c r="D23" s="151" t="s">
        <v>55</v>
      </c>
      <c r="E23" s="161">
        <f>SUMIF($B$87:$B$91,"GAE",E87:E91)</f>
        <v>0</v>
      </c>
      <c r="F23" s="159">
        <f t="shared" ref="F23:BQ23" si="58">SUMIF($B$87:$B$91,"GAE",F87:F91)</f>
        <v>0</v>
      </c>
      <c r="G23" s="159">
        <f t="shared" si="58"/>
        <v>0</v>
      </c>
      <c r="H23" s="159">
        <f t="shared" si="58"/>
        <v>0</v>
      </c>
      <c r="I23" s="159">
        <f t="shared" si="58"/>
        <v>0</v>
      </c>
      <c r="J23" s="159">
        <f t="shared" si="58"/>
        <v>0</v>
      </c>
      <c r="K23" s="159">
        <f t="shared" si="58"/>
        <v>0</v>
      </c>
      <c r="L23" s="159">
        <f t="shared" si="58"/>
        <v>0</v>
      </c>
      <c r="M23" s="159">
        <f t="shared" si="58"/>
        <v>0</v>
      </c>
      <c r="N23" s="159">
        <f t="shared" si="58"/>
        <v>0</v>
      </c>
      <c r="O23" s="159">
        <f t="shared" si="58"/>
        <v>0</v>
      </c>
      <c r="P23" s="160">
        <f t="shared" si="58"/>
        <v>0</v>
      </c>
      <c r="Q23" s="161">
        <f t="shared" si="58"/>
        <v>0</v>
      </c>
      <c r="R23" s="159">
        <f t="shared" si="58"/>
        <v>0</v>
      </c>
      <c r="S23" s="159">
        <f t="shared" si="58"/>
        <v>0</v>
      </c>
      <c r="T23" s="159">
        <f t="shared" si="58"/>
        <v>0</v>
      </c>
      <c r="U23" s="159">
        <f t="shared" si="58"/>
        <v>0</v>
      </c>
      <c r="V23" s="159">
        <f t="shared" si="58"/>
        <v>0</v>
      </c>
      <c r="W23" s="159">
        <f t="shared" si="58"/>
        <v>0</v>
      </c>
      <c r="X23" s="159">
        <f t="shared" si="58"/>
        <v>0</v>
      </c>
      <c r="Y23" s="159">
        <f t="shared" si="58"/>
        <v>0</v>
      </c>
      <c r="Z23" s="159">
        <f t="shared" si="58"/>
        <v>0</v>
      </c>
      <c r="AA23" s="159">
        <f t="shared" si="58"/>
        <v>0</v>
      </c>
      <c r="AB23" s="160">
        <f t="shared" si="58"/>
        <v>0</v>
      </c>
      <c r="AC23" s="161">
        <f t="shared" si="58"/>
        <v>0</v>
      </c>
      <c r="AD23" s="159">
        <f t="shared" si="58"/>
        <v>0</v>
      </c>
      <c r="AE23" s="159">
        <f t="shared" si="58"/>
        <v>0</v>
      </c>
      <c r="AF23" s="159">
        <f t="shared" si="58"/>
        <v>0</v>
      </c>
      <c r="AG23" s="159">
        <f t="shared" si="58"/>
        <v>0</v>
      </c>
      <c r="AH23" s="159">
        <f t="shared" si="58"/>
        <v>0</v>
      </c>
      <c r="AI23" s="159">
        <f t="shared" si="58"/>
        <v>0</v>
      </c>
      <c r="AJ23" s="159">
        <f t="shared" si="58"/>
        <v>0</v>
      </c>
      <c r="AK23" s="159">
        <f t="shared" si="58"/>
        <v>0</v>
      </c>
      <c r="AL23" s="159">
        <f t="shared" si="58"/>
        <v>0</v>
      </c>
      <c r="AM23" s="159">
        <f t="shared" si="58"/>
        <v>0</v>
      </c>
      <c r="AN23" s="160">
        <f t="shared" si="58"/>
        <v>0</v>
      </c>
      <c r="AO23" s="161">
        <f t="shared" si="58"/>
        <v>0</v>
      </c>
      <c r="AP23" s="159">
        <f t="shared" si="58"/>
        <v>0</v>
      </c>
      <c r="AQ23" s="159">
        <f t="shared" si="58"/>
        <v>0</v>
      </c>
      <c r="AR23" s="159">
        <f t="shared" si="58"/>
        <v>0</v>
      </c>
      <c r="AS23" s="159">
        <f t="shared" si="58"/>
        <v>0</v>
      </c>
      <c r="AT23" s="159">
        <f t="shared" si="58"/>
        <v>0</v>
      </c>
      <c r="AU23" s="159">
        <f t="shared" si="58"/>
        <v>0</v>
      </c>
      <c r="AV23" s="159">
        <f t="shared" si="58"/>
        <v>0</v>
      </c>
      <c r="AW23" s="159">
        <f t="shared" si="58"/>
        <v>0</v>
      </c>
      <c r="AX23" s="159">
        <f t="shared" si="58"/>
        <v>0</v>
      </c>
      <c r="AY23" s="159">
        <f t="shared" si="58"/>
        <v>0</v>
      </c>
      <c r="AZ23" s="160">
        <f t="shared" si="58"/>
        <v>0</v>
      </c>
      <c r="BA23" s="161">
        <f t="shared" si="58"/>
        <v>0</v>
      </c>
      <c r="BB23" s="159">
        <f t="shared" si="58"/>
        <v>0</v>
      </c>
      <c r="BC23" s="159">
        <f t="shared" si="58"/>
        <v>0</v>
      </c>
      <c r="BD23" s="159">
        <f t="shared" si="58"/>
        <v>0</v>
      </c>
      <c r="BE23" s="159">
        <f t="shared" si="58"/>
        <v>0</v>
      </c>
      <c r="BF23" s="159">
        <f t="shared" si="58"/>
        <v>0</v>
      </c>
      <c r="BG23" s="159">
        <f t="shared" si="58"/>
        <v>0</v>
      </c>
      <c r="BH23" s="159">
        <f t="shared" si="58"/>
        <v>0</v>
      </c>
      <c r="BI23" s="159">
        <f t="shared" si="58"/>
        <v>0</v>
      </c>
      <c r="BJ23" s="159">
        <f t="shared" si="58"/>
        <v>0</v>
      </c>
      <c r="BK23" s="159">
        <f t="shared" si="58"/>
        <v>0</v>
      </c>
      <c r="BL23" s="160">
        <f t="shared" si="58"/>
        <v>0</v>
      </c>
      <c r="BM23" s="161">
        <f t="shared" si="58"/>
        <v>0</v>
      </c>
      <c r="BN23" s="159">
        <f t="shared" si="58"/>
        <v>0</v>
      </c>
      <c r="BO23" s="159">
        <f t="shared" si="58"/>
        <v>0</v>
      </c>
      <c r="BP23" s="159">
        <f t="shared" si="58"/>
        <v>0</v>
      </c>
      <c r="BQ23" s="159">
        <f t="shared" si="58"/>
        <v>0</v>
      </c>
      <c r="BR23" s="159">
        <f t="shared" ref="BR23:CJ23" si="59">SUMIF($B$87:$B$91,"GAE",BR87:BR91)</f>
        <v>0</v>
      </c>
      <c r="BS23" s="159">
        <f t="shared" si="59"/>
        <v>0</v>
      </c>
      <c r="BT23" s="159">
        <f t="shared" si="59"/>
        <v>0</v>
      </c>
      <c r="BU23" s="159">
        <f t="shared" si="59"/>
        <v>0</v>
      </c>
      <c r="BV23" s="159">
        <f t="shared" si="59"/>
        <v>0</v>
      </c>
      <c r="BW23" s="159">
        <f t="shared" si="59"/>
        <v>0</v>
      </c>
      <c r="BX23" s="184">
        <f t="shared" si="59"/>
        <v>0</v>
      </c>
      <c r="BY23" s="161">
        <f t="shared" si="59"/>
        <v>0</v>
      </c>
      <c r="BZ23" s="159">
        <f t="shared" si="59"/>
        <v>0</v>
      </c>
      <c r="CA23" s="159">
        <f t="shared" si="59"/>
        <v>0</v>
      </c>
      <c r="CB23" s="159">
        <f t="shared" si="59"/>
        <v>0</v>
      </c>
      <c r="CC23" s="159">
        <f t="shared" si="59"/>
        <v>0</v>
      </c>
      <c r="CD23" s="159">
        <f t="shared" si="59"/>
        <v>0</v>
      </c>
      <c r="CE23" s="159">
        <f t="shared" si="59"/>
        <v>0</v>
      </c>
      <c r="CF23" s="159">
        <f t="shared" si="59"/>
        <v>0</v>
      </c>
      <c r="CG23" s="159">
        <f t="shared" si="59"/>
        <v>0</v>
      </c>
      <c r="CH23" s="159">
        <f t="shared" si="59"/>
        <v>0</v>
      </c>
      <c r="CI23" s="159">
        <f t="shared" si="59"/>
        <v>0</v>
      </c>
      <c r="CJ23" s="160">
        <f t="shared" si="59"/>
        <v>0</v>
      </c>
      <c r="CK23" s="187">
        <f t="shared" si="34"/>
        <v>0</v>
      </c>
      <c r="CL23" s="162">
        <f t="shared" si="35"/>
        <v>0</v>
      </c>
      <c r="CM23" s="162">
        <f t="shared" si="36"/>
        <v>0</v>
      </c>
      <c r="CN23" s="162">
        <f t="shared" si="37"/>
        <v>0</v>
      </c>
      <c r="CO23" s="162">
        <f t="shared" si="38"/>
        <v>0</v>
      </c>
      <c r="CP23" s="162">
        <f t="shared" si="39"/>
        <v>0</v>
      </c>
      <c r="CQ23" s="162">
        <f t="shared" si="40"/>
        <v>0</v>
      </c>
      <c r="CR23" s="162">
        <f t="shared" si="41"/>
        <v>0</v>
      </c>
      <c r="CS23" s="162">
        <f t="shared" si="42"/>
        <v>0</v>
      </c>
      <c r="CT23" s="162">
        <f t="shared" si="43"/>
        <v>0</v>
      </c>
      <c r="CU23" s="162">
        <f t="shared" si="44"/>
        <v>0</v>
      </c>
      <c r="CV23" s="163">
        <f t="shared" si="45"/>
        <v>0</v>
      </c>
      <c r="CW23" s="164">
        <f>SUMIF($B$87:$B$91,"GAE",$CW$87:$CW$91)</f>
        <v>0</v>
      </c>
      <c r="CX23" s="165">
        <f t="shared" si="19"/>
        <v>0</v>
      </c>
      <c r="DB23"/>
    </row>
    <row r="24" spans="2:106" s="2" customFormat="1" ht="18" customHeight="1">
      <c r="B24" s="7" t="s">
        <v>98</v>
      </c>
      <c r="C24" s="638"/>
      <c r="D24" s="153" t="s">
        <v>53</v>
      </c>
      <c r="E24" s="161">
        <f>SUMIF($B$87:$B$91,"Gusan",E87:E91)</f>
        <v>0</v>
      </c>
      <c r="F24" s="159">
        <f t="shared" ref="F24:BQ24" si="60">SUMIF($B$87:$B$91,"Gusan",F87:F91)</f>
        <v>0</v>
      </c>
      <c r="G24" s="159">
        <f t="shared" si="60"/>
        <v>0</v>
      </c>
      <c r="H24" s="159">
        <f t="shared" si="60"/>
        <v>0</v>
      </c>
      <c r="I24" s="159">
        <f t="shared" si="60"/>
        <v>0</v>
      </c>
      <c r="J24" s="159">
        <f t="shared" si="60"/>
        <v>0</v>
      </c>
      <c r="K24" s="159">
        <f t="shared" si="60"/>
        <v>0</v>
      </c>
      <c r="L24" s="159">
        <f t="shared" si="60"/>
        <v>0</v>
      </c>
      <c r="M24" s="159">
        <f t="shared" si="60"/>
        <v>0</v>
      </c>
      <c r="N24" s="159">
        <f t="shared" si="60"/>
        <v>0</v>
      </c>
      <c r="O24" s="159">
        <f t="shared" si="60"/>
        <v>0</v>
      </c>
      <c r="P24" s="160">
        <f t="shared" si="60"/>
        <v>0</v>
      </c>
      <c r="Q24" s="161">
        <f t="shared" si="60"/>
        <v>0</v>
      </c>
      <c r="R24" s="159">
        <f t="shared" si="60"/>
        <v>0</v>
      </c>
      <c r="S24" s="159">
        <f t="shared" si="60"/>
        <v>0</v>
      </c>
      <c r="T24" s="159">
        <f t="shared" si="60"/>
        <v>0</v>
      </c>
      <c r="U24" s="159">
        <f t="shared" si="60"/>
        <v>0</v>
      </c>
      <c r="V24" s="159">
        <f t="shared" si="60"/>
        <v>0</v>
      </c>
      <c r="W24" s="159">
        <f t="shared" si="60"/>
        <v>0</v>
      </c>
      <c r="X24" s="159">
        <f t="shared" si="60"/>
        <v>0</v>
      </c>
      <c r="Y24" s="159">
        <f t="shared" si="60"/>
        <v>0</v>
      </c>
      <c r="Z24" s="159">
        <f t="shared" si="60"/>
        <v>0</v>
      </c>
      <c r="AA24" s="159">
        <f t="shared" si="60"/>
        <v>0</v>
      </c>
      <c r="AB24" s="160">
        <f t="shared" si="60"/>
        <v>0</v>
      </c>
      <c r="AC24" s="161">
        <f t="shared" si="60"/>
        <v>0</v>
      </c>
      <c r="AD24" s="159">
        <f t="shared" si="60"/>
        <v>0</v>
      </c>
      <c r="AE24" s="159">
        <f t="shared" si="60"/>
        <v>0</v>
      </c>
      <c r="AF24" s="159">
        <f t="shared" si="60"/>
        <v>0</v>
      </c>
      <c r="AG24" s="159">
        <f t="shared" si="60"/>
        <v>0</v>
      </c>
      <c r="AH24" s="159">
        <f t="shared" si="60"/>
        <v>0</v>
      </c>
      <c r="AI24" s="159">
        <f t="shared" si="60"/>
        <v>0</v>
      </c>
      <c r="AJ24" s="159">
        <f t="shared" si="60"/>
        <v>0</v>
      </c>
      <c r="AK24" s="159">
        <f t="shared" si="60"/>
        <v>0</v>
      </c>
      <c r="AL24" s="159">
        <f t="shared" si="60"/>
        <v>0</v>
      </c>
      <c r="AM24" s="159">
        <f t="shared" si="60"/>
        <v>0</v>
      </c>
      <c r="AN24" s="160">
        <f t="shared" si="60"/>
        <v>0</v>
      </c>
      <c r="AO24" s="161">
        <f t="shared" si="60"/>
        <v>0</v>
      </c>
      <c r="AP24" s="159">
        <f t="shared" si="60"/>
        <v>0</v>
      </c>
      <c r="AQ24" s="159">
        <f t="shared" si="60"/>
        <v>0</v>
      </c>
      <c r="AR24" s="159">
        <f t="shared" si="60"/>
        <v>0</v>
      </c>
      <c r="AS24" s="159">
        <f t="shared" si="60"/>
        <v>0</v>
      </c>
      <c r="AT24" s="159">
        <f t="shared" si="60"/>
        <v>0</v>
      </c>
      <c r="AU24" s="159">
        <f t="shared" si="60"/>
        <v>0</v>
      </c>
      <c r="AV24" s="159">
        <f t="shared" si="60"/>
        <v>0</v>
      </c>
      <c r="AW24" s="159">
        <f t="shared" si="60"/>
        <v>0</v>
      </c>
      <c r="AX24" s="159">
        <f t="shared" si="60"/>
        <v>0</v>
      </c>
      <c r="AY24" s="159">
        <f t="shared" si="60"/>
        <v>0</v>
      </c>
      <c r="AZ24" s="160">
        <f t="shared" si="60"/>
        <v>0</v>
      </c>
      <c r="BA24" s="161">
        <f t="shared" si="60"/>
        <v>0</v>
      </c>
      <c r="BB24" s="159">
        <f t="shared" si="60"/>
        <v>0</v>
      </c>
      <c r="BC24" s="159">
        <f t="shared" si="60"/>
        <v>0</v>
      </c>
      <c r="BD24" s="159">
        <f t="shared" si="60"/>
        <v>0</v>
      </c>
      <c r="BE24" s="159">
        <f t="shared" si="60"/>
        <v>0</v>
      </c>
      <c r="BF24" s="159">
        <f t="shared" si="60"/>
        <v>0</v>
      </c>
      <c r="BG24" s="159">
        <f t="shared" si="60"/>
        <v>0</v>
      </c>
      <c r="BH24" s="159">
        <f t="shared" si="60"/>
        <v>0</v>
      </c>
      <c r="BI24" s="159">
        <f t="shared" si="60"/>
        <v>0</v>
      </c>
      <c r="BJ24" s="159">
        <f t="shared" si="60"/>
        <v>0</v>
      </c>
      <c r="BK24" s="159">
        <f t="shared" si="60"/>
        <v>0</v>
      </c>
      <c r="BL24" s="160">
        <f t="shared" si="60"/>
        <v>0</v>
      </c>
      <c r="BM24" s="161">
        <f t="shared" si="60"/>
        <v>0</v>
      </c>
      <c r="BN24" s="159">
        <f t="shared" si="60"/>
        <v>0</v>
      </c>
      <c r="BO24" s="159">
        <f t="shared" si="60"/>
        <v>0</v>
      </c>
      <c r="BP24" s="159">
        <f t="shared" si="60"/>
        <v>0</v>
      </c>
      <c r="BQ24" s="159">
        <f t="shared" si="60"/>
        <v>0</v>
      </c>
      <c r="BR24" s="159">
        <f t="shared" ref="BR24:CJ24" si="61">SUMIF($B$87:$B$91,"Gusan",BR87:BR91)</f>
        <v>0</v>
      </c>
      <c r="BS24" s="159">
        <f t="shared" si="61"/>
        <v>0</v>
      </c>
      <c r="BT24" s="159">
        <f t="shared" si="61"/>
        <v>0</v>
      </c>
      <c r="BU24" s="159">
        <f t="shared" si="61"/>
        <v>0</v>
      </c>
      <c r="BV24" s="159">
        <f t="shared" si="61"/>
        <v>0</v>
      </c>
      <c r="BW24" s="159">
        <f t="shared" si="61"/>
        <v>0</v>
      </c>
      <c r="BX24" s="184">
        <f t="shared" si="61"/>
        <v>0</v>
      </c>
      <c r="BY24" s="161">
        <f t="shared" si="61"/>
        <v>0</v>
      </c>
      <c r="BZ24" s="159">
        <f t="shared" si="61"/>
        <v>0</v>
      </c>
      <c r="CA24" s="159">
        <f t="shared" si="61"/>
        <v>0</v>
      </c>
      <c r="CB24" s="159">
        <f t="shared" si="61"/>
        <v>0</v>
      </c>
      <c r="CC24" s="159">
        <f t="shared" si="61"/>
        <v>0</v>
      </c>
      <c r="CD24" s="159">
        <f t="shared" si="61"/>
        <v>0</v>
      </c>
      <c r="CE24" s="159">
        <f t="shared" si="61"/>
        <v>0</v>
      </c>
      <c r="CF24" s="159">
        <f t="shared" si="61"/>
        <v>0</v>
      </c>
      <c r="CG24" s="159">
        <f t="shared" si="61"/>
        <v>0</v>
      </c>
      <c r="CH24" s="159">
        <f t="shared" si="61"/>
        <v>0</v>
      </c>
      <c r="CI24" s="159">
        <f t="shared" si="61"/>
        <v>0</v>
      </c>
      <c r="CJ24" s="160">
        <f t="shared" si="61"/>
        <v>0</v>
      </c>
      <c r="CK24" s="187">
        <f t="shared" si="34"/>
        <v>0</v>
      </c>
      <c r="CL24" s="162">
        <f t="shared" si="35"/>
        <v>0</v>
      </c>
      <c r="CM24" s="162">
        <f t="shared" si="36"/>
        <v>0</v>
      </c>
      <c r="CN24" s="162">
        <f t="shared" si="37"/>
        <v>0</v>
      </c>
      <c r="CO24" s="162">
        <f t="shared" si="38"/>
        <v>0</v>
      </c>
      <c r="CP24" s="162">
        <f t="shared" si="39"/>
        <v>0</v>
      </c>
      <c r="CQ24" s="162">
        <f t="shared" si="40"/>
        <v>0</v>
      </c>
      <c r="CR24" s="162">
        <f t="shared" si="41"/>
        <v>0</v>
      </c>
      <c r="CS24" s="162">
        <f t="shared" si="42"/>
        <v>0</v>
      </c>
      <c r="CT24" s="162">
        <f t="shared" si="43"/>
        <v>0</v>
      </c>
      <c r="CU24" s="162">
        <f t="shared" si="44"/>
        <v>0</v>
      </c>
      <c r="CV24" s="163">
        <f t="shared" si="45"/>
        <v>0</v>
      </c>
      <c r="CW24" s="164">
        <f>SUMIF($B$87:$B$91,"Gusan",$CW$87:$CW$91)</f>
        <v>0</v>
      </c>
      <c r="CX24" s="165">
        <f t="shared" si="19"/>
        <v>0</v>
      </c>
      <c r="DB24"/>
    </row>
    <row r="25" spans="2:106" s="2" customFormat="1" ht="18" customHeight="1">
      <c r="B25" s="2" t="s">
        <v>99</v>
      </c>
      <c r="C25" s="638"/>
      <c r="D25" s="151" t="s">
        <v>54</v>
      </c>
      <c r="E25" s="161">
        <f>SUMIF($B$87:$B$91,"Sungdo",E87:E91)</f>
        <v>0</v>
      </c>
      <c r="F25" s="159">
        <f t="shared" ref="F25:BQ25" si="62">SUMIF($B$87:$B$91,"Sungdo",F87:F91)</f>
        <v>0</v>
      </c>
      <c r="G25" s="159">
        <f t="shared" si="62"/>
        <v>0</v>
      </c>
      <c r="H25" s="159">
        <f t="shared" si="62"/>
        <v>0</v>
      </c>
      <c r="I25" s="159">
        <f t="shared" si="62"/>
        <v>0</v>
      </c>
      <c r="J25" s="159">
        <f t="shared" si="62"/>
        <v>0</v>
      </c>
      <c r="K25" s="159">
        <f t="shared" si="62"/>
        <v>0</v>
      </c>
      <c r="L25" s="159">
        <f t="shared" si="62"/>
        <v>0</v>
      </c>
      <c r="M25" s="159">
        <f t="shared" si="62"/>
        <v>0</v>
      </c>
      <c r="N25" s="159">
        <f t="shared" si="62"/>
        <v>0</v>
      </c>
      <c r="O25" s="159">
        <f t="shared" si="62"/>
        <v>0</v>
      </c>
      <c r="P25" s="160">
        <f t="shared" si="62"/>
        <v>0</v>
      </c>
      <c r="Q25" s="161">
        <f t="shared" si="62"/>
        <v>0</v>
      </c>
      <c r="R25" s="159">
        <f t="shared" si="62"/>
        <v>0</v>
      </c>
      <c r="S25" s="159">
        <f t="shared" si="62"/>
        <v>0</v>
      </c>
      <c r="T25" s="159">
        <f t="shared" si="62"/>
        <v>0</v>
      </c>
      <c r="U25" s="159">
        <f t="shared" si="62"/>
        <v>0</v>
      </c>
      <c r="V25" s="159">
        <f t="shared" si="62"/>
        <v>0</v>
      </c>
      <c r="W25" s="159">
        <f t="shared" si="62"/>
        <v>0</v>
      </c>
      <c r="X25" s="159">
        <f t="shared" si="62"/>
        <v>0</v>
      </c>
      <c r="Y25" s="159">
        <f t="shared" si="62"/>
        <v>0</v>
      </c>
      <c r="Z25" s="159">
        <f t="shared" si="62"/>
        <v>0</v>
      </c>
      <c r="AA25" s="159">
        <f t="shared" si="62"/>
        <v>0</v>
      </c>
      <c r="AB25" s="160">
        <f t="shared" si="62"/>
        <v>0</v>
      </c>
      <c r="AC25" s="161">
        <f t="shared" si="62"/>
        <v>0</v>
      </c>
      <c r="AD25" s="159">
        <f t="shared" si="62"/>
        <v>0</v>
      </c>
      <c r="AE25" s="159">
        <f t="shared" si="62"/>
        <v>0</v>
      </c>
      <c r="AF25" s="159">
        <f t="shared" si="62"/>
        <v>0</v>
      </c>
      <c r="AG25" s="159">
        <f t="shared" si="62"/>
        <v>0</v>
      </c>
      <c r="AH25" s="159">
        <f t="shared" si="62"/>
        <v>0</v>
      </c>
      <c r="AI25" s="159">
        <f t="shared" si="62"/>
        <v>0</v>
      </c>
      <c r="AJ25" s="159">
        <f t="shared" si="62"/>
        <v>0</v>
      </c>
      <c r="AK25" s="159">
        <f t="shared" si="62"/>
        <v>0</v>
      </c>
      <c r="AL25" s="159">
        <f t="shared" si="62"/>
        <v>0</v>
      </c>
      <c r="AM25" s="159">
        <f t="shared" si="62"/>
        <v>0</v>
      </c>
      <c r="AN25" s="160">
        <f t="shared" si="62"/>
        <v>0</v>
      </c>
      <c r="AO25" s="161">
        <f t="shared" si="62"/>
        <v>0</v>
      </c>
      <c r="AP25" s="159">
        <f t="shared" si="62"/>
        <v>0</v>
      </c>
      <c r="AQ25" s="159">
        <f t="shared" si="62"/>
        <v>0</v>
      </c>
      <c r="AR25" s="159">
        <f t="shared" si="62"/>
        <v>0</v>
      </c>
      <c r="AS25" s="159">
        <f t="shared" si="62"/>
        <v>0</v>
      </c>
      <c r="AT25" s="159">
        <f t="shared" si="62"/>
        <v>0</v>
      </c>
      <c r="AU25" s="159">
        <f t="shared" si="62"/>
        <v>0</v>
      </c>
      <c r="AV25" s="159">
        <f t="shared" si="62"/>
        <v>0</v>
      </c>
      <c r="AW25" s="159">
        <f t="shared" si="62"/>
        <v>0</v>
      </c>
      <c r="AX25" s="159">
        <f t="shared" si="62"/>
        <v>0</v>
      </c>
      <c r="AY25" s="159">
        <f t="shared" si="62"/>
        <v>0</v>
      </c>
      <c r="AZ25" s="160">
        <f t="shared" si="62"/>
        <v>0</v>
      </c>
      <c r="BA25" s="161">
        <f t="shared" si="62"/>
        <v>0</v>
      </c>
      <c r="BB25" s="159">
        <f t="shared" si="62"/>
        <v>0</v>
      </c>
      <c r="BC25" s="159">
        <f t="shared" si="62"/>
        <v>0</v>
      </c>
      <c r="BD25" s="159">
        <f t="shared" si="62"/>
        <v>0</v>
      </c>
      <c r="BE25" s="159">
        <f t="shared" si="62"/>
        <v>0</v>
      </c>
      <c r="BF25" s="159">
        <f t="shared" si="62"/>
        <v>0</v>
      </c>
      <c r="BG25" s="159">
        <f t="shared" si="62"/>
        <v>0</v>
      </c>
      <c r="BH25" s="159">
        <f t="shared" si="62"/>
        <v>0</v>
      </c>
      <c r="BI25" s="159">
        <f t="shared" si="62"/>
        <v>0</v>
      </c>
      <c r="BJ25" s="159">
        <f t="shared" si="62"/>
        <v>0</v>
      </c>
      <c r="BK25" s="159">
        <f t="shared" si="62"/>
        <v>0</v>
      </c>
      <c r="BL25" s="160">
        <f t="shared" si="62"/>
        <v>0</v>
      </c>
      <c r="BM25" s="161">
        <f t="shared" si="62"/>
        <v>0</v>
      </c>
      <c r="BN25" s="159">
        <f t="shared" si="62"/>
        <v>0</v>
      </c>
      <c r="BO25" s="159">
        <f t="shared" si="62"/>
        <v>0</v>
      </c>
      <c r="BP25" s="159">
        <f t="shared" si="62"/>
        <v>0</v>
      </c>
      <c r="BQ25" s="159">
        <f t="shared" si="62"/>
        <v>0</v>
      </c>
      <c r="BR25" s="159">
        <f t="shared" ref="BR25:CJ25" si="63">SUMIF($B$87:$B$91,"Sungdo",BR87:BR91)</f>
        <v>0</v>
      </c>
      <c r="BS25" s="159">
        <f t="shared" si="63"/>
        <v>0</v>
      </c>
      <c r="BT25" s="159">
        <f t="shared" si="63"/>
        <v>0</v>
      </c>
      <c r="BU25" s="159">
        <f t="shared" si="63"/>
        <v>0</v>
      </c>
      <c r="BV25" s="159">
        <f t="shared" si="63"/>
        <v>0</v>
      </c>
      <c r="BW25" s="159">
        <f t="shared" si="63"/>
        <v>0</v>
      </c>
      <c r="BX25" s="184">
        <f t="shared" si="63"/>
        <v>0</v>
      </c>
      <c r="BY25" s="161">
        <f t="shared" si="63"/>
        <v>0</v>
      </c>
      <c r="BZ25" s="159">
        <f t="shared" si="63"/>
        <v>0</v>
      </c>
      <c r="CA25" s="159">
        <f t="shared" si="63"/>
        <v>0</v>
      </c>
      <c r="CB25" s="159">
        <f t="shared" si="63"/>
        <v>0</v>
      </c>
      <c r="CC25" s="159">
        <f t="shared" si="63"/>
        <v>0</v>
      </c>
      <c r="CD25" s="159">
        <f t="shared" si="63"/>
        <v>0</v>
      </c>
      <c r="CE25" s="159">
        <f t="shared" si="63"/>
        <v>0</v>
      </c>
      <c r="CF25" s="159">
        <f t="shared" si="63"/>
        <v>0</v>
      </c>
      <c r="CG25" s="159">
        <f t="shared" si="63"/>
        <v>0</v>
      </c>
      <c r="CH25" s="159">
        <f t="shared" si="63"/>
        <v>0</v>
      </c>
      <c r="CI25" s="159">
        <f t="shared" si="63"/>
        <v>0</v>
      </c>
      <c r="CJ25" s="160">
        <f t="shared" si="63"/>
        <v>0</v>
      </c>
      <c r="CK25" s="187">
        <f t="shared" si="34"/>
        <v>0</v>
      </c>
      <c r="CL25" s="162">
        <f t="shared" si="35"/>
        <v>0</v>
      </c>
      <c r="CM25" s="162">
        <f t="shared" si="36"/>
        <v>0</v>
      </c>
      <c r="CN25" s="162">
        <f t="shared" si="37"/>
        <v>0</v>
      </c>
      <c r="CO25" s="162">
        <f t="shared" si="38"/>
        <v>0</v>
      </c>
      <c r="CP25" s="162">
        <f t="shared" si="39"/>
        <v>0</v>
      </c>
      <c r="CQ25" s="162">
        <f t="shared" si="40"/>
        <v>0</v>
      </c>
      <c r="CR25" s="162">
        <f t="shared" si="41"/>
        <v>0</v>
      </c>
      <c r="CS25" s="162">
        <f t="shared" si="42"/>
        <v>0</v>
      </c>
      <c r="CT25" s="162">
        <f t="shared" si="43"/>
        <v>0</v>
      </c>
      <c r="CU25" s="162">
        <f t="shared" si="44"/>
        <v>0</v>
      </c>
      <c r="CV25" s="163">
        <f t="shared" si="45"/>
        <v>0</v>
      </c>
      <c r="CW25" s="164">
        <f>SUMIF($B$87:$B$91,"Sungdo",$CW$87:$CW$91)</f>
        <v>0</v>
      </c>
      <c r="CX25" s="165">
        <f t="shared" si="19"/>
        <v>0</v>
      </c>
      <c r="DB25" s="1"/>
    </row>
    <row r="26" spans="2:106" s="2" customFormat="1" ht="18" customHeight="1">
      <c r="B26" s="2" t="s">
        <v>99</v>
      </c>
      <c r="C26" s="638"/>
      <c r="D26" s="151" t="s">
        <v>94</v>
      </c>
      <c r="E26" s="161">
        <f>SUMIF($B$87:$B$91,"Sejong",E87:E91)</f>
        <v>0</v>
      </c>
      <c r="F26" s="159">
        <f t="shared" ref="F26:BQ26" si="64">SUMIF($B$87:$B$91,"Sejong",F87:F91)</f>
        <v>0</v>
      </c>
      <c r="G26" s="159">
        <f t="shared" si="64"/>
        <v>0</v>
      </c>
      <c r="H26" s="159">
        <f t="shared" si="64"/>
        <v>0</v>
      </c>
      <c r="I26" s="159">
        <f t="shared" si="64"/>
        <v>0</v>
      </c>
      <c r="J26" s="159">
        <f t="shared" si="64"/>
        <v>0</v>
      </c>
      <c r="K26" s="159">
        <f t="shared" si="64"/>
        <v>0</v>
      </c>
      <c r="L26" s="159">
        <f t="shared" si="64"/>
        <v>0</v>
      </c>
      <c r="M26" s="159">
        <f t="shared" si="64"/>
        <v>0</v>
      </c>
      <c r="N26" s="159">
        <f t="shared" si="64"/>
        <v>0</v>
      </c>
      <c r="O26" s="159">
        <f t="shared" si="64"/>
        <v>0</v>
      </c>
      <c r="P26" s="160">
        <f t="shared" si="64"/>
        <v>0</v>
      </c>
      <c r="Q26" s="161">
        <f t="shared" si="64"/>
        <v>0</v>
      </c>
      <c r="R26" s="159">
        <f t="shared" si="64"/>
        <v>0</v>
      </c>
      <c r="S26" s="159">
        <f t="shared" si="64"/>
        <v>0</v>
      </c>
      <c r="T26" s="159">
        <f t="shared" si="64"/>
        <v>0</v>
      </c>
      <c r="U26" s="159">
        <f t="shared" si="64"/>
        <v>0</v>
      </c>
      <c r="V26" s="159">
        <f t="shared" si="64"/>
        <v>0</v>
      </c>
      <c r="W26" s="159">
        <f t="shared" si="64"/>
        <v>0</v>
      </c>
      <c r="X26" s="159">
        <f t="shared" si="64"/>
        <v>0</v>
      </c>
      <c r="Y26" s="159">
        <f t="shared" si="64"/>
        <v>0</v>
      </c>
      <c r="Z26" s="159">
        <f t="shared" si="64"/>
        <v>0</v>
      </c>
      <c r="AA26" s="159">
        <f t="shared" si="64"/>
        <v>0</v>
      </c>
      <c r="AB26" s="160">
        <f t="shared" si="64"/>
        <v>0</v>
      </c>
      <c r="AC26" s="161">
        <f t="shared" si="64"/>
        <v>0</v>
      </c>
      <c r="AD26" s="159">
        <f t="shared" si="64"/>
        <v>0</v>
      </c>
      <c r="AE26" s="159">
        <f t="shared" si="64"/>
        <v>0</v>
      </c>
      <c r="AF26" s="159">
        <f t="shared" si="64"/>
        <v>0</v>
      </c>
      <c r="AG26" s="159">
        <f t="shared" si="64"/>
        <v>0</v>
      </c>
      <c r="AH26" s="159">
        <f t="shared" si="64"/>
        <v>0</v>
      </c>
      <c r="AI26" s="159">
        <f t="shared" si="64"/>
        <v>0</v>
      </c>
      <c r="AJ26" s="159">
        <f t="shared" si="64"/>
        <v>0</v>
      </c>
      <c r="AK26" s="159">
        <f t="shared" si="64"/>
        <v>0</v>
      </c>
      <c r="AL26" s="159">
        <f t="shared" si="64"/>
        <v>0</v>
      </c>
      <c r="AM26" s="159">
        <f t="shared" si="64"/>
        <v>0</v>
      </c>
      <c r="AN26" s="160">
        <f t="shared" si="64"/>
        <v>0</v>
      </c>
      <c r="AO26" s="161">
        <f t="shared" si="64"/>
        <v>0</v>
      </c>
      <c r="AP26" s="159">
        <f t="shared" si="64"/>
        <v>0</v>
      </c>
      <c r="AQ26" s="159">
        <f t="shared" si="64"/>
        <v>0</v>
      </c>
      <c r="AR26" s="159">
        <f t="shared" si="64"/>
        <v>0</v>
      </c>
      <c r="AS26" s="159">
        <f t="shared" si="64"/>
        <v>0</v>
      </c>
      <c r="AT26" s="159">
        <f t="shared" si="64"/>
        <v>0</v>
      </c>
      <c r="AU26" s="159">
        <f t="shared" si="64"/>
        <v>0</v>
      </c>
      <c r="AV26" s="159">
        <f t="shared" si="64"/>
        <v>0</v>
      </c>
      <c r="AW26" s="159">
        <f t="shared" si="64"/>
        <v>0</v>
      </c>
      <c r="AX26" s="159">
        <f t="shared" si="64"/>
        <v>0</v>
      </c>
      <c r="AY26" s="159">
        <f t="shared" si="64"/>
        <v>0</v>
      </c>
      <c r="AZ26" s="160">
        <f t="shared" si="64"/>
        <v>0</v>
      </c>
      <c r="BA26" s="161">
        <f t="shared" si="64"/>
        <v>0</v>
      </c>
      <c r="BB26" s="159">
        <f t="shared" si="64"/>
        <v>0</v>
      </c>
      <c r="BC26" s="159">
        <f t="shared" si="64"/>
        <v>0</v>
      </c>
      <c r="BD26" s="159">
        <f t="shared" si="64"/>
        <v>0</v>
      </c>
      <c r="BE26" s="159">
        <f t="shared" si="64"/>
        <v>0</v>
      </c>
      <c r="BF26" s="159">
        <f t="shared" si="64"/>
        <v>0</v>
      </c>
      <c r="BG26" s="159">
        <f t="shared" si="64"/>
        <v>0</v>
      </c>
      <c r="BH26" s="159">
        <f t="shared" si="64"/>
        <v>0</v>
      </c>
      <c r="BI26" s="159">
        <f t="shared" si="64"/>
        <v>0</v>
      </c>
      <c r="BJ26" s="159">
        <f t="shared" si="64"/>
        <v>0</v>
      </c>
      <c r="BK26" s="159">
        <f t="shared" si="64"/>
        <v>0</v>
      </c>
      <c r="BL26" s="160">
        <f t="shared" si="64"/>
        <v>0</v>
      </c>
      <c r="BM26" s="161">
        <f t="shared" si="64"/>
        <v>0</v>
      </c>
      <c r="BN26" s="159">
        <f t="shared" si="64"/>
        <v>0</v>
      </c>
      <c r="BO26" s="159">
        <f t="shared" si="64"/>
        <v>0</v>
      </c>
      <c r="BP26" s="159">
        <f t="shared" si="64"/>
        <v>0</v>
      </c>
      <c r="BQ26" s="159">
        <f t="shared" si="64"/>
        <v>0</v>
      </c>
      <c r="BR26" s="159">
        <f t="shared" ref="BR26:CJ26" si="65">SUMIF($B$87:$B$91,"Sejong",BR87:BR91)</f>
        <v>0</v>
      </c>
      <c r="BS26" s="159">
        <f t="shared" si="65"/>
        <v>0</v>
      </c>
      <c r="BT26" s="159">
        <f t="shared" si="65"/>
        <v>0</v>
      </c>
      <c r="BU26" s="159">
        <f t="shared" si="65"/>
        <v>0</v>
      </c>
      <c r="BV26" s="159">
        <f t="shared" si="65"/>
        <v>0</v>
      </c>
      <c r="BW26" s="159">
        <f t="shared" si="65"/>
        <v>0</v>
      </c>
      <c r="BX26" s="184">
        <f t="shared" si="65"/>
        <v>0</v>
      </c>
      <c r="BY26" s="161">
        <f t="shared" si="65"/>
        <v>0</v>
      </c>
      <c r="BZ26" s="159">
        <f t="shared" si="65"/>
        <v>0</v>
      </c>
      <c r="CA26" s="159">
        <f t="shared" si="65"/>
        <v>0</v>
      </c>
      <c r="CB26" s="159">
        <f t="shared" si="65"/>
        <v>0</v>
      </c>
      <c r="CC26" s="159">
        <f t="shared" si="65"/>
        <v>0</v>
      </c>
      <c r="CD26" s="159">
        <f t="shared" si="65"/>
        <v>0</v>
      </c>
      <c r="CE26" s="159">
        <f t="shared" si="65"/>
        <v>0</v>
      </c>
      <c r="CF26" s="159">
        <f t="shared" si="65"/>
        <v>0</v>
      </c>
      <c r="CG26" s="159">
        <f t="shared" si="65"/>
        <v>0</v>
      </c>
      <c r="CH26" s="159">
        <f t="shared" si="65"/>
        <v>0</v>
      </c>
      <c r="CI26" s="159">
        <f t="shared" si="65"/>
        <v>0</v>
      </c>
      <c r="CJ26" s="160">
        <f t="shared" si="65"/>
        <v>0</v>
      </c>
      <c r="CK26" s="187">
        <f t="shared" si="34"/>
        <v>0</v>
      </c>
      <c r="CL26" s="162">
        <f t="shared" si="35"/>
        <v>0</v>
      </c>
      <c r="CM26" s="162">
        <f t="shared" si="36"/>
        <v>0</v>
      </c>
      <c r="CN26" s="162">
        <f t="shared" si="37"/>
        <v>0</v>
      </c>
      <c r="CO26" s="162">
        <f t="shared" si="38"/>
        <v>0</v>
      </c>
      <c r="CP26" s="162">
        <f t="shared" si="39"/>
        <v>0</v>
      </c>
      <c r="CQ26" s="162">
        <f t="shared" si="40"/>
        <v>0</v>
      </c>
      <c r="CR26" s="162">
        <f t="shared" si="41"/>
        <v>0</v>
      </c>
      <c r="CS26" s="162">
        <f t="shared" si="42"/>
        <v>0</v>
      </c>
      <c r="CT26" s="162">
        <f t="shared" si="43"/>
        <v>0</v>
      </c>
      <c r="CU26" s="162">
        <f t="shared" si="44"/>
        <v>0</v>
      </c>
      <c r="CV26" s="163">
        <f t="shared" si="45"/>
        <v>0</v>
      </c>
      <c r="CW26" s="164">
        <f>SUMIF($B$87:$B$91,"Sejong",$CW$87:$CW$91)</f>
        <v>0</v>
      </c>
      <c r="CX26" s="165">
        <f t="shared" si="19"/>
        <v>0</v>
      </c>
      <c r="DB26" s="1"/>
    </row>
    <row r="27" spans="2:106" s="2" customFormat="1" ht="18" customHeight="1">
      <c r="B27" s="2" t="s">
        <v>89</v>
      </c>
      <c r="C27" s="638"/>
      <c r="D27" s="151" t="s">
        <v>93</v>
      </c>
      <c r="E27" s="161">
        <f>SUMIF($B$87:$B$91,"Kunjong",E87:E91)</f>
        <v>0</v>
      </c>
      <c r="F27" s="159">
        <f t="shared" ref="F27:BQ27" si="66">SUMIF($B$87:$B$91,"Kunjong",F87:F91)</f>
        <v>0</v>
      </c>
      <c r="G27" s="159">
        <f t="shared" si="66"/>
        <v>0</v>
      </c>
      <c r="H27" s="159">
        <f t="shared" si="66"/>
        <v>0</v>
      </c>
      <c r="I27" s="159">
        <f t="shared" si="66"/>
        <v>0</v>
      </c>
      <c r="J27" s="159">
        <f t="shared" si="66"/>
        <v>0</v>
      </c>
      <c r="K27" s="159">
        <f t="shared" si="66"/>
        <v>0</v>
      </c>
      <c r="L27" s="159">
        <f t="shared" si="66"/>
        <v>0</v>
      </c>
      <c r="M27" s="159">
        <f t="shared" si="66"/>
        <v>0</v>
      </c>
      <c r="N27" s="159">
        <f t="shared" si="66"/>
        <v>0</v>
      </c>
      <c r="O27" s="159">
        <f t="shared" si="66"/>
        <v>0</v>
      </c>
      <c r="P27" s="160">
        <f t="shared" si="66"/>
        <v>0</v>
      </c>
      <c r="Q27" s="161">
        <f t="shared" si="66"/>
        <v>0</v>
      </c>
      <c r="R27" s="159">
        <f t="shared" si="66"/>
        <v>0</v>
      </c>
      <c r="S27" s="159">
        <f t="shared" si="66"/>
        <v>0</v>
      </c>
      <c r="T27" s="159">
        <f t="shared" si="66"/>
        <v>0</v>
      </c>
      <c r="U27" s="159">
        <f t="shared" si="66"/>
        <v>0</v>
      </c>
      <c r="V27" s="159">
        <f t="shared" si="66"/>
        <v>0</v>
      </c>
      <c r="W27" s="159">
        <f t="shared" si="66"/>
        <v>0</v>
      </c>
      <c r="X27" s="159">
        <f t="shared" si="66"/>
        <v>0</v>
      </c>
      <c r="Y27" s="159">
        <f t="shared" si="66"/>
        <v>0</v>
      </c>
      <c r="Z27" s="159">
        <f t="shared" si="66"/>
        <v>0</v>
      </c>
      <c r="AA27" s="159">
        <f t="shared" si="66"/>
        <v>0</v>
      </c>
      <c r="AB27" s="160">
        <f t="shared" si="66"/>
        <v>0</v>
      </c>
      <c r="AC27" s="161">
        <f t="shared" si="66"/>
        <v>0</v>
      </c>
      <c r="AD27" s="159">
        <f t="shared" si="66"/>
        <v>0</v>
      </c>
      <c r="AE27" s="159">
        <f t="shared" si="66"/>
        <v>0</v>
      </c>
      <c r="AF27" s="159">
        <f t="shared" si="66"/>
        <v>0</v>
      </c>
      <c r="AG27" s="159">
        <f t="shared" si="66"/>
        <v>0</v>
      </c>
      <c r="AH27" s="159">
        <f t="shared" si="66"/>
        <v>0</v>
      </c>
      <c r="AI27" s="159">
        <f t="shared" si="66"/>
        <v>0</v>
      </c>
      <c r="AJ27" s="159">
        <f t="shared" si="66"/>
        <v>0</v>
      </c>
      <c r="AK27" s="159">
        <f t="shared" si="66"/>
        <v>0</v>
      </c>
      <c r="AL27" s="159">
        <f t="shared" si="66"/>
        <v>0</v>
      </c>
      <c r="AM27" s="159">
        <f t="shared" si="66"/>
        <v>0</v>
      </c>
      <c r="AN27" s="160">
        <f t="shared" si="66"/>
        <v>0</v>
      </c>
      <c r="AO27" s="161">
        <f t="shared" si="66"/>
        <v>0</v>
      </c>
      <c r="AP27" s="159">
        <f t="shared" si="66"/>
        <v>0</v>
      </c>
      <c r="AQ27" s="159">
        <f t="shared" si="66"/>
        <v>0</v>
      </c>
      <c r="AR27" s="159">
        <f t="shared" si="66"/>
        <v>0</v>
      </c>
      <c r="AS27" s="159">
        <f t="shared" si="66"/>
        <v>0</v>
      </c>
      <c r="AT27" s="159">
        <f t="shared" si="66"/>
        <v>0</v>
      </c>
      <c r="AU27" s="159">
        <f t="shared" si="66"/>
        <v>0</v>
      </c>
      <c r="AV27" s="159">
        <f t="shared" si="66"/>
        <v>0</v>
      </c>
      <c r="AW27" s="159">
        <f t="shared" si="66"/>
        <v>0</v>
      </c>
      <c r="AX27" s="159">
        <f t="shared" si="66"/>
        <v>0</v>
      </c>
      <c r="AY27" s="159">
        <f t="shared" si="66"/>
        <v>0</v>
      </c>
      <c r="AZ27" s="160">
        <f t="shared" si="66"/>
        <v>0</v>
      </c>
      <c r="BA27" s="161">
        <f t="shared" si="66"/>
        <v>0</v>
      </c>
      <c r="BB27" s="159">
        <f t="shared" si="66"/>
        <v>0</v>
      </c>
      <c r="BC27" s="159">
        <f t="shared" si="66"/>
        <v>0</v>
      </c>
      <c r="BD27" s="159">
        <f t="shared" si="66"/>
        <v>0</v>
      </c>
      <c r="BE27" s="159">
        <f t="shared" si="66"/>
        <v>0</v>
      </c>
      <c r="BF27" s="159">
        <f t="shared" si="66"/>
        <v>0</v>
      </c>
      <c r="BG27" s="159">
        <f t="shared" si="66"/>
        <v>0</v>
      </c>
      <c r="BH27" s="159">
        <f t="shared" si="66"/>
        <v>0</v>
      </c>
      <c r="BI27" s="159">
        <f t="shared" si="66"/>
        <v>0</v>
      </c>
      <c r="BJ27" s="159">
        <f t="shared" si="66"/>
        <v>0</v>
      </c>
      <c r="BK27" s="159">
        <f t="shared" si="66"/>
        <v>0</v>
      </c>
      <c r="BL27" s="160">
        <f t="shared" si="66"/>
        <v>0</v>
      </c>
      <c r="BM27" s="161">
        <f t="shared" si="66"/>
        <v>0</v>
      </c>
      <c r="BN27" s="159">
        <f t="shared" si="66"/>
        <v>0</v>
      </c>
      <c r="BO27" s="159">
        <f t="shared" si="66"/>
        <v>0</v>
      </c>
      <c r="BP27" s="159">
        <f t="shared" si="66"/>
        <v>0</v>
      </c>
      <c r="BQ27" s="159">
        <f t="shared" si="66"/>
        <v>0</v>
      </c>
      <c r="BR27" s="159">
        <f t="shared" ref="BR27:CJ27" si="67">SUMIF($B$87:$B$91,"Kunjong",BR87:BR91)</f>
        <v>0</v>
      </c>
      <c r="BS27" s="159">
        <f t="shared" si="67"/>
        <v>0</v>
      </c>
      <c r="BT27" s="159">
        <f t="shared" si="67"/>
        <v>0</v>
      </c>
      <c r="BU27" s="159">
        <f t="shared" si="67"/>
        <v>0</v>
      </c>
      <c r="BV27" s="159">
        <f t="shared" si="67"/>
        <v>0</v>
      </c>
      <c r="BW27" s="159">
        <f t="shared" si="67"/>
        <v>0</v>
      </c>
      <c r="BX27" s="184">
        <f t="shared" si="67"/>
        <v>0</v>
      </c>
      <c r="BY27" s="161">
        <f t="shared" si="67"/>
        <v>0</v>
      </c>
      <c r="BZ27" s="159">
        <f t="shared" si="67"/>
        <v>0</v>
      </c>
      <c r="CA27" s="159">
        <f t="shared" si="67"/>
        <v>0</v>
      </c>
      <c r="CB27" s="159">
        <f t="shared" si="67"/>
        <v>0</v>
      </c>
      <c r="CC27" s="159">
        <f t="shared" si="67"/>
        <v>0</v>
      </c>
      <c r="CD27" s="159">
        <f t="shared" si="67"/>
        <v>0</v>
      </c>
      <c r="CE27" s="159">
        <f t="shared" si="67"/>
        <v>0</v>
      </c>
      <c r="CF27" s="159">
        <f t="shared" si="67"/>
        <v>0</v>
      </c>
      <c r="CG27" s="159">
        <f t="shared" si="67"/>
        <v>0</v>
      </c>
      <c r="CH27" s="159">
        <f t="shared" si="67"/>
        <v>0</v>
      </c>
      <c r="CI27" s="159">
        <f t="shared" si="67"/>
        <v>0</v>
      </c>
      <c r="CJ27" s="160">
        <f t="shared" si="67"/>
        <v>0</v>
      </c>
      <c r="CK27" s="187">
        <f t="shared" si="34"/>
        <v>0</v>
      </c>
      <c r="CL27" s="162">
        <f t="shared" si="35"/>
        <v>0</v>
      </c>
      <c r="CM27" s="162">
        <f t="shared" si="36"/>
        <v>0</v>
      </c>
      <c r="CN27" s="162">
        <f t="shared" si="37"/>
        <v>0</v>
      </c>
      <c r="CO27" s="162">
        <f t="shared" si="38"/>
        <v>0</v>
      </c>
      <c r="CP27" s="162">
        <f t="shared" si="39"/>
        <v>0</v>
      </c>
      <c r="CQ27" s="162">
        <f t="shared" si="40"/>
        <v>0</v>
      </c>
      <c r="CR27" s="162">
        <f t="shared" si="41"/>
        <v>0</v>
      </c>
      <c r="CS27" s="162">
        <f t="shared" si="42"/>
        <v>0</v>
      </c>
      <c r="CT27" s="162">
        <f t="shared" si="43"/>
        <v>0</v>
      </c>
      <c r="CU27" s="162">
        <f t="shared" si="44"/>
        <v>0</v>
      </c>
      <c r="CV27" s="163">
        <f t="shared" si="45"/>
        <v>0</v>
      </c>
      <c r="CW27" s="164">
        <f>SUMIF($B$87:$B$91,"Kunjong",$CW$87:$CW$91)</f>
        <v>0</v>
      </c>
      <c r="CX27" s="165">
        <f t="shared" si="19"/>
        <v>0</v>
      </c>
      <c r="DB27" s="1"/>
    </row>
    <row r="28" spans="2:106" s="2" customFormat="1" ht="18" customHeight="1">
      <c r="C28" s="638"/>
      <c r="D28" s="152" t="s">
        <v>64</v>
      </c>
      <c r="E28" s="168">
        <f t="shared" ref="E28" si="68">SUM(E23:E27)</f>
        <v>0</v>
      </c>
      <c r="F28" s="166">
        <f t="shared" ref="F28:BQ28" si="69">SUM(F23:F27)</f>
        <v>0</v>
      </c>
      <c r="G28" s="166">
        <f t="shared" si="69"/>
        <v>0</v>
      </c>
      <c r="H28" s="166">
        <f t="shared" si="69"/>
        <v>0</v>
      </c>
      <c r="I28" s="166">
        <f t="shared" si="69"/>
        <v>0</v>
      </c>
      <c r="J28" s="166">
        <f t="shared" si="69"/>
        <v>0</v>
      </c>
      <c r="K28" s="166">
        <f t="shared" si="69"/>
        <v>0</v>
      </c>
      <c r="L28" s="166">
        <f t="shared" si="69"/>
        <v>0</v>
      </c>
      <c r="M28" s="166">
        <f t="shared" si="69"/>
        <v>0</v>
      </c>
      <c r="N28" s="166">
        <f t="shared" si="69"/>
        <v>0</v>
      </c>
      <c r="O28" s="166">
        <f t="shared" si="69"/>
        <v>0</v>
      </c>
      <c r="P28" s="167">
        <f t="shared" si="69"/>
        <v>0</v>
      </c>
      <c r="Q28" s="168">
        <f t="shared" si="69"/>
        <v>0</v>
      </c>
      <c r="R28" s="166">
        <f t="shared" si="69"/>
        <v>0</v>
      </c>
      <c r="S28" s="166">
        <f t="shared" si="69"/>
        <v>0</v>
      </c>
      <c r="T28" s="166">
        <f t="shared" si="69"/>
        <v>0</v>
      </c>
      <c r="U28" s="166">
        <f t="shared" si="69"/>
        <v>0</v>
      </c>
      <c r="V28" s="166">
        <f t="shared" si="69"/>
        <v>0</v>
      </c>
      <c r="W28" s="166">
        <f t="shared" si="69"/>
        <v>0</v>
      </c>
      <c r="X28" s="166">
        <f t="shared" si="69"/>
        <v>0</v>
      </c>
      <c r="Y28" s="166">
        <f t="shared" si="69"/>
        <v>0</v>
      </c>
      <c r="Z28" s="166">
        <f t="shared" si="69"/>
        <v>0</v>
      </c>
      <c r="AA28" s="166">
        <f t="shared" si="69"/>
        <v>0</v>
      </c>
      <c r="AB28" s="167">
        <f t="shared" si="69"/>
        <v>0</v>
      </c>
      <c r="AC28" s="168">
        <f t="shared" si="69"/>
        <v>0</v>
      </c>
      <c r="AD28" s="166">
        <f t="shared" si="69"/>
        <v>0</v>
      </c>
      <c r="AE28" s="166">
        <f t="shared" si="69"/>
        <v>0</v>
      </c>
      <c r="AF28" s="166">
        <f t="shared" si="69"/>
        <v>0</v>
      </c>
      <c r="AG28" s="166">
        <f t="shared" si="69"/>
        <v>0</v>
      </c>
      <c r="AH28" s="166">
        <f t="shared" si="69"/>
        <v>0</v>
      </c>
      <c r="AI28" s="166">
        <f t="shared" si="69"/>
        <v>0</v>
      </c>
      <c r="AJ28" s="166">
        <f t="shared" si="69"/>
        <v>0</v>
      </c>
      <c r="AK28" s="166">
        <f t="shared" si="69"/>
        <v>0</v>
      </c>
      <c r="AL28" s="166">
        <f t="shared" si="69"/>
        <v>0</v>
      </c>
      <c r="AM28" s="166">
        <f t="shared" si="69"/>
        <v>0</v>
      </c>
      <c r="AN28" s="167">
        <f t="shared" si="69"/>
        <v>0</v>
      </c>
      <c r="AO28" s="168">
        <f t="shared" si="69"/>
        <v>0</v>
      </c>
      <c r="AP28" s="166">
        <f t="shared" si="69"/>
        <v>0</v>
      </c>
      <c r="AQ28" s="166">
        <f t="shared" si="69"/>
        <v>0</v>
      </c>
      <c r="AR28" s="166">
        <f t="shared" si="69"/>
        <v>0</v>
      </c>
      <c r="AS28" s="166">
        <f t="shared" si="69"/>
        <v>0</v>
      </c>
      <c r="AT28" s="166">
        <f t="shared" si="69"/>
        <v>0</v>
      </c>
      <c r="AU28" s="166">
        <f t="shared" si="69"/>
        <v>0</v>
      </c>
      <c r="AV28" s="166">
        <f t="shared" si="69"/>
        <v>0</v>
      </c>
      <c r="AW28" s="166">
        <f t="shared" si="69"/>
        <v>0</v>
      </c>
      <c r="AX28" s="166">
        <f t="shared" si="69"/>
        <v>0</v>
      </c>
      <c r="AY28" s="166">
        <f t="shared" si="69"/>
        <v>0</v>
      </c>
      <c r="AZ28" s="167">
        <f t="shared" si="69"/>
        <v>0</v>
      </c>
      <c r="BA28" s="168">
        <f t="shared" si="69"/>
        <v>0</v>
      </c>
      <c r="BB28" s="166">
        <f t="shared" si="69"/>
        <v>0</v>
      </c>
      <c r="BC28" s="166">
        <f t="shared" si="69"/>
        <v>0</v>
      </c>
      <c r="BD28" s="166">
        <f t="shared" si="69"/>
        <v>0</v>
      </c>
      <c r="BE28" s="166">
        <f t="shared" si="69"/>
        <v>0</v>
      </c>
      <c r="BF28" s="166">
        <f t="shared" si="69"/>
        <v>0</v>
      </c>
      <c r="BG28" s="166">
        <f t="shared" si="69"/>
        <v>0</v>
      </c>
      <c r="BH28" s="166">
        <f t="shared" si="69"/>
        <v>0</v>
      </c>
      <c r="BI28" s="166">
        <f t="shared" si="69"/>
        <v>0</v>
      </c>
      <c r="BJ28" s="166">
        <f t="shared" si="69"/>
        <v>0</v>
      </c>
      <c r="BK28" s="166">
        <f t="shared" si="69"/>
        <v>0</v>
      </c>
      <c r="BL28" s="167">
        <f t="shared" si="69"/>
        <v>0</v>
      </c>
      <c r="BM28" s="168">
        <f t="shared" si="69"/>
        <v>0</v>
      </c>
      <c r="BN28" s="166">
        <f t="shared" si="69"/>
        <v>0</v>
      </c>
      <c r="BO28" s="166">
        <f t="shared" si="69"/>
        <v>0</v>
      </c>
      <c r="BP28" s="166">
        <f t="shared" si="69"/>
        <v>0</v>
      </c>
      <c r="BQ28" s="166">
        <f t="shared" si="69"/>
        <v>0</v>
      </c>
      <c r="BR28" s="166">
        <f t="shared" ref="BR28:CJ28" si="70">SUM(BR23:BR27)</f>
        <v>0</v>
      </c>
      <c r="BS28" s="166">
        <f t="shared" si="70"/>
        <v>0</v>
      </c>
      <c r="BT28" s="166">
        <f t="shared" si="70"/>
        <v>0</v>
      </c>
      <c r="BU28" s="166">
        <f t="shared" si="70"/>
        <v>0</v>
      </c>
      <c r="BV28" s="166">
        <f t="shared" si="70"/>
        <v>0</v>
      </c>
      <c r="BW28" s="166">
        <f t="shared" si="70"/>
        <v>0</v>
      </c>
      <c r="BX28" s="185">
        <f t="shared" si="70"/>
        <v>0</v>
      </c>
      <c r="BY28" s="168">
        <f t="shared" si="70"/>
        <v>0</v>
      </c>
      <c r="BZ28" s="166">
        <f t="shared" si="70"/>
        <v>0</v>
      </c>
      <c r="CA28" s="166">
        <f t="shared" si="70"/>
        <v>0</v>
      </c>
      <c r="CB28" s="166">
        <f t="shared" si="70"/>
        <v>0</v>
      </c>
      <c r="CC28" s="166">
        <f t="shared" si="70"/>
        <v>0</v>
      </c>
      <c r="CD28" s="166">
        <f t="shared" si="70"/>
        <v>0</v>
      </c>
      <c r="CE28" s="166">
        <f t="shared" si="70"/>
        <v>0</v>
      </c>
      <c r="CF28" s="166">
        <f t="shared" si="70"/>
        <v>0</v>
      </c>
      <c r="CG28" s="166">
        <f t="shared" si="70"/>
        <v>0</v>
      </c>
      <c r="CH28" s="166">
        <f t="shared" si="70"/>
        <v>0</v>
      </c>
      <c r="CI28" s="166">
        <f t="shared" si="70"/>
        <v>0</v>
      </c>
      <c r="CJ28" s="167">
        <f t="shared" si="70"/>
        <v>0</v>
      </c>
      <c r="CK28" s="188">
        <f t="shared" ref="CK28:CV29" si="71">SUM(E28,Q28,AC28,AO28,BA28,BM28,BY28)</f>
        <v>0</v>
      </c>
      <c r="CL28" s="169">
        <f t="shared" si="71"/>
        <v>0</v>
      </c>
      <c r="CM28" s="169">
        <f t="shared" si="71"/>
        <v>0</v>
      </c>
      <c r="CN28" s="169">
        <f t="shared" si="71"/>
        <v>0</v>
      </c>
      <c r="CO28" s="169">
        <f t="shared" si="71"/>
        <v>0</v>
      </c>
      <c r="CP28" s="169">
        <f t="shared" si="71"/>
        <v>0</v>
      </c>
      <c r="CQ28" s="169">
        <f t="shared" si="71"/>
        <v>0</v>
      </c>
      <c r="CR28" s="169">
        <f t="shared" si="71"/>
        <v>0</v>
      </c>
      <c r="CS28" s="169">
        <f t="shared" si="71"/>
        <v>0</v>
      </c>
      <c r="CT28" s="169">
        <f t="shared" si="71"/>
        <v>0</v>
      </c>
      <c r="CU28" s="169">
        <f t="shared" si="71"/>
        <v>0</v>
      </c>
      <c r="CV28" s="170">
        <f t="shared" si="71"/>
        <v>0</v>
      </c>
      <c r="CW28" s="171">
        <f>SUM(CK28,CM28,CO28,CQ28,CS28,CU28)</f>
        <v>0</v>
      </c>
      <c r="CX28" s="172">
        <f>SUM(CL28,CN28,CP28,CR28,CT28,CV28)</f>
        <v>0</v>
      </c>
      <c r="DB28" s="1"/>
    </row>
    <row r="29" spans="2:106" ht="24.95" customHeight="1" thickBot="1">
      <c r="C29" s="632" t="s">
        <v>48</v>
      </c>
      <c r="D29" s="633"/>
      <c r="E29" s="175">
        <f t="shared" ref="E29:BO29" ca="1" si="72">E16+E22</f>
        <v>0</v>
      </c>
      <c r="F29" s="173">
        <f t="shared" si="72"/>
        <v>0</v>
      </c>
      <c r="G29" s="173">
        <f t="shared" ca="1" si="72"/>
        <v>0</v>
      </c>
      <c r="H29" s="173">
        <f t="shared" ca="1" si="72"/>
        <v>0</v>
      </c>
      <c r="I29" s="173">
        <f t="shared" ca="1" si="72"/>
        <v>0</v>
      </c>
      <c r="J29" s="173">
        <f t="shared" ca="1" si="72"/>
        <v>0</v>
      </c>
      <c r="K29" s="173">
        <f t="shared" ca="1" si="72"/>
        <v>0</v>
      </c>
      <c r="L29" s="173">
        <f t="shared" ca="1" si="72"/>
        <v>0</v>
      </c>
      <c r="M29" s="173">
        <f t="shared" ca="1" si="72"/>
        <v>0</v>
      </c>
      <c r="N29" s="173">
        <f t="shared" ca="1" si="72"/>
        <v>0</v>
      </c>
      <c r="O29" s="173">
        <f t="shared" ca="1" si="72"/>
        <v>0</v>
      </c>
      <c r="P29" s="174">
        <f t="shared" ca="1" si="72"/>
        <v>0</v>
      </c>
      <c r="Q29" s="175">
        <f t="shared" ca="1" si="72"/>
        <v>0</v>
      </c>
      <c r="R29" s="173">
        <f t="shared" ca="1" si="72"/>
        <v>0</v>
      </c>
      <c r="S29" s="173">
        <f t="shared" ca="1" si="72"/>
        <v>0</v>
      </c>
      <c r="T29" s="173">
        <f t="shared" ca="1" si="72"/>
        <v>0</v>
      </c>
      <c r="U29" s="173">
        <f t="shared" ca="1" si="72"/>
        <v>0</v>
      </c>
      <c r="V29" s="173">
        <f t="shared" ca="1" si="72"/>
        <v>0</v>
      </c>
      <c r="W29" s="173">
        <f t="shared" ca="1" si="72"/>
        <v>0</v>
      </c>
      <c r="X29" s="173">
        <f t="shared" ca="1" si="72"/>
        <v>0</v>
      </c>
      <c r="Y29" s="173">
        <f t="shared" ca="1" si="72"/>
        <v>0</v>
      </c>
      <c r="Z29" s="173">
        <f t="shared" ca="1" si="72"/>
        <v>0</v>
      </c>
      <c r="AA29" s="173">
        <f t="shared" ca="1" si="72"/>
        <v>0</v>
      </c>
      <c r="AB29" s="174">
        <f t="shared" ca="1" si="72"/>
        <v>0</v>
      </c>
      <c r="AC29" s="175">
        <f t="shared" ca="1" si="72"/>
        <v>0</v>
      </c>
      <c r="AD29" s="173">
        <f t="shared" ca="1" si="72"/>
        <v>0</v>
      </c>
      <c r="AE29" s="173">
        <f t="shared" ca="1" si="72"/>
        <v>0</v>
      </c>
      <c r="AF29" s="173">
        <f t="shared" ca="1" si="72"/>
        <v>0</v>
      </c>
      <c r="AG29" s="173">
        <f t="shared" ca="1" si="72"/>
        <v>0</v>
      </c>
      <c r="AH29" s="173">
        <f t="shared" ca="1" si="72"/>
        <v>0</v>
      </c>
      <c r="AI29" s="173">
        <f t="shared" ca="1" si="72"/>
        <v>0</v>
      </c>
      <c r="AJ29" s="173">
        <f t="shared" ca="1" si="72"/>
        <v>0</v>
      </c>
      <c r="AK29" s="173">
        <f t="shared" ca="1" si="72"/>
        <v>0</v>
      </c>
      <c r="AL29" s="173">
        <f t="shared" ca="1" si="72"/>
        <v>0</v>
      </c>
      <c r="AM29" s="173">
        <f t="shared" ca="1" si="72"/>
        <v>0</v>
      </c>
      <c r="AN29" s="174">
        <f t="shared" ca="1" si="72"/>
        <v>0</v>
      </c>
      <c r="AO29" s="175">
        <f t="shared" ca="1" si="72"/>
        <v>0</v>
      </c>
      <c r="AP29" s="173">
        <f t="shared" ca="1" si="72"/>
        <v>0</v>
      </c>
      <c r="AQ29" s="173">
        <f t="shared" ca="1" si="72"/>
        <v>0</v>
      </c>
      <c r="AR29" s="173">
        <f t="shared" ca="1" si="72"/>
        <v>0</v>
      </c>
      <c r="AS29" s="173">
        <f t="shared" ca="1" si="72"/>
        <v>0</v>
      </c>
      <c r="AT29" s="173">
        <f t="shared" ca="1" si="72"/>
        <v>0</v>
      </c>
      <c r="AU29" s="173">
        <f t="shared" ca="1" si="72"/>
        <v>0</v>
      </c>
      <c r="AV29" s="173">
        <f t="shared" ca="1" si="72"/>
        <v>0</v>
      </c>
      <c r="AW29" s="173">
        <f t="shared" ca="1" si="72"/>
        <v>0</v>
      </c>
      <c r="AX29" s="173">
        <f t="shared" ca="1" si="72"/>
        <v>0</v>
      </c>
      <c r="AY29" s="173">
        <f t="shared" ca="1" si="72"/>
        <v>0</v>
      </c>
      <c r="AZ29" s="174">
        <f t="shared" ca="1" si="72"/>
        <v>0</v>
      </c>
      <c r="BA29" s="175">
        <f t="shared" ca="1" si="72"/>
        <v>0</v>
      </c>
      <c r="BB29" s="173">
        <f t="shared" ca="1" si="72"/>
        <v>0</v>
      </c>
      <c r="BC29" s="173">
        <f t="shared" ca="1" si="72"/>
        <v>0</v>
      </c>
      <c r="BD29" s="173">
        <f t="shared" ca="1" si="72"/>
        <v>0</v>
      </c>
      <c r="BE29" s="173">
        <f t="shared" ca="1" si="72"/>
        <v>0</v>
      </c>
      <c r="BF29" s="173">
        <f t="shared" ca="1" si="72"/>
        <v>0</v>
      </c>
      <c r="BG29" s="173">
        <f t="shared" ca="1" si="72"/>
        <v>0</v>
      </c>
      <c r="BH29" s="173">
        <f t="shared" ca="1" si="72"/>
        <v>0</v>
      </c>
      <c r="BI29" s="173">
        <f t="shared" ca="1" si="72"/>
        <v>0</v>
      </c>
      <c r="BJ29" s="173">
        <f t="shared" ca="1" si="72"/>
        <v>0</v>
      </c>
      <c r="BK29" s="173">
        <f t="shared" ca="1" si="72"/>
        <v>0</v>
      </c>
      <c r="BL29" s="174">
        <f t="shared" ca="1" si="72"/>
        <v>0</v>
      </c>
      <c r="BM29" s="175">
        <f t="shared" ca="1" si="72"/>
        <v>0</v>
      </c>
      <c r="BN29" s="173">
        <f t="shared" ca="1" si="72"/>
        <v>0</v>
      </c>
      <c r="BO29" s="173">
        <f t="shared" ca="1" si="72"/>
        <v>0</v>
      </c>
      <c r="BP29" s="173">
        <f t="shared" ref="BP29:CJ29" ca="1" si="73">BP16+BP22</f>
        <v>0</v>
      </c>
      <c r="BQ29" s="173">
        <f t="shared" ca="1" si="73"/>
        <v>0</v>
      </c>
      <c r="BR29" s="173">
        <f t="shared" ca="1" si="73"/>
        <v>0</v>
      </c>
      <c r="BS29" s="173">
        <f t="shared" ca="1" si="73"/>
        <v>0</v>
      </c>
      <c r="BT29" s="173">
        <f t="shared" ca="1" si="73"/>
        <v>0</v>
      </c>
      <c r="BU29" s="173">
        <f t="shared" ca="1" si="73"/>
        <v>0</v>
      </c>
      <c r="BV29" s="173">
        <f t="shared" ca="1" si="73"/>
        <v>0</v>
      </c>
      <c r="BW29" s="173">
        <f t="shared" ca="1" si="73"/>
        <v>0</v>
      </c>
      <c r="BX29" s="186">
        <f t="shared" ca="1" si="73"/>
        <v>0</v>
      </c>
      <c r="BY29" s="175">
        <f t="shared" ca="1" si="73"/>
        <v>0</v>
      </c>
      <c r="BZ29" s="173">
        <f ca="1">BZ16+BZ22</f>
        <v>0</v>
      </c>
      <c r="CA29" s="173">
        <f t="shared" ca="1" si="73"/>
        <v>0</v>
      </c>
      <c r="CB29" s="173">
        <f t="shared" ca="1" si="73"/>
        <v>0</v>
      </c>
      <c r="CC29" s="173">
        <f t="shared" ca="1" si="73"/>
        <v>0</v>
      </c>
      <c r="CD29" s="173">
        <f t="shared" ca="1" si="73"/>
        <v>0</v>
      </c>
      <c r="CE29" s="173">
        <f t="shared" ca="1" si="73"/>
        <v>0</v>
      </c>
      <c r="CF29" s="173">
        <f t="shared" ca="1" si="73"/>
        <v>0</v>
      </c>
      <c r="CG29" s="173">
        <f t="shared" ca="1" si="73"/>
        <v>0</v>
      </c>
      <c r="CH29" s="173">
        <f t="shared" ca="1" si="73"/>
        <v>0</v>
      </c>
      <c r="CI29" s="173">
        <f t="shared" ca="1" si="73"/>
        <v>0</v>
      </c>
      <c r="CJ29" s="174">
        <f t="shared" ca="1" si="73"/>
        <v>0</v>
      </c>
      <c r="CK29" s="174">
        <f t="shared" ca="1" si="71"/>
        <v>0</v>
      </c>
      <c r="CL29" s="174">
        <f t="shared" ca="1" si="71"/>
        <v>0</v>
      </c>
      <c r="CM29" s="174">
        <f t="shared" ca="1" si="71"/>
        <v>0</v>
      </c>
      <c r="CN29" s="174">
        <f t="shared" ca="1" si="71"/>
        <v>0</v>
      </c>
      <c r="CO29" s="174">
        <f t="shared" ca="1" si="71"/>
        <v>0</v>
      </c>
      <c r="CP29" s="174">
        <f t="shared" ca="1" si="71"/>
        <v>0</v>
      </c>
      <c r="CQ29" s="174">
        <f t="shared" ca="1" si="71"/>
        <v>0</v>
      </c>
      <c r="CR29" s="174">
        <f t="shared" ca="1" si="71"/>
        <v>0</v>
      </c>
      <c r="CS29" s="174">
        <f t="shared" ca="1" si="71"/>
        <v>0</v>
      </c>
      <c r="CT29" s="174">
        <f t="shared" ca="1" si="71"/>
        <v>0</v>
      </c>
      <c r="CU29" s="174">
        <f t="shared" ca="1" si="71"/>
        <v>0</v>
      </c>
      <c r="CV29" s="174">
        <f t="shared" ca="1" si="71"/>
        <v>0</v>
      </c>
      <c r="CW29" s="176">
        <f>SUM(CW16,CW22,CW28)</f>
        <v>0</v>
      </c>
      <c r="CX29" s="176">
        <f ca="1">SUM(CX16,CX22,CX28)</f>
        <v>0</v>
      </c>
    </row>
    <row r="30" spans="2:106" ht="15.75">
      <c r="CI30" s="14"/>
      <c r="CJ30" s="14"/>
      <c r="CK30" s="147"/>
      <c r="CL30" s="147"/>
      <c r="CM30" s="147"/>
      <c r="CN30" s="147"/>
      <c r="CO30" s="147"/>
      <c r="CP30" s="147"/>
      <c r="CQ30" s="147"/>
      <c r="CR30" s="147"/>
      <c r="CS30" s="147"/>
      <c r="CT30" s="147"/>
      <c r="CU30" s="147"/>
      <c r="CV30" s="147"/>
      <c r="CW30" s="148"/>
      <c r="CX30" s="148"/>
      <c r="CY30" s="14"/>
      <c r="CZ30" s="14"/>
    </row>
    <row r="31" spans="2:106" ht="12.75" customHeight="1"/>
    <row r="32" spans="2:106" ht="13.5" customHeight="1"/>
    <row r="33" spans="1:106" ht="12.75" customHeight="1">
      <c r="DB33" s="2"/>
    </row>
    <row r="34" spans="1:106" ht="13.5" customHeight="1">
      <c r="DB34" s="2"/>
    </row>
    <row r="35" spans="1:106" ht="16.5" thickBot="1">
      <c r="CI35" s="14"/>
      <c r="CJ35" s="14"/>
      <c r="CK35" s="147"/>
      <c r="CL35" s="147"/>
      <c r="CM35" s="147"/>
      <c r="CN35" s="147"/>
      <c r="CO35" s="147"/>
      <c r="CP35" s="147"/>
      <c r="CQ35" s="147"/>
      <c r="CR35" s="147"/>
      <c r="CS35" s="147"/>
      <c r="CT35" s="147"/>
      <c r="CU35" s="147"/>
      <c r="CV35" s="147"/>
      <c r="CW35" s="148"/>
      <c r="CX35" s="148"/>
      <c r="CY35" s="14"/>
      <c r="CZ35" s="14"/>
      <c r="DB35" s="2"/>
    </row>
    <row r="36" spans="1:106" ht="12.75" customHeight="1">
      <c r="A36" s="177"/>
      <c r="B36" s="178"/>
      <c r="C36" s="179"/>
      <c r="D36" s="179"/>
      <c r="E36" s="605" t="s">
        <v>82</v>
      </c>
      <c r="F36" s="606"/>
      <c r="G36" s="607" t="s">
        <v>83</v>
      </c>
      <c r="H36" s="608"/>
      <c r="I36" s="608"/>
      <c r="J36" s="608"/>
      <c r="K36" s="608"/>
      <c r="L36" s="608"/>
      <c r="M36" s="608"/>
      <c r="N36" s="608"/>
      <c r="O36" s="608"/>
      <c r="P36" s="609"/>
      <c r="Q36" s="613" t="s">
        <v>82</v>
      </c>
      <c r="R36" s="614"/>
      <c r="S36" s="615" t="s">
        <v>83</v>
      </c>
      <c r="T36" s="616"/>
      <c r="U36" s="616"/>
      <c r="V36" s="616"/>
      <c r="W36" s="616"/>
      <c r="X36" s="616"/>
      <c r="Y36" s="616"/>
      <c r="Z36" s="616"/>
      <c r="AA36" s="616"/>
      <c r="AB36" s="617"/>
      <c r="AC36" s="605" t="s">
        <v>82</v>
      </c>
      <c r="AD36" s="606"/>
      <c r="AE36" s="607" t="s">
        <v>83</v>
      </c>
      <c r="AF36" s="608"/>
      <c r="AG36" s="608"/>
      <c r="AH36" s="608"/>
      <c r="AI36" s="608"/>
      <c r="AJ36" s="608"/>
      <c r="AK36" s="608"/>
      <c r="AL36" s="608"/>
      <c r="AM36" s="608"/>
      <c r="AN36" s="609"/>
      <c r="AO36" s="605" t="s">
        <v>82</v>
      </c>
      <c r="AP36" s="606"/>
      <c r="AQ36" s="607" t="s">
        <v>83</v>
      </c>
      <c r="AR36" s="608"/>
      <c r="AS36" s="608"/>
      <c r="AT36" s="608"/>
      <c r="AU36" s="608"/>
      <c r="AV36" s="608"/>
      <c r="AW36" s="608"/>
      <c r="AX36" s="608"/>
      <c r="AY36" s="608"/>
      <c r="AZ36" s="609"/>
      <c r="BA36" s="605" t="s">
        <v>82</v>
      </c>
      <c r="BB36" s="606"/>
      <c r="BC36" s="607" t="s">
        <v>83</v>
      </c>
      <c r="BD36" s="608"/>
      <c r="BE36" s="608"/>
      <c r="BF36" s="608"/>
      <c r="BG36" s="608"/>
      <c r="BH36" s="608"/>
      <c r="BI36" s="608"/>
      <c r="BJ36" s="608"/>
      <c r="BK36" s="608"/>
      <c r="BL36" s="609"/>
      <c r="BM36" s="605" t="s">
        <v>82</v>
      </c>
      <c r="BN36" s="606"/>
      <c r="BO36" s="607" t="s">
        <v>83</v>
      </c>
      <c r="BP36" s="608"/>
      <c r="BQ36" s="608"/>
      <c r="BR36" s="608"/>
      <c r="BS36" s="608"/>
      <c r="BT36" s="608"/>
      <c r="BU36" s="608"/>
      <c r="BV36" s="608"/>
      <c r="BW36" s="608"/>
      <c r="BX36" s="609"/>
      <c r="BY36" s="605" t="s">
        <v>82</v>
      </c>
      <c r="BZ36" s="606"/>
      <c r="CA36" s="607" t="s">
        <v>83</v>
      </c>
      <c r="CB36" s="608"/>
      <c r="CC36" s="608"/>
      <c r="CD36" s="608"/>
      <c r="CE36" s="608"/>
      <c r="CF36" s="608"/>
      <c r="CG36" s="608"/>
      <c r="CH36" s="608"/>
      <c r="CI36" s="608"/>
      <c r="CJ36" s="609"/>
      <c r="CK36" s="599" t="s">
        <v>82</v>
      </c>
      <c r="CL36" s="600"/>
      <c r="CM36" s="600" t="s">
        <v>83</v>
      </c>
      <c r="CN36" s="600"/>
      <c r="CO36" s="600"/>
      <c r="CP36" s="600"/>
      <c r="CQ36" s="600"/>
      <c r="CR36" s="600"/>
      <c r="CS36" s="600"/>
      <c r="CT36" s="600"/>
      <c r="CU36" s="600"/>
      <c r="CV36" s="601"/>
      <c r="CW36" s="180" t="s">
        <v>80</v>
      </c>
      <c r="CX36" s="181" t="s">
        <v>81</v>
      </c>
      <c r="DB36" s="2"/>
    </row>
    <row r="37" spans="1:106" ht="23.25" customHeight="1" thickBot="1">
      <c r="A37" s="232"/>
      <c r="B37" s="494" t="s">
        <v>468</v>
      </c>
      <c r="C37" s="215" t="s">
        <v>551</v>
      </c>
      <c r="D37" s="215" t="s">
        <v>112</v>
      </c>
      <c r="E37" s="596" t="s">
        <v>89</v>
      </c>
      <c r="F37" s="597"/>
      <c r="G37" s="598" t="s">
        <v>84</v>
      </c>
      <c r="H37" s="597"/>
      <c r="I37" s="602" t="s">
        <v>85</v>
      </c>
      <c r="J37" s="603"/>
      <c r="K37" s="602" t="s">
        <v>86</v>
      </c>
      <c r="L37" s="603"/>
      <c r="M37" s="598" t="s">
        <v>87</v>
      </c>
      <c r="N37" s="597"/>
      <c r="O37" s="598" t="s">
        <v>88</v>
      </c>
      <c r="P37" s="604"/>
      <c r="Q37" s="618" t="s">
        <v>89</v>
      </c>
      <c r="R37" s="611"/>
      <c r="S37" s="610" t="s">
        <v>84</v>
      </c>
      <c r="T37" s="611"/>
      <c r="U37" s="610" t="s">
        <v>85</v>
      </c>
      <c r="V37" s="611"/>
      <c r="W37" s="610" t="s">
        <v>86</v>
      </c>
      <c r="X37" s="611"/>
      <c r="Y37" s="610" t="s">
        <v>87</v>
      </c>
      <c r="Z37" s="611"/>
      <c r="AA37" s="610" t="s">
        <v>88</v>
      </c>
      <c r="AB37" s="612"/>
      <c r="AC37" s="596" t="s">
        <v>89</v>
      </c>
      <c r="AD37" s="597"/>
      <c r="AE37" s="598" t="s">
        <v>84</v>
      </c>
      <c r="AF37" s="597"/>
      <c r="AG37" s="602" t="s">
        <v>85</v>
      </c>
      <c r="AH37" s="603"/>
      <c r="AI37" s="602" t="s">
        <v>86</v>
      </c>
      <c r="AJ37" s="603"/>
      <c r="AK37" s="598" t="s">
        <v>87</v>
      </c>
      <c r="AL37" s="597"/>
      <c r="AM37" s="598" t="s">
        <v>88</v>
      </c>
      <c r="AN37" s="604"/>
      <c r="AO37" s="596" t="s">
        <v>89</v>
      </c>
      <c r="AP37" s="597"/>
      <c r="AQ37" s="598" t="s">
        <v>84</v>
      </c>
      <c r="AR37" s="597"/>
      <c r="AS37" s="602" t="s">
        <v>85</v>
      </c>
      <c r="AT37" s="603"/>
      <c r="AU37" s="602" t="s">
        <v>86</v>
      </c>
      <c r="AV37" s="603"/>
      <c r="AW37" s="598" t="s">
        <v>87</v>
      </c>
      <c r="AX37" s="597"/>
      <c r="AY37" s="598" t="s">
        <v>88</v>
      </c>
      <c r="AZ37" s="604"/>
      <c r="BA37" s="596" t="s">
        <v>89</v>
      </c>
      <c r="BB37" s="597"/>
      <c r="BC37" s="598" t="s">
        <v>84</v>
      </c>
      <c r="BD37" s="597"/>
      <c r="BE37" s="602" t="s">
        <v>85</v>
      </c>
      <c r="BF37" s="603"/>
      <c r="BG37" s="602" t="s">
        <v>86</v>
      </c>
      <c r="BH37" s="603"/>
      <c r="BI37" s="598" t="s">
        <v>87</v>
      </c>
      <c r="BJ37" s="597"/>
      <c r="BK37" s="598" t="s">
        <v>88</v>
      </c>
      <c r="BL37" s="604"/>
      <c r="BM37" s="596" t="s">
        <v>89</v>
      </c>
      <c r="BN37" s="597"/>
      <c r="BO37" s="598" t="s">
        <v>84</v>
      </c>
      <c r="BP37" s="597"/>
      <c r="BQ37" s="602" t="s">
        <v>85</v>
      </c>
      <c r="BR37" s="603"/>
      <c r="BS37" s="602" t="s">
        <v>86</v>
      </c>
      <c r="BT37" s="603"/>
      <c r="BU37" s="598" t="s">
        <v>87</v>
      </c>
      <c r="BV37" s="597"/>
      <c r="BW37" s="598" t="s">
        <v>88</v>
      </c>
      <c r="BX37" s="604"/>
      <c r="BY37" s="596" t="s">
        <v>89</v>
      </c>
      <c r="BZ37" s="597"/>
      <c r="CA37" s="598" t="s">
        <v>84</v>
      </c>
      <c r="CB37" s="597"/>
      <c r="CC37" s="602" t="s">
        <v>85</v>
      </c>
      <c r="CD37" s="603"/>
      <c r="CE37" s="602" t="s">
        <v>86</v>
      </c>
      <c r="CF37" s="603"/>
      <c r="CG37" s="598" t="s">
        <v>87</v>
      </c>
      <c r="CH37" s="597"/>
      <c r="CI37" s="598" t="s">
        <v>88</v>
      </c>
      <c r="CJ37" s="604"/>
      <c r="CK37" s="599" t="s">
        <v>89</v>
      </c>
      <c r="CL37" s="600"/>
      <c r="CM37" s="600" t="s">
        <v>84</v>
      </c>
      <c r="CN37" s="600"/>
      <c r="CO37" s="600" t="s">
        <v>85</v>
      </c>
      <c r="CP37" s="600"/>
      <c r="CQ37" s="600" t="s">
        <v>86</v>
      </c>
      <c r="CR37" s="600"/>
      <c r="CS37" s="600" t="s">
        <v>87</v>
      </c>
      <c r="CT37" s="600"/>
      <c r="CU37" s="600" t="s">
        <v>88</v>
      </c>
      <c r="CV37" s="601"/>
      <c r="CW37" s="233">
        <f>SUM(CW38:CW91)</f>
        <v>0</v>
      </c>
      <c r="CX37" s="234">
        <f>SUM(CX38:CX91)</f>
        <v>0</v>
      </c>
      <c r="DB37" s="2"/>
    </row>
    <row r="38" spans="1:106" ht="15.75" customHeight="1">
      <c r="A38" s="619" t="s">
        <v>400</v>
      </c>
      <c r="B38" s="235" t="s">
        <v>120</v>
      </c>
      <c r="C38" s="216" t="s">
        <v>144</v>
      </c>
      <c r="D38" s="216" t="s">
        <v>145</v>
      </c>
      <c r="E38" s="485"/>
      <c r="F38" s="513"/>
      <c r="G38" s="513"/>
      <c r="H38" s="513"/>
      <c r="I38" s="513"/>
      <c r="J38" s="513"/>
      <c r="K38" s="513"/>
      <c r="L38" s="513"/>
      <c r="M38" s="513"/>
      <c r="N38" s="513"/>
      <c r="O38" s="513"/>
      <c r="P38" s="486"/>
      <c r="Q38" s="485"/>
      <c r="R38" s="513"/>
      <c r="S38" s="513"/>
      <c r="T38" s="513"/>
      <c r="U38" s="513"/>
      <c r="V38" s="513"/>
      <c r="W38" s="513"/>
      <c r="X38" s="513"/>
      <c r="Y38" s="513"/>
      <c r="Z38" s="513"/>
      <c r="AA38" s="513"/>
      <c r="AB38" s="486"/>
      <c r="AC38" s="485"/>
      <c r="AD38" s="513"/>
      <c r="AE38" s="513"/>
      <c r="AF38" s="513"/>
      <c r="AG38" s="513"/>
      <c r="AH38" s="513"/>
      <c r="AI38" s="513"/>
      <c r="AJ38" s="513"/>
      <c r="AK38" s="513"/>
      <c r="AL38" s="513"/>
      <c r="AM38" s="513"/>
      <c r="AN38" s="486"/>
      <c r="AO38" s="485"/>
      <c r="AP38" s="513"/>
      <c r="AQ38" s="513"/>
      <c r="AR38" s="513"/>
      <c r="AS38" s="513"/>
      <c r="AT38" s="513"/>
      <c r="AU38" s="513"/>
      <c r="AV38" s="513"/>
      <c r="AW38" s="513"/>
      <c r="AX38" s="513"/>
      <c r="AY38" s="513"/>
      <c r="AZ38" s="486"/>
      <c r="BA38" s="485"/>
      <c r="BB38" s="513"/>
      <c r="BC38" s="513"/>
      <c r="BD38" s="513"/>
      <c r="BE38" s="513"/>
      <c r="BF38" s="513"/>
      <c r="BG38" s="513"/>
      <c r="BH38" s="513"/>
      <c r="BI38" s="513"/>
      <c r="BJ38" s="513"/>
      <c r="BK38" s="513"/>
      <c r="BL38" s="486"/>
      <c r="BM38" s="485"/>
      <c r="BN38" s="513"/>
      <c r="BO38" s="513"/>
      <c r="BP38" s="513"/>
      <c r="BQ38" s="513"/>
      <c r="BR38" s="513"/>
      <c r="BS38" s="513"/>
      <c r="BT38" s="513"/>
      <c r="BU38" s="513"/>
      <c r="BV38" s="513"/>
      <c r="BW38" s="513"/>
      <c r="BX38" s="486"/>
      <c r="BY38" s="514"/>
      <c r="BZ38" s="513"/>
      <c r="CA38" s="513"/>
      <c r="CB38" s="513"/>
      <c r="CC38" s="513"/>
      <c r="CD38" s="513"/>
      <c r="CE38" s="513"/>
      <c r="CF38" s="513"/>
      <c r="CG38" s="513"/>
      <c r="CH38" s="513"/>
      <c r="CI38" s="513"/>
      <c r="CJ38" s="515"/>
      <c r="CK38" s="182"/>
      <c r="CL38" s="183"/>
      <c r="CM38" s="183"/>
      <c r="CN38" s="183"/>
      <c r="CO38" s="183"/>
      <c r="CP38" s="183"/>
      <c r="CQ38" s="183"/>
      <c r="CR38" s="183"/>
      <c r="CS38" s="183"/>
      <c r="CT38" s="183"/>
      <c r="CU38" s="183"/>
      <c r="CV38" s="315"/>
      <c r="CW38" s="318"/>
      <c r="CX38" s="343">
        <f t="shared" ref="CX38:CX42" si="74">SUM(CL38,CN38,CP38,CR38,CT38,CV38)</f>
        <v>0</v>
      </c>
      <c r="CZ38" t="str">
        <f>IF(CX38,0,"")</f>
        <v/>
      </c>
      <c r="DA38" t="e">
        <f t="shared" ref="DA38:DA75" si="75">IF(CZ38,0,CONCATENATE($A$38," ",C38," ",D38))</f>
        <v>#VALUE!</v>
      </c>
      <c r="DB38" s="2"/>
    </row>
    <row r="39" spans="1:106" ht="15.75">
      <c r="A39" s="620"/>
      <c r="B39" s="145" t="s">
        <v>120</v>
      </c>
      <c r="C39" s="144" t="s">
        <v>117</v>
      </c>
      <c r="D39" s="144" t="s">
        <v>118</v>
      </c>
      <c r="E39" s="516"/>
      <c r="F39" s="487"/>
      <c r="G39" s="487"/>
      <c r="H39" s="487"/>
      <c r="I39" s="487"/>
      <c r="J39" s="487"/>
      <c r="K39" s="487"/>
      <c r="L39" s="487"/>
      <c r="M39" s="487"/>
      <c r="N39" s="487"/>
      <c r="O39" s="487"/>
      <c r="P39" s="517"/>
      <c r="Q39" s="516"/>
      <c r="R39" s="487"/>
      <c r="S39" s="487"/>
      <c r="T39" s="487"/>
      <c r="U39" s="487"/>
      <c r="V39" s="487"/>
      <c r="W39" s="487"/>
      <c r="X39" s="487"/>
      <c r="Y39" s="487"/>
      <c r="Z39" s="487"/>
      <c r="AA39" s="487"/>
      <c r="AB39" s="517"/>
      <c r="AC39" s="516"/>
      <c r="AD39" s="487"/>
      <c r="AE39" s="487"/>
      <c r="AF39" s="487"/>
      <c r="AG39" s="487"/>
      <c r="AH39" s="487"/>
      <c r="AI39" s="487"/>
      <c r="AJ39" s="487"/>
      <c r="AK39" s="487"/>
      <c r="AL39" s="487"/>
      <c r="AM39" s="487"/>
      <c r="AN39" s="517"/>
      <c r="AO39" s="516"/>
      <c r="AP39" s="487"/>
      <c r="AQ39" s="487"/>
      <c r="AR39" s="487"/>
      <c r="AS39" s="487"/>
      <c r="AT39" s="487"/>
      <c r="AU39" s="487"/>
      <c r="AV39" s="487"/>
      <c r="AW39" s="487"/>
      <c r="AX39" s="487"/>
      <c r="AY39" s="487"/>
      <c r="AZ39" s="517"/>
      <c r="BA39" s="516"/>
      <c r="BB39" s="487"/>
      <c r="BC39" s="487"/>
      <c r="BD39" s="487"/>
      <c r="BE39" s="487"/>
      <c r="BF39" s="487"/>
      <c r="BG39" s="487"/>
      <c r="BH39" s="487"/>
      <c r="BI39" s="487"/>
      <c r="BJ39" s="487"/>
      <c r="BK39" s="487"/>
      <c r="BL39" s="517"/>
      <c r="BM39" s="516"/>
      <c r="BN39" s="487"/>
      <c r="BO39" s="487"/>
      <c r="BP39" s="487"/>
      <c r="BQ39" s="487"/>
      <c r="BR39" s="487"/>
      <c r="BS39" s="487"/>
      <c r="BT39" s="487"/>
      <c r="BU39" s="487"/>
      <c r="BV39" s="487"/>
      <c r="BW39" s="487"/>
      <c r="BX39" s="517"/>
      <c r="BY39" s="518"/>
      <c r="BZ39" s="487"/>
      <c r="CA39" s="487"/>
      <c r="CB39" s="487"/>
      <c r="CC39" s="487"/>
      <c r="CD39" s="487"/>
      <c r="CE39" s="487"/>
      <c r="CF39" s="487"/>
      <c r="CG39" s="487"/>
      <c r="CH39" s="487"/>
      <c r="CI39" s="487"/>
      <c r="CJ39" s="519"/>
      <c r="CK39" s="93"/>
      <c r="CL39" s="94"/>
      <c r="CM39" s="94"/>
      <c r="CN39" s="94"/>
      <c r="CO39" s="94"/>
      <c r="CP39" s="94"/>
      <c r="CQ39" s="94"/>
      <c r="CR39" s="94"/>
      <c r="CS39" s="94"/>
      <c r="CT39" s="94"/>
      <c r="CU39" s="94"/>
      <c r="CV39" s="316"/>
      <c r="CW39" s="319"/>
      <c r="CX39" s="360">
        <f t="shared" si="74"/>
        <v>0</v>
      </c>
      <c r="CZ39" t="str">
        <f t="shared" ref="CZ39:CZ91" si="76">IF(CX39,0,"")</f>
        <v/>
      </c>
      <c r="DA39" t="e">
        <f t="shared" si="75"/>
        <v>#VALUE!</v>
      </c>
      <c r="DB39" s="2"/>
    </row>
    <row r="40" spans="1:106" ht="15.75">
      <c r="A40" s="620"/>
      <c r="B40" s="145" t="s">
        <v>120</v>
      </c>
      <c r="C40" s="144" t="s">
        <v>113</v>
      </c>
      <c r="D40" s="144" t="s">
        <v>114</v>
      </c>
      <c r="E40" s="516"/>
      <c r="F40" s="487"/>
      <c r="G40" s="487"/>
      <c r="H40" s="487"/>
      <c r="I40" s="487"/>
      <c r="J40" s="487"/>
      <c r="K40" s="487"/>
      <c r="L40" s="487"/>
      <c r="M40" s="487"/>
      <c r="N40" s="487"/>
      <c r="O40" s="487"/>
      <c r="P40" s="517"/>
      <c r="Q40" s="516"/>
      <c r="R40" s="487"/>
      <c r="S40" s="487"/>
      <c r="T40" s="487"/>
      <c r="U40" s="487"/>
      <c r="V40" s="487"/>
      <c r="W40" s="487"/>
      <c r="X40" s="487"/>
      <c r="Y40" s="487"/>
      <c r="Z40" s="487"/>
      <c r="AA40" s="487"/>
      <c r="AB40" s="517"/>
      <c r="AC40" s="516"/>
      <c r="AD40" s="487"/>
      <c r="AE40" s="487"/>
      <c r="AF40" s="487"/>
      <c r="AG40" s="487"/>
      <c r="AH40" s="487"/>
      <c r="AI40" s="487"/>
      <c r="AJ40" s="487"/>
      <c r="AK40" s="487"/>
      <c r="AL40" s="487"/>
      <c r="AM40" s="487"/>
      <c r="AN40" s="517"/>
      <c r="AO40" s="516"/>
      <c r="AP40" s="487"/>
      <c r="AQ40" s="487"/>
      <c r="AR40" s="487"/>
      <c r="AS40" s="487"/>
      <c r="AT40" s="487"/>
      <c r="AU40" s="487"/>
      <c r="AV40" s="487"/>
      <c r="AW40" s="487"/>
      <c r="AX40" s="487"/>
      <c r="AY40" s="487"/>
      <c r="AZ40" s="517"/>
      <c r="BA40" s="516"/>
      <c r="BB40" s="487"/>
      <c r="BC40" s="487"/>
      <c r="BD40" s="487"/>
      <c r="BE40" s="487"/>
      <c r="BF40" s="487"/>
      <c r="BG40" s="487"/>
      <c r="BH40" s="487"/>
      <c r="BI40" s="487"/>
      <c r="BJ40" s="487"/>
      <c r="BK40" s="487"/>
      <c r="BL40" s="517"/>
      <c r="BM40" s="516"/>
      <c r="BN40" s="487"/>
      <c r="BO40" s="487"/>
      <c r="BP40" s="487"/>
      <c r="BQ40" s="487"/>
      <c r="BR40" s="487"/>
      <c r="BS40" s="487"/>
      <c r="BT40" s="487"/>
      <c r="BU40" s="487"/>
      <c r="BV40" s="487"/>
      <c r="BW40" s="487"/>
      <c r="BX40" s="517"/>
      <c r="BY40" s="518"/>
      <c r="BZ40" s="487"/>
      <c r="CA40" s="487"/>
      <c r="CB40" s="487"/>
      <c r="CC40" s="487"/>
      <c r="CD40" s="487"/>
      <c r="CE40" s="487"/>
      <c r="CF40" s="487"/>
      <c r="CG40" s="487"/>
      <c r="CH40" s="487"/>
      <c r="CI40" s="487"/>
      <c r="CJ40" s="519"/>
      <c r="CK40" s="93"/>
      <c r="CL40" s="94"/>
      <c r="CM40" s="94"/>
      <c r="CN40" s="94"/>
      <c r="CO40" s="94"/>
      <c r="CP40" s="94"/>
      <c r="CQ40" s="94"/>
      <c r="CR40" s="94"/>
      <c r="CS40" s="94"/>
      <c r="CT40" s="94"/>
      <c r="CU40" s="94"/>
      <c r="CV40" s="316"/>
      <c r="CW40" s="319"/>
      <c r="CX40" s="360">
        <f t="shared" si="74"/>
        <v>0</v>
      </c>
      <c r="CZ40" t="str">
        <f t="shared" si="76"/>
        <v/>
      </c>
      <c r="DA40" t="e">
        <f t="shared" si="75"/>
        <v>#VALUE!</v>
      </c>
      <c r="DB40" s="2"/>
    </row>
    <row r="41" spans="1:106" ht="15.75">
      <c r="A41" s="620"/>
      <c r="B41" s="145" t="s">
        <v>120</v>
      </c>
      <c r="C41" s="144" t="s">
        <v>115</v>
      </c>
      <c r="D41" s="144" t="s">
        <v>116</v>
      </c>
      <c r="E41" s="516"/>
      <c r="F41" s="487"/>
      <c r="G41" s="487"/>
      <c r="H41" s="487"/>
      <c r="I41" s="487"/>
      <c r="J41" s="487"/>
      <c r="K41" s="487"/>
      <c r="L41" s="487"/>
      <c r="M41" s="487"/>
      <c r="N41" s="487"/>
      <c r="O41" s="487"/>
      <c r="P41" s="517"/>
      <c r="Q41" s="516"/>
      <c r="R41" s="487"/>
      <c r="S41" s="487"/>
      <c r="T41" s="487"/>
      <c r="U41" s="487"/>
      <c r="V41" s="487"/>
      <c r="W41" s="487"/>
      <c r="X41" s="487"/>
      <c r="Y41" s="487"/>
      <c r="Z41" s="487"/>
      <c r="AA41" s="487"/>
      <c r="AB41" s="517"/>
      <c r="AC41" s="516"/>
      <c r="AD41" s="487"/>
      <c r="AE41" s="487"/>
      <c r="AF41" s="487"/>
      <c r="AG41" s="487"/>
      <c r="AH41" s="487"/>
      <c r="AI41" s="487"/>
      <c r="AJ41" s="487"/>
      <c r="AK41" s="487"/>
      <c r="AL41" s="487"/>
      <c r="AM41" s="487"/>
      <c r="AN41" s="517"/>
      <c r="AO41" s="516"/>
      <c r="AP41" s="487"/>
      <c r="AQ41" s="487"/>
      <c r="AR41" s="487"/>
      <c r="AS41" s="487"/>
      <c r="AT41" s="487"/>
      <c r="AU41" s="487"/>
      <c r="AV41" s="487"/>
      <c r="AW41" s="487"/>
      <c r="AX41" s="487"/>
      <c r="AY41" s="487"/>
      <c r="AZ41" s="517"/>
      <c r="BA41" s="516"/>
      <c r="BB41" s="487"/>
      <c r="BC41" s="487"/>
      <c r="BD41" s="487"/>
      <c r="BE41" s="487"/>
      <c r="BF41" s="487"/>
      <c r="BG41" s="487"/>
      <c r="BH41" s="487"/>
      <c r="BI41" s="487"/>
      <c r="BJ41" s="487"/>
      <c r="BK41" s="487"/>
      <c r="BL41" s="517"/>
      <c r="BM41" s="516"/>
      <c r="BN41" s="487"/>
      <c r="BO41" s="487"/>
      <c r="BP41" s="487"/>
      <c r="BQ41" s="487"/>
      <c r="BR41" s="487"/>
      <c r="BS41" s="487"/>
      <c r="BT41" s="487"/>
      <c r="BU41" s="487"/>
      <c r="BV41" s="487"/>
      <c r="BW41" s="487"/>
      <c r="BX41" s="517"/>
      <c r="BY41" s="518"/>
      <c r="BZ41" s="487"/>
      <c r="CA41" s="487"/>
      <c r="CB41" s="487"/>
      <c r="CC41" s="487"/>
      <c r="CD41" s="487"/>
      <c r="CE41" s="487"/>
      <c r="CF41" s="487"/>
      <c r="CG41" s="487"/>
      <c r="CH41" s="487"/>
      <c r="CI41" s="487"/>
      <c r="CJ41" s="519"/>
      <c r="CK41" s="93"/>
      <c r="CL41" s="94"/>
      <c r="CM41" s="94"/>
      <c r="CN41" s="94"/>
      <c r="CO41" s="94"/>
      <c r="CP41" s="94"/>
      <c r="CQ41" s="94"/>
      <c r="CR41" s="94"/>
      <c r="CS41" s="94"/>
      <c r="CT41" s="94"/>
      <c r="CU41" s="94"/>
      <c r="CV41" s="316"/>
      <c r="CW41" s="319"/>
      <c r="CX41" s="360">
        <f t="shared" si="74"/>
        <v>0</v>
      </c>
      <c r="CZ41" t="str">
        <f t="shared" si="76"/>
        <v/>
      </c>
      <c r="DA41" t="e">
        <f t="shared" si="75"/>
        <v>#VALUE!</v>
      </c>
      <c r="DB41" s="2"/>
    </row>
    <row r="42" spans="1:106" ht="15.75">
      <c r="A42" s="620"/>
      <c r="B42" s="145" t="s">
        <v>120</v>
      </c>
      <c r="C42" s="144" t="s">
        <v>142</v>
      </c>
      <c r="D42" s="144" t="s">
        <v>143</v>
      </c>
      <c r="E42" s="516"/>
      <c r="F42" s="487"/>
      <c r="G42" s="487"/>
      <c r="H42" s="487"/>
      <c r="I42" s="487"/>
      <c r="J42" s="487"/>
      <c r="K42" s="487"/>
      <c r="L42" s="487"/>
      <c r="M42" s="487"/>
      <c r="N42" s="487"/>
      <c r="O42" s="487"/>
      <c r="P42" s="517"/>
      <c r="Q42" s="516"/>
      <c r="R42" s="487"/>
      <c r="S42" s="487"/>
      <c r="T42" s="487"/>
      <c r="U42" s="487"/>
      <c r="V42" s="487"/>
      <c r="W42" s="487"/>
      <c r="X42" s="487"/>
      <c r="Y42" s="487"/>
      <c r="Z42" s="487"/>
      <c r="AA42" s="487"/>
      <c r="AB42" s="517"/>
      <c r="AC42" s="516"/>
      <c r="AD42" s="487"/>
      <c r="AE42" s="487"/>
      <c r="AF42" s="487"/>
      <c r="AG42" s="487"/>
      <c r="AH42" s="487"/>
      <c r="AI42" s="487"/>
      <c r="AJ42" s="487"/>
      <c r="AK42" s="487"/>
      <c r="AL42" s="487"/>
      <c r="AM42" s="487"/>
      <c r="AN42" s="517"/>
      <c r="AO42" s="516"/>
      <c r="AP42" s="487"/>
      <c r="AQ42" s="487"/>
      <c r="AR42" s="487"/>
      <c r="AS42" s="487"/>
      <c r="AT42" s="487"/>
      <c r="AU42" s="487"/>
      <c r="AV42" s="487"/>
      <c r="AW42" s="487"/>
      <c r="AX42" s="487"/>
      <c r="AY42" s="487"/>
      <c r="AZ42" s="517"/>
      <c r="BA42" s="516"/>
      <c r="BB42" s="487"/>
      <c r="BC42" s="487"/>
      <c r="BD42" s="487"/>
      <c r="BE42" s="487"/>
      <c r="BF42" s="487"/>
      <c r="BG42" s="487"/>
      <c r="BH42" s="487"/>
      <c r="BI42" s="487"/>
      <c r="BJ42" s="487"/>
      <c r="BK42" s="487"/>
      <c r="BL42" s="517"/>
      <c r="BM42" s="516"/>
      <c r="BN42" s="487"/>
      <c r="BO42" s="487"/>
      <c r="BP42" s="487"/>
      <c r="BQ42" s="487"/>
      <c r="BR42" s="487"/>
      <c r="BS42" s="487"/>
      <c r="BT42" s="487"/>
      <c r="BU42" s="487"/>
      <c r="BV42" s="487"/>
      <c r="BW42" s="487"/>
      <c r="BX42" s="517"/>
      <c r="BY42" s="518"/>
      <c r="BZ42" s="487"/>
      <c r="CA42" s="487"/>
      <c r="CB42" s="487"/>
      <c r="CC42" s="487"/>
      <c r="CD42" s="487"/>
      <c r="CE42" s="487"/>
      <c r="CF42" s="487"/>
      <c r="CG42" s="487"/>
      <c r="CH42" s="487"/>
      <c r="CI42" s="487"/>
      <c r="CJ42" s="519"/>
      <c r="CK42" s="93"/>
      <c r="CL42" s="94"/>
      <c r="CM42" s="94"/>
      <c r="CN42" s="94"/>
      <c r="CO42" s="94"/>
      <c r="CP42" s="94"/>
      <c r="CQ42" s="94"/>
      <c r="CR42" s="94"/>
      <c r="CS42" s="94"/>
      <c r="CT42" s="94"/>
      <c r="CU42" s="94"/>
      <c r="CV42" s="316"/>
      <c r="CW42" s="319"/>
      <c r="CX42" s="360">
        <f t="shared" si="74"/>
        <v>0</v>
      </c>
      <c r="CZ42" t="str">
        <f t="shared" si="76"/>
        <v/>
      </c>
      <c r="DA42" t="e">
        <f t="shared" si="75"/>
        <v>#VALUE!</v>
      </c>
      <c r="DB42" s="14"/>
    </row>
    <row r="43" spans="1:106" ht="15.75">
      <c r="A43" s="620"/>
      <c r="B43" s="145" t="s">
        <v>120</v>
      </c>
      <c r="C43" s="144" t="s">
        <v>146</v>
      </c>
      <c r="D43" s="144" t="s">
        <v>147</v>
      </c>
      <c r="E43" s="516"/>
      <c r="F43" s="487"/>
      <c r="G43" s="487"/>
      <c r="H43" s="487"/>
      <c r="I43" s="487"/>
      <c r="J43" s="487"/>
      <c r="K43" s="487"/>
      <c r="L43" s="487"/>
      <c r="M43" s="487"/>
      <c r="N43" s="487"/>
      <c r="O43" s="487"/>
      <c r="P43" s="517"/>
      <c r="Q43" s="516"/>
      <c r="R43" s="487"/>
      <c r="S43" s="487"/>
      <c r="T43" s="487"/>
      <c r="U43" s="487"/>
      <c r="V43" s="487"/>
      <c r="W43" s="487"/>
      <c r="X43" s="487"/>
      <c r="Y43" s="487"/>
      <c r="Z43" s="487"/>
      <c r="AA43" s="487"/>
      <c r="AB43" s="517"/>
      <c r="AC43" s="516"/>
      <c r="AD43" s="487"/>
      <c r="AE43" s="487"/>
      <c r="AF43" s="487"/>
      <c r="AG43" s="487"/>
      <c r="AH43" s="487"/>
      <c r="AI43" s="487"/>
      <c r="AJ43" s="487"/>
      <c r="AK43" s="487"/>
      <c r="AL43" s="487"/>
      <c r="AM43" s="487"/>
      <c r="AN43" s="517"/>
      <c r="AO43" s="516"/>
      <c r="AP43" s="487"/>
      <c r="AQ43" s="487"/>
      <c r="AR43" s="487"/>
      <c r="AS43" s="487"/>
      <c r="AT43" s="487"/>
      <c r="AU43" s="487"/>
      <c r="AV43" s="487"/>
      <c r="AW43" s="487"/>
      <c r="AX43" s="487"/>
      <c r="AY43" s="487"/>
      <c r="AZ43" s="517"/>
      <c r="BA43" s="516"/>
      <c r="BB43" s="487"/>
      <c r="BC43" s="487"/>
      <c r="BD43" s="487"/>
      <c r="BE43" s="487"/>
      <c r="BF43" s="487"/>
      <c r="BG43" s="487"/>
      <c r="BH43" s="487"/>
      <c r="BI43" s="487"/>
      <c r="BJ43" s="487"/>
      <c r="BK43" s="487"/>
      <c r="BL43" s="517"/>
      <c r="BM43" s="516"/>
      <c r="BN43" s="487"/>
      <c r="BO43" s="487"/>
      <c r="BP43" s="487"/>
      <c r="BQ43" s="487"/>
      <c r="BR43" s="487"/>
      <c r="BS43" s="487"/>
      <c r="BT43" s="487"/>
      <c r="BU43" s="487"/>
      <c r="BV43" s="487"/>
      <c r="BW43" s="487"/>
      <c r="BX43" s="517"/>
      <c r="BY43" s="518"/>
      <c r="BZ43" s="487"/>
      <c r="CA43" s="487"/>
      <c r="CB43" s="487"/>
      <c r="CC43" s="487"/>
      <c r="CD43" s="487"/>
      <c r="CE43" s="487"/>
      <c r="CF43" s="487"/>
      <c r="CG43" s="487"/>
      <c r="CH43" s="487"/>
      <c r="CI43" s="487"/>
      <c r="CJ43" s="519"/>
      <c r="CK43" s="93"/>
      <c r="CL43" s="94"/>
      <c r="CM43" s="94"/>
      <c r="CN43" s="94"/>
      <c r="CO43" s="94"/>
      <c r="CP43" s="94"/>
      <c r="CQ43" s="94"/>
      <c r="CR43" s="94"/>
      <c r="CS43" s="94"/>
      <c r="CT43" s="94"/>
      <c r="CU43" s="94"/>
      <c r="CV43" s="316"/>
      <c r="CW43" s="319"/>
      <c r="CX43" s="360">
        <f t="shared" ref="CX43:CX76" si="77">SUM(CL43,CN43,CP43,CR43,CT43,CV43)</f>
        <v>0</v>
      </c>
      <c r="CZ43" t="str">
        <f t="shared" si="76"/>
        <v/>
      </c>
      <c r="DA43" t="e">
        <f t="shared" si="75"/>
        <v>#VALUE!</v>
      </c>
      <c r="DB43" s="2"/>
    </row>
    <row r="44" spans="1:106" ht="15.75">
      <c r="A44" s="620"/>
      <c r="B44" s="145" t="s">
        <v>120</v>
      </c>
      <c r="C44" s="144" t="s">
        <v>414</v>
      </c>
      <c r="D44" s="144" t="s">
        <v>415</v>
      </c>
      <c r="E44" s="516"/>
      <c r="F44" s="487"/>
      <c r="G44" s="487"/>
      <c r="H44" s="487"/>
      <c r="I44" s="487"/>
      <c r="J44" s="487"/>
      <c r="K44" s="487"/>
      <c r="L44" s="487"/>
      <c r="M44" s="487"/>
      <c r="N44" s="487"/>
      <c r="O44" s="487"/>
      <c r="P44" s="517"/>
      <c r="Q44" s="516"/>
      <c r="R44" s="487"/>
      <c r="S44" s="487"/>
      <c r="T44" s="487"/>
      <c r="U44" s="487"/>
      <c r="V44" s="487"/>
      <c r="W44" s="487"/>
      <c r="X44" s="487"/>
      <c r="Y44" s="487"/>
      <c r="Z44" s="487"/>
      <c r="AA44" s="487"/>
      <c r="AB44" s="517"/>
      <c r="AC44" s="516"/>
      <c r="AD44" s="487"/>
      <c r="AE44" s="487"/>
      <c r="AF44" s="487"/>
      <c r="AG44" s="487"/>
      <c r="AH44" s="487"/>
      <c r="AI44" s="487"/>
      <c r="AJ44" s="487"/>
      <c r="AK44" s="487"/>
      <c r="AL44" s="487"/>
      <c r="AM44" s="487"/>
      <c r="AN44" s="517"/>
      <c r="AO44" s="516"/>
      <c r="AP44" s="487"/>
      <c r="AQ44" s="487"/>
      <c r="AR44" s="487"/>
      <c r="AS44" s="487"/>
      <c r="AT44" s="487"/>
      <c r="AU44" s="487"/>
      <c r="AV44" s="487"/>
      <c r="AW44" s="487"/>
      <c r="AX44" s="487"/>
      <c r="AY44" s="487"/>
      <c r="AZ44" s="517"/>
      <c r="BA44" s="516"/>
      <c r="BB44" s="487"/>
      <c r="BC44" s="487"/>
      <c r="BD44" s="487"/>
      <c r="BE44" s="487"/>
      <c r="BF44" s="487"/>
      <c r="BG44" s="487"/>
      <c r="BH44" s="487"/>
      <c r="BI44" s="487"/>
      <c r="BJ44" s="487"/>
      <c r="BK44" s="487"/>
      <c r="BL44" s="517"/>
      <c r="BM44" s="516"/>
      <c r="BN44" s="487"/>
      <c r="BO44" s="487"/>
      <c r="BP44" s="487"/>
      <c r="BQ44" s="487"/>
      <c r="BR44" s="487"/>
      <c r="BS44" s="487"/>
      <c r="BT44" s="487"/>
      <c r="BU44" s="487"/>
      <c r="BV44" s="487"/>
      <c r="BW44" s="487"/>
      <c r="BX44" s="517"/>
      <c r="BY44" s="518"/>
      <c r="BZ44" s="487"/>
      <c r="CA44" s="487"/>
      <c r="CB44" s="487"/>
      <c r="CC44" s="487"/>
      <c r="CD44" s="487"/>
      <c r="CE44" s="487"/>
      <c r="CF44" s="487"/>
      <c r="CG44" s="487"/>
      <c r="CH44" s="487"/>
      <c r="CI44" s="487"/>
      <c r="CJ44" s="519"/>
      <c r="CK44" s="93"/>
      <c r="CL44" s="459"/>
      <c r="CM44" s="94"/>
      <c r="CN44" s="94"/>
      <c r="CO44" s="94"/>
      <c r="CP44" s="94"/>
      <c r="CQ44" s="94"/>
      <c r="CR44" s="459"/>
      <c r="CS44" s="94"/>
      <c r="CT44" s="94"/>
      <c r="CU44" s="94"/>
      <c r="CV44" s="316"/>
      <c r="CW44" s="319"/>
      <c r="CX44" s="360">
        <f t="shared" si="77"/>
        <v>0</v>
      </c>
      <c r="CZ44" t="str">
        <f t="shared" si="76"/>
        <v/>
      </c>
      <c r="DA44" t="e">
        <f t="shared" si="75"/>
        <v>#VALUE!</v>
      </c>
      <c r="DB44" s="2"/>
    </row>
    <row r="45" spans="1:106" ht="15.75">
      <c r="A45" s="620"/>
      <c r="B45" s="145" t="s">
        <v>96</v>
      </c>
      <c r="C45" s="144" t="s">
        <v>124</v>
      </c>
      <c r="D45" s="144" t="s">
        <v>125</v>
      </c>
      <c r="E45" s="516"/>
      <c r="F45" s="487"/>
      <c r="G45" s="487"/>
      <c r="H45" s="487"/>
      <c r="I45" s="487"/>
      <c r="J45" s="487"/>
      <c r="K45" s="487"/>
      <c r="L45" s="487"/>
      <c r="M45" s="487"/>
      <c r="N45" s="487"/>
      <c r="O45" s="487"/>
      <c r="P45" s="517"/>
      <c r="Q45" s="516"/>
      <c r="R45" s="487"/>
      <c r="S45" s="487"/>
      <c r="T45" s="487"/>
      <c r="U45" s="487"/>
      <c r="V45" s="487"/>
      <c r="W45" s="487"/>
      <c r="X45" s="487"/>
      <c r="Y45" s="487"/>
      <c r="Z45" s="487"/>
      <c r="AA45" s="487"/>
      <c r="AB45" s="517"/>
      <c r="AC45" s="516"/>
      <c r="AD45" s="487"/>
      <c r="AE45" s="487"/>
      <c r="AF45" s="487"/>
      <c r="AG45" s="487"/>
      <c r="AH45" s="487"/>
      <c r="AI45" s="487"/>
      <c r="AJ45" s="487"/>
      <c r="AK45" s="487"/>
      <c r="AL45" s="487"/>
      <c r="AM45" s="487"/>
      <c r="AN45" s="517"/>
      <c r="AO45" s="516"/>
      <c r="AP45" s="487"/>
      <c r="AQ45" s="487"/>
      <c r="AR45" s="487"/>
      <c r="AS45" s="487"/>
      <c r="AT45" s="487"/>
      <c r="AU45" s="487"/>
      <c r="AV45" s="487"/>
      <c r="AW45" s="487"/>
      <c r="AX45" s="487"/>
      <c r="AY45" s="487"/>
      <c r="AZ45" s="517"/>
      <c r="BA45" s="516"/>
      <c r="BB45" s="487"/>
      <c r="BC45" s="487"/>
      <c r="BD45" s="487"/>
      <c r="BE45" s="487"/>
      <c r="BF45" s="487"/>
      <c r="BG45" s="487"/>
      <c r="BH45" s="487"/>
      <c r="BI45" s="487"/>
      <c r="BJ45" s="487"/>
      <c r="BK45" s="487"/>
      <c r="BL45" s="517"/>
      <c r="BM45" s="516"/>
      <c r="BN45" s="487"/>
      <c r="BO45" s="487"/>
      <c r="BP45" s="487"/>
      <c r="BQ45" s="487"/>
      <c r="BR45" s="487"/>
      <c r="BS45" s="487"/>
      <c r="BT45" s="487"/>
      <c r="BU45" s="487"/>
      <c r="BV45" s="487"/>
      <c r="BW45" s="487"/>
      <c r="BX45" s="517"/>
      <c r="BY45" s="518"/>
      <c r="BZ45" s="487"/>
      <c r="CA45" s="487"/>
      <c r="CB45" s="487"/>
      <c r="CC45" s="487"/>
      <c r="CD45" s="487"/>
      <c r="CE45" s="487"/>
      <c r="CF45" s="487"/>
      <c r="CG45" s="487"/>
      <c r="CH45" s="487"/>
      <c r="CI45" s="487"/>
      <c r="CJ45" s="519"/>
      <c r="CK45" s="93"/>
      <c r="CL45" s="94"/>
      <c r="CM45" s="94"/>
      <c r="CN45" s="94"/>
      <c r="CO45" s="94"/>
      <c r="CP45" s="94"/>
      <c r="CQ45" s="94"/>
      <c r="CR45" s="94"/>
      <c r="CS45" s="94"/>
      <c r="CT45" s="94"/>
      <c r="CU45" s="94"/>
      <c r="CV45" s="316"/>
      <c r="CW45" s="319"/>
      <c r="CX45" s="360">
        <f t="shared" si="77"/>
        <v>0</v>
      </c>
      <c r="CZ45" t="str">
        <f t="shared" si="76"/>
        <v/>
      </c>
      <c r="DA45" t="e">
        <f t="shared" si="75"/>
        <v>#VALUE!</v>
      </c>
      <c r="DB45" s="2"/>
    </row>
    <row r="46" spans="1:106" ht="15.75">
      <c r="A46" s="620"/>
      <c r="B46" s="145" t="s">
        <v>96</v>
      </c>
      <c r="C46" s="144" t="s">
        <v>130</v>
      </c>
      <c r="D46" s="144" t="s">
        <v>126</v>
      </c>
      <c r="E46" s="516"/>
      <c r="F46" s="487"/>
      <c r="G46" s="487"/>
      <c r="H46" s="487"/>
      <c r="I46" s="487"/>
      <c r="J46" s="487"/>
      <c r="K46" s="487"/>
      <c r="L46" s="487"/>
      <c r="M46" s="487"/>
      <c r="N46" s="487"/>
      <c r="O46" s="487"/>
      <c r="P46" s="517"/>
      <c r="Q46" s="516"/>
      <c r="R46" s="487"/>
      <c r="S46" s="487"/>
      <c r="T46" s="487"/>
      <c r="U46" s="487"/>
      <c r="V46" s="487"/>
      <c r="W46" s="487"/>
      <c r="X46" s="487"/>
      <c r="Y46" s="487"/>
      <c r="Z46" s="487"/>
      <c r="AA46" s="487"/>
      <c r="AB46" s="517"/>
      <c r="AC46" s="516"/>
      <c r="AD46" s="487"/>
      <c r="AE46" s="487"/>
      <c r="AF46" s="487"/>
      <c r="AG46" s="487"/>
      <c r="AH46" s="487"/>
      <c r="AI46" s="487"/>
      <c r="AJ46" s="487"/>
      <c r="AK46" s="487"/>
      <c r="AL46" s="487"/>
      <c r="AM46" s="487"/>
      <c r="AN46" s="517"/>
      <c r="AO46" s="516"/>
      <c r="AP46" s="487"/>
      <c r="AQ46" s="487"/>
      <c r="AR46" s="487"/>
      <c r="AS46" s="487"/>
      <c r="AT46" s="487"/>
      <c r="AU46" s="487"/>
      <c r="AV46" s="487"/>
      <c r="AW46" s="487"/>
      <c r="AX46" s="487"/>
      <c r="AY46" s="487"/>
      <c r="AZ46" s="517"/>
      <c r="BA46" s="516"/>
      <c r="BB46" s="487"/>
      <c r="BC46" s="487"/>
      <c r="BD46" s="487"/>
      <c r="BE46" s="487"/>
      <c r="BF46" s="487"/>
      <c r="BG46" s="487"/>
      <c r="BH46" s="487"/>
      <c r="BI46" s="487"/>
      <c r="BJ46" s="487"/>
      <c r="BK46" s="487"/>
      <c r="BL46" s="517"/>
      <c r="BM46" s="516"/>
      <c r="BN46" s="487"/>
      <c r="BO46" s="487"/>
      <c r="BP46" s="487"/>
      <c r="BQ46" s="487"/>
      <c r="BR46" s="487"/>
      <c r="BS46" s="487"/>
      <c r="BT46" s="487"/>
      <c r="BU46" s="487"/>
      <c r="BV46" s="487"/>
      <c r="BW46" s="487"/>
      <c r="BX46" s="517"/>
      <c r="BY46" s="518"/>
      <c r="BZ46" s="487"/>
      <c r="CA46" s="487"/>
      <c r="CB46" s="487"/>
      <c r="CC46" s="487"/>
      <c r="CD46" s="487"/>
      <c r="CE46" s="487"/>
      <c r="CF46" s="487"/>
      <c r="CG46" s="487"/>
      <c r="CH46" s="487"/>
      <c r="CI46" s="487"/>
      <c r="CJ46" s="519"/>
      <c r="CK46" s="93"/>
      <c r="CL46" s="94"/>
      <c r="CM46" s="94"/>
      <c r="CN46" s="94"/>
      <c r="CO46" s="94"/>
      <c r="CP46" s="94"/>
      <c r="CQ46" s="94"/>
      <c r="CR46" s="94"/>
      <c r="CS46" s="94"/>
      <c r="CT46" s="94"/>
      <c r="CU46" s="94"/>
      <c r="CV46" s="316"/>
      <c r="CW46" s="319"/>
      <c r="CX46" s="360">
        <f t="shared" si="77"/>
        <v>0</v>
      </c>
      <c r="CZ46" t="str">
        <f t="shared" si="76"/>
        <v/>
      </c>
      <c r="DA46" t="e">
        <f t="shared" si="75"/>
        <v>#VALUE!</v>
      </c>
    </row>
    <row r="47" spans="1:106" ht="15.75">
      <c r="A47" s="620"/>
      <c r="B47" s="145" t="s">
        <v>96</v>
      </c>
      <c r="C47" s="144" t="s">
        <v>131</v>
      </c>
      <c r="D47" s="144" t="s">
        <v>127</v>
      </c>
      <c r="E47" s="516"/>
      <c r="F47" s="487"/>
      <c r="G47" s="487"/>
      <c r="H47" s="487"/>
      <c r="I47" s="487"/>
      <c r="J47" s="487"/>
      <c r="K47" s="487"/>
      <c r="L47" s="487"/>
      <c r="M47" s="487"/>
      <c r="N47" s="487"/>
      <c r="O47" s="487"/>
      <c r="P47" s="517"/>
      <c r="Q47" s="516"/>
      <c r="R47" s="487"/>
      <c r="S47" s="487"/>
      <c r="T47" s="487"/>
      <c r="U47" s="487"/>
      <c r="V47" s="487"/>
      <c r="W47" s="487"/>
      <c r="X47" s="487"/>
      <c r="Y47" s="487"/>
      <c r="Z47" s="487"/>
      <c r="AA47" s="487"/>
      <c r="AB47" s="517"/>
      <c r="AC47" s="516"/>
      <c r="AD47" s="487"/>
      <c r="AE47" s="487"/>
      <c r="AF47" s="487"/>
      <c r="AG47" s="487"/>
      <c r="AH47" s="487"/>
      <c r="AI47" s="487"/>
      <c r="AJ47" s="487"/>
      <c r="AK47" s="487"/>
      <c r="AL47" s="487"/>
      <c r="AM47" s="487"/>
      <c r="AN47" s="517"/>
      <c r="AO47" s="516"/>
      <c r="AP47" s="487"/>
      <c r="AQ47" s="487"/>
      <c r="AR47" s="487"/>
      <c r="AS47" s="487"/>
      <c r="AT47" s="487"/>
      <c r="AU47" s="487"/>
      <c r="AV47" s="487"/>
      <c r="AW47" s="487"/>
      <c r="AX47" s="487"/>
      <c r="AY47" s="487"/>
      <c r="AZ47" s="517"/>
      <c r="BA47" s="516"/>
      <c r="BB47" s="487"/>
      <c r="BC47" s="487"/>
      <c r="BD47" s="487"/>
      <c r="BE47" s="487"/>
      <c r="BF47" s="487"/>
      <c r="BG47" s="487"/>
      <c r="BH47" s="487"/>
      <c r="BI47" s="487"/>
      <c r="BJ47" s="487"/>
      <c r="BK47" s="487"/>
      <c r="BL47" s="517"/>
      <c r="BM47" s="516"/>
      <c r="BN47" s="487"/>
      <c r="BO47" s="487"/>
      <c r="BP47" s="487"/>
      <c r="BQ47" s="487"/>
      <c r="BR47" s="487"/>
      <c r="BS47" s="487"/>
      <c r="BT47" s="487"/>
      <c r="BU47" s="487"/>
      <c r="BV47" s="487"/>
      <c r="BW47" s="487"/>
      <c r="BX47" s="517"/>
      <c r="BY47" s="518"/>
      <c r="BZ47" s="487"/>
      <c r="CA47" s="487"/>
      <c r="CB47" s="487"/>
      <c r="CC47" s="487"/>
      <c r="CD47" s="487"/>
      <c r="CE47" s="487"/>
      <c r="CF47" s="487"/>
      <c r="CG47" s="487"/>
      <c r="CH47" s="487"/>
      <c r="CI47" s="487"/>
      <c r="CJ47" s="519"/>
      <c r="CK47" s="93"/>
      <c r="CL47" s="94"/>
      <c r="CM47" s="94"/>
      <c r="CN47" s="94"/>
      <c r="CO47" s="94"/>
      <c r="CP47" s="94"/>
      <c r="CQ47" s="94"/>
      <c r="CR47" s="94"/>
      <c r="CS47" s="94"/>
      <c r="CT47" s="94"/>
      <c r="CU47" s="94"/>
      <c r="CV47" s="316"/>
      <c r="CW47" s="319"/>
      <c r="CX47" s="360">
        <f t="shared" si="77"/>
        <v>0</v>
      </c>
      <c r="CZ47" t="str">
        <f t="shared" si="76"/>
        <v/>
      </c>
      <c r="DA47" t="e">
        <f t="shared" si="75"/>
        <v>#VALUE!</v>
      </c>
    </row>
    <row r="48" spans="1:106" ht="15.75">
      <c r="A48" s="620"/>
      <c r="B48" s="145" t="s">
        <v>96</v>
      </c>
      <c r="C48" s="144" t="s">
        <v>132</v>
      </c>
      <c r="D48" s="144" t="s">
        <v>128</v>
      </c>
      <c r="E48" s="516"/>
      <c r="F48" s="487"/>
      <c r="G48" s="487"/>
      <c r="H48" s="487"/>
      <c r="I48" s="487"/>
      <c r="J48" s="487"/>
      <c r="K48" s="487"/>
      <c r="L48" s="487"/>
      <c r="M48" s="487"/>
      <c r="N48" s="487"/>
      <c r="O48" s="487"/>
      <c r="P48" s="517"/>
      <c r="Q48" s="516"/>
      <c r="R48" s="487"/>
      <c r="S48" s="487"/>
      <c r="T48" s="487"/>
      <c r="U48" s="487"/>
      <c r="V48" s="487"/>
      <c r="W48" s="487"/>
      <c r="X48" s="487"/>
      <c r="Y48" s="487"/>
      <c r="Z48" s="487"/>
      <c r="AA48" s="487"/>
      <c r="AB48" s="517"/>
      <c r="AC48" s="516"/>
      <c r="AD48" s="487"/>
      <c r="AE48" s="487"/>
      <c r="AF48" s="487"/>
      <c r="AG48" s="487"/>
      <c r="AH48" s="487"/>
      <c r="AI48" s="487"/>
      <c r="AJ48" s="487"/>
      <c r="AK48" s="487"/>
      <c r="AL48" s="487"/>
      <c r="AM48" s="487"/>
      <c r="AN48" s="517"/>
      <c r="AO48" s="516"/>
      <c r="AP48" s="487"/>
      <c r="AQ48" s="487"/>
      <c r="AR48" s="487"/>
      <c r="AS48" s="487"/>
      <c r="AT48" s="487"/>
      <c r="AU48" s="487"/>
      <c r="AV48" s="487"/>
      <c r="AW48" s="487"/>
      <c r="AX48" s="487"/>
      <c r="AY48" s="487"/>
      <c r="AZ48" s="517"/>
      <c r="BA48" s="516"/>
      <c r="BB48" s="487"/>
      <c r="BC48" s="487"/>
      <c r="BD48" s="487"/>
      <c r="BE48" s="487"/>
      <c r="BF48" s="487"/>
      <c r="BG48" s="487"/>
      <c r="BH48" s="487"/>
      <c r="BI48" s="487"/>
      <c r="BJ48" s="487"/>
      <c r="BK48" s="487"/>
      <c r="BL48" s="517"/>
      <c r="BM48" s="516"/>
      <c r="BN48" s="487"/>
      <c r="BO48" s="487"/>
      <c r="BP48" s="487"/>
      <c r="BQ48" s="487"/>
      <c r="BR48" s="487"/>
      <c r="BS48" s="487"/>
      <c r="BT48" s="487"/>
      <c r="BU48" s="487"/>
      <c r="BV48" s="487"/>
      <c r="BW48" s="487"/>
      <c r="BX48" s="517"/>
      <c r="BY48" s="518"/>
      <c r="BZ48" s="487"/>
      <c r="CA48" s="487"/>
      <c r="CB48" s="487"/>
      <c r="CC48" s="487"/>
      <c r="CD48" s="487"/>
      <c r="CE48" s="487"/>
      <c r="CF48" s="487"/>
      <c r="CG48" s="487"/>
      <c r="CH48" s="487"/>
      <c r="CI48" s="487"/>
      <c r="CJ48" s="519"/>
      <c r="CK48" s="93"/>
      <c r="CL48" s="94"/>
      <c r="CM48" s="94"/>
      <c r="CN48" s="94"/>
      <c r="CO48" s="94"/>
      <c r="CP48" s="94"/>
      <c r="CQ48" s="94"/>
      <c r="CR48" s="94"/>
      <c r="CS48" s="94"/>
      <c r="CT48" s="94"/>
      <c r="CU48" s="94"/>
      <c r="CV48" s="316"/>
      <c r="CW48" s="319"/>
      <c r="CX48" s="360">
        <f t="shared" si="77"/>
        <v>0</v>
      </c>
      <c r="CZ48" t="str">
        <f t="shared" si="76"/>
        <v/>
      </c>
      <c r="DA48" t="e">
        <f t="shared" si="75"/>
        <v>#VALUE!</v>
      </c>
    </row>
    <row r="49" spans="1:105" ht="15.75">
      <c r="A49" s="620"/>
      <c r="B49" s="145" t="s">
        <v>96</v>
      </c>
      <c r="C49" s="144" t="s">
        <v>129</v>
      </c>
      <c r="D49" s="144" t="s">
        <v>133</v>
      </c>
      <c r="E49" s="516"/>
      <c r="F49" s="487"/>
      <c r="G49" s="487"/>
      <c r="H49" s="487"/>
      <c r="I49" s="487"/>
      <c r="J49" s="487"/>
      <c r="K49" s="487"/>
      <c r="L49" s="487"/>
      <c r="M49" s="487"/>
      <c r="N49" s="487"/>
      <c r="O49" s="487"/>
      <c r="P49" s="517"/>
      <c r="Q49" s="516"/>
      <c r="R49" s="487"/>
      <c r="S49" s="487"/>
      <c r="T49" s="487"/>
      <c r="U49" s="487"/>
      <c r="V49" s="487"/>
      <c r="W49" s="487"/>
      <c r="X49" s="487"/>
      <c r="Y49" s="487"/>
      <c r="Z49" s="487"/>
      <c r="AA49" s="487"/>
      <c r="AB49" s="517"/>
      <c r="AC49" s="516"/>
      <c r="AD49" s="487"/>
      <c r="AE49" s="487"/>
      <c r="AF49" s="487"/>
      <c r="AG49" s="487"/>
      <c r="AH49" s="487"/>
      <c r="AI49" s="487"/>
      <c r="AJ49" s="487"/>
      <c r="AK49" s="487"/>
      <c r="AL49" s="487"/>
      <c r="AM49" s="487"/>
      <c r="AN49" s="517"/>
      <c r="AO49" s="516"/>
      <c r="AP49" s="487"/>
      <c r="AQ49" s="487"/>
      <c r="AR49" s="487"/>
      <c r="AS49" s="487"/>
      <c r="AT49" s="487"/>
      <c r="AU49" s="487"/>
      <c r="AV49" s="487"/>
      <c r="AW49" s="487"/>
      <c r="AX49" s="487"/>
      <c r="AY49" s="487"/>
      <c r="AZ49" s="517"/>
      <c r="BA49" s="516"/>
      <c r="BB49" s="487"/>
      <c r="BC49" s="487"/>
      <c r="BD49" s="487"/>
      <c r="BE49" s="487"/>
      <c r="BF49" s="487"/>
      <c r="BG49" s="487"/>
      <c r="BH49" s="487"/>
      <c r="BI49" s="487"/>
      <c r="BJ49" s="487"/>
      <c r="BK49" s="487"/>
      <c r="BL49" s="517"/>
      <c r="BM49" s="516"/>
      <c r="BN49" s="487"/>
      <c r="BO49" s="487"/>
      <c r="BP49" s="487"/>
      <c r="BQ49" s="487"/>
      <c r="BR49" s="487"/>
      <c r="BS49" s="487"/>
      <c r="BT49" s="487"/>
      <c r="BU49" s="487"/>
      <c r="BV49" s="487"/>
      <c r="BW49" s="487"/>
      <c r="BX49" s="517"/>
      <c r="BY49" s="518"/>
      <c r="BZ49" s="487"/>
      <c r="CA49" s="487"/>
      <c r="CB49" s="487"/>
      <c r="CC49" s="487"/>
      <c r="CD49" s="487"/>
      <c r="CE49" s="487"/>
      <c r="CF49" s="487"/>
      <c r="CG49" s="487"/>
      <c r="CH49" s="487"/>
      <c r="CI49" s="487"/>
      <c r="CJ49" s="519"/>
      <c r="CK49" s="93"/>
      <c r="CL49" s="94"/>
      <c r="CM49" s="94"/>
      <c r="CN49" s="94"/>
      <c r="CO49" s="94"/>
      <c r="CP49" s="94"/>
      <c r="CQ49" s="94"/>
      <c r="CR49" s="94"/>
      <c r="CS49" s="94"/>
      <c r="CT49" s="94"/>
      <c r="CU49" s="94"/>
      <c r="CV49" s="316"/>
      <c r="CW49" s="319"/>
      <c r="CX49" s="360">
        <f t="shared" si="77"/>
        <v>0</v>
      </c>
      <c r="CZ49" t="str">
        <f t="shared" si="76"/>
        <v/>
      </c>
      <c r="DA49" t="e">
        <f t="shared" si="75"/>
        <v>#VALUE!</v>
      </c>
    </row>
    <row r="50" spans="1:105" ht="15.75">
      <c r="A50" s="620"/>
      <c r="B50" s="145" t="s">
        <v>96</v>
      </c>
      <c r="C50" s="144" t="s">
        <v>134</v>
      </c>
      <c r="D50" s="144" t="s">
        <v>135</v>
      </c>
      <c r="E50" s="516"/>
      <c r="F50" s="487"/>
      <c r="G50" s="487"/>
      <c r="H50" s="487"/>
      <c r="I50" s="487"/>
      <c r="J50" s="487"/>
      <c r="K50" s="487"/>
      <c r="L50" s="487"/>
      <c r="M50" s="487"/>
      <c r="N50" s="487"/>
      <c r="O50" s="487"/>
      <c r="P50" s="517"/>
      <c r="Q50" s="516"/>
      <c r="R50" s="487"/>
      <c r="S50" s="487"/>
      <c r="T50" s="487"/>
      <c r="U50" s="487"/>
      <c r="V50" s="487"/>
      <c r="W50" s="487"/>
      <c r="X50" s="487"/>
      <c r="Y50" s="487"/>
      <c r="Z50" s="487"/>
      <c r="AA50" s="487"/>
      <c r="AB50" s="517"/>
      <c r="AC50" s="516"/>
      <c r="AD50" s="487"/>
      <c r="AE50" s="487"/>
      <c r="AF50" s="487"/>
      <c r="AG50" s="487"/>
      <c r="AH50" s="487"/>
      <c r="AI50" s="487"/>
      <c r="AJ50" s="487"/>
      <c r="AK50" s="487"/>
      <c r="AL50" s="487"/>
      <c r="AM50" s="487"/>
      <c r="AN50" s="517"/>
      <c r="AO50" s="516"/>
      <c r="AP50" s="487"/>
      <c r="AQ50" s="487"/>
      <c r="AR50" s="487"/>
      <c r="AS50" s="487"/>
      <c r="AT50" s="487"/>
      <c r="AU50" s="487"/>
      <c r="AV50" s="487"/>
      <c r="AW50" s="487"/>
      <c r="AX50" s="487"/>
      <c r="AY50" s="487"/>
      <c r="AZ50" s="517"/>
      <c r="BA50" s="516"/>
      <c r="BB50" s="487"/>
      <c r="BC50" s="487"/>
      <c r="BD50" s="487"/>
      <c r="BE50" s="487"/>
      <c r="BF50" s="487"/>
      <c r="BG50" s="487"/>
      <c r="BH50" s="487"/>
      <c r="BI50" s="487"/>
      <c r="BJ50" s="487"/>
      <c r="BK50" s="487"/>
      <c r="BL50" s="517"/>
      <c r="BM50" s="516"/>
      <c r="BN50" s="487"/>
      <c r="BO50" s="487"/>
      <c r="BP50" s="487"/>
      <c r="BQ50" s="487"/>
      <c r="BR50" s="487"/>
      <c r="BS50" s="487"/>
      <c r="BT50" s="487"/>
      <c r="BU50" s="487"/>
      <c r="BV50" s="487"/>
      <c r="BW50" s="487"/>
      <c r="BX50" s="517"/>
      <c r="BY50" s="518"/>
      <c r="BZ50" s="487"/>
      <c r="CA50" s="487"/>
      <c r="CB50" s="487"/>
      <c r="CC50" s="487"/>
      <c r="CD50" s="487"/>
      <c r="CE50" s="487"/>
      <c r="CF50" s="487"/>
      <c r="CG50" s="487"/>
      <c r="CH50" s="487"/>
      <c r="CI50" s="487"/>
      <c r="CJ50" s="519"/>
      <c r="CK50" s="93"/>
      <c r="CL50" s="94"/>
      <c r="CM50" s="94"/>
      <c r="CN50" s="94"/>
      <c r="CO50" s="94"/>
      <c r="CP50" s="94"/>
      <c r="CQ50" s="94"/>
      <c r="CR50" s="94"/>
      <c r="CS50" s="94"/>
      <c r="CT50" s="94"/>
      <c r="CU50" s="94"/>
      <c r="CV50" s="316"/>
      <c r="CW50" s="319"/>
      <c r="CX50" s="360">
        <f t="shared" si="77"/>
        <v>0</v>
      </c>
      <c r="CZ50" t="str">
        <f t="shared" si="76"/>
        <v/>
      </c>
      <c r="DA50" t="e">
        <f t="shared" si="75"/>
        <v>#VALUE!</v>
      </c>
    </row>
    <row r="51" spans="1:105" ht="15.75">
      <c r="A51" s="620"/>
      <c r="B51" s="145" t="s">
        <v>96</v>
      </c>
      <c r="C51" s="144" t="s">
        <v>134</v>
      </c>
      <c r="D51" s="144" t="s">
        <v>136</v>
      </c>
      <c r="E51" s="516"/>
      <c r="F51" s="487"/>
      <c r="G51" s="487"/>
      <c r="H51" s="487"/>
      <c r="I51" s="487"/>
      <c r="J51" s="487"/>
      <c r="K51" s="487"/>
      <c r="L51" s="487"/>
      <c r="M51" s="487"/>
      <c r="N51" s="487"/>
      <c r="O51" s="487"/>
      <c r="P51" s="517"/>
      <c r="Q51" s="516"/>
      <c r="R51" s="487"/>
      <c r="S51" s="487"/>
      <c r="T51" s="487"/>
      <c r="U51" s="487"/>
      <c r="V51" s="487"/>
      <c r="W51" s="487"/>
      <c r="X51" s="487"/>
      <c r="Y51" s="487"/>
      <c r="Z51" s="487"/>
      <c r="AA51" s="487"/>
      <c r="AB51" s="517"/>
      <c r="AC51" s="516"/>
      <c r="AD51" s="487"/>
      <c r="AE51" s="487"/>
      <c r="AF51" s="487"/>
      <c r="AG51" s="487"/>
      <c r="AH51" s="487"/>
      <c r="AI51" s="487"/>
      <c r="AJ51" s="487"/>
      <c r="AK51" s="487"/>
      <c r="AL51" s="487"/>
      <c r="AM51" s="487"/>
      <c r="AN51" s="517"/>
      <c r="AO51" s="516"/>
      <c r="AP51" s="487"/>
      <c r="AQ51" s="487"/>
      <c r="AR51" s="487"/>
      <c r="AS51" s="487"/>
      <c r="AT51" s="487"/>
      <c r="AU51" s="487"/>
      <c r="AV51" s="487"/>
      <c r="AW51" s="487"/>
      <c r="AX51" s="487"/>
      <c r="AY51" s="487"/>
      <c r="AZ51" s="517"/>
      <c r="BA51" s="516"/>
      <c r="BB51" s="487"/>
      <c r="BC51" s="487"/>
      <c r="BD51" s="487"/>
      <c r="BE51" s="487"/>
      <c r="BF51" s="487"/>
      <c r="BG51" s="487"/>
      <c r="BH51" s="487"/>
      <c r="BI51" s="487"/>
      <c r="BJ51" s="487"/>
      <c r="BK51" s="487"/>
      <c r="BL51" s="517"/>
      <c r="BM51" s="516"/>
      <c r="BN51" s="487"/>
      <c r="BO51" s="487"/>
      <c r="BP51" s="487"/>
      <c r="BQ51" s="487"/>
      <c r="BR51" s="487"/>
      <c r="BS51" s="487"/>
      <c r="BT51" s="487"/>
      <c r="BU51" s="487"/>
      <c r="BV51" s="487"/>
      <c r="BW51" s="487"/>
      <c r="BX51" s="517"/>
      <c r="BY51" s="518"/>
      <c r="BZ51" s="487"/>
      <c r="CA51" s="487"/>
      <c r="CB51" s="487"/>
      <c r="CC51" s="487"/>
      <c r="CD51" s="487"/>
      <c r="CE51" s="487"/>
      <c r="CF51" s="487"/>
      <c r="CG51" s="487"/>
      <c r="CH51" s="487"/>
      <c r="CI51" s="487"/>
      <c r="CJ51" s="519"/>
      <c r="CK51" s="93"/>
      <c r="CL51" s="94"/>
      <c r="CM51" s="94"/>
      <c r="CN51" s="94"/>
      <c r="CO51" s="94"/>
      <c r="CP51" s="94"/>
      <c r="CQ51" s="94"/>
      <c r="CR51" s="94"/>
      <c r="CS51" s="94"/>
      <c r="CT51" s="94"/>
      <c r="CU51" s="94"/>
      <c r="CV51" s="316"/>
      <c r="CW51" s="319"/>
      <c r="CX51" s="360">
        <f t="shared" si="77"/>
        <v>0</v>
      </c>
      <c r="CZ51" t="str">
        <f t="shared" si="76"/>
        <v/>
      </c>
      <c r="DA51" t="e">
        <f t="shared" si="75"/>
        <v>#VALUE!</v>
      </c>
    </row>
    <row r="52" spans="1:105" ht="15.75">
      <c r="A52" s="620"/>
      <c r="B52" s="145" t="s">
        <v>96</v>
      </c>
      <c r="C52" s="144" t="s">
        <v>134</v>
      </c>
      <c r="D52" s="144" t="s">
        <v>137</v>
      </c>
      <c r="E52" s="516"/>
      <c r="F52" s="487"/>
      <c r="G52" s="487"/>
      <c r="H52" s="487"/>
      <c r="I52" s="487"/>
      <c r="J52" s="487"/>
      <c r="K52" s="487"/>
      <c r="L52" s="487"/>
      <c r="M52" s="487"/>
      <c r="N52" s="487"/>
      <c r="O52" s="487"/>
      <c r="P52" s="517"/>
      <c r="Q52" s="516"/>
      <c r="R52" s="487"/>
      <c r="S52" s="487"/>
      <c r="T52" s="487"/>
      <c r="U52" s="487"/>
      <c r="V52" s="487"/>
      <c r="W52" s="487"/>
      <c r="X52" s="487"/>
      <c r="Y52" s="487"/>
      <c r="Z52" s="487"/>
      <c r="AA52" s="487"/>
      <c r="AB52" s="517"/>
      <c r="AC52" s="516"/>
      <c r="AD52" s="487"/>
      <c r="AE52" s="487"/>
      <c r="AF52" s="487"/>
      <c r="AG52" s="487"/>
      <c r="AH52" s="487"/>
      <c r="AI52" s="487"/>
      <c r="AJ52" s="487"/>
      <c r="AK52" s="487"/>
      <c r="AL52" s="487"/>
      <c r="AM52" s="487"/>
      <c r="AN52" s="517"/>
      <c r="AO52" s="516"/>
      <c r="AP52" s="487"/>
      <c r="AQ52" s="487"/>
      <c r="AR52" s="487"/>
      <c r="AS52" s="487"/>
      <c r="AT52" s="487"/>
      <c r="AU52" s="487"/>
      <c r="AV52" s="487"/>
      <c r="AW52" s="487"/>
      <c r="AX52" s="487"/>
      <c r="AY52" s="487"/>
      <c r="AZ52" s="517"/>
      <c r="BA52" s="516"/>
      <c r="BB52" s="487"/>
      <c r="BC52" s="487"/>
      <c r="BD52" s="487"/>
      <c r="BE52" s="487"/>
      <c r="BF52" s="487"/>
      <c r="BG52" s="487"/>
      <c r="BH52" s="487"/>
      <c r="BI52" s="487"/>
      <c r="BJ52" s="487"/>
      <c r="BK52" s="487"/>
      <c r="BL52" s="517"/>
      <c r="BM52" s="516"/>
      <c r="BN52" s="487"/>
      <c r="BO52" s="487"/>
      <c r="BP52" s="487"/>
      <c r="BQ52" s="487"/>
      <c r="BR52" s="487"/>
      <c r="BS52" s="487"/>
      <c r="BT52" s="487"/>
      <c r="BU52" s="487"/>
      <c r="BV52" s="487"/>
      <c r="BW52" s="487"/>
      <c r="BX52" s="517"/>
      <c r="BY52" s="518"/>
      <c r="BZ52" s="487"/>
      <c r="CA52" s="487"/>
      <c r="CB52" s="487"/>
      <c r="CC52" s="487"/>
      <c r="CD52" s="487"/>
      <c r="CE52" s="487"/>
      <c r="CF52" s="487"/>
      <c r="CG52" s="487"/>
      <c r="CH52" s="487"/>
      <c r="CI52" s="487"/>
      <c r="CJ52" s="519"/>
      <c r="CK52" s="93"/>
      <c r="CL52" s="94"/>
      <c r="CM52" s="94"/>
      <c r="CN52" s="94"/>
      <c r="CO52" s="94"/>
      <c r="CP52" s="94"/>
      <c r="CQ52" s="94"/>
      <c r="CR52" s="94"/>
      <c r="CS52" s="94"/>
      <c r="CT52" s="94"/>
      <c r="CU52" s="94"/>
      <c r="CV52" s="316"/>
      <c r="CW52" s="319"/>
      <c r="CX52" s="360">
        <f t="shared" si="77"/>
        <v>0</v>
      </c>
      <c r="CZ52" t="str">
        <f t="shared" si="76"/>
        <v/>
      </c>
      <c r="DA52" t="e">
        <f t="shared" si="75"/>
        <v>#VALUE!</v>
      </c>
    </row>
    <row r="53" spans="1:105" ht="15.75">
      <c r="A53" s="620"/>
      <c r="B53" s="145" t="s">
        <v>96</v>
      </c>
      <c r="C53" s="144" t="s">
        <v>138</v>
      </c>
      <c r="D53" s="144" t="s">
        <v>139</v>
      </c>
      <c r="E53" s="516"/>
      <c r="F53" s="487"/>
      <c r="G53" s="487"/>
      <c r="H53" s="487"/>
      <c r="I53" s="487"/>
      <c r="J53" s="487"/>
      <c r="K53" s="487"/>
      <c r="L53" s="487"/>
      <c r="M53" s="487"/>
      <c r="N53" s="487"/>
      <c r="O53" s="487"/>
      <c r="P53" s="517"/>
      <c r="Q53" s="516"/>
      <c r="R53" s="487"/>
      <c r="S53" s="487"/>
      <c r="T53" s="487"/>
      <c r="U53" s="487"/>
      <c r="V53" s="487"/>
      <c r="W53" s="487"/>
      <c r="X53" s="487"/>
      <c r="Y53" s="487"/>
      <c r="Z53" s="487"/>
      <c r="AA53" s="487"/>
      <c r="AB53" s="517"/>
      <c r="AC53" s="516"/>
      <c r="AD53" s="487"/>
      <c r="AE53" s="487"/>
      <c r="AF53" s="487"/>
      <c r="AG53" s="487"/>
      <c r="AH53" s="487"/>
      <c r="AI53" s="487"/>
      <c r="AJ53" s="487"/>
      <c r="AK53" s="487"/>
      <c r="AL53" s="487"/>
      <c r="AM53" s="487"/>
      <c r="AN53" s="517"/>
      <c r="AO53" s="516"/>
      <c r="AP53" s="487"/>
      <c r="AQ53" s="487"/>
      <c r="AR53" s="487"/>
      <c r="AS53" s="487"/>
      <c r="AT53" s="487"/>
      <c r="AU53" s="487"/>
      <c r="AV53" s="487"/>
      <c r="AW53" s="487"/>
      <c r="AX53" s="487"/>
      <c r="AY53" s="487"/>
      <c r="AZ53" s="517"/>
      <c r="BA53" s="516"/>
      <c r="BB53" s="487"/>
      <c r="BC53" s="487"/>
      <c r="BD53" s="487"/>
      <c r="BE53" s="487"/>
      <c r="BF53" s="487"/>
      <c r="BG53" s="487"/>
      <c r="BH53" s="487"/>
      <c r="BI53" s="487"/>
      <c r="BJ53" s="487"/>
      <c r="BK53" s="487"/>
      <c r="BL53" s="517"/>
      <c r="BM53" s="516"/>
      <c r="BN53" s="487"/>
      <c r="BO53" s="487"/>
      <c r="BP53" s="487"/>
      <c r="BQ53" s="487"/>
      <c r="BR53" s="487"/>
      <c r="BS53" s="487"/>
      <c r="BT53" s="487"/>
      <c r="BU53" s="487"/>
      <c r="BV53" s="487"/>
      <c r="BW53" s="487"/>
      <c r="BX53" s="517"/>
      <c r="BY53" s="518"/>
      <c r="BZ53" s="487"/>
      <c r="CA53" s="487"/>
      <c r="CB53" s="487"/>
      <c r="CC53" s="487"/>
      <c r="CD53" s="487"/>
      <c r="CE53" s="487"/>
      <c r="CF53" s="487"/>
      <c r="CG53" s="487"/>
      <c r="CH53" s="487"/>
      <c r="CI53" s="487"/>
      <c r="CJ53" s="519"/>
      <c r="CK53" s="93"/>
      <c r="CL53" s="94"/>
      <c r="CM53" s="94"/>
      <c r="CN53" s="94"/>
      <c r="CO53" s="94"/>
      <c r="CP53" s="94"/>
      <c r="CQ53" s="94"/>
      <c r="CR53" s="94"/>
      <c r="CS53" s="94"/>
      <c r="CT53" s="94"/>
      <c r="CU53" s="94"/>
      <c r="CV53" s="316"/>
      <c r="CW53" s="319"/>
      <c r="CX53" s="360">
        <f t="shared" si="77"/>
        <v>0</v>
      </c>
      <c r="CZ53" t="str">
        <f t="shared" si="76"/>
        <v/>
      </c>
      <c r="DA53" t="e">
        <f t="shared" si="75"/>
        <v>#VALUE!</v>
      </c>
    </row>
    <row r="54" spans="1:105" ht="15.75">
      <c r="A54" s="620"/>
      <c r="B54" s="145" t="s">
        <v>96</v>
      </c>
      <c r="C54" s="144" t="s">
        <v>140</v>
      </c>
      <c r="D54" s="144" t="s">
        <v>141</v>
      </c>
      <c r="E54" s="516"/>
      <c r="F54" s="487"/>
      <c r="G54" s="487"/>
      <c r="H54" s="487"/>
      <c r="I54" s="487"/>
      <c r="J54" s="487"/>
      <c r="K54" s="487"/>
      <c r="L54" s="487"/>
      <c r="M54" s="487"/>
      <c r="N54" s="487"/>
      <c r="O54" s="487"/>
      <c r="P54" s="517"/>
      <c r="Q54" s="516"/>
      <c r="R54" s="487"/>
      <c r="S54" s="487"/>
      <c r="T54" s="487"/>
      <c r="U54" s="487"/>
      <c r="V54" s="487"/>
      <c r="W54" s="487"/>
      <c r="X54" s="487"/>
      <c r="Y54" s="487"/>
      <c r="Z54" s="487"/>
      <c r="AA54" s="487"/>
      <c r="AB54" s="517"/>
      <c r="AC54" s="516"/>
      <c r="AD54" s="487"/>
      <c r="AE54" s="487"/>
      <c r="AF54" s="487"/>
      <c r="AG54" s="487"/>
      <c r="AH54" s="487"/>
      <c r="AI54" s="487"/>
      <c r="AJ54" s="487"/>
      <c r="AK54" s="487"/>
      <c r="AL54" s="487"/>
      <c r="AM54" s="487"/>
      <c r="AN54" s="517"/>
      <c r="AO54" s="516"/>
      <c r="AP54" s="487"/>
      <c r="AQ54" s="487"/>
      <c r="AR54" s="487"/>
      <c r="AS54" s="487"/>
      <c r="AT54" s="487"/>
      <c r="AU54" s="487"/>
      <c r="AV54" s="487"/>
      <c r="AW54" s="487"/>
      <c r="AX54" s="487"/>
      <c r="AY54" s="487"/>
      <c r="AZ54" s="517"/>
      <c r="BA54" s="516"/>
      <c r="BB54" s="487"/>
      <c r="BC54" s="487"/>
      <c r="BD54" s="487"/>
      <c r="BE54" s="487"/>
      <c r="BF54" s="487"/>
      <c r="BG54" s="487"/>
      <c r="BH54" s="487"/>
      <c r="BI54" s="487"/>
      <c r="BJ54" s="487"/>
      <c r="BK54" s="487"/>
      <c r="BL54" s="517"/>
      <c r="BM54" s="516"/>
      <c r="BN54" s="487"/>
      <c r="BO54" s="487"/>
      <c r="BP54" s="487"/>
      <c r="BQ54" s="487"/>
      <c r="BR54" s="487"/>
      <c r="BS54" s="487"/>
      <c r="BT54" s="487"/>
      <c r="BU54" s="487"/>
      <c r="BV54" s="487"/>
      <c r="BW54" s="487"/>
      <c r="BX54" s="517"/>
      <c r="BY54" s="518"/>
      <c r="BZ54" s="487"/>
      <c r="CA54" s="487"/>
      <c r="CB54" s="487"/>
      <c r="CC54" s="487"/>
      <c r="CD54" s="487"/>
      <c r="CE54" s="487"/>
      <c r="CF54" s="487"/>
      <c r="CG54" s="487"/>
      <c r="CH54" s="487"/>
      <c r="CI54" s="487"/>
      <c r="CJ54" s="519"/>
      <c r="CK54" s="93"/>
      <c r="CL54" s="94"/>
      <c r="CM54" s="94"/>
      <c r="CN54" s="94"/>
      <c r="CO54" s="94"/>
      <c r="CP54" s="94"/>
      <c r="CQ54" s="94"/>
      <c r="CR54" s="94"/>
      <c r="CS54" s="94"/>
      <c r="CT54" s="94"/>
      <c r="CU54" s="94"/>
      <c r="CV54" s="316"/>
      <c r="CW54" s="319"/>
      <c r="CX54" s="360">
        <f t="shared" si="77"/>
        <v>0</v>
      </c>
      <c r="CZ54" t="str">
        <f t="shared" si="76"/>
        <v/>
      </c>
      <c r="DA54" t="e">
        <f t="shared" si="75"/>
        <v>#VALUE!</v>
      </c>
    </row>
    <row r="55" spans="1:105" ht="15.75">
      <c r="A55" s="620"/>
      <c r="B55" s="145" t="s">
        <v>96</v>
      </c>
      <c r="C55" s="144" t="s">
        <v>138</v>
      </c>
      <c r="D55" s="144" t="s">
        <v>167</v>
      </c>
      <c r="E55" s="516"/>
      <c r="F55" s="487"/>
      <c r="G55" s="487"/>
      <c r="H55" s="487"/>
      <c r="I55" s="487"/>
      <c r="J55" s="487"/>
      <c r="K55" s="487"/>
      <c r="L55" s="487"/>
      <c r="M55" s="487"/>
      <c r="N55" s="487"/>
      <c r="O55" s="487"/>
      <c r="P55" s="517"/>
      <c r="Q55" s="516"/>
      <c r="R55" s="487"/>
      <c r="S55" s="487"/>
      <c r="T55" s="487"/>
      <c r="U55" s="487"/>
      <c r="V55" s="487"/>
      <c r="W55" s="487"/>
      <c r="X55" s="487"/>
      <c r="Y55" s="487"/>
      <c r="Z55" s="487"/>
      <c r="AA55" s="487"/>
      <c r="AB55" s="517"/>
      <c r="AC55" s="516"/>
      <c r="AD55" s="487"/>
      <c r="AE55" s="487"/>
      <c r="AF55" s="487"/>
      <c r="AG55" s="487"/>
      <c r="AH55" s="487"/>
      <c r="AI55" s="487"/>
      <c r="AJ55" s="487"/>
      <c r="AK55" s="487"/>
      <c r="AL55" s="487"/>
      <c r="AM55" s="487"/>
      <c r="AN55" s="517"/>
      <c r="AO55" s="516"/>
      <c r="AP55" s="487"/>
      <c r="AQ55" s="487"/>
      <c r="AR55" s="487"/>
      <c r="AS55" s="487"/>
      <c r="AT55" s="487"/>
      <c r="AU55" s="487"/>
      <c r="AV55" s="487"/>
      <c r="AW55" s="487"/>
      <c r="AX55" s="487"/>
      <c r="AY55" s="487"/>
      <c r="AZ55" s="517"/>
      <c r="BA55" s="516"/>
      <c r="BB55" s="487"/>
      <c r="BC55" s="487"/>
      <c r="BD55" s="487"/>
      <c r="BE55" s="487"/>
      <c r="BF55" s="487"/>
      <c r="BG55" s="487"/>
      <c r="BH55" s="487"/>
      <c r="BI55" s="487"/>
      <c r="BJ55" s="487"/>
      <c r="BK55" s="487"/>
      <c r="BL55" s="517"/>
      <c r="BM55" s="516"/>
      <c r="BN55" s="487"/>
      <c r="BO55" s="487"/>
      <c r="BP55" s="487"/>
      <c r="BQ55" s="487"/>
      <c r="BR55" s="487"/>
      <c r="BS55" s="487"/>
      <c r="BT55" s="487"/>
      <c r="BU55" s="487"/>
      <c r="BV55" s="487"/>
      <c r="BW55" s="487"/>
      <c r="BX55" s="517"/>
      <c r="BY55" s="518"/>
      <c r="BZ55" s="487"/>
      <c r="CA55" s="487"/>
      <c r="CB55" s="487"/>
      <c r="CC55" s="487"/>
      <c r="CD55" s="487"/>
      <c r="CE55" s="487"/>
      <c r="CF55" s="487"/>
      <c r="CG55" s="487"/>
      <c r="CH55" s="487"/>
      <c r="CI55" s="487"/>
      <c r="CJ55" s="519"/>
      <c r="CK55" s="93"/>
      <c r="CL55" s="94"/>
      <c r="CM55" s="94"/>
      <c r="CN55" s="94"/>
      <c r="CO55" s="94"/>
      <c r="CP55" s="94"/>
      <c r="CQ55" s="94"/>
      <c r="CR55" s="94"/>
      <c r="CS55" s="94"/>
      <c r="CT55" s="94"/>
      <c r="CU55" s="94"/>
      <c r="CV55" s="316"/>
      <c r="CW55" s="319"/>
      <c r="CX55" s="360">
        <f>SUM(CL55,CN55,CP55,CR55,CT55,CV55)</f>
        <v>0</v>
      </c>
      <c r="CZ55" t="str">
        <f t="shared" si="76"/>
        <v/>
      </c>
      <c r="DA55" t="e">
        <f t="shared" si="75"/>
        <v>#VALUE!</v>
      </c>
    </row>
    <row r="56" spans="1:105" ht="15.75">
      <c r="A56" s="620"/>
      <c r="B56" s="145" t="s">
        <v>96</v>
      </c>
      <c r="C56" s="144" t="s">
        <v>474</v>
      </c>
      <c r="D56" s="144" t="s">
        <v>336</v>
      </c>
      <c r="E56" s="516"/>
      <c r="F56" s="487"/>
      <c r="G56" s="487"/>
      <c r="H56" s="487"/>
      <c r="I56" s="487"/>
      <c r="J56" s="487"/>
      <c r="K56" s="487"/>
      <c r="L56" s="487"/>
      <c r="M56" s="487"/>
      <c r="N56" s="487"/>
      <c r="O56" s="487"/>
      <c r="P56" s="517"/>
      <c r="Q56" s="516"/>
      <c r="R56" s="487"/>
      <c r="S56" s="487"/>
      <c r="T56" s="487"/>
      <c r="U56" s="487"/>
      <c r="V56" s="487"/>
      <c r="W56" s="487"/>
      <c r="X56" s="487"/>
      <c r="Y56" s="487"/>
      <c r="Z56" s="487"/>
      <c r="AA56" s="487"/>
      <c r="AB56" s="517"/>
      <c r="AC56" s="516"/>
      <c r="AD56" s="487"/>
      <c r="AE56" s="487"/>
      <c r="AF56" s="487"/>
      <c r="AG56" s="487"/>
      <c r="AH56" s="487"/>
      <c r="AI56" s="487"/>
      <c r="AJ56" s="487"/>
      <c r="AK56" s="487"/>
      <c r="AL56" s="487"/>
      <c r="AM56" s="487"/>
      <c r="AN56" s="517"/>
      <c r="AO56" s="516"/>
      <c r="AP56" s="487"/>
      <c r="AQ56" s="487"/>
      <c r="AR56" s="487"/>
      <c r="AS56" s="487"/>
      <c r="AT56" s="487"/>
      <c r="AU56" s="487"/>
      <c r="AV56" s="487"/>
      <c r="AW56" s="487"/>
      <c r="AX56" s="487"/>
      <c r="AY56" s="487"/>
      <c r="AZ56" s="517"/>
      <c r="BA56" s="516"/>
      <c r="BB56" s="487"/>
      <c r="BC56" s="487"/>
      <c r="BD56" s="487"/>
      <c r="BE56" s="487"/>
      <c r="BF56" s="487"/>
      <c r="BG56" s="487"/>
      <c r="BH56" s="487"/>
      <c r="BI56" s="487"/>
      <c r="BJ56" s="487"/>
      <c r="BK56" s="487"/>
      <c r="BL56" s="517"/>
      <c r="BM56" s="516"/>
      <c r="BN56" s="487"/>
      <c r="BO56" s="487"/>
      <c r="BP56" s="487"/>
      <c r="BQ56" s="487"/>
      <c r="BR56" s="487"/>
      <c r="BS56" s="487"/>
      <c r="BT56" s="487"/>
      <c r="BU56" s="487"/>
      <c r="BV56" s="487"/>
      <c r="BW56" s="487"/>
      <c r="BX56" s="517"/>
      <c r="BY56" s="518"/>
      <c r="BZ56" s="487"/>
      <c r="CA56" s="487"/>
      <c r="CB56" s="487"/>
      <c r="CC56" s="487"/>
      <c r="CD56" s="487"/>
      <c r="CE56" s="487"/>
      <c r="CF56" s="487"/>
      <c r="CG56" s="487"/>
      <c r="CH56" s="487"/>
      <c r="CI56" s="487"/>
      <c r="CJ56" s="519"/>
      <c r="CK56" s="93"/>
      <c r="CL56" s="94"/>
      <c r="CM56" s="94"/>
      <c r="CN56" s="94"/>
      <c r="CO56" s="94"/>
      <c r="CP56" s="94"/>
      <c r="CQ56" s="94"/>
      <c r="CR56" s="94"/>
      <c r="CS56" s="94"/>
      <c r="CT56" s="94"/>
      <c r="CU56" s="94"/>
      <c r="CV56" s="316"/>
      <c r="CW56" s="319"/>
      <c r="CX56" s="360">
        <f t="shared" si="77"/>
        <v>0</v>
      </c>
      <c r="CZ56" t="str">
        <f t="shared" si="76"/>
        <v/>
      </c>
      <c r="DA56" t="e">
        <f t="shared" si="75"/>
        <v>#VALUE!</v>
      </c>
    </row>
    <row r="57" spans="1:105" ht="15.75">
      <c r="A57" s="620"/>
      <c r="B57" s="145" t="s">
        <v>120</v>
      </c>
      <c r="C57" s="144" t="s">
        <v>144</v>
      </c>
      <c r="D57" s="144" t="s">
        <v>471</v>
      </c>
      <c r="E57" s="516"/>
      <c r="F57" s="487"/>
      <c r="G57" s="487"/>
      <c r="H57" s="487"/>
      <c r="I57" s="487"/>
      <c r="J57" s="487"/>
      <c r="K57" s="487"/>
      <c r="L57" s="487"/>
      <c r="M57" s="487"/>
      <c r="N57" s="487"/>
      <c r="O57" s="487"/>
      <c r="P57" s="517"/>
      <c r="Q57" s="516"/>
      <c r="R57" s="487"/>
      <c r="S57" s="487"/>
      <c r="T57" s="487"/>
      <c r="U57" s="487"/>
      <c r="V57" s="487"/>
      <c r="W57" s="487"/>
      <c r="X57" s="487"/>
      <c r="Y57" s="487"/>
      <c r="Z57" s="487"/>
      <c r="AA57" s="487"/>
      <c r="AB57" s="517"/>
      <c r="AC57" s="516"/>
      <c r="AD57" s="487"/>
      <c r="AE57" s="487"/>
      <c r="AF57" s="487"/>
      <c r="AG57" s="487"/>
      <c r="AH57" s="487"/>
      <c r="AI57" s="487"/>
      <c r="AJ57" s="487"/>
      <c r="AK57" s="487"/>
      <c r="AL57" s="487"/>
      <c r="AM57" s="487"/>
      <c r="AN57" s="517"/>
      <c r="AO57" s="516"/>
      <c r="AP57" s="487"/>
      <c r="AQ57" s="487"/>
      <c r="AR57" s="487"/>
      <c r="AS57" s="487"/>
      <c r="AT57" s="487"/>
      <c r="AU57" s="487"/>
      <c r="AV57" s="487"/>
      <c r="AW57" s="487"/>
      <c r="AX57" s="487"/>
      <c r="AY57" s="487"/>
      <c r="AZ57" s="517"/>
      <c r="BA57" s="516"/>
      <c r="BB57" s="487"/>
      <c r="BC57" s="487"/>
      <c r="BD57" s="487"/>
      <c r="BE57" s="487"/>
      <c r="BF57" s="487"/>
      <c r="BG57" s="487"/>
      <c r="BH57" s="487"/>
      <c r="BI57" s="487"/>
      <c r="BJ57" s="487"/>
      <c r="BK57" s="487"/>
      <c r="BL57" s="517"/>
      <c r="BM57" s="516"/>
      <c r="BN57" s="487"/>
      <c r="BO57" s="487"/>
      <c r="BP57" s="487"/>
      <c r="BQ57" s="487"/>
      <c r="BR57" s="487"/>
      <c r="BS57" s="487"/>
      <c r="BT57" s="487"/>
      <c r="BU57" s="487"/>
      <c r="BV57" s="487"/>
      <c r="BW57" s="487"/>
      <c r="BX57" s="517"/>
      <c r="BY57" s="518"/>
      <c r="BZ57" s="487"/>
      <c r="CA57" s="487"/>
      <c r="CB57" s="487"/>
      <c r="CC57" s="487"/>
      <c r="CD57" s="487"/>
      <c r="CE57" s="487"/>
      <c r="CF57" s="487"/>
      <c r="CG57" s="487"/>
      <c r="CH57" s="487"/>
      <c r="CI57" s="487"/>
      <c r="CJ57" s="519"/>
      <c r="CK57" s="93"/>
      <c r="CL57" s="94"/>
      <c r="CM57" s="94"/>
      <c r="CN57" s="94"/>
      <c r="CO57" s="94"/>
      <c r="CP57" s="94"/>
      <c r="CQ57" s="94"/>
      <c r="CR57" s="94"/>
      <c r="CS57" s="94"/>
      <c r="CT57" s="94"/>
      <c r="CU57" s="94"/>
      <c r="CV57" s="316"/>
      <c r="CW57" s="319"/>
      <c r="CX57" s="360">
        <f t="shared" si="77"/>
        <v>0</v>
      </c>
      <c r="CZ57" t="str">
        <f t="shared" si="76"/>
        <v/>
      </c>
      <c r="DA57" t="e">
        <f t="shared" si="75"/>
        <v>#VALUE!</v>
      </c>
    </row>
    <row r="58" spans="1:105" ht="15.75">
      <c r="A58" s="620"/>
      <c r="B58" s="145" t="s">
        <v>96</v>
      </c>
      <c r="C58" s="144" t="s">
        <v>138</v>
      </c>
      <c r="D58" s="144" t="s">
        <v>477</v>
      </c>
      <c r="E58" s="516"/>
      <c r="F58" s="487"/>
      <c r="G58" s="487"/>
      <c r="H58" s="487"/>
      <c r="I58" s="487"/>
      <c r="J58" s="487"/>
      <c r="K58" s="487"/>
      <c r="L58" s="487"/>
      <c r="M58" s="487"/>
      <c r="N58" s="487"/>
      <c r="O58" s="487"/>
      <c r="P58" s="517"/>
      <c r="Q58" s="516"/>
      <c r="R58" s="487"/>
      <c r="S58" s="487"/>
      <c r="T58" s="487"/>
      <c r="U58" s="487"/>
      <c r="V58" s="487"/>
      <c r="W58" s="487"/>
      <c r="X58" s="487"/>
      <c r="Y58" s="487"/>
      <c r="Z58" s="487"/>
      <c r="AA58" s="487"/>
      <c r="AB58" s="517"/>
      <c r="AC58" s="516"/>
      <c r="AD58" s="487"/>
      <c r="AE58" s="487"/>
      <c r="AF58" s="487"/>
      <c r="AG58" s="487"/>
      <c r="AH58" s="487"/>
      <c r="AI58" s="487"/>
      <c r="AJ58" s="487"/>
      <c r="AK58" s="487"/>
      <c r="AL58" s="487"/>
      <c r="AM58" s="487"/>
      <c r="AN58" s="517"/>
      <c r="AO58" s="516"/>
      <c r="AP58" s="487"/>
      <c r="AQ58" s="487"/>
      <c r="AR58" s="487"/>
      <c r="AS58" s="487"/>
      <c r="AT58" s="487"/>
      <c r="AU58" s="487"/>
      <c r="AV58" s="487"/>
      <c r="AW58" s="487"/>
      <c r="AX58" s="487"/>
      <c r="AY58" s="487"/>
      <c r="AZ58" s="517"/>
      <c r="BA58" s="516"/>
      <c r="BB58" s="487"/>
      <c r="BC58" s="487"/>
      <c r="BD58" s="487"/>
      <c r="BE58" s="487"/>
      <c r="BF58" s="487"/>
      <c r="BG58" s="487"/>
      <c r="BH58" s="487"/>
      <c r="BI58" s="487"/>
      <c r="BJ58" s="487"/>
      <c r="BK58" s="487"/>
      <c r="BL58" s="517"/>
      <c r="BM58" s="516"/>
      <c r="BN58" s="487"/>
      <c r="BO58" s="487"/>
      <c r="BP58" s="487"/>
      <c r="BQ58" s="487"/>
      <c r="BR58" s="487"/>
      <c r="BS58" s="487"/>
      <c r="BT58" s="487"/>
      <c r="BU58" s="487"/>
      <c r="BV58" s="487"/>
      <c r="BW58" s="487"/>
      <c r="BX58" s="517"/>
      <c r="BY58" s="518"/>
      <c r="BZ58" s="487"/>
      <c r="CA58" s="487"/>
      <c r="CB58" s="487"/>
      <c r="CC58" s="487"/>
      <c r="CD58" s="487"/>
      <c r="CE58" s="487"/>
      <c r="CF58" s="487"/>
      <c r="CG58" s="487"/>
      <c r="CH58" s="487"/>
      <c r="CI58" s="487"/>
      <c r="CJ58" s="519"/>
      <c r="CK58" s="93"/>
      <c r="CL58" s="94"/>
      <c r="CM58" s="94"/>
      <c r="CN58" s="94"/>
      <c r="CO58" s="94"/>
      <c r="CP58" s="94"/>
      <c r="CQ58" s="94"/>
      <c r="CR58" s="94"/>
      <c r="CS58" s="94"/>
      <c r="CT58" s="94"/>
      <c r="CU58" s="94"/>
      <c r="CV58" s="316"/>
      <c r="CW58" s="319"/>
      <c r="CX58" s="360">
        <f t="shared" si="77"/>
        <v>0</v>
      </c>
      <c r="CZ58" t="str">
        <f t="shared" si="76"/>
        <v/>
      </c>
      <c r="DA58" t="e">
        <f t="shared" si="75"/>
        <v>#VALUE!</v>
      </c>
    </row>
    <row r="59" spans="1:105" ht="15.75">
      <c r="A59" s="620"/>
      <c r="B59" s="145" t="s">
        <v>96</v>
      </c>
      <c r="C59" s="144" t="s">
        <v>138</v>
      </c>
      <c r="D59" s="144" t="s">
        <v>478</v>
      </c>
      <c r="E59" s="516"/>
      <c r="F59" s="487"/>
      <c r="G59" s="487"/>
      <c r="H59" s="487"/>
      <c r="I59" s="487"/>
      <c r="J59" s="487"/>
      <c r="K59" s="487"/>
      <c r="L59" s="487"/>
      <c r="M59" s="487"/>
      <c r="N59" s="487"/>
      <c r="O59" s="487"/>
      <c r="P59" s="517"/>
      <c r="Q59" s="516"/>
      <c r="R59" s="487"/>
      <c r="S59" s="487"/>
      <c r="T59" s="487"/>
      <c r="U59" s="487"/>
      <c r="V59" s="487"/>
      <c r="W59" s="487"/>
      <c r="X59" s="487"/>
      <c r="Y59" s="487"/>
      <c r="Z59" s="487"/>
      <c r="AA59" s="487"/>
      <c r="AB59" s="517"/>
      <c r="AC59" s="516"/>
      <c r="AD59" s="487"/>
      <c r="AE59" s="487"/>
      <c r="AF59" s="487"/>
      <c r="AG59" s="487"/>
      <c r="AH59" s="487"/>
      <c r="AI59" s="487"/>
      <c r="AJ59" s="487"/>
      <c r="AK59" s="487"/>
      <c r="AL59" s="487"/>
      <c r="AM59" s="487"/>
      <c r="AN59" s="517"/>
      <c r="AO59" s="516"/>
      <c r="AP59" s="487"/>
      <c r="AQ59" s="487"/>
      <c r="AR59" s="487"/>
      <c r="AS59" s="487"/>
      <c r="AT59" s="487"/>
      <c r="AU59" s="487"/>
      <c r="AV59" s="487"/>
      <c r="AW59" s="487"/>
      <c r="AX59" s="487"/>
      <c r="AY59" s="487"/>
      <c r="AZ59" s="517"/>
      <c r="BA59" s="516"/>
      <c r="BB59" s="487"/>
      <c r="BC59" s="487"/>
      <c r="BD59" s="487"/>
      <c r="BE59" s="487"/>
      <c r="BF59" s="487"/>
      <c r="BG59" s="487"/>
      <c r="BH59" s="487"/>
      <c r="BI59" s="487"/>
      <c r="BJ59" s="487"/>
      <c r="BK59" s="487"/>
      <c r="BL59" s="517"/>
      <c r="BM59" s="516"/>
      <c r="BN59" s="487"/>
      <c r="BO59" s="487"/>
      <c r="BP59" s="487"/>
      <c r="BQ59" s="487"/>
      <c r="BR59" s="487"/>
      <c r="BS59" s="487"/>
      <c r="BT59" s="487"/>
      <c r="BU59" s="487"/>
      <c r="BV59" s="487"/>
      <c r="BW59" s="487"/>
      <c r="BX59" s="517"/>
      <c r="BY59" s="518"/>
      <c r="BZ59" s="487"/>
      <c r="CA59" s="487"/>
      <c r="CB59" s="487"/>
      <c r="CC59" s="487"/>
      <c r="CD59" s="487"/>
      <c r="CE59" s="487"/>
      <c r="CF59" s="487"/>
      <c r="CG59" s="487"/>
      <c r="CH59" s="487"/>
      <c r="CI59" s="487"/>
      <c r="CJ59" s="519"/>
      <c r="CK59" s="93"/>
      <c r="CL59" s="94"/>
      <c r="CM59" s="94"/>
      <c r="CN59" s="94"/>
      <c r="CO59" s="94"/>
      <c r="CP59" s="94"/>
      <c r="CQ59" s="94"/>
      <c r="CR59" s="94"/>
      <c r="CS59" s="94"/>
      <c r="CT59" s="94"/>
      <c r="CU59" s="94"/>
      <c r="CV59" s="316"/>
      <c r="CW59" s="319"/>
      <c r="CX59" s="360">
        <f t="shared" si="77"/>
        <v>0</v>
      </c>
      <c r="CZ59" t="str">
        <f t="shared" si="76"/>
        <v/>
      </c>
      <c r="DA59" t="e">
        <f t="shared" si="75"/>
        <v>#VALUE!</v>
      </c>
    </row>
    <row r="60" spans="1:105" ht="15.75">
      <c r="A60" s="620"/>
      <c r="B60" s="145"/>
      <c r="C60" s="144"/>
      <c r="D60" s="144"/>
      <c r="E60" s="516"/>
      <c r="F60" s="487"/>
      <c r="G60" s="487"/>
      <c r="H60" s="487"/>
      <c r="I60" s="487"/>
      <c r="J60" s="487"/>
      <c r="K60" s="487"/>
      <c r="L60" s="487"/>
      <c r="M60" s="487"/>
      <c r="N60" s="487"/>
      <c r="O60" s="487"/>
      <c r="P60" s="517"/>
      <c r="Q60" s="516"/>
      <c r="R60" s="487"/>
      <c r="S60" s="487"/>
      <c r="T60" s="487"/>
      <c r="U60" s="487"/>
      <c r="V60" s="487"/>
      <c r="W60" s="487"/>
      <c r="X60" s="487"/>
      <c r="Y60" s="487"/>
      <c r="Z60" s="487"/>
      <c r="AA60" s="487"/>
      <c r="AB60" s="517"/>
      <c r="AC60" s="516"/>
      <c r="AD60" s="487"/>
      <c r="AE60" s="487"/>
      <c r="AF60" s="487"/>
      <c r="AG60" s="487"/>
      <c r="AH60" s="487"/>
      <c r="AI60" s="487"/>
      <c r="AJ60" s="487"/>
      <c r="AK60" s="487"/>
      <c r="AL60" s="487"/>
      <c r="AM60" s="487"/>
      <c r="AN60" s="517"/>
      <c r="AO60" s="516"/>
      <c r="AP60" s="487"/>
      <c r="AQ60" s="487"/>
      <c r="AR60" s="487"/>
      <c r="AS60" s="487"/>
      <c r="AT60" s="487"/>
      <c r="AU60" s="487"/>
      <c r="AV60" s="487"/>
      <c r="AW60" s="487"/>
      <c r="AX60" s="487"/>
      <c r="AY60" s="487"/>
      <c r="AZ60" s="517"/>
      <c r="BA60" s="516"/>
      <c r="BB60" s="487"/>
      <c r="BC60" s="487"/>
      <c r="BD60" s="487"/>
      <c r="BE60" s="487"/>
      <c r="BF60" s="487"/>
      <c r="BG60" s="487"/>
      <c r="BH60" s="487"/>
      <c r="BI60" s="487"/>
      <c r="BJ60" s="487"/>
      <c r="BK60" s="487"/>
      <c r="BL60" s="517"/>
      <c r="BM60" s="516"/>
      <c r="BN60" s="487"/>
      <c r="BO60" s="487"/>
      <c r="BP60" s="487"/>
      <c r="BQ60" s="487"/>
      <c r="BR60" s="487"/>
      <c r="BS60" s="487"/>
      <c r="BT60" s="487"/>
      <c r="BU60" s="487"/>
      <c r="BV60" s="487"/>
      <c r="BW60" s="487"/>
      <c r="BX60" s="517"/>
      <c r="BY60" s="518"/>
      <c r="BZ60" s="487"/>
      <c r="CA60" s="487"/>
      <c r="CB60" s="487"/>
      <c r="CC60" s="487"/>
      <c r="CD60" s="487"/>
      <c r="CE60" s="487"/>
      <c r="CF60" s="487"/>
      <c r="CG60" s="487"/>
      <c r="CH60" s="487"/>
      <c r="CI60" s="487"/>
      <c r="CJ60" s="519"/>
      <c r="CK60" s="93"/>
      <c r="CL60" s="94"/>
      <c r="CM60" s="94"/>
      <c r="CN60" s="94"/>
      <c r="CO60" s="94"/>
      <c r="CP60" s="94"/>
      <c r="CQ60" s="94"/>
      <c r="CR60" s="94"/>
      <c r="CS60" s="94"/>
      <c r="CT60" s="94"/>
      <c r="CU60" s="94"/>
      <c r="CV60" s="316"/>
      <c r="CW60" s="319"/>
      <c r="CX60" s="360">
        <f t="shared" si="77"/>
        <v>0</v>
      </c>
      <c r="CZ60" t="str">
        <f t="shared" si="76"/>
        <v/>
      </c>
      <c r="DA60" t="e">
        <f t="shared" si="75"/>
        <v>#VALUE!</v>
      </c>
    </row>
    <row r="61" spans="1:105" ht="15.75">
      <c r="A61" s="620"/>
      <c r="B61" s="145"/>
      <c r="C61" s="144"/>
      <c r="D61" s="144"/>
      <c r="E61" s="516"/>
      <c r="F61" s="487"/>
      <c r="G61" s="487"/>
      <c r="H61" s="487"/>
      <c r="I61" s="487"/>
      <c r="J61" s="487"/>
      <c r="K61" s="487"/>
      <c r="L61" s="487"/>
      <c r="M61" s="487"/>
      <c r="N61" s="487"/>
      <c r="O61" s="487"/>
      <c r="P61" s="517"/>
      <c r="Q61" s="516"/>
      <c r="R61" s="487"/>
      <c r="S61" s="487"/>
      <c r="T61" s="487"/>
      <c r="U61" s="487"/>
      <c r="V61" s="487"/>
      <c r="W61" s="487"/>
      <c r="X61" s="487"/>
      <c r="Y61" s="487"/>
      <c r="Z61" s="487"/>
      <c r="AA61" s="487"/>
      <c r="AB61" s="517"/>
      <c r="AC61" s="516"/>
      <c r="AD61" s="487"/>
      <c r="AE61" s="487"/>
      <c r="AF61" s="487"/>
      <c r="AG61" s="487"/>
      <c r="AH61" s="487"/>
      <c r="AI61" s="487"/>
      <c r="AJ61" s="487"/>
      <c r="AK61" s="487"/>
      <c r="AL61" s="487"/>
      <c r="AM61" s="487"/>
      <c r="AN61" s="517"/>
      <c r="AO61" s="516"/>
      <c r="AP61" s="487"/>
      <c r="AQ61" s="487"/>
      <c r="AR61" s="487"/>
      <c r="AS61" s="487"/>
      <c r="AT61" s="487"/>
      <c r="AU61" s="487"/>
      <c r="AV61" s="487"/>
      <c r="AW61" s="487"/>
      <c r="AX61" s="487"/>
      <c r="AY61" s="487"/>
      <c r="AZ61" s="517"/>
      <c r="BA61" s="516"/>
      <c r="BB61" s="487"/>
      <c r="BC61" s="487"/>
      <c r="BD61" s="487"/>
      <c r="BE61" s="487"/>
      <c r="BF61" s="487"/>
      <c r="BG61" s="487"/>
      <c r="BH61" s="487"/>
      <c r="BI61" s="487"/>
      <c r="BJ61" s="487"/>
      <c r="BK61" s="487"/>
      <c r="BL61" s="517"/>
      <c r="BM61" s="516"/>
      <c r="BN61" s="487"/>
      <c r="BO61" s="487"/>
      <c r="BP61" s="487"/>
      <c r="BQ61" s="487"/>
      <c r="BR61" s="487"/>
      <c r="BS61" s="487"/>
      <c r="BT61" s="487"/>
      <c r="BU61" s="487"/>
      <c r="BV61" s="487"/>
      <c r="BW61" s="487"/>
      <c r="BX61" s="517"/>
      <c r="BY61" s="518"/>
      <c r="BZ61" s="487"/>
      <c r="CA61" s="487"/>
      <c r="CB61" s="487"/>
      <c r="CC61" s="487"/>
      <c r="CD61" s="487"/>
      <c r="CE61" s="487"/>
      <c r="CF61" s="487"/>
      <c r="CG61" s="487"/>
      <c r="CH61" s="487"/>
      <c r="CI61" s="487"/>
      <c r="CJ61" s="519"/>
      <c r="CK61" s="93"/>
      <c r="CL61" s="94"/>
      <c r="CM61" s="94"/>
      <c r="CN61" s="94"/>
      <c r="CO61" s="94"/>
      <c r="CP61" s="94"/>
      <c r="CQ61" s="94"/>
      <c r="CR61" s="94"/>
      <c r="CS61" s="94"/>
      <c r="CT61" s="94"/>
      <c r="CU61" s="94"/>
      <c r="CV61" s="316"/>
      <c r="CW61" s="319"/>
      <c r="CX61" s="360">
        <f t="shared" si="77"/>
        <v>0</v>
      </c>
      <c r="CZ61" t="str">
        <f t="shared" si="76"/>
        <v/>
      </c>
      <c r="DA61" t="e">
        <f t="shared" si="75"/>
        <v>#VALUE!</v>
      </c>
    </row>
    <row r="62" spans="1:105" ht="15.75">
      <c r="A62" s="620"/>
      <c r="B62" s="145"/>
      <c r="C62" s="144"/>
      <c r="D62" s="144"/>
      <c r="E62" s="516"/>
      <c r="F62" s="487"/>
      <c r="G62" s="487"/>
      <c r="H62" s="487"/>
      <c r="I62" s="487"/>
      <c r="J62" s="487"/>
      <c r="K62" s="487"/>
      <c r="L62" s="487"/>
      <c r="M62" s="487"/>
      <c r="N62" s="487"/>
      <c r="O62" s="487"/>
      <c r="P62" s="517"/>
      <c r="Q62" s="516"/>
      <c r="R62" s="487"/>
      <c r="S62" s="487"/>
      <c r="T62" s="487"/>
      <c r="U62" s="487"/>
      <c r="V62" s="487"/>
      <c r="W62" s="487"/>
      <c r="X62" s="487"/>
      <c r="Y62" s="487"/>
      <c r="Z62" s="487"/>
      <c r="AA62" s="487"/>
      <c r="AB62" s="517"/>
      <c r="AC62" s="516"/>
      <c r="AD62" s="487"/>
      <c r="AE62" s="487"/>
      <c r="AF62" s="487"/>
      <c r="AG62" s="487"/>
      <c r="AH62" s="487"/>
      <c r="AI62" s="487"/>
      <c r="AJ62" s="487"/>
      <c r="AK62" s="487"/>
      <c r="AL62" s="487"/>
      <c r="AM62" s="487"/>
      <c r="AN62" s="517"/>
      <c r="AO62" s="516"/>
      <c r="AP62" s="487"/>
      <c r="AQ62" s="487"/>
      <c r="AR62" s="487"/>
      <c r="AS62" s="487"/>
      <c r="AT62" s="487"/>
      <c r="AU62" s="487"/>
      <c r="AV62" s="487"/>
      <c r="AW62" s="487"/>
      <c r="AX62" s="487"/>
      <c r="AY62" s="487"/>
      <c r="AZ62" s="517"/>
      <c r="BA62" s="516"/>
      <c r="BB62" s="487"/>
      <c r="BC62" s="487"/>
      <c r="BD62" s="487"/>
      <c r="BE62" s="487"/>
      <c r="BF62" s="487"/>
      <c r="BG62" s="487"/>
      <c r="BH62" s="487"/>
      <c r="BI62" s="487"/>
      <c r="BJ62" s="487"/>
      <c r="BK62" s="487"/>
      <c r="BL62" s="517"/>
      <c r="BM62" s="516"/>
      <c r="BN62" s="487"/>
      <c r="BO62" s="487"/>
      <c r="BP62" s="487"/>
      <c r="BQ62" s="487"/>
      <c r="BR62" s="487"/>
      <c r="BS62" s="487"/>
      <c r="BT62" s="487"/>
      <c r="BU62" s="487"/>
      <c r="BV62" s="487"/>
      <c r="BW62" s="487"/>
      <c r="BX62" s="517"/>
      <c r="BY62" s="518"/>
      <c r="BZ62" s="487"/>
      <c r="CA62" s="487"/>
      <c r="CB62" s="487"/>
      <c r="CC62" s="487"/>
      <c r="CD62" s="487"/>
      <c r="CE62" s="487"/>
      <c r="CF62" s="487"/>
      <c r="CG62" s="487"/>
      <c r="CH62" s="487"/>
      <c r="CI62" s="487"/>
      <c r="CJ62" s="519"/>
      <c r="CK62" s="93"/>
      <c r="CL62" s="94"/>
      <c r="CM62" s="94"/>
      <c r="CN62" s="94"/>
      <c r="CO62" s="94"/>
      <c r="CP62" s="94"/>
      <c r="CQ62" s="94"/>
      <c r="CR62" s="94"/>
      <c r="CS62" s="94"/>
      <c r="CT62" s="94"/>
      <c r="CU62" s="94"/>
      <c r="CV62" s="316"/>
      <c r="CW62" s="319"/>
      <c r="CX62" s="360">
        <f t="shared" si="77"/>
        <v>0</v>
      </c>
      <c r="CZ62" t="str">
        <f t="shared" si="76"/>
        <v/>
      </c>
      <c r="DA62" t="e">
        <f t="shared" si="75"/>
        <v>#VALUE!</v>
      </c>
    </row>
    <row r="63" spans="1:105" ht="15.75">
      <c r="A63" s="620"/>
      <c r="B63" s="145"/>
      <c r="C63" s="144"/>
      <c r="D63" s="144"/>
      <c r="E63" s="516"/>
      <c r="F63" s="487"/>
      <c r="G63" s="487"/>
      <c r="H63" s="487"/>
      <c r="I63" s="487"/>
      <c r="J63" s="487"/>
      <c r="K63" s="487"/>
      <c r="L63" s="487"/>
      <c r="M63" s="487"/>
      <c r="N63" s="487"/>
      <c r="O63" s="487"/>
      <c r="P63" s="517"/>
      <c r="Q63" s="516"/>
      <c r="R63" s="487"/>
      <c r="S63" s="487"/>
      <c r="T63" s="487"/>
      <c r="U63" s="487"/>
      <c r="V63" s="487"/>
      <c r="W63" s="487"/>
      <c r="X63" s="487"/>
      <c r="Y63" s="487"/>
      <c r="Z63" s="487"/>
      <c r="AA63" s="487"/>
      <c r="AB63" s="517"/>
      <c r="AC63" s="516"/>
      <c r="AD63" s="487"/>
      <c r="AE63" s="487"/>
      <c r="AF63" s="487"/>
      <c r="AG63" s="487"/>
      <c r="AH63" s="487"/>
      <c r="AI63" s="487"/>
      <c r="AJ63" s="487"/>
      <c r="AK63" s="487"/>
      <c r="AL63" s="487"/>
      <c r="AM63" s="487"/>
      <c r="AN63" s="517"/>
      <c r="AO63" s="516"/>
      <c r="AP63" s="487"/>
      <c r="AQ63" s="487"/>
      <c r="AR63" s="487"/>
      <c r="AS63" s="487"/>
      <c r="AT63" s="487"/>
      <c r="AU63" s="487"/>
      <c r="AV63" s="487"/>
      <c r="AW63" s="487"/>
      <c r="AX63" s="487"/>
      <c r="AY63" s="487"/>
      <c r="AZ63" s="517"/>
      <c r="BA63" s="516"/>
      <c r="BB63" s="487"/>
      <c r="BC63" s="487"/>
      <c r="BD63" s="487"/>
      <c r="BE63" s="487"/>
      <c r="BF63" s="487"/>
      <c r="BG63" s="487"/>
      <c r="BH63" s="487"/>
      <c r="BI63" s="487"/>
      <c r="BJ63" s="487"/>
      <c r="BK63" s="487"/>
      <c r="BL63" s="517"/>
      <c r="BM63" s="516"/>
      <c r="BN63" s="487"/>
      <c r="BO63" s="487"/>
      <c r="BP63" s="487"/>
      <c r="BQ63" s="487"/>
      <c r="BR63" s="487"/>
      <c r="BS63" s="487"/>
      <c r="BT63" s="487"/>
      <c r="BU63" s="487"/>
      <c r="BV63" s="487"/>
      <c r="BW63" s="487"/>
      <c r="BX63" s="517"/>
      <c r="BY63" s="518"/>
      <c r="BZ63" s="487"/>
      <c r="CA63" s="487"/>
      <c r="CB63" s="487"/>
      <c r="CC63" s="487"/>
      <c r="CD63" s="487"/>
      <c r="CE63" s="487"/>
      <c r="CF63" s="487"/>
      <c r="CG63" s="487"/>
      <c r="CH63" s="487"/>
      <c r="CI63" s="487"/>
      <c r="CJ63" s="519"/>
      <c r="CK63" s="93"/>
      <c r="CL63" s="94"/>
      <c r="CM63" s="94"/>
      <c r="CN63" s="94"/>
      <c r="CO63" s="94"/>
      <c r="CP63" s="94"/>
      <c r="CQ63" s="94"/>
      <c r="CR63" s="94"/>
      <c r="CS63" s="94"/>
      <c r="CT63" s="94"/>
      <c r="CU63" s="94"/>
      <c r="CV63" s="316"/>
      <c r="CW63" s="319"/>
      <c r="CX63" s="360">
        <f t="shared" si="77"/>
        <v>0</v>
      </c>
      <c r="CZ63" t="str">
        <f t="shared" si="76"/>
        <v/>
      </c>
      <c r="DA63" t="e">
        <f t="shared" si="75"/>
        <v>#VALUE!</v>
      </c>
    </row>
    <row r="64" spans="1:105" ht="15.75">
      <c r="A64" s="620"/>
      <c r="B64" s="145"/>
      <c r="C64" s="144"/>
      <c r="D64" s="144"/>
      <c r="E64" s="516"/>
      <c r="F64" s="487"/>
      <c r="G64" s="487"/>
      <c r="H64" s="487"/>
      <c r="I64" s="487"/>
      <c r="J64" s="487"/>
      <c r="K64" s="487"/>
      <c r="L64" s="487"/>
      <c r="M64" s="487"/>
      <c r="N64" s="487"/>
      <c r="O64" s="487"/>
      <c r="P64" s="517"/>
      <c r="Q64" s="516"/>
      <c r="R64" s="487"/>
      <c r="S64" s="487"/>
      <c r="T64" s="487"/>
      <c r="U64" s="487"/>
      <c r="V64" s="487"/>
      <c r="W64" s="487"/>
      <c r="X64" s="487"/>
      <c r="Y64" s="487"/>
      <c r="Z64" s="487"/>
      <c r="AA64" s="487"/>
      <c r="AB64" s="517"/>
      <c r="AC64" s="516"/>
      <c r="AD64" s="487"/>
      <c r="AE64" s="487"/>
      <c r="AF64" s="487"/>
      <c r="AG64" s="487"/>
      <c r="AH64" s="487"/>
      <c r="AI64" s="487"/>
      <c r="AJ64" s="487"/>
      <c r="AK64" s="487"/>
      <c r="AL64" s="487"/>
      <c r="AM64" s="487"/>
      <c r="AN64" s="517"/>
      <c r="AO64" s="516"/>
      <c r="AP64" s="487"/>
      <c r="AQ64" s="487"/>
      <c r="AR64" s="487"/>
      <c r="AS64" s="487"/>
      <c r="AT64" s="487"/>
      <c r="AU64" s="487"/>
      <c r="AV64" s="487"/>
      <c r="AW64" s="487"/>
      <c r="AX64" s="487"/>
      <c r="AY64" s="487"/>
      <c r="AZ64" s="517"/>
      <c r="BA64" s="516"/>
      <c r="BB64" s="487"/>
      <c r="BC64" s="487"/>
      <c r="BD64" s="487"/>
      <c r="BE64" s="487"/>
      <c r="BF64" s="487"/>
      <c r="BG64" s="487"/>
      <c r="BH64" s="487"/>
      <c r="BI64" s="487"/>
      <c r="BJ64" s="487"/>
      <c r="BK64" s="487"/>
      <c r="BL64" s="517"/>
      <c r="BM64" s="516"/>
      <c r="BN64" s="487"/>
      <c r="BO64" s="487"/>
      <c r="BP64" s="487"/>
      <c r="BQ64" s="487"/>
      <c r="BR64" s="487"/>
      <c r="BS64" s="487"/>
      <c r="BT64" s="487"/>
      <c r="BU64" s="487"/>
      <c r="BV64" s="487"/>
      <c r="BW64" s="487"/>
      <c r="BX64" s="517"/>
      <c r="BY64" s="518"/>
      <c r="BZ64" s="487"/>
      <c r="CA64" s="487"/>
      <c r="CB64" s="487"/>
      <c r="CC64" s="487"/>
      <c r="CD64" s="487"/>
      <c r="CE64" s="487"/>
      <c r="CF64" s="487"/>
      <c r="CG64" s="487"/>
      <c r="CH64" s="487"/>
      <c r="CI64" s="487"/>
      <c r="CJ64" s="519"/>
      <c r="CK64" s="93"/>
      <c r="CL64" s="94"/>
      <c r="CM64" s="94"/>
      <c r="CN64" s="94"/>
      <c r="CO64" s="94"/>
      <c r="CP64" s="94"/>
      <c r="CQ64" s="94"/>
      <c r="CR64" s="94"/>
      <c r="CS64" s="94"/>
      <c r="CT64" s="94"/>
      <c r="CU64" s="94"/>
      <c r="CV64" s="316"/>
      <c r="CW64" s="319"/>
      <c r="CX64" s="360">
        <f t="shared" si="77"/>
        <v>0</v>
      </c>
      <c r="CZ64" t="str">
        <f t="shared" si="76"/>
        <v/>
      </c>
      <c r="DA64" t="e">
        <f t="shared" si="75"/>
        <v>#VALUE!</v>
      </c>
    </row>
    <row r="65" spans="1:105" ht="15.75">
      <c r="A65" s="620"/>
      <c r="B65" s="145"/>
      <c r="C65" s="144"/>
      <c r="D65" s="144"/>
      <c r="E65" s="516"/>
      <c r="F65" s="487"/>
      <c r="G65" s="487"/>
      <c r="H65" s="487"/>
      <c r="I65" s="487"/>
      <c r="J65" s="487"/>
      <c r="K65" s="487"/>
      <c r="L65" s="487"/>
      <c r="M65" s="487"/>
      <c r="N65" s="487"/>
      <c r="O65" s="487"/>
      <c r="P65" s="517"/>
      <c r="Q65" s="516"/>
      <c r="R65" s="487"/>
      <c r="S65" s="487"/>
      <c r="T65" s="487"/>
      <c r="U65" s="487"/>
      <c r="V65" s="487"/>
      <c r="W65" s="487"/>
      <c r="X65" s="487"/>
      <c r="Y65" s="487"/>
      <c r="Z65" s="487"/>
      <c r="AA65" s="487"/>
      <c r="AB65" s="517"/>
      <c r="AC65" s="516"/>
      <c r="AD65" s="487"/>
      <c r="AE65" s="487"/>
      <c r="AF65" s="487"/>
      <c r="AG65" s="487"/>
      <c r="AH65" s="487"/>
      <c r="AI65" s="487"/>
      <c r="AJ65" s="487"/>
      <c r="AK65" s="487"/>
      <c r="AL65" s="487"/>
      <c r="AM65" s="487"/>
      <c r="AN65" s="517"/>
      <c r="AO65" s="516"/>
      <c r="AP65" s="487"/>
      <c r="AQ65" s="487"/>
      <c r="AR65" s="487"/>
      <c r="AS65" s="487"/>
      <c r="AT65" s="487"/>
      <c r="AU65" s="487"/>
      <c r="AV65" s="487"/>
      <c r="AW65" s="487"/>
      <c r="AX65" s="487"/>
      <c r="AY65" s="487"/>
      <c r="AZ65" s="517"/>
      <c r="BA65" s="516"/>
      <c r="BB65" s="487"/>
      <c r="BC65" s="487"/>
      <c r="BD65" s="487"/>
      <c r="BE65" s="487"/>
      <c r="BF65" s="487"/>
      <c r="BG65" s="487"/>
      <c r="BH65" s="487"/>
      <c r="BI65" s="487"/>
      <c r="BJ65" s="487"/>
      <c r="BK65" s="487"/>
      <c r="BL65" s="517"/>
      <c r="BM65" s="516"/>
      <c r="BN65" s="487"/>
      <c r="BO65" s="487"/>
      <c r="BP65" s="487"/>
      <c r="BQ65" s="487"/>
      <c r="BR65" s="487"/>
      <c r="BS65" s="487"/>
      <c r="BT65" s="487"/>
      <c r="BU65" s="487"/>
      <c r="BV65" s="487"/>
      <c r="BW65" s="487"/>
      <c r="BX65" s="517"/>
      <c r="BY65" s="518"/>
      <c r="BZ65" s="487"/>
      <c r="CA65" s="487"/>
      <c r="CB65" s="487"/>
      <c r="CC65" s="487"/>
      <c r="CD65" s="487"/>
      <c r="CE65" s="487"/>
      <c r="CF65" s="487"/>
      <c r="CG65" s="487"/>
      <c r="CH65" s="487"/>
      <c r="CI65" s="487"/>
      <c r="CJ65" s="519"/>
      <c r="CK65" s="93"/>
      <c r="CL65" s="94"/>
      <c r="CM65" s="94"/>
      <c r="CN65" s="94"/>
      <c r="CO65" s="94"/>
      <c r="CP65" s="94"/>
      <c r="CQ65" s="94"/>
      <c r="CR65" s="94"/>
      <c r="CS65" s="94"/>
      <c r="CT65" s="94"/>
      <c r="CU65" s="94"/>
      <c r="CV65" s="316"/>
      <c r="CW65" s="319"/>
      <c r="CX65" s="360">
        <f t="shared" si="77"/>
        <v>0</v>
      </c>
      <c r="CZ65" t="str">
        <f t="shared" si="76"/>
        <v/>
      </c>
      <c r="DA65" t="e">
        <f t="shared" si="75"/>
        <v>#VALUE!</v>
      </c>
    </row>
    <row r="66" spans="1:105" ht="15.75">
      <c r="A66" s="620"/>
      <c r="B66" s="145"/>
      <c r="C66" s="144"/>
      <c r="D66" s="144"/>
      <c r="E66" s="516"/>
      <c r="F66" s="487"/>
      <c r="G66" s="487"/>
      <c r="H66" s="487"/>
      <c r="I66" s="487"/>
      <c r="J66" s="487"/>
      <c r="K66" s="487"/>
      <c r="L66" s="487"/>
      <c r="M66" s="487"/>
      <c r="N66" s="487"/>
      <c r="O66" s="487"/>
      <c r="P66" s="517"/>
      <c r="Q66" s="516"/>
      <c r="R66" s="487"/>
      <c r="S66" s="487"/>
      <c r="T66" s="487"/>
      <c r="U66" s="487"/>
      <c r="V66" s="487"/>
      <c r="W66" s="487"/>
      <c r="X66" s="487"/>
      <c r="Y66" s="487"/>
      <c r="Z66" s="487"/>
      <c r="AA66" s="487"/>
      <c r="AB66" s="517"/>
      <c r="AC66" s="516"/>
      <c r="AD66" s="487"/>
      <c r="AE66" s="487"/>
      <c r="AF66" s="487"/>
      <c r="AG66" s="487"/>
      <c r="AH66" s="487"/>
      <c r="AI66" s="487"/>
      <c r="AJ66" s="487"/>
      <c r="AK66" s="487"/>
      <c r="AL66" s="487"/>
      <c r="AM66" s="487"/>
      <c r="AN66" s="517"/>
      <c r="AO66" s="516"/>
      <c r="AP66" s="487"/>
      <c r="AQ66" s="487"/>
      <c r="AR66" s="487"/>
      <c r="AS66" s="487"/>
      <c r="AT66" s="487"/>
      <c r="AU66" s="487"/>
      <c r="AV66" s="487"/>
      <c r="AW66" s="487"/>
      <c r="AX66" s="487"/>
      <c r="AY66" s="487"/>
      <c r="AZ66" s="517"/>
      <c r="BA66" s="516"/>
      <c r="BB66" s="487"/>
      <c r="BC66" s="487"/>
      <c r="BD66" s="487"/>
      <c r="BE66" s="487"/>
      <c r="BF66" s="487"/>
      <c r="BG66" s="487"/>
      <c r="BH66" s="487"/>
      <c r="BI66" s="487"/>
      <c r="BJ66" s="487"/>
      <c r="BK66" s="487"/>
      <c r="BL66" s="517"/>
      <c r="BM66" s="516"/>
      <c r="BN66" s="487"/>
      <c r="BO66" s="487"/>
      <c r="BP66" s="487"/>
      <c r="BQ66" s="487"/>
      <c r="BR66" s="487"/>
      <c r="BS66" s="487"/>
      <c r="BT66" s="487"/>
      <c r="BU66" s="487"/>
      <c r="BV66" s="487"/>
      <c r="BW66" s="487"/>
      <c r="BX66" s="517"/>
      <c r="BY66" s="518"/>
      <c r="BZ66" s="487"/>
      <c r="CA66" s="487"/>
      <c r="CB66" s="487"/>
      <c r="CC66" s="487"/>
      <c r="CD66" s="487"/>
      <c r="CE66" s="487"/>
      <c r="CF66" s="487"/>
      <c r="CG66" s="487"/>
      <c r="CH66" s="487"/>
      <c r="CI66" s="487"/>
      <c r="CJ66" s="519"/>
      <c r="CK66" s="93"/>
      <c r="CL66" s="94"/>
      <c r="CM66" s="94"/>
      <c r="CN66" s="94"/>
      <c r="CO66" s="94"/>
      <c r="CP66" s="94"/>
      <c r="CQ66" s="94"/>
      <c r="CR66" s="94"/>
      <c r="CS66" s="94"/>
      <c r="CT66" s="94"/>
      <c r="CU66" s="94"/>
      <c r="CV66" s="316"/>
      <c r="CW66" s="319"/>
      <c r="CX66" s="360">
        <f t="shared" si="77"/>
        <v>0</v>
      </c>
      <c r="CZ66" t="str">
        <f t="shared" si="76"/>
        <v/>
      </c>
      <c r="DA66" t="e">
        <f t="shared" si="75"/>
        <v>#VALUE!</v>
      </c>
    </row>
    <row r="67" spans="1:105" ht="15.75">
      <c r="A67" s="620"/>
      <c r="B67" s="145"/>
      <c r="C67" s="144"/>
      <c r="D67" s="144"/>
      <c r="E67" s="516"/>
      <c r="F67" s="487"/>
      <c r="G67" s="487"/>
      <c r="H67" s="487"/>
      <c r="I67" s="487"/>
      <c r="J67" s="487"/>
      <c r="K67" s="487"/>
      <c r="L67" s="487"/>
      <c r="M67" s="487"/>
      <c r="N67" s="487"/>
      <c r="O67" s="487"/>
      <c r="P67" s="517"/>
      <c r="Q67" s="516"/>
      <c r="R67" s="487"/>
      <c r="S67" s="487"/>
      <c r="T67" s="487"/>
      <c r="U67" s="487"/>
      <c r="V67" s="487"/>
      <c r="W67" s="487"/>
      <c r="X67" s="487"/>
      <c r="Y67" s="487"/>
      <c r="Z67" s="487"/>
      <c r="AA67" s="487"/>
      <c r="AB67" s="517"/>
      <c r="AC67" s="516"/>
      <c r="AD67" s="487"/>
      <c r="AE67" s="487"/>
      <c r="AF67" s="487"/>
      <c r="AG67" s="487"/>
      <c r="AH67" s="487"/>
      <c r="AI67" s="487"/>
      <c r="AJ67" s="487"/>
      <c r="AK67" s="487"/>
      <c r="AL67" s="487"/>
      <c r="AM67" s="487"/>
      <c r="AN67" s="517"/>
      <c r="AO67" s="516"/>
      <c r="AP67" s="487"/>
      <c r="AQ67" s="487"/>
      <c r="AR67" s="487"/>
      <c r="AS67" s="487"/>
      <c r="AT67" s="487"/>
      <c r="AU67" s="487"/>
      <c r="AV67" s="487"/>
      <c r="AW67" s="487"/>
      <c r="AX67" s="487"/>
      <c r="AY67" s="487"/>
      <c r="AZ67" s="517"/>
      <c r="BA67" s="516"/>
      <c r="BB67" s="487"/>
      <c r="BC67" s="487"/>
      <c r="BD67" s="487"/>
      <c r="BE67" s="487"/>
      <c r="BF67" s="487"/>
      <c r="BG67" s="487"/>
      <c r="BH67" s="487"/>
      <c r="BI67" s="487"/>
      <c r="BJ67" s="487"/>
      <c r="BK67" s="487"/>
      <c r="BL67" s="517"/>
      <c r="BM67" s="516"/>
      <c r="BN67" s="487"/>
      <c r="BO67" s="487"/>
      <c r="BP67" s="487"/>
      <c r="BQ67" s="487"/>
      <c r="BR67" s="487"/>
      <c r="BS67" s="487"/>
      <c r="BT67" s="487"/>
      <c r="BU67" s="487"/>
      <c r="BV67" s="487"/>
      <c r="BW67" s="487"/>
      <c r="BX67" s="517"/>
      <c r="BY67" s="518"/>
      <c r="BZ67" s="487"/>
      <c r="CA67" s="487"/>
      <c r="CB67" s="487"/>
      <c r="CC67" s="487"/>
      <c r="CD67" s="487"/>
      <c r="CE67" s="487"/>
      <c r="CF67" s="487"/>
      <c r="CG67" s="487"/>
      <c r="CH67" s="487"/>
      <c r="CI67" s="487"/>
      <c r="CJ67" s="519"/>
      <c r="CK67" s="93"/>
      <c r="CL67" s="94"/>
      <c r="CM67" s="94"/>
      <c r="CN67" s="94"/>
      <c r="CO67" s="94"/>
      <c r="CP67" s="94"/>
      <c r="CQ67" s="94"/>
      <c r="CR67" s="94"/>
      <c r="CS67" s="94"/>
      <c r="CT67" s="94"/>
      <c r="CU67" s="94"/>
      <c r="CV67" s="316"/>
      <c r="CW67" s="319"/>
      <c r="CX67" s="360">
        <f t="shared" si="77"/>
        <v>0</v>
      </c>
      <c r="CZ67" t="str">
        <f t="shared" si="76"/>
        <v/>
      </c>
      <c r="DA67" t="e">
        <f t="shared" si="75"/>
        <v>#VALUE!</v>
      </c>
    </row>
    <row r="68" spans="1:105" ht="15.75">
      <c r="A68" s="620"/>
      <c r="B68" s="145"/>
      <c r="C68" s="144"/>
      <c r="D68" s="144"/>
      <c r="E68" s="516"/>
      <c r="F68" s="487"/>
      <c r="G68" s="487"/>
      <c r="H68" s="487"/>
      <c r="I68" s="487"/>
      <c r="J68" s="487"/>
      <c r="K68" s="487"/>
      <c r="L68" s="487"/>
      <c r="M68" s="487"/>
      <c r="N68" s="487"/>
      <c r="O68" s="487"/>
      <c r="P68" s="517"/>
      <c r="Q68" s="516"/>
      <c r="R68" s="487"/>
      <c r="S68" s="487"/>
      <c r="T68" s="487"/>
      <c r="U68" s="487"/>
      <c r="V68" s="487"/>
      <c r="W68" s="487"/>
      <c r="X68" s="487"/>
      <c r="Y68" s="487"/>
      <c r="Z68" s="487"/>
      <c r="AA68" s="487"/>
      <c r="AB68" s="517"/>
      <c r="AC68" s="516"/>
      <c r="AD68" s="487"/>
      <c r="AE68" s="487"/>
      <c r="AF68" s="487"/>
      <c r="AG68" s="487"/>
      <c r="AH68" s="487"/>
      <c r="AI68" s="487"/>
      <c r="AJ68" s="487"/>
      <c r="AK68" s="487"/>
      <c r="AL68" s="487"/>
      <c r="AM68" s="487"/>
      <c r="AN68" s="517"/>
      <c r="AO68" s="516"/>
      <c r="AP68" s="487"/>
      <c r="AQ68" s="487"/>
      <c r="AR68" s="487"/>
      <c r="AS68" s="487"/>
      <c r="AT68" s="487"/>
      <c r="AU68" s="487"/>
      <c r="AV68" s="487"/>
      <c r="AW68" s="487"/>
      <c r="AX68" s="487"/>
      <c r="AY68" s="487"/>
      <c r="AZ68" s="517"/>
      <c r="BA68" s="516"/>
      <c r="BB68" s="487"/>
      <c r="BC68" s="487"/>
      <c r="BD68" s="487"/>
      <c r="BE68" s="487"/>
      <c r="BF68" s="487"/>
      <c r="BG68" s="487"/>
      <c r="BH68" s="487"/>
      <c r="BI68" s="487"/>
      <c r="BJ68" s="487"/>
      <c r="BK68" s="487"/>
      <c r="BL68" s="517"/>
      <c r="BM68" s="516"/>
      <c r="BN68" s="487"/>
      <c r="BO68" s="487"/>
      <c r="BP68" s="487"/>
      <c r="BQ68" s="487"/>
      <c r="BR68" s="487"/>
      <c r="BS68" s="487"/>
      <c r="BT68" s="487"/>
      <c r="BU68" s="487"/>
      <c r="BV68" s="487"/>
      <c r="BW68" s="487"/>
      <c r="BX68" s="517"/>
      <c r="BY68" s="518"/>
      <c r="BZ68" s="487"/>
      <c r="CA68" s="487"/>
      <c r="CB68" s="487"/>
      <c r="CC68" s="487"/>
      <c r="CD68" s="487"/>
      <c r="CE68" s="487"/>
      <c r="CF68" s="487"/>
      <c r="CG68" s="487"/>
      <c r="CH68" s="487"/>
      <c r="CI68" s="487"/>
      <c r="CJ68" s="519"/>
      <c r="CK68" s="93"/>
      <c r="CL68" s="94"/>
      <c r="CM68" s="94"/>
      <c r="CN68" s="94"/>
      <c r="CO68" s="94"/>
      <c r="CP68" s="94"/>
      <c r="CQ68" s="94"/>
      <c r="CR68" s="94"/>
      <c r="CS68" s="94"/>
      <c r="CT68" s="94"/>
      <c r="CU68" s="94"/>
      <c r="CV68" s="316"/>
      <c r="CW68" s="319"/>
      <c r="CX68" s="360">
        <f t="shared" si="77"/>
        <v>0</v>
      </c>
      <c r="CZ68" t="str">
        <f t="shared" si="76"/>
        <v/>
      </c>
      <c r="DA68" t="e">
        <f t="shared" si="75"/>
        <v>#VALUE!</v>
      </c>
    </row>
    <row r="69" spans="1:105" ht="15.75">
      <c r="A69" s="620"/>
      <c r="B69" s="145"/>
      <c r="C69" s="144"/>
      <c r="D69" s="144"/>
      <c r="E69" s="516"/>
      <c r="F69" s="487"/>
      <c r="G69" s="487"/>
      <c r="H69" s="487"/>
      <c r="I69" s="487"/>
      <c r="J69" s="487"/>
      <c r="K69" s="487"/>
      <c r="L69" s="487"/>
      <c r="M69" s="487"/>
      <c r="N69" s="487"/>
      <c r="O69" s="487"/>
      <c r="P69" s="517"/>
      <c r="Q69" s="516"/>
      <c r="R69" s="487"/>
      <c r="S69" s="487"/>
      <c r="T69" s="487"/>
      <c r="U69" s="487"/>
      <c r="V69" s="487"/>
      <c r="W69" s="487"/>
      <c r="X69" s="487"/>
      <c r="Y69" s="487"/>
      <c r="Z69" s="487"/>
      <c r="AA69" s="487"/>
      <c r="AB69" s="517"/>
      <c r="AC69" s="516"/>
      <c r="AD69" s="487"/>
      <c r="AE69" s="487"/>
      <c r="AF69" s="487"/>
      <c r="AG69" s="487"/>
      <c r="AH69" s="487"/>
      <c r="AI69" s="487"/>
      <c r="AJ69" s="487"/>
      <c r="AK69" s="487"/>
      <c r="AL69" s="487"/>
      <c r="AM69" s="487"/>
      <c r="AN69" s="517"/>
      <c r="AO69" s="516"/>
      <c r="AP69" s="487"/>
      <c r="AQ69" s="487"/>
      <c r="AR69" s="487"/>
      <c r="AS69" s="487"/>
      <c r="AT69" s="487"/>
      <c r="AU69" s="487"/>
      <c r="AV69" s="487"/>
      <c r="AW69" s="487"/>
      <c r="AX69" s="487"/>
      <c r="AY69" s="487"/>
      <c r="AZ69" s="517"/>
      <c r="BA69" s="516"/>
      <c r="BB69" s="487"/>
      <c r="BC69" s="487"/>
      <c r="BD69" s="487"/>
      <c r="BE69" s="487"/>
      <c r="BF69" s="487"/>
      <c r="BG69" s="487"/>
      <c r="BH69" s="487"/>
      <c r="BI69" s="487"/>
      <c r="BJ69" s="487"/>
      <c r="BK69" s="487"/>
      <c r="BL69" s="517"/>
      <c r="BM69" s="516"/>
      <c r="BN69" s="487"/>
      <c r="BO69" s="487"/>
      <c r="BP69" s="487"/>
      <c r="BQ69" s="487"/>
      <c r="BR69" s="487"/>
      <c r="BS69" s="487"/>
      <c r="BT69" s="487"/>
      <c r="BU69" s="487"/>
      <c r="BV69" s="487"/>
      <c r="BW69" s="487"/>
      <c r="BX69" s="517"/>
      <c r="BY69" s="518"/>
      <c r="BZ69" s="487"/>
      <c r="CA69" s="487"/>
      <c r="CB69" s="487"/>
      <c r="CC69" s="487"/>
      <c r="CD69" s="487"/>
      <c r="CE69" s="487"/>
      <c r="CF69" s="487"/>
      <c r="CG69" s="487"/>
      <c r="CH69" s="487"/>
      <c r="CI69" s="487"/>
      <c r="CJ69" s="519"/>
      <c r="CK69" s="93"/>
      <c r="CL69" s="94"/>
      <c r="CM69" s="94"/>
      <c r="CN69" s="94"/>
      <c r="CO69" s="94"/>
      <c r="CP69" s="94"/>
      <c r="CQ69" s="94"/>
      <c r="CR69" s="94"/>
      <c r="CS69" s="94"/>
      <c r="CT69" s="94"/>
      <c r="CU69" s="94"/>
      <c r="CV69" s="316"/>
      <c r="CW69" s="319"/>
      <c r="CX69" s="360">
        <f t="shared" si="77"/>
        <v>0</v>
      </c>
      <c r="CZ69" t="str">
        <f t="shared" si="76"/>
        <v/>
      </c>
      <c r="DA69" t="e">
        <f t="shared" si="75"/>
        <v>#VALUE!</v>
      </c>
    </row>
    <row r="70" spans="1:105" ht="15.75">
      <c r="A70" s="620"/>
      <c r="B70" s="145"/>
      <c r="C70" s="144"/>
      <c r="D70" s="144"/>
      <c r="E70" s="516"/>
      <c r="F70" s="487"/>
      <c r="G70" s="487"/>
      <c r="H70" s="487"/>
      <c r="I70" s="487"/>
      <c r="J70" s="487"/>
      <c r="K70" s="487"/>
      <c r="L70" s="487"/>
      <c r="M70" s="487"/>
      <c r="N70" s="487"/>
      <c r="O70" s="487"/>
      <c r="P70" s="517"/>
      <c r="Q70" s="516"/>
      <c r="R70" s="487"/>
      <c r="S70" s="487"/>
      <c r="T70" s="487"/>
      <c r="U70" s="487"/>
      <c r="V70" s="487"/>
      <c r="W70" s="487"/>
      <c r="X70" s="487"/>
      <c r="Y70" s="487"/>
      <c r="Z70" s="487"/>
      <c r="AA70" s="487"/>
      <c r="AB70" s="517"/>
      <c r="AC70" s="516"/>
      <c r="AD70" s="487"/>
      <c r="AE70" s="487"/>
      <c r="AF70" s="487"/>
      <c r="AG70" s="487"/>
      <c r="AH70" s="487"/>
      <c r="AI70" s="487"/>
      <c r="AJ70" s="487"/>
      <c r="AK70" s="487"/>
      <c r="AL70" s="487"/>
      <c r="AM70" s="487"/>
      <c r="AN70" s="517"/>
      <c r="AO70" s="516"/>
      <c r="AP70" s="487"/>
      <c r="AQ70" s="487"/>
      <c r="AR70" s="487"/>
      <c r="AS70" s="487"/>
      <c r="AT70" s="487"/>
      <c r="AU70" s="487"/>
      <c r="AV70" s="487"/>
      <c r="AW70" s="487"/>
      <c r="AX70" s="487"/>
      <c r="AY70" s="487"/>
      <c r="AZ70" s="517"/>
      <c r="BA70" s="516"/>
      <c r="BB70" s="487"/>
      <c r="BC70" s="487"/>
      <c r="BD70" s="487"/>
      <c r="BE70" s="487"/>
      <c r="BF70" s="487"/>
      <c r="BG70" s="487"/>
      <c r="BH70" s="487"/>
      <c r="BI70" s="487"/>
      <c r="BJ70" s="487"/>
      <c r="BK70" s="487"/>
      <c r="BL70" s="517"/>
      <c r="BM70" s="516"/>
      <c r="BN70" s="487"/>
      <c r="BO70" s="487"/>
      <c r="BP70" s="487"/>
      <c r="BQ70" s="487"/>
      <c r="BR70" s="487"/>
      <c r="BS70" s="487"/>
      <c r="BT70" s="487"/>
      <c r="BU70" s="487"/>
      <c r="BV70" s="487"/>
      <c r="BW70" s="487"/>
      <c r="BX70" s="517"/>
      <c r="BY70" s="518"/>
      <c r="BZ70" s="487"/>
      <c r="CA70" s="487"/>
      <c r="CB70" s="487"/>
      <c r="CC70" s="487"/>
      <c r="CD70" s="487"/>
      <c r="CE70" s="487"/>
      <c r="CF70" s="487"/>
      <c r="CG70" s="487"/>
      <c r="CH70" s="487"/>
      <c r="CI70" s="487"/>
      <c r="CJ70" s="519"/>
      <c r="CK70" s="93"/>
      <c r="CL70" s="94"/>
      <c r="CM70" s="94"/>
      <c r="CN70" s="94"/>
      <c r="CO70" s="94"/>
      <c r="CP70" s="94"/>
      <c r="CQ70" s="94"/>
      <c r="CR70" s="94"/>
      <c r="CS70" s="94"/>
      <c r="CT70" s="94"/>
      <c r="CU70" s="94"/>
      <c r="CV70" s="316"/>
      <c r="CW70" s="319"/>
      <c r="CX70" s="360">
        <f t="shared" si="77"/>
        <v>0</v>
      </c>
      <c r="CZ70" t="str">
        <f t="shared" si="76"/>
        <v/>
      </c>
      <c r="DA70" t="e">
        <f t="shared" si="75"/>
        <v>#VALUE!</v>
      </c>
    </row>
    <row r="71" spans="1:105" ht="15.75">
      <c r="A71" s="620"/>
      <c r="B71" s="145"/>
      <c r="C71" s="144"/>
      <c r="D71" s="144"/>
      <c r="E71" s="516"/>
      <c r="F71" s="487"/>
      <c r="G71" s="487"/>
      <c r="H71" s="487"/>
      <c r="I71" s="487"/>
      <c r="J71" s="487"/>
      <c r="K71" s="487"/>
      <c r="L71" s="487"/>
      <c r="M71" s="487"/>
      <c r="N71" s="487"/>
      <c r="O71" s="487"/>
      <c r="P71" s="517"/>
      <c r="Q71" s="516"/>
      <c r="R71" s="487"/>
      <c r="S71" s="487"/>
      <c r="T71" s="487"/>
      <c r="U71" s="487"/>
      <c r="V71" s="487"/>
      <c r="W71" s="487"/>
      <c r="X71" s="487"/>
      <c r="Y71" s="487"/>
      <c r="Z71" s="487"/>
      <c r="AA71" s="487"/>
      <c r="AB71" s="517"/>
      <c r="AC71" s="516"/>
      <c r="AD71" s="487"/>
      <c r="AE71" s="487"/>
      <c r="AF71" s="487"/>
      <c r="AG71" s="487"/>
      <c r="AH71" s="487"/>
      <c r="AI71" s="487"/>
      <c r="AJ71" s="487"/>
      <c r="AK71" s="487"/>
      <c r="AL71" s="487"/>
      <c r="AM71" s="487"/>
      <c r="AN71" s="517"/>
      <c r="AO71" s="516"/>
      <c r="AP71" s="487"/>
      <c r="AQ71" s="487"/>
      <c r="AR71" s="487"/>
      <c r="AS71" s="487"/>
      <c r="AT71" s="487"/>
      <c r="AU71" s="487"/>
      <c r="AV71" s="487"/>
      <c r="AW71" s="487"/>
      <c r="AX71" s="487"/>
      <c r="AY71" s="487"/>
      <c r="AZ71" s="517"/>
      <c r="BA71" s="516"/>
      <c r="BB71" s="487"/>
      <c r="BC71" s="487"/>
      <c r="BD71" s="487"/>
      <c r="BE71" s="487"/>
      <c r="BF71" s="487"/>
      <c r="BG71" s="487"/>
      <c r="BH71" s="487"/>
      <c r="BI71" s="487"/>
      <c r="BJ71" s="487"/>
      <c r="BK71" s="487"/>
      <c r="BL71" s="517"/>
      <c r="BM71" s="516"/>
      <c r="BN71" s="487"/>
      <c r="BO71" s="487"/>
      <c r="BP71" s="487"/>
      <c r="BQ71" s="487"/>
      <c r="BR71" s="487"/>
      <c r="BS71" s="487"/>
      <c r="BT71" s="487"/>
      <c r="BU71" s="487"/>
      <c r="BV71" s="487"/>
      <c r="BW71" s="487"/>
      <c r="BX71" s="517"/>
      <c r="BY71" s="518"/>
      <c r="BZ71" s="487"/>
      <c r="CA71" s="487"/>
      <c r="CB71" s="487"/>
      <c r="CC71" s="487"/>
      <c r="CD71" s="487"/>
      <c r="CE71" s="487"/>
      <c r="CF71" s="487"/>
      <c r="CG71" s="487"/>
      <c r="CH71" s="487"/>
      <c r="CI71" s="487"/>
      <c r="CJ71" s="519"/>
      <c r="CK71" s="93"/>
      <c r="CL71" s="94"/>
      <c r="CM71" s="94"/>
      <c r="CN71" s="94"/>
      <c r="CO71" s="94"/>
      <c r="CP71" s="94"/>
      <c r="CQ71" s="94"/>
      <c r="CR71" s="94"/>
      <c r="CS71" s="94"/>
      <c r="CT71" s="94"/>
      <c r="CU71" s="94"/>
      <c r="CV71" s="316"/>
      <c r="CW71" s="319"/>
      <c r="CX71" s="360">
        <f t="shared" si="77"/>
        <v>0</v>
      </c>
      <c r="CZ71" t="str">
        <f t="shared" si="76"/>
        <v/>
      </c>
      <c r="DA71" t="e">
        <f t="shared" si="75"/>
        <v>#VALUE!</v>
      </c>
    </row>
    <row r="72" spans="1:105" ht="15.75">
      <c r="A72" s="620"/>
      <c r="B72" s="145"/>
      <c r="C72" s="144"/>
      <c r="D72" s="144"/>
      <c r="E72" s="516"/>
      <c r="F72" s="487"/>
      <c r="G72" s="487"/>
      <c r="H72" s="487"/>
      <c r="I72" s="487"/>
      <c r="J72" s="487"/>
      <c r="K72" s="487"/>
      <c r="L72" s="487"/>
      <c r="M72" s="487"/>
      <c r="N72" s="487"/>
      <c r="O72" s="487"/>
      <c r="P72" s="517"/>
      <c r="Q72" s="516"/>
      <c r="R72" s="487"/>
      <c r="S72" s="487"/>
      <c r="T72" s="487"/>
      <c r="U72" s="487"/>
      <c r="V72" s="487"/>
      <c r="W72" s="487"/>
      <c r="X72" s="487"/>
      <c r="Y72" s="487"/>
      <c r="Z72" s="487"/>
      <c r="AA72" s="487"/>
      <c r="AB72" s="517"/>
      <c r="AC72" s="516"/>
      <c r="AD72" s="487"/>
      <c r="AE72" s="487"/>
      <c r="AF72" s="487"/>
      <c r="AG72" s="487"/>
      <c r="AH72" s="487"/>
      <c r="AI72" s="487"/>
      <c r="AJ72" s="487"/>
      <c r="AK72" s="487"/>
      <c r="AL72" s="487"/>
      <c r="AM72" s="487"/>
      <c r="AN72" s="517"/>
      <c r="AO72" s="516"/>
      <c r="AP72" s="487"/>
      <c r="AQ72" s="487"/>
      <c r="AR72" s="487"/>
      <c r="AS72" s="487"/>
      <c r="AT72" s="487"/>
      <c r="AU72" s="487"/>
      <c r="AV72" s="487"/>
      <c r="AW72" s="487"/>
      <c r="AX72" s="487"/>
      <c r="AY72" s="487"/>
      <c r="AZ72" s="517"/>
      <c r="BA72" s="516"/>
      <c r="BB72" s="487"/>
      <c r="BC72" s="487"/>
      <c r="BD72" s="487"/>
      <c r="BE72" s="487"/>
      <c r="BF72" s="487"/>
      <c r="BG72" s="487"/>
      <c r="BH72" s="487"/>
      <c r="BI72" s="487"/>
      <c r="BJ72" s="487"/>
      <c r="BK72" s="487"/>
      <c r="BL72" s="517"/>
      <c r="BM72" s="516"/>
      <c r="BN72" s="487"/>
      <c r="BO72" s="487"/>
      <c r="BP72" s="487"/>
      <c r="BQ72" s="487"/>
      <c r="BR72" s="487"/>
      <c r="BS72" s="487"/>
      <c r="BT72" s="487"/>
      <c r="BU72" s="487"/>
      <c r="BV72" s="487"/>
      <c r="BW72" s="487"/>
      <c r="BX72" s="517"/>
      <c r="BY72" s="518"/>
      <c r="BZ72" s="487"/>
      <c r="CA72" s="487"/>
      <c r="CB72" s="487"/>
      <c r="CC72" s="487"/>
      <c r="CD72" s="487"/>
      <c r="CE72" s="487"/>
      <c r="CF72" s="487"/>
      <c r="CG72" s="487"/>
      <c r="CH72" s="487"/>
      <c r="CI72" s="487"/>
      <c r="CJ72" s="519"/>
      <c r="CK72" s="93"/>
      <c r="CL72" s="94"/>
      <c r="CM72" s="94"/>
      <c r="CN72" s="94"/>
      <c r="CO72" s="94"/>
      <c r="CP72" s="94"/>
      <c r="CQ72" s="94"/>
      <c r="CR72" s="94"/>
      <c r="CS72" s="94"/>
      <c r="CT72" s="94"/>
      <c r="CU72" s="94"/>
      <c r="CV72" s="316"/>
      <c r="CW72" s="319"/>
      <c r="CX72" s="360">
        <f t="shared" si="77"/>
        <v>0</v>
      </c>
      <c r="CZ72" t="str">
        <f t="shared" si="76"/>
        <v/>
      </c>
      <c r="DA72" t="e">
        <f t="shared" si="75"/>
        <v>#VALUE!</v>
      </c>
    </row>
    <row r="73" spans="1:105" ht="15.75">
      <c r="A73" s="620"/>
      <c r="B73" s="145"/>
      <c r="C73" s="144"/>
      <c r="D73" s="144"/>
      <c r="E73" s="516"/>
      <c r="F73" s="487"/>
      <c r="G73" s="487"/>
      <c r="H73" s="487"/>
      <c r="I73" s="487"/>
      <c r="J73" s="487"/>
      <c r="K73" s="487"/>
      <c r="L73" s="487"/>
      <c r="M73" s="487"/>
      <c r="N73" s="487"/>
      <c r="O73" s="487"/>
      <c r="P73" s="517"/>
      <c r="Q73" s="516"/>
      <c r="R73" s="487"/>
      <c r="S73" s="487"/>
      <c r="T73" s="487"/>
      <c r="U73" s="487"/>
      <c r="V73" s="487"/>
      <c r="W73" s="487"/>
      <c r="X73" s="487"/>
      <c r="Y73" s="487"/>
      <c r="Z73" s="487"/>
      <c r="AA73" s="487"/>
      <c r="AB73" s="517"/>
      <c r="AC73" s="516"/>
      <c r="AD73" s="487"/>
      <c r="AE73" s="487"/>
      <c r="AF73" s="487"/>
      <c r="AG73" s="487"/>
      <c r="AH73" s="487"/>
      <c r="AI73" s="487"/>
      <c r="AJ73" s="487"/>
      <c r="AK73" s="487"/>
      <c r="AL73" s="487"/>
      <c r="AM73" s="487"/>
      <c r="AN73" s="517"/>
      <c r="AO73" s="516"/>
      <c r="AP73" s="487"/>
      <c r="AQ73" s="487"/>
      <c r="AR73" s="487"/>
      <c r="AS73" s="487"/>
      <c r="AT73" s="487"/>
      <c r="AU73" s="487"/>
      <c r="AV73" s="487"/>
      <c r="AW73" s="487"/>
      <c r="AX73" s="487"/>
      <c r="AY73" s="487"/>
      <c r="AZ73" s="517"/>
      <c r="BA73" s="516"/>
      <c r="BB73" s="487"/>
      <c r="BC73" s="487"/>
      <c r="BD73" s="487"/>
      <c r="BE73" s="487"/>
      <c r="BF73" s="487"/>
      <c r="BG73" s="487"/>
      <c r="BH73" s="487"/>
      <c r="BI73" s="487"/>
      <c r="BJ73" s="487"/>
      <c r="BK73" s="487"/>
      <c r="BL73" s="517"/>
      <c r="BM73" s="516"/>
      <c r="BN73" s="487"/>
      <c r="BO73" s="487"/>
      <c r="BP73" s="487"/>
      <c r="BQ73" s="487"/>
      <c r="BR73" s="487"/>
      <c r="BS73" s="487"/>
      <c r="BT73" s="487"/>
      <c r="BU73" s="487"/>
      <c r="BV73" s="487"/>
      <c r="BW73" s="487"/>
      <c r="BX73" s="517"/>
      <c r="BY73" s="518"/>
      <c r="BZ73" s="487"/>
      <c r="CA73" s="487"/>
      <c r="CB73" s="487"/>
      <c r="CC73" s="487"/>
      <c r="CD73" s="487"/>
      <c r="CE73" s="487"/>
      <c r="CF73" s="487"/>
      <c r="CG73" s="487"/>
      <c r="CH73" s="487"/>
      <c r="CI73" s="487"/>
      <c r="CJ73" s="519"/>
      <c r="CK73" s="93"/>
      <c r="CL73" s="94"/>
      <c r="CM73" s="94"/>
      <c r="CN73" s="94"/>
      <c r="CO73" s="94"/>
      <c r="CP73" s="94"/>
      <c r="CQ73" s="94"/>
      <c r="CR73" s="94"/>
      <c r="CS73" s="94"/>
      <c r="CT73" s="94"/>
      <c r="CU73" s="94"/>
      <c r="CV73" s="316"/>
      <c r="CW73" s="319"/>
      <c r="CX73" s="360">
        <f t="shared" si="77"/>
        <v>0</v>
      </c>
      <c r="CZ73" t="str">
        <f t="shared" si="76"/>
        <v/>
      </c>
      <c r="DA73" t="e">
        <f t="shared" si="75"/>
        <v>#VALUE!</v>
      </c>
    </row>
    <row r="74" spans="1:105" ht="15.75">
      <c r="A74" s="620"/>
      <c r="B74" s="145"/>
      <c r="C74" s="144"/>
      <c r="D74" s="144"/>
      <c r="E74" s="516"/>
      <c r="F74" s="487"/>
      <c r="G74" s="487"/>
      <c r="H74" s="487"/>
      <c r="I74" s="487"/>
      <c r="J74" s="487"/>
      <c r="K74" s="487"/>
      <c r="L74" s="487"/>
      <c r="M74" s="487"/>
      <c r="N74" s="487"/>
      <c r="O74" s="487"/>
      <c r="P74" s="517"/>
      <c r="Q74" s="516"/>
      <c r="R74" s="487"/>
      <c r="S74" s="487"/>
      <c r="T74" s="487"/>
      <c r="U74" s="487"/>
      <c r="V74" s="487"/>
      <c r="W74" s="487"/>
      <c r="X74" s="487"/>
      <c r="Y74" s="487"/>
      <c r="Z74" s="487"/>
      <c r="AA74" s="487"/>
      <c r="AB74" s="517"/>
      <c r="AC74" s="516"/>
      <c r="AD74" s="487"/>
      <c r="AE74" s="487"/>
      <c r="AF74" s="487"/>
      <c r="AG74" s="487"/>
      <c r="AH74" s="487"/>
      <c r="AI74" s="487"/>
      <c r="AJ74" s="487"/>
      <c r="AK74" s="487"/>
      <c r="AL74" s="487"/>
      <c r="AM74" s="487"/>
      <c r="AN74" s="517"/>
      <c r="AO74" s="516"/>
      <c r="AP74" s="487"/>
      <c r="AQ74" s="487"/>
      <c r="AR74" s="487"/>
      <c r="AS74" s="487"/>
      <c r="AT74" s="487"/>
      <c r="AU74" s="487"/>
      <c r="AV74" s="487"/>
      <c r="AW74" s="487"/>
      <c r="AX74" s="487"/>
      <c r="AY74" s="487"/>
      <c r="AZ74" s="517"/>
      <c r="BA74" s="516"/>
      <c r="BB74" s="487"/>
      <c r="BC74" s="487"/>
      <c r="BD74" s="487"/>
      <c r="BE74" s="487"/>
      <c r="BF74" s="487"/>
      <c r="BG74" s="487"/>
      <c r="BH74" s="487"/>
      <c r="BI74" s="487"/>
      <c r="BJ74" s="487"/>
      <c r="BK74" s="487"/>
      <c r="BL74" s="517"/>
      <c r="BM74" s="516"/>
      <c r="BN74" s="487"/>
      <c r="BO74" s="487"/>
      <c r="BP74" s="487"/>
      <c r="BQ74" s="487"/>
      <c r="BR74" s="487"/>
      <c r="BS74" s="487"/>
      <c r="BT74" s="487"/>
      <c r="BU74" s="487"/>
      <c r="BV74" s="487"/>
      <c r="BW74" s="487"/>
      <c r="BX74" s="517"/>
      <c r="BY74" s="518"/>
      <c r="BZ74" s="487"/>
      <c r="CA74" s="487"/>
      <c r="CB74" s="487"/>
      <c r="CC74" s="487"/>
      <c r="CD74" s="487"/>
      <c r="CE74" s="487"/>
      <c r="CF74" s="487"/>
      <c r="CG74" s="487"/>
      <c r="CH74" s="487"/>
      <c r="CI74" s="487"/>
      <c r="CJ74" s="519"/>
      <c r="CK74" s="93"/>
      <c r="CL74" s="94"/>
      <c r="CM74" s="94"/>
      <c r="CN74" s="94"/>
      <c r="CO74" s="94"/>
      <c r="CP74" s="94"/>
      <c r="CQ74" s="94"/>
      <c r="CR74" s="94"/>
      <c r="CS74" s="94"/>
      <c r="CT74" s="94"/>
      <c r="CU74" s="94"/>
      <c r="CV74" s="316"/>
      <c r="CW74" s="319"/>
      <c r="CX74" s="360">
        <f t="shared" si="77"/>
        <v>0</v>
      </c>
      <c r="CZ74" t="str">
        <f t="shared" si="76"/>
        <v/>
      </c>
      <c r="DA74" t="e">
        <f t="shared" si="75"/>
        <v>#VALUE!</v>
      </c>
    </row>
    <row r="75" spans="1:105" ht="16.5" thickBot="1">
      <c r="A75" s="621"/>
      <c r="B75" s="236"/>
      <c r="C75" s="237"/>
      <c r="D75" s="237"/>
      <c r="E75" s="520"/>
      <c r="F75" s="521"/>
      <c r="G75" s="521"/>
      <c r="H75" s="521"/>
      <c r="I75" s="521"/>
      <c r="J75" s="521"/>
      <c r="K75" s="521"/>
      <c r="L75" s="521"/>
      <c r="M75" s="521"/>
      <c r="N75" s="521"/>
      <c r="O75" s="521"/>
      <c r="P75" s="522"/>
      <c r="Q75" s="520"/>
      <c r="R75" s="521"/>
      <c r="S75" s="521"/>
      <c r="T75" s="521"/>
      <c r="U75" s="521"/>
      <c r="V75" s="521"/>
      <c r="W75" s="521"/>
      <c r="X75" s="521"/>
      <c r="Y75" s="521"/>
      <c r="Z75" s="521"/>
      <c r="AA75" s="521"/>
      <c r="AB75" s="522"/>
      <c r="AC75" s="520"/>
      <c r="AD75" s="521"/>
      <c r="AE75" s="521"/>
      <c r="AF75" s="521"/>
      <c r="AG75" s="521"/>
      <c r="AH75" s="521"/>
      <c r="AI75" s="521"/>
      <c r="AJ75" s="521"/>
      <c r="AK75" s="521"/>
      <c r="AL75" s="521"/>
      <c r="AM75" s="521"/>
      <c r="AN75" s="522"/>
      <c r="AO75" s="520"/>
      <c r="AP75" s="521"/>
      <c r="AQ75" s="521"/>
      <c r="AR75" s="521"/>
      <c r="AS75" s="521"/>
      <c r="AT75" s="521"/>
      <c r="AU75" s="521"/>
      <c r="AV75" s="521"/>
      <c r="AW75" s="521"/>
      <c r="AX75" s="521"/>
      <c r="AY75" s="521"/>
      <c r="AZ75" s="522"/>
      <c r="BA75" s="520"/>
      <c r="BB75" s="521"/>
      <c r="BC75" s="521"/>
      <c r="BD75" s="521"/>
      <c r="BE75" s="521"/>
      <c r="BF75" s="521"/>
      <c r="BG75" s="521"/>
      <c r="BH75" s="521"/>
      <c r="BI75" s="521"/>
      <c r="BJ75" s="521"/>
      <c r="BK75" s="521"/>
      <c r="BL75" s="522"/>
      <c r="BM75" s="520"/>
      <c r="BN75" s="521"/>
      <c r="BO75" s="521"/>
      <c r="BP75" s="521"/>
      <c r="BQ75" s="521"/>
      <c r="BR75" s="521"/>
      <c r="BS75" s="521"/>
      <c r="BT75" s="521"/>
      <c r="BU75" s="521"/>
      <c r="BV75" s="521"/>
      <c r="BW75" s="521"/>
      <c r="BX75" s="522"/>
      <c r="BY75" s="523"/>
      <c r="BZ75" s="521"/>
      <c r="CA75" s="521"/>
      <c r="CB75" s="521"/>
      <c r="CC75" s="521"/>
      <c r="CD75" s="521"/>
      <c r="CE75" s="521"/>
      <c r="CF75" s="521"/>
      <c r="CG75" s="521"/>
      <c r="CH75" s="521"/>
      <c r="CI75" s="521"/>
      <c r="CJ75" s="524"/>
      <c r="CK75" s="158"/>
      <c r="CL75" s="155"/>
      <c r="CM75" s="155"/>
      <c r="CN75" s="155"/>
      <c r="CO75" s="155"/>
      <c r="CP75" s="155"/>
      <c r="CQ75" s="155"/>
      <c r="CR75" s="155"/>
      <c r="CS75" s="155"/>
      <c r="CT75" s="155"/>
      <c r="CU75" s="155"/>
      <c r="CV75" s="317"/>
      <c r="CW75" s="320"/>
      <c r="CX75" s="361">
        <f t="shared" si="77"/>
        <v>0</v>
      </c>
      <c r="CZ75" t="str">
        <f t="shared" si="76"/>
        <v/>
      </c>
      <c r="DA75" t="e">
        <f t="shared" si="75"/>
        <v>#VALUE!</v>
      </c>
    </row>
    <row r="76" spans="1:105" ht="12.75" customHeight="1">
      <c r="A76" s="622" t="s">
        <v>399</v>
      </c>
      <c r="B76" s="530" t="s">
        <v>79</v>
      </c>
      <c r="C76" s="531" t="s">
        <v>119</v>
      </c>
      <c r="D76" s="531" t="s">
        <v>122</v>
      </c>
      <c r="E76" s="485"/>
      <c r="F76" s="513"/>
      <c r="G76" s="513"/>
      <c r="H76" s="513"/>
      <c r="I76" s="513"/>
      <c r="J76" s="513"/>
      <c r="K76" s="513"/>
      <c r="L76" s="513"/>
      <c r="M76" s="513"/>
      <c r="N76" s="513"/>
      <c r="O76" s="513"/>
      <c r="P76" s="486"/>
      <c r="Q76" s="485"/>
      <c r="R76" s="513"/>
      <c r="S76" s="513"/>
      <c r="T76" s="513"/>
      <c r="U76" s="513"/>
      <c r="V76" s="513"/>
      <c r="W76" s="513"/>
      <c r="X76" s="513"/>
      <c r="Y76" s="513"/>
      <c r="Z76" s="513"/>
      <c r="AA76" s="513"/>
      <c r="AB76" s="486"/>
      <c r="AC76" s="485"/>
      <c r="AD76" s="513"/>
      <c r="AE76" s="513"/>
      <c r="AF76" s="513"/>
      <c r="AG76" s="513"/>
      <c r="AH76" s="513"/>
      <c r="AI76" s="513"/>
      <c r="AJ76" s="513"/>
      <c r="AK76" s="513"/>
      <c r="AL76" s="513"/>
      <c r="AM76" s="513"/>
      <c r="AN76" s="486"/>
      <c r="AO76" s="485"/>
      <c r="AP76" s="513"/>
      <c r="AQ76" s="513"/>
      <c r="AR76" s="513"/>
      <c r="AS76" s="513"/>
      <c r="AT76" s="513"/>
      <c r="AU76" s="513"/>
      <c r="AV76" s="513"/>
      <c r="AW76" s="513"/>
      <c r="AX76" s="513"/>
      <c r="AY76" s="513"/>
      <c r="AZ76" s="486"/>
      <c r="BA76" s="485"/>
      <c r="BB76" s="513"/>
      <c r="BC76" s="513"/>
      <c r="BD76" s="513"/>
      <c r="BE76" s="513"/>
      <c r="BF76" s="513"/>
      <c r="BG76" s="513"/>
      <c r="BH76" s="513"/>
      <c r="BI76" s="513"/>
      <c r="BJ76" s="513"/>
      <c r="BK76" s="513"/>
      <c r="BL76" s="486"/>
      <c r="BM76" s="485"/>
      <c r="BN76" s="513"/>
      <c r="BO76" s="513"/>
      <c r="BP76" s="513"/>
      <c r="BQ76" s="513"/>
      <c r="BR76" s="513"/>
      <c r="BS76" s="513"/>
      <c r="BT76" s="513"/>
      <c r="BU76" s="513"/>
      <c r="BV76" s="513"/>
      <c r="BW76" s="513"/>
      <c r="BX76" s="486"/>
      <c r="BY76" s="514"/>
      <c r="BZ76" s="513"/>
      <c r="CA76" s="513"/>
      <c r="CB76" s="513"/>
      <c r="CC76" s="513"/>
      <c r="CD76" s="513"/>
      <c r="CE76" s="513"/>
      <c r="CF76" s="513"/>
      <c r="CG76" s="513"/>
      <c r="CH76" s="513"/>
      <c r="CI76" s="513"/>
      <c r="CJ76" s="515"/>
      <c r="CK76" s="182"/>
      <c r="CL76" s="342"/>
      <c r="CM76" s="183"/>
      <c r="CN76" s="183"/>
      <c r="CO76" s="183"/>
      <c r="CP76" s="183"/>
      <c r="CQ76" s="183"/>
      <c r="CR76" s="183"/>
      <c r="CS76" s="183"/>
      <c r="CT76" s="183"/>
      <c r="CU76" s="183"/>
      <c r="CV76" s="315"/>
      <c r="CW76" s="318"/>
      <c r="CX76" s="343">
        <f t="shared" si="77"/>
        <v>0</v>
      </c>
      <c r="CZ76" t="str">
        <f t="shared" si="76"/>
        <v/>
      </c>
      <c r="DA76" t="e">
        <f t="shared" ref="DA76:DA86" si="78">IF(CZ76,0,CONCATENATE($A$76," ",C76," ",D76))</f>
        <v>#VALUE!</v>
      </c>
    </row>
    <row r="77" spans="1:105" ht="15.75">
      <c r="A77" s="623"/>
      <c r="B77" s="532" t="s">
        <v>96</v>
      </c>
      <c r="C77" s="533" t="s">
        <v>121</v>
      </c>
      <c r="D77" s="533" t="s">
        <v>335</v>
      </c>
      <c r="E77" s="516"/>
      <c r="F77" s="487"/>
      <c r="G77" s="487"/>
      <c r="H77" s="487"/>
      <c r="I77" s="487"/>
      <c r="J77" s="487"/>
      <c r="K77" s="487"/>
      <c r="L77" s="487"/>
      <c r="M77" s="487"/>
      <c r="N77" s="487"/>
      <c r="O77" s="487"/>
      <c r="P77" s="517"/>
      <c r="Q77" s="516"/>
      <c r="R77" s="487"/>
      <c r="S77" s="487"/>
      <c r="T77" s="487"/>
      <c r="U77" s="487"/>
      <c r="V77" s="487"/>
      <c r="W77" s="487"/>
      <c r="X77" s="487"/>
      <c r="Y77" s="487"/>
      <c r="Z77" s="487"/>
      <c r="AA77" s="487"/>
      <c r="AB77" s="517"/>
      <c r="AC77" s="516"/>
      <c r="AD77" s="487"/>
      <c r="AE77" s="487"/>
      <c r="AF77" s="487"/>
      <c r="AG77" s="487"/>
      <c r="AH77" s="487"/>
      <c r="AI77" s="487"/>
      <c r="AJ77" s="487"/>
      <c r="AK77" s="487"/>
      <c r="AL77" s="487"/>
      <c r="AM77" s="487"/>
      <c r="AN77" s="517"/>
      <c r="AO77" s="516"/>
      <c r="AP77" s="487"/>
      <c r="AQ77" s="487"/>
      <c r="AR77" s="487"/>
      <c r="AS77" s="487"/>
      <c r="AT77" s="487"/>
      <c r="AU77" s="487"/>
      <c r="AV77" s="487"/>
      <c r="AW77" s="487"/>
      <c r="AX77" s="487"/>
      <c r="AY77" s="487"/>
      <c r="AZ77" s="517"/>
      <c r="BA77" s="516"/>
      <c r="BB77" s="487"/>
      <c r="BC77" s="487"/>
      <c r="BD77" s="487"/>
      <c r="BE77" s="487"/>
      <c r="BF77" s="487"/>
      <c r="BG77" s="487"/>
      <c r="BH77" s="487"/>
      <c r="BI77" s="487"/>
      <c r="BJ77" s="487"/>
      <c r="BK77" s="487"/>
      <c r="BL77" s="517"/>
      <c r="BM77" s="516"/>
      <c r="BN77" s="487"/>
      <c r="BO77" s="487"/>
      <c r="BP77" s="487"/>
      <c r="BQ77" s="487"/>
      <c r="BR77" s="487"/>
      <c r="BS77" s="487"/>
      <c r="BT77" s="487"/>
      <c r="BU77" s="487"/>
      <c r="BV77" s="487"/>
      <c r="BW77" s="487"/>
      <c r="BX77" s="517"/>
      <c r="BY77" s="518"/>
      <c r="BZ77" s="487"/>
      <c r="CA77" s="487"/>
      <c r="CB77" s="487"/>
      <c r="CC77" s="487"/>
      <c r="CD77" s="487"/>
      <c r="CE77" s="487"/>
      <c r="CF77" s="487"/>
      <c r="CG77" s="487"/>
      <c r="CH77" s="487"/>
      <c r="CI77" s="487"/>
      <c r="CJ77" s="519"/>
      <c r="CK77" s="93"/>
      <c r="CL77" s="94"/>
      <c r="CM77" s="94"/>
      <c r="CN77" s="94"/>
      <c r="CO77" s="94"/>
      <c r="CP77" s="94"/>
      <c r="CQ77" s="94"/>
      <c r="CR77" s="94"/>
      <c r="CS77" s="94"/>
      <c r="CT77" s="94"/>
      <c r="CU77" s="94"/>
      <c r="CV77" s="316"/>
      <c r="CW77" s="319"/>
      <c r="CX77" s="360">
        <f t="shared" ref="CX77:CX91" si="79">SUM(CL77,CN77,CP77,CR77,CT77,CV77)</f>
        <v>0</v>
      </c>
      <c r="CZ77" t="str">
        <f t="shared" si="76"/>
        <v/>
      </c>
      <c r="DA77" t="e">
        <f t="shared" si="78"/>
        <v>#VALUE!</v>
      </c>
    </row>
    <row r="78" spans="1:105" ht="15.75">
      <c r="A78" s="623"/>
      <c r="B78" s="532" t="s">
        <v>96</v>
      </c>
      <c r="C78" s="533" t="s">
        <v>123</v>
      </c>
      <c r="D78" s="533" t="s">
        <v>334</v>
      </c>
      <c r="E78" s="516"/>
      <c r="F78" s="487"/>
      <c r="G78" s="487"/>
      <c r="H78" s="487"/>
      <c r="I78" s="487"/>
      <c r="J78" s="487"/>
      <c r="K78" s="487"/>
      <c r="L78" s="487"/>
      <c r="M78" s="487"/>
      <c r="N78" s="487"/>
      <c r="O78" s="487"/>
      <c r="P78" s="517"/>
      <c r="Q78" s="516"/>
      <c r="R78" s="487"/>
      <c r="S78" s="487"/>
      <c r="T78" s="487"/>
      <c r="U78" s="487"/>
      <c r="V78" s="487"/>
      <c r="W78" s="487"/>
      <c r="X78" s="487"/>
      <c r="Y78" s="487"/>
      <c r="Z78" s="487"/>
      <c r="AA78" s="487"/>
      <c r="AB78" s="517"/>
      <c r="AC78" s="516"/>
      <c r="AD78" s="487"/>
      <c r="AE78" s="487"/>
      <c r="AF78" s="487"/>
      <c r="AG78" s="487"/>
      <c r="AH78" s="487"/>
      <c r="AI78" s="487"/>
      <c r="AJ78" s="487"/>
      <c r="AK78" s="487"/>
      <c r="AL78" s="487"/>
      <c r="AM78" s="487"/>
      <c r="AN78" s="517"/>
      <c r="AO78" s="516"/>
      <c r="AP78" s="487"/>
      <c r="AQ78" s="487"/>
      <c r="AR78" s="487"/>
      <c r="AS78" s="487"/>
      <c r="AT78" s="487"/>
      <c r="AU78" s="487"/>
      <c r="AV78" s="487"/>
      <c r="AW78" s="487"/>
      <c r="AX78" s="487"/>
      <c r="AY78" s="487"/>
      <c r="AZ78" s="517"/>
      <c r="BA78" s="516"/>
      <c r="BB78" s="487"/>
      <c r="BC78" s="487"/>
      <c r="BD78" s="487"/>
      <c r="BE78" s="487"/>
      <c r="BF78" s="487"/>
      <c r="BG78" s="487"/>
      <c r="BH78" s="487"/>
      <c r="BI78" s="487"/>
      <c r="BJ78" s="487"/>
      <c r="BK78" s="487"/>
      <c r="BL78" s="517"/>
      <c r="BM78" s="516"/>
      <c r="BN78" s="487"/>
      <c r="BO78" s="487"/>
      <c r="BP78" s="487"/>
      <c r="BQ78" s="487"/>
      <c r="BR78" s="487"/>
      <c r="BS78" s="487"/>
      <c r="BT78" s="487"/>
      <c r="BU78" s="487"/>
      <c r="BV78" s="487"/>
      <c r="BW78" s="487"/>
      <c r="BX78" s="517"/>
      <c r="BY78" s="518"/>
      <c r="BZ78" s="487"/>
      <c r="CA78" s="487"/>
      <c r="CB78" s="487"/>
      <c r="CC78" s="487"/>
      <c r="CD78" s="487"/>
      <c r="CE78" s="487"/>
      <c r="CF78" s="487"/>
      <c r="CG78" s="487"/>
      <c r="CH78" s="487"/>
      <c r="CI78" s="487"/>
      <c r="CJ78" s="519"/>
      <c r="CK78" s="93"/>
      <c r="CL78" s="94"/>
      <c r="CM78" s="94"/>
      <c r="CN78" s="94"/>
      <c r="CO78" s="94"/>
      <c r="CP78" s="94"/>
      <c r="CQ78" s="94"/>
      <c r="CR78" s="94"/>
      <c r="CS78" s="94"/>
      <c r="CT78" s="94"/>
      <c r="CU78" s="94"/>
      <c r="CV78" s="316"/>
      <c r="CW78" s="319"/>
      <c r="CX78" s="360">
        <f t="shared" si="79"/>
        <v>0</v>
      </c>
      <c r="CZ78" t="str">
        <f t="shared" si="76"/>
        <v/>
      </c>
      <c r="DA78" t="e">
        <f t="shared" si="78"/>
        <v>#VALUE!</v>
      </c>
    </row>
    <row r="79" spans="1:105" ht="15.75">
      <c r="A79" s="623"/>
      <c r="B79" s="532" t="s">
        <v>120</v>
      </c>
      <c r="C79" s="533"/>
      <c r="D79" s="533" t="s">
        <v>416</v>
      </c>
      <c r="E79" s="516"/>
      <c r="F79" s="487"/>
      <c r="G79" s="487"/>
      <c r="H79" s="487"/>
      <c r="I79" s="487"/>
      <c r="J79" s="487"/>
      <c r="K79" s="487"/>
      <c r="L79" s="487"/>
      <c r="M79" s="487"/>
      <c r="N79" s="487"/>
      <c r="O79" s="487"/>
      <c r="P79" s="517"/>
      <c r="Q79" s="516"/>
      <c r="R79" s="487"/>
      <c r="S79" s="487"/>
      <c r="T79" s="487"/>
      <c r="U79" s="487"/>
      <c r="V79" s="487"/>
      <c r="W79" s="487"/>
      <c r="X79" s="487"/>
      <c r="Y79" s="487"/>
      <c r="Z79" s="487"/>
      <c r="AA79" s="487"/>
      <c r="AB79" s="517"/>
      <c r="AC79" s="516"/>
      <c r="AD79" s="487"/>
      <c r="AE79" s="487"/>
      <c r="AF79" s="487"/>
      <c r="AG79" s="487"/>
      <c r="AH79" s="487"/>
      <c r="AI79" s="487"/>
      <c r="AJ79" s="487"/>
      <c r="AK79" s="487"/>
      <c r="AL79" s="487"/>
      <c r="AM79" s="487"/>
      <c r="AN79" s="517"/>
      <c r="AO79" s="516"/>
      <c r="AP79" s="487"/>
      <c r="AQ79" s="487"/>
      <c r="AR79" s="487"/>
      <c r="AS79" s="487"/>
      <c r="AT79" s="487"/>
      <c r="AU79" s="487"/>
      <c r="AV79" s="487"/>
      <c r="AW79" s="487"/>
      <c r="AX79" s="487"/>
      <c r="AY79" s="487"/>
      <c r="AZ79" s="517"/>
      <c r="BA79" s="516"/>
      <c r="BB79" s="487"/>
      <c r="BC79" s="487"/>
      <c r="BD79" s="487"/>
      <c r="BE79" s="487"/>
      <c r="BF79" s="487"/>
      <c r="BG79" s="487"/>
      <c r="BH79" s="487"/>
      <c r="BI79" s="487"/>
      <c r="BJ79" s="487"/>
      <c r="BK79" s="487"/>
      <c r="BL79" s="517"/>
      <c r="BM79" s="516"/>
      <c r="BN79" s="487"/>
      <c r="BO79" s="487"/>
      <c r="BP79" s="487"/>
      <c r="BQ79" s="487"/>
      <c r="BR79" s="487"/>
      <c r="BS79" s="487"/>
      <c r="BT79" s="487"/>
      <c r="BU79" s="487"/>
      <c r="BV79" s="487"/>
      <c r="BW79" s="487"/>
      <c r="BX79" s="517"/>
      <c r="BY79" s="518"/>
      <c r="BZ79" s="487"/>
      <c r="CA79" s="487"/>
      <c r="CB79" s="487"/>
      <c r="CC79" s="487"/>
      <c r="CD79" s="487"/>
      <c r="CE79" s="487"/>
      <c r="CF79" s="487"/>
      <c r="CG79" s="487"/>
      <c r="CH79" s="487"/>
      <c r="CI79" s="487"/>
      <c r="CJ79" s="519"/>
      <c r="CK79" s="93"/>
      <c r="CL79" s="94"/>
      <c r="CM79" s="94"/>
      <c r="CN79" s="94"/>
      <c r="CO79" s="94"/>
      <c r="CP79" s="94"/>
      <c r="CQ79" s="94"/>
      <c r="CR79" s="94"/>
      <c r="CS79" s="94"/>
      <c r="CT79" s="94"/>
      <c r="CU79" s="94"/>
      <c r="CV79" s="316"/>
      <c r="CW79" s="319"/>
      <c r="CX79" s="360">
        <f t="shared" si="79"/>
        <v>0</v>
      </c>
      <c r="CZ79" t="str">
        <f t="shared" si="76"/>
        <v/>
      </c>
      <c r="DA79" t="e">
        <f t="shared" si="78"/>
        <v>#VALUE!</v>
      </c>
    </row>
    <row r="80" spans="1:105" ht="15.75">
      <c r="A80" s="623"/>
      <c r="B80" s="532" t="s">
        <v>120</v>
      </c>
      <c r="C80" s="533"/>
      <c r="D80" s="533" t="s">
        <v>417</v>
      </c>
      <c r="E80" s="516"/>
      <c r="F80" s="487"/>
      <c r="G80" s="487"/>
      <c r="H80" s="487"/>
      <c r="I80" s="487"/>
      <c r="J80" s="487"/>
      <c r="K80" s="487"/>
      <c r="L80" s="487"/>
      <c r="M80" s="487"/>
      <c r="N80" s="487"/>
      <c r="O80" s="487"/>
      <c r="P80" s="517"/>
      <c r="Q80" s="516"/>
      <c r="R80" s="487"/>
      <c r="S80" s="487"/>
      <c r="T80" s="487"/>
      <c r="U80" s="487"/>
      <c r="V80" s="487"/>
      <c r="W80" s="487"/>
      <c r="X80" s="487"/>
      <c r="Y80" s="487"/>
      <c r="Z80" s="487"/>
      <c r="AA80" s="487"/>
      <c r="AB80" s="517"/>
      <c r="AC80" s="516"/>
      <c r="AD80" s="487"/>
      <c r="AE80" s="487"/>
      <c r="AF80" s="487"/>
      <c r="AG80" s="487"/>
      <c r="AH80" s="487"/>
      <c r="AI80" s="487"/>
      <c r="AJ80" s="487"/>
      <c r="AK80" s="487"/>
      <c r="AL80" s="487"/>
      <c r="AM80" s="487"/>
      <c r="AN80" s="517"/>
      <c r="AO80" s="516"/>
      <c r="AP80" s="487"/>
      <c r="AQ80" s="487"/>
      <c r="AR80" s="487"/>
      <c r="AS80" s="487"/>
      <c r="AT80" s="487"/>
      <c r="AU80" s="487"/>
      <c r="AV80" s="487"/>
      <c r="AW80" s="487"/>
      <c r="AX80" s="487"/>
      <c r="AY80" s="487"/>
      <c r="AZ80" s="517"/>
      <c r="BA80" s="516"/>
      <c r="BB80" s="487"/>
      <c r="BC80" s="487"/>
      <c r="BD80" s="487"/>
      <c r="BE80" s="487"/>
      <c r="BF80" s="487"/>
      <c r="BG80" s="487"/>
      <c r="BH80" s="487"/>
      <c r="BI80" s="487"/>
      <c r="BJ80" s="487"/>
      <c r="BK80" s="487"/>
      <c r="BL80" s="517"/>
      <c r="BM80" s="516"/>
      <c r="BN80" s="487"/>
      <c r="BO80" s="487"/>
      <c r="BP80" s="487"/>
      <c r="BQ80" s="487"/>
      <c r="BR80" s="487"/>
      <c r="BS80" s="487"/>
      <c r="BT80" s="487"/>
      <c r="BU80" s="487"/>
      <c r="BV80" s="487"/>
      <c r="BW80" s="487"/>
      <c r="BX80" s="517"/>
      <c r="BY80" s="518"/>
      <c r="BZ80" s="487"/>
      <c r="CA80" s="487"/>
      <c r="CB80" s="487"/>
      <c r="CC80" s="487"/>
      <c r="CD80" s="487"/>
      <c r="CE80" s="487"/>
      <c r="CF80" s="487"/>
      <c r="CG80" s="487"/>
      <c r="CH80" s="487"/>
      <c r="CI80" s="487"/>
      <c r="CJ80" s="519"/>
      <c r="CK80" s="93"/>
      <c r="CL80" s="94"/>
      <c r="CM80" s="94"/>
      <c r="CN80" s="94"/>
      <c r="CO80" s="94"/>
      <c r="CP80" s="94"/>
      <c r="CQ80" s="94"/>
      <c r="CR80" s="94"/>
      <c r="CS80" s="94"/>
      <c r="CT80" s="94"/>
      <c r="CU80" s="94"/>
      <c r="CV80" s="316"/>
      <c r="CW80" s="319"/>
      <c r="CX80" s="360">
        <f t="shared" si="79"/>
        <v>0</v>
      </c>
      <c r="CZ80" t="str">
        <f t="shared" si="76"/>
        <v/>
      </c>
      <c r="DA80" t="e">
        <f t="shared" si="78"/>
        <v>#VALUE!</v>
      </c>
    </row>
    <row r="81" spans="1:105" ht="15.75">
      <c r="A81" s="623"/>
      <c r="B81" s="532" t="s">
        <v>120</v>
      </c>
      <c r="C81" s="533"/>
      <c r="D81" s="533" t="s">
        <v>427</v>
      </c>
      <c r="E81" s="516"/>
      <c r="F81" s="487"/>
      <c r="G81" s="487"/>
      <c r="H81" s="487"/>
      <c r="I81" s="487"/>
      <c r="J81" s="487"/>
      <c r="K81" s="487"/>
      <c r="L81" s="487"/>
      <c r="M81" s="487"/>
      <c r="N81" s="487"/>
      <c r="O81" s="487"/>
      <c r="P81" s="517"/>
      <c r="Q81" s="516"/>
      <c r="R81" s="487"/>
      <c r="S81" s="487"/>
      <c r="T81" s="487"/>
      <c r="U81" s="487"/>
      <c r="V81" s="487"/>
      <c r="W81" s="487"/>
      <c r="X81" s="487"/>
      <c r="Y81" s="487"/>
      <c r="Z81" s="487"/>
      <c r="AA81" s="487"/>
      <c r="AB81" s="517"/>
      <c r="AC81" s="516"/>
      <c r="AD81" s="487"/>
      <c r="AE81" s="487"/>
      <c r="AF81" s="487"/>
      <c r="AG81" s="487"/>
      <c r="AH81" s="487"/>
      <c r="AI81" s="487"/>
      <c r="AJ81" s="487"/>
      <c r="AK81" s="487"/>
      <c r="AL81" s="487"/>
      <c r="AM81" s="487"/>
      <c r="AN81" s="517"/>
      <c r="AO81" s="516"/>
      <c r="AP81" s="487"/>
      <c r="AQ81" s="487"/>
      <c r="AR81" s="487"/>
      <c r="AS81" s="487"/>
      <c r="AT81" s="487"/>
      <c r="AU81" s="487"/>
      <c r="AV81" s="487"/>
      <c r="AW81" s="487"/>
      <c r="AX81" s="487"/>
      <c r="AY81" s="487"/>
      <c r="AZ81" s="517"/>
      <c r="BA81" s="516"/>
      <c r="BB81" s="487"/>
      <c r="BC81" s="487"/>
      <c r="BD81" s="487"/>
      <c r="BE81" s="487"/>
      <c r="BF81" s="487"/>
      <c r="BG81" s="487"/>
      <c r="BH81" s="487"/>
      <c r="BI81" s="487"/>
      <c r="BJ81" s="487"/>
      <c r="BK81" s="487"/>
      <c r="BL81" s="517"/>
      <c r="BM81" s="516"/>
      <c r="BN81" s="487"/>
      <c r="BO81" s="487"/>
      <c r="BP81" s="487"/>
      <c r="BQ81" s="487"/>
      <c r="BR81" s="487"/>
      <c r="BS81" s="487"/>
      <c r="BT81" s="487"/>
      <c r="BU81" s="487"/>
      <c r="BV81" s="487"/>
      <c r="BW81" s="487"/>
      <c r="BX81" s="517"/>
      <c r="BY81" s="518"/>
      <c r="BZ81" s="487"/>
      <c r="CA81" s="487"/>
      <c r="CB81" s="487"/>
      <c r="CC81" s="487"/>
      <c r="CD81" s="487"/>
      <c r="CE81" s="487"/>
      <c r="CF81" s="487"/>
      <c r="CG81" s="487"/>
      <c r="CH81" s="487"/>
      <c r="CI81" s="487"/>
      <c r="CJ81" s="519"/>
      <c r="CK81" s="93"/>
      <c r="CL81" s="94"/>
      <c r="CM81" s="94"/>
      <c r="CN81" s="94"/>
      <c r="CO81" s="94"/>
      <c r="CP81" s="94"/>
      <c r="CQ81" s="94"/>
      <c r="CR81" s="94"/>
      <c r="CS81" s="94"/>
      <c r="CT81" s="94"/>
      <c r="CU81" s="94"/>
      <c r="CV81" s="316"/>
      <c r="CW81" s="319"/>
      <c r="CX81" s="360">
        <f t="shared" si="79"/>
        <v>0</v>
      </c>
      <c r="CY81" s="2"/>
      <c r="CZ81" t="str">
        <f t="shared" si="76"/>
        <v/>
      </c>
      <c r="DA81" t="e">
        <f t="shared" si="78"/>
        <v>#VALUE!</v>
      </c>
    </row>
    <row r="82" spans="1:105" ht="15.75">
      <c r="A82" s="623"/>
      <c r="B82" s="533" t="s">
        <v>96</v>
      </c>
      <c r="C82" s="533"/>
      <c r="D82" s="533" t="s">
        <v>475</v>
      </c>
      <c r="E82" s="516"/>
      <c r="F82" s="487"/>
      <c r="G82" s="487"/>
      <c r="H82" s="487"/>
      <c r="I82" s="487"/>
      <c r="J82" s="487"/>
      <c r="K82" s="487"/>
      <c r="L82" s="487"/>
      <c r="M82" s="487"/>
      <c r="N82" s="487"/>
      <c r="O82" s="487"/>
      <c r="P82" s="517"/>
      <c r="Q82" s="516"/>
      <c r="R82" s="487"/>
      <c r="S82" s="487"/>
      <c r="T82" s="487"/>
      <c r="U82" s="487"/>
      <c r="V82" s="487"/>
      <c r="W82" s="487"/>
      <c r="X82" s="487"/>
      <c r="Y82" s="487"/>
      <c r="Z82" s="487"/>
      <c r="AA82" s="487"/>
      <c r="AB82" s="517"/>
      <c r="AC82" s="516"/>
      <c r="AD82" s="487"/>
      <c r="AE82" s="487"/>
      <c r="AF82" s="487"/>
      <c r="AG82" s="487"/>
      <c r="AH82" s="487"/>
      <c r="AI82" s="487"/>
      <c r="AJ82" s="487"/>
      <c r="AK82" s="487"/>
      <c r="AL82" s="487"/>
      <c r="AM82" s="487"/>
      <c r="AN82" s="517"/>
      <c r="AO82" s="516"/>
      <c r="AP82" s="487"/>
      <c r="AQ82" s="487"/>
      <c r="AR82" s="487"/>
      <c r="AS82" s="487"/>
      <c r="AT82" s="487"/>
      <c r="AU82" s="487"/>
      <c r="AV82" s="487"/>
      <c r="AW82" s="487"/>
      <c r="AX82" s="487"/>
      <c r="AY82" s="487"/>
      <c r="AZ82" s="517"/>
      <c r="BA82" s="516"/>
      <c r="BB82" s="487"/>
      <c r="BC82" s="487"/>
      <c r="BD82" s="487"/>
      <c r="BE82" s="487"/>
      <c r="BF82" s="487"/>
      <c r="BG82" s="487"/>
      <c r="BH82" s="487"/>
      <c r="BI82" s="487"/>
      <c r="BJ82" s="487"/>
      <c r="BK82" s="487"/>
      <c r="BL82" s="517"/>
      <c r="BM82" s="516"/>
      <c r="BN82" s="487"/>
      <c r="BO82" s="487"/>
      <c r="BP82" s="487"/>
      <c r="BQ82" s="487"/>
      <c r="BR82" s="487"/>
      <c r="BS82" s="487"/>
      <c r="BT82" s="487"/>
      <c r="BU82" s="487"/>
      <c r="BV82" s="487"/>
      <c r="BW82" s="487"/>
      <c r="BX82" s="517"/>
      <c r="BY82" s="518"/>
      <c r="BZ82" s="487"/>
      <c r="CA82" s="487"/>
      <c r="CB82" s="487"/>
      <c r="CC82" s="487"/>
      <c r="CD82" s="487"/>
      <c r="CE82" s="487"/>
      <c r="CF82" s="487"/>
      <c r="CG82" s="487"/>
      <c r="CH82" s="487"/>
      <c r="CI82" s="487"/>
      <c r="CJ82" s="519"/>
      <c r="CK82" s="93"/>
      <c r="CL82" s="94"/>
      <c r="CM82" s="94"/>
      <c r="CN82" s="94"/>
      <c r="CO82" s="94"/>
      <c r="CP82" s="94"/>
      <c r="CQ82" s="94"/>
      <c r="CR82" s="94"/>
      <c r="CS82" s="94"/>
      <c r="CT82" s="94"/>
      <c r="CU82" s="94"/>
      <c r="CV82" s="316"/>
      <c r="CW82" s="319"/>
      <c r="CX82" s="360">
        <f t="shared" si="79"/>
        <v>0</v>
      </c>
      <c r="CZ82" t="str">
        <f t="shared" si="76"/>
        <v/>
      </c>
      <c r="DA82" t="e">
        <f t="shared" si="78"/>
        <v>#VALUE!</v>
      </c>
    </row>
    <row r="83" spans="1:105" ht="15.75">
      <c r="A83" s="623"/>
      <c r="B83" s="533" t="s">
        <v>96</v>
      </c>
      <c r="C83" s="533"/>
      <c r="D83" s="533" t="s">
        <v>476</v>
      </c>
      <c r="E83" s="516"/>
      <c r="F83" s="487"/>
      <c r="G83" s="487"/>
      <c r="H83" s="487"/>
      <c r="I83" s="487"/>
      <c r="J83" s="487"/>
      <c r="K83" s="487"/>
      <c r="L83" s="487"/>
      <c r="M83" s="487"/>
      <c r="N83" s="487"/>
      <c r="O83" s="487"/>
      <c r="P83" s="517"/>
      <c r="Q83" s="516"/>
      <c r="R83" s="487"/>
      <c r="S83" s="487"/>
      <c r="T83" s="487"/>
      <c r="U83" s="487"/>
      <c r="V83" s="487"/>
      <c r="W83" s="487"/>
      <c r="X83" s="487"/>
      <c r="Y83" s="487"/>
      <c r="Z83" s="487"/>
      <c r="AA83" s="487"/>
      <c r="AB83" s="517"/>
      <c r="AC83" s="516"/>
      <c r="AD83" s="487"/>
      <c r="AE83" s="487"/>
      <c r="AF83" s="487"/>
      <c r="AG83" s="487"/>
      <c r="AH83" s="487"/>
      <c r="AI83" s="487"/>
      <c r="AJ83" s="487"/>
      <c r="AK83" s="487"/>
      <c r="AL83" s="487"/>
      <c r="AM83" s="487"/>
      <c r="AN83" s="517"/>
      <c r="AO83" s="516"/>
      <c r="AP83" s="487"/>
      <c r="AQ83" s="487"/>
      <c r="AR83" s="487"/>
      <c r="AS83" s="487"/>
      <c r="AT83" s="487"/>
      <c r="AU83" s="487"/>
      <c r="AV83" s="487"/>
      <c r="AW83" s="487"/>
      <c r="AX83" s="487"/>
      <c r="AY83" s="487"/>
      <c r="AZ83" s="517"/>
      <c r="BA83" s="516"/>
      <c r="BB83" s="487"/>
      <c r="BC83" s="487"/>
      <c r="BD83" s="487"/>
      <c r="BE83" s="487"/>
      <c r="BF83" s="487"/>
      <c r="BG83" s="487"/>
      <c r="BH83" s="487"/>
      <c r="BI83" s="487"/>
      <c r="BJ83" s="487"/>
      <c r="BK83" s="487"/>
      <c r="BL83" s="517"/>
      <c r="BM83" s="516"/>
      <c r="BN83" s="487"/>
      <c r="BO83" s="487"/>
      <c r="BP83" s="487"/>
      <c r="BQ83" s="487"/>
      <c r="BR83" s="487"/>
      <c r="BS83" s="487"/>
      <c r="BT83" s="487"/>
      <c r="BU83" s="487"/>
      <c r="BV83" s="487"/>
      <c r="BW83" s="487"/>
      <c r="BX83" s="517"/>
      <c r="BY83" s="518"/>
      <c r="BZ83" s="487"/>
      <c r="CA83" s="487"/>
      <c r="CB83" s="487"/>
      <c r="CC83" s="487"/>
      <c r="CD83" s="487"/>
      <c r="CE83" s="487"/>
      <c r="CF83" s="487"/>
      <c r="CG83" s="487"/>
      <c r="CH83" s="487"/>
      <c r="CI83" s="487"/>
      <c r="CJ83" s="519"/>
      <c r="CK83" s="93"/>
      <c r="CL83" s="94"/>
      <c r="CM83" s="94"/>
      <c r="CN83" s="94"/>
      <c r="CO83" s="94"/>
      <c r="CP83" s="94"/>
      <c r="CQ83" s="94"/>
      <c r="CR83" s="94"/>
      <c r="CS83" s="94"/>
      <c r="CT83" s="94"/>
      <c r="CU83" s="94"/>
      <c r="CV83" s="316"/>
      <c r="CW83" s="319"/>
      <c r="CX83" s="360">
        <f t="shared" si="79"/>
        <v>0</v>
      </c>
      <c r="CZ83" t="str">
        <f t="shared" si="76"/>
        <v/>
      </c>
      <c r="DA83" t="e">
        <f t="shared" si="78"/>
        <v>#VALUE!</v>
      </c>
    </row>
    <row r="84" spans="1:105" ht="15.75">
      <c r="A84" s="623"/>
      <c r="B84" s="533"/>
      <c r="C84" s="533"/>
      <c r="D84" s="533"/>
      <c r="E84" s="516"/>
      <c r="F84" s="487"/>
      <c r="G84" s="487"/>
      <c r="H84" s="487"/>
      <c r="I84" s="487"/>
      <c r="J84" s="487"/>
      <c r="K84" s="487"/>
      <c r="L84" s="487"/>
      <c r="M84" s="487"/>
      <c r="N84" s="487"/>
      <c r="O84" s="487"/>
      <c r="P84" s="517"/>
      <c r="Q84" s="516"/>
      <c r="R84" s="487"/>
      <c r="S84" s="487"/>
      <c r="T84" s="487"/>
      <c r="U84" s="487"/>
      <c r="V84" s="487"/>
      <c r="W84" s="487"/>
      <c r="X84" s="487"/>
      <c r="Y84" s="487"/>
      <c r="Z84" s="487"/>
      <c r="AA84" s="487"/>
      <c r="AB84" s="517"/>
      <c r="AC84" s="516"/>
      <c r="AD84" s="487"/>
      <c r="AE84" s="487"/>
      <c r="AF84" s="487"/>
      <c r="AG84" s="487"/>
      <c r="AH84" s="487"/>
      <c r="AI84" s="487"/>
      <c r="AJ84" s="487"/>
      <c r="AK84" s="487"/>
      <c r="AL84" s="487"/>
      <c r="AM84" s="487"/>
      <c r="AN84" s="517"/>
      <c r="AO84" s="516"/>
      <c r="AP84" s="487"/>
      <c r="AQ84" s="487"/>
      <c r="AR84" s="487"/>
      <c r="AS84" s="487"/>
      <c r="AT84" s="487"/>
      <c r="AU84" s="487"/>
      <c r="AV84" s="487"/>
      <c r="AW84" s="487"/>
      <c r="AX84" s="487"/>
      <c r="AY84" s="487"/>
      <c r="AZ84" s="517"/>
      <c r="BA84" s="516"/>
      <c r="BB84" s="487"/>
      <c r="BC84" s="487"/>
      <c r="BD84" s="487"/>
      <c r="BE84" s="487"/>
      <c r="BF84" s="487"/>
      <c r="BG84" s="487"/>
      <c r="BH84" s="487"/>
      <c r="BI84" s="487"/>
      <c r="BJ84" s="487"/>
      <c r="BK84" s="487"/>
      <c r="BL84" s="517"/>
      <c r="BM84" s="516"/>
      <c r="BN84" s="487"/>
      <c r="BO84" s="487"/>
      <c r="BP84" s="487"/>
      <c r="BQ84" s="487"/>
      <c r="BR84" s="487"/>
      <c r="BS84" s="487"/>
      <c r="BT84" s="487"/>
      <c r="BU84" s="487"/>
      <c r="BV84" s="487"/>
      <c r="BW84" s="487"/>
      <c r="BX84" s="517"/>
      <c r="BY84" s="518"/>
      <c r="BZ84" s="487"/>
      <c r="CA84" s="487"/>
      <c r="CB84" s="487"/>
      <c r="CC84" s="487"/>
      <c r="CD84" s="487"/>
      <c r="CE84" s="487"/>
      <c r="CF84" s="487"/>
      <c r="CG84" s="487"/>
      <c r="CH84" s="487"/>
      <c r="CI84" s="487"/>
      <c r="CJ84" s="519"/>
      <c r="CK84" s="93"/>
      <c r="CL84" s="94"/>
      <c r="CM84" s="94"/>
      <c r="CN84" s="94"/>
      <c r="CO84" s="94"/>
      <c r="CP84" s="94"/>
      <c r="CQ84" s="94"/>
      <c r="CR84" s="94"/>
      <c r="CS84" s="94"/>
      <c r="CT84" s="94"/>
      <c r="CU84" s="94"/>
      <c r="CV84" s="316"/>
      <c r="CW84" s="319"/>
      <c r="CX84" s="360">
        <f t="shared" si="79"/>
        <v>0</v>
      </c>
      <c r="CZ84" t="str">
        <f t="shared" si="76"/>
        <v/>
      </c>
      <c r="DA84" t="e">
        <f t="shared" si="78"/>
        <v>#VALUE!</v>
      </c>
    </row>
    <row r="85" spans="1:105" ht="15.75">
      <c r="A85" s="623"/>
      <c r="B85" s="533"/>
      <c r="C85" s="533"/>
      <c r="D85" s="533"/>
      <c r="E85" s="516"/>
      <c r="F85" s="487"/>
      <c r="G85" s="487"/>
      <c r="H85" s="487"/>
      <c r="I85" s="487"/>
      <c r="J85" s="487"/>
      <c r="K85" s="487"/>
      <c r="L85" s="487"/>
      <c r="M85" s="487"/>
      <c r="N85" s="487"/>
      <c r="O85" s="487"/>
      <c r="P85" s="517"/>
      <c r="Q85" s="516"/>
      <c r="R85" s="487"/>
      <c r="S85" s="487"/>
      <c r="T85" s="487"/>
      <c r="U85" s="487"/>
      <c r="V85" s="487"/>
      <c r="W85" s="487"/>
      <c r="X85" s="487"/>
      <c r="Y85" s="487"/>
      <c r="Z85" s="487"/>
      <c r="AA85" s="487"/>
      <c r="AB85" s="517"/>
      <c r="AC85" s="516"/>
      <c r="AD85" s="487"/>
      <c r="AE85" s="487"/>
      <c r="AF85" s="487"/>
      <c r="AG85" s="487"/>
      <c r="AH85" s="487"/>
      <c r="AI85" s="487"/>
      <c r="AJ85" s="487"/>
      <c r="AK85" s="487"/>
      <c r="AL85" s="487"/>
      <c r="AM85" s="487"/>
      <c r="AN85" s="517"/>
      <c r="AO85" s="516"/>
      <c r="AP85" s="487"/>
      <c r="AQ85" s="487"/>
      <c r="AR85" s="487"/>
      <c r="AS85" s="487"/>
      <c r="AT85" s="487"/>
      <c r="AU85" s="487"/>
      <c r="AV85" s="487"/>
      <c r="AW85" s="487"/>
      <c r="AX85" s="487"/>
      <c r="AY85" s="487"/>
      <c r="AZ85" s="517"/>
      <c r="BA85" s="516"/>
      <c r="BB85" s="487"/>
      <c r="BC85" s="487"/>
      <c r="BD85" s="487"/>
      <c r="BE85" s="487"/>
      <c r="BF85" s="487"/>
      <c r="BG85" s="487"/>
      <c r="BH85" s="487"/>
      <c r="BI85" s="487"/>
      <c r="BJ85" s="487"/>
      <c r="BK85" s="487"/>
      <c r="BL85" s="517"/>
      <c r="BM85" s="516"/>
      <c r="BN85" s="487"/>
      <c r="BO85" s="487"/>
      <c r="BP85" s="487"/>
      <c r="BQ85" s="487"/>
      <c r="BR85" s="487"/>
      <c r="BS85" s="487"/>
      <c r="BT85" s="487"/>
      <c r="BU85" s="487"/>
      <c r="BV85" s="487"/>
      <c r="BW85" s="487"/>
      <c r="BX85" s="517"/>
      <c r="BY85" s="518"/>
      <c r="BZ85" s="487"/>
      <c r="CA85" s="487"/>
      <c r="CB85" s="487"/>
      <c r="CC85" s="487"/>
      <c r="CD85" s="487"/>
      <c r="CE85" s="487"/>
      <c r="CF85" s="487"/>
      <c r="CG85" s="487"/>
      <c r="CH85" s="487"/>
      <c r="CI85" s="487"/>
      <c r="CJ85" s="519"/>
      <c r="CK85" s="93"/>
      <c r="CL85" s="94"/>
      <c r="CM85" s="94"/>
      <c r="CN85" s="94"/>
      <c r="CO85" s="94"/>
      <c r="CP85" s="94"/>
      <c r="CQ85" s="94"/>
      <c r="CR85" s="94"/>
      <c r="CS85" s="94"/>
      <c r="CT85" s="94"/>
      <c r="CU85" s="94"/>
      <c r="CV85" s="316"/>
      <c r="CW85" s="319"/>
      <c r="CX85" s="360">
        <f t="shared" si="79"/>
        <v>0</v>
      </c>
      <c r="CZ85" t="str">
        <f t="shared" si="76"/>
        <v/>
      </c>
      <c r="DA85" t="e">
        <f t="shared" si="78"/>
        <v>#VALUE!</v>
      </c>
    </row>
    <row r="86" spans="1:105" ht="16.5" thickBot="1">
      <c r="A86" s="624"/>
      <c r="B86" s="534"/>
      <c r="C86" s="534"/>
      <c r="D86" s="534"/>
      <c r="E86" s="520"/>
      <c r="F86" s="521"/>
      <c r="G86" s="521"/>
      <c r="H86" s="521"/>
      <c r="I86" s="521"/>
      <c r="J86" s="521"/>
      <c r="K86" s="521"/>
      <c r="L86" s="521"/>
      <c r="M86" s="521"/>
      <c r="N86" s="521"/>
      <c r="O86" s="521"/>
      <c r="P86" s="522"/>
      <c r="Q86" s="520"/>
      <c r="R86" s="521"/>
      <c r="S86" s="521"/>
      <c r="T86" s="521"/>
      <c r="U86" s="521"/>
      <c r="V86" s="521"/>
      <c r="W86" s="521"/>
      <c r="X86" s="521"/>
      <c r="Y86" s="521"/>
      <c r="Z86" s="521"/>
      <c r="AA86" s="521"/>
      <c r="AB86" s="522"/>
      <c r="AC86" s="520"/>
      <c r="AD86" s="521"/>
      <c r="AE86" s="521"/>
      <c r="AF86" s="521"/>
      <c r="AG86" s="521"/>
      <c r="AH86" s="521"/>
      <c r="AI86" s="521"/>
      <c r="AJ86" s="521"/>
      <c r="AK86" s="521"/>
      <c r="AL86" s="521"/>
      <c r="AM86" s="521"/>
      <c r="AN86" s="522"/>
      <c r="AO86" s="520"/>
      <c r="AP86" s="521"/>
      <c r="AQ86" s="521"/>
      <c r="AR86" s="521"/>
      <c r="AS86" s="521"/>
      <c r="AT86" s="521"/>
      <c r="AU86" s="521"/>
      <c r="AV86" s="521"/>
      <c r="AW86" s="521"/>
      <c r="AX86" s="521"/>
      <c r="AY86" s="521"/>
      <c r="AZ86" s="522"/>
      <c r="BA86" s="520"/>
      <c r="BB86" s="521"/>
      <c r="BC86" s="521"/>
      <c r="BD86" s="521"/>
      <c r="BE86" s="521"/>
      <c r="BF86" s="521"/>
      <c r="BG86" s="521"/>
      <c r="BH86" s="521"/>
      <c r="BI86" s="521"/>
      <c r="BJ86" s="521"/>
      <c r="BK86" s="521"/>
      <c r="BL86" s="522"/>
      <c r="BM86" s="520"/>
      <c r="BN86" s="521"/>
      <c r="BO86" s="521"/>
      <c r="BP86" s="521"/>
      <c r="BQ86" s="521"/>
      <c r="BR86" s="521"/>
      <c r="BS86" s="521"/>
      <c r="BT86" s="521"/>
      <c r="BU86" s="521"/>
      <c r="BV86" s="521"/>
      <c r="BW86" s="521"/>
      <c r="BX86" s="522"/>
      <c r="BY86" s="523"/>
      <c r="BZ86" s="521"/>
      <c r="CA86" s="521"/>
      <c r="CB86" s="521"/>
      <c r="CC86" s="521"/>
      <c r="CD86" s="521"/>
      <c r="CE86" s="521"/>
      <c r="CF86" s="521"/>
      <c r="CG86" s="521"/>
      <c r="CH86" s="521"/>
      <c r="CI86" s="521"/>
      <c r="CJ86" s="524"/>
      <c r="CK86" s="93"/>
      <c r="CL86" s="94"/>
      <c r="CM86" s="314"/>
      <c r="CN86" s="314"/>
      <c r="CO86" s="314"/>
      <c r="CP86" s="314"/>
      <c r="CQ86" s="314"/>
      <c r="CR86" s="314"/>
      <c r="CS86" s="94"/>
      <c r="CT86" s="94"/>
      <c r="CU86" s="314"/>
      <c r="CV86" s="321"/>
      <c r="CW86" s="320"/>
      <c r="CX86" s="360">
        <f t="shared" si="79"/>
        <v>0</v>
      </c>
      <c r="CZ86" t="str">
        <f t="shared" si="76"/>
        <v/>
      </c>
      <c r="DA86" t="e">
        <f t="shared" si="78"/>
        <v>#VALUE!</v>
      </c>
    </row>
    <row r="87" spans="1:105" ht="15.75" customHeight="1">
      <c r="A87" s="625" t="s">
        <v>401</v>
      </c>
      <c r="B87" s="238" t="s">
        <v>79</v>
      </c>
      <c r="C87" s="238" t="s">
        <v>160</v>
      </c>
      <c r="D87" s="238"/>
      <c r="E87" s="525"/>
      <c r="F87" s="526"/>
      <c r="G87" s="526"/>
      <c r="H87" s="526"/>
      <c r="I87" s="526"/>
      <c r="J87" s="526"/>
      <c r="K87" s="526"/>
      <c r="L87" s="526"/>
      <c r="M87" s="526"/>
      <c r="N87" s="526"/>
      <c r="O87" s="526"/>
      <c r="P87" s="527"/>
      <c r="Q87" s="525"/>
      <c r="R87" s="526"/>
      <c r="S87" s="526"/>
      <c r="T87" s="526"/>
      <c r="U87" s="526"/>
      <c r="V87" s="526"/>
      <c r="W87" s="526"/>
      <c r="X87" s="526"/>
      <c r="Y87" s="526"/>
      <c r="Z87" s="526"/>
      <c r="AA87" s="526"/>
      <c r="AB87" s="527"/>
      <c r="AC87" s="525"/>
      <c r="AD87" s="526"/>
      <c r="AE87" s="526"/>
      <c r="AF87" s="526"/>
      <c r="AG87" s="526"/>
      <c r="AH87" s="526"/>
      <c r="AI87" s="526"/>
      <c r="AJ87" s="526"/>
      <c r="AK87" s="526"/>
      <c r="AL87" s="526"/>
      <c r="AM87" s="526"/>
      <c r="AN87" s="527"/>
      <c r="AO87" s="525"/>
      <c r="AP87" s="526"/>
      <c r="AQ87" s="526"/>
      <c r="AR87" s="526"/>
      <c r="AS87" s="526"/>
      <c r="AT87" s="526"/>
      <c r="AU87" s="526"/>
      <c r="AV87" s="526"/>
      <c r="AW87" s="526"/>
      <c r="AX87" s="526"/>
      <c r="AY87" s="526"/>
      <c r="AZ87" s="527"/>
      <c r="BA87" s="525"/>
      <c r="BB87" s="526"/>
      <c r="BC87" s="526"/>
      <c r="BD87" s="526"/>
      <c r="BE87" s="526"/>
      <c r="BF87" s="526"/>
      <c r="BG87" s="526"/>
      <c r="BH87" s="526"/>
      <c r="BI87" s="526"/>
      <c r="BJ87" s="526"/>
      <c r="BK87" s="526"/>
      <c r="BL87" s="527"/>
      <c r="BM87" s="525"/>
      <c r="BN87" s="526"/>
      <c r="BO87" s="526"/>
      <c r="BP87" s="526"/>
      <c r="BQ87" s="526"/>
      <c r="BR87" s="526"/>
      <c r="BS87" s="526"/>
      <c r="BT87" s="526"/>
      <c r="BU87" s="526"/>
      <c r="BV87" s="526"/>
      <c r="BW87" s="526"/>
      <c r="BX87" s="527"/>
      <c r="BY87" s="528"/>
      <c r="BZ87" s="526"/>
      <c r="CA87" s="526"/>
      <c r="CB87" s="526"/>
      <c r="CC87" s="526"/>
      <c r="CD87" s="526"/>
      <c r="CE87" s="526"/>
      <c r="CF87" s="526"/>
      <c r="CG87" s="526"/>
      <c r="CH87" s="526"/>
      <c r="CI87" s="526"/>
      <c r="CJ87" s="529"/>
      <c r="CK87" s="182"/>
      <c r="CL87" s="306"/>
      <c r="CM87" s="306"/>
      <c r="CN87" s="306"/>
      <c r="CO87" s="306"/>
      <c r="CP87" s="306"/>
      <c r="CQ87" s="306"/>
      <c r="CR87" s="306"/>
      <c r="CS87" s="306"/>
      <c r="CT87" s="306"/>
      <c r="CU87" s="306"/>
      <c r="CV87" s="315"/>
      <c r="CW87" s="318"/>
      <c r="CX87" s="343">
        <f t="shared" si="79"/>
        <v>0</v>
      </c>
      <c r="CZ87" t="str">
        <f t="shared" si="76"/>
        <v/>
      </c>
      <c r="DA87" t="e">
        <f>IF(CZ87,0,CONCATENATE($A$87," ",C87," ",D87))</f>
        <v>#VALUE!</v>
      </c>
    </row>
    <row r="88" spans="1:105" ht="15.75">
      <c r="A88" s="626"/>
      <c r="B88" s="146" t="s">
        <v>120</v>
      </c>
      <c r="C88" s="146" t="s">
        <v>161</v>
      </c>
      <c r="D88" s="146"/>
      <c r="E88" s="516"/>
      <c r="F88" s="487"/>
      <c r="G88" s="487"/>
      <c r="H88" s="487"/>
      <c r="I88" s="487"/>
      <c r="J88" s="487"/>
      <c r="K88" s="487"/>
      <c r="L88" s="487"/>
      <c r="M88" s="487"/>
      <c r="N88" s="487"/>
      <c r="O88" s="487"/>
      <c r="P88" s="517"/>
      <c r="Q88" s="516"/>
      <c r="R88" s="487"/>
      <c r="S88" s="487"/>
      <c r="T88" s="487"/>
      <c r="U88" s="487"/>
      <c r="V88" s="487"/>
      <c r="W88" s="487"/>
      <c r="X88" s="487"/>
      <c r="Y88" s="487"/>
      <c r="Z88" s="487"/>
      <c r="AA88" s="487"/>
      <c r="AB88" s="517"/>
      <c r="AC88" s="516"/>
      <c r="AD88" s="487"/>
      <c r="AE88" s="487"/>
      <c r="AF88" s="487"/>
      <c r="AG88" s="487"/>
      <c r="AH88" s="487"/>
      <c r="AI88" s="487"/>
      <c r="AJ88" s="487"/>
      <c r="AK88" s="487"/>
      <c r="AL88" s="487"/>
      <c r="AM88" s="487"/>
      <c r="AN88" s="517"/>
      <c r="AO88" s="516"/>
      <c r="AP88" s="487"/>
      <c r="AQ88" s="487"/>
      <c r="AR88" s="487"/>
      <c r="AS88" s="487"/>
      <c r="AT88" s="487"/>
      <c r="AU88" s="487"/>
      <c r="AV88" s="487"/>
      <c r="AW88" s="487"/>
      <c r="AX88" s="487"/>
      <c r="AY88" s="487"/>
      <c r="AZ88" s="517"/>
      <c r="BA88" s="516"/>
      <c r="BB88" s="487"/>
      <c r="BC88" s="487"/>
      <c r="BD88" s="487"/>
      <c r="BE88" s="487"/>
      <c r="BF88" s="487"/>
      <c r="BG88" s="487"/>
      <c r="BH88" s="487"/>
      <c r="BI88" s="487"/>
      <c r="BJ88" s="487"/>
      <c r="BK88" s="487"/>
      <c r="BL88" s="517"/>
      <c r="BM88" s="516"/>
      <c r="BN88" s="487"/>
      <c r="BO88" s="487"/>
      <c r="BP88" s="487"/>
      <c r="BQ88" s="487"/>
      <c r="BR88" s="487"/>
      <c r="BS88" s="487"/>
      <c r="BT88" s="487"/>
      <c r="BU88" s="487"/>
      <c r="BV88" s="487"/>
      <c r="BW88" s="487"/>
      <c r="BX88" s="517"/>
      <c r="BY88" s="518"/>
      <c r="BZ88" s="487"/>
      <c r="CA88" s="487"/>
      <c r="CB88" s="487"/>
      <c r="CC88" s="487"/>
      <c r="CD88" s="487"/>
      <c r="CE88" s="487"/>
      <c r="CF88" s="487"/>
      <c r="CG88" s="487"/>
      <c r="CH88" s="487"/>
      <c r="CI88" s="487"/>
      <c r="CJ88" s="519"/>
      <c r="CK88" s="93"/>
      <c r="CL88" s="94"/>
      <c r="CM88" s="94"/>
      <c r="CN88" s="94"/>
      <c r="CO88" s="94"/>
      <c r="CP88" s="94"/>
      <c r="CQ88" s="94"/>
      <c r="CR88" s="94"/>
      <c r="CS88" s="94"/>
      <c r="CT88" s="94"/>
      <c r="CU88" s="94"/>
      <c r="CV88" s="316"/>
      <c r="CW88" s="319"/>
      <c r="CX88" s="360">
        <f t="shared" si="79"/>
        <v>0</v>
      </c>
      <c r="CZ88" t="str">
        <f t="shared" si="76"/>
        <v/>
      </c>
      <c r="DA88" t="e">
        <f>IF(CZ88,0,CONCATENATE($A$87," ",C88," ",D88))</f>
        <v>#VALUE!</v>
      </c>
    </row>
    <row r="89" spans="1:105" ht="15.75">
      <c r="A89" s="626"/>
      <c r="B89" s="146" t="s">
        <v>96</v>
      </c>
      <c r="C89" s="146" t="s">
        <v>164</v>
      </c>
      <c r="D89" s="146"/>
      <c r="E89" s="516"/>
      <c r="F89" s="487"/>
      <c r="G89" s="487"/>
      <c r="H89" s="487"/>
      <c r="I89" s="487"/>
      <c r="J89" s="487"/>
      <c r="K89" s="487"/>
      <c r="L89" s="487"/>
      <c r="M89" s="487"/>
      <c r="N89" s="487"/>
      <c r="O89" s="487"/>
      <c r="P89" s="517"/>
      <c r="Q89" s="516"/>
      <c r="R89" s="487"/>
      <c r="S89" s="487"/>
      <c r="T89" s="487"/>
      <c r="U89" s="487"/>
      <c r="V89" s="487"/>
      <c r="W89" s="487"/>
      <c r="X89" s="487"/>
      <c r="Y89" s="487"/>
      <c r="Z89" s="487"/>
      <c r="AA89" s="487"/>
      <c r="AB89" s="517"/>
      <c r="AC89" s="516"/>
      <c r="AD89" s="487"/>
      <c r="AE89" s="487"/>
      <c r="AF89" s="487"/>
      <c r="AG89" s="487"/>
      <c r="AH89" s="487"/>
      <c r="AI89" s="487"/>
      <c r="AJ89" s="487"/>
      <c r="AK89" s="487"/>
      <c r="AL89" s="487"/>
      <c r="AM89" s="487"/>
      <c r="AN89" s="517"/>
      <c r="AO89" s="516"/>
      <c r="AP89" s="487"/>
      <c r="AQ89" s="487"/>
      <c r="AR89" s="487"/>
      <c r="AS89" s="487"/>
      <c r="AT89" s="487"/>
      <c r="AU89" s="487"/>
      <c r="AV89" s="487"/>
      <c r="AW89" s="487"/>
      <c r="AX89" s="487"/>
      <c r="AY89" s="487"/>
      <c r="AZ89" s="517"/>
      <c r="BA89" s="516"/>
      <c r="BB89" s="487"/>
      <c r="BC89" s="487"/>
      <c r="BD89" s="487"/>
      <c r="BE89" s="487"/>
      <c r="BF89" s="487"/>
      <c r="BG89" s="487"/>
      <c r="BH89" s="487"/>
      <c r="BI89" s="487"/>
      <c r="BJ89" s="487"/>
      <c r="BK89" s="487"/>
      <c r="BL89" s="517"/>
      <c r="BM89" s="516"/>
      <c r="BN89" s="487"/>
      <c r="BO89" s="487"/>
      <c r="BP89" s="487"/>
      <c r="BQ89" s="487"/>
      <c r="BR89" s="487"/>
      <c r="BS89" s="487"/>
      <c r="BT89" s="487"/>
      <c r="BU89" s="487"/>
      <c r="BV89" s="487"/>
      <c r="BW89" s="487"/>
      <c r="BX89" s="517"/>
      <c r="BY89" s="518"/>
      <c r="BZ89" s="487"/>
      <c r="CA89" s="487"/>
      <c r="CB89" s="487"/>
      <c r="CC89" s="487"/>
      <c r="CD89" s="487"/>
      <c r="CE89" s="487"/>
      <c r="CF89" s="487"/>
      <c r="CG89" s="487"/>
      <c r="CH89" s="487"/>
      <c r="CI89" s="487"/>
      <c r="CJ89" s="519"/>
      <c r="CK89" s="93"/>
      <c r="CL89" s="94"/>
      <c r="CM89" s="94"/>
      <c r="CN89" s="94"/>
      <c r="CO89" s="94"/>
      <c r="CP89" s="94"/>
      <c r="CQ89" s="94"/>
      <c r="CR89" s="94"/>
      <c r="CS89" s="94"/>
      <c r="CT89" s="94"/>
      <c r="CU89" s="94"/>
      <c r="CV89" s="316"/>
      <c r="CW89" s="319"/>
      <c r="CX89" s="360">
        <f t="shared" si="79"/>
        <v>0</v>
      </c>
      <c r="CZ89" t="str">
        <f t="shared" si="76"/>
        <v/>
      </c>
      <c r="DA89" t="e">
        <f>IF(CZ89,0,CONCATENATE($A$87," ",C89," ",D89))</f>
        <v>#VALUE!</v>
      </c>
    </row>
    <row r="90" spans="1:105" ht="15.75">
      <c r="A90" s="626"/>
      <c r="B90" s="146" t="s">
        <v>94</v>
      </c>
      <c r="C90" s="146" t="s">
        <v>162</v>
      </c>
      <c r="D90" s="146"/>
      <c r="E90" s="516"/>
      <c r="F90" s="487"/>
      <c r="G90" s="487"/>
      <c r="H90" s="487"/>
      <c r="I90" s="487"/>
      <c r="J90" s="487"/>
      <c r="K90" s="487"/>
      <c r="L90" s="487"/>
      <c r="M90" s="487"/>
      <c r="N90" s="487"/>
      <c r="O90" s="487"/>
      <c r="P90" s="517"/>
      <c r="Q90" s="516"/>
      <c r="R90" s="487"/>
      <c r="S90" s="487"/>
      <c r="T90" s="487"/>
      <c r="U90" s="487"/>
      <c r="V90" s="487"/>
      <c r="W90" s="487"/>
      <c r="X90" s="487"/>
      <c r="Y90" s="487"/>
      <c r="Z90" s="487"/>
      <c r="AA90" s="487"/>
      <c r="AB90" s="517"/>
      <c r="AC90" s="516"/>
      <c r="AD90" s="487"/>
      <c r="AE90" s="487"/>
      <c r="AF90" s="487"/>
      <c r="AG90" s="487"/>
      <c r="AH90" s="487"/>
      <c r="AI90" s="487"/>
      <c r="AJ90" s="487"/>
      <c r="AK90" s="487"/>
      <c r="AL90" s="487"/>
      <c r="AM90" s="487"/>
      <c r="AN90" s="517"/>
      <c r="AO90" s="516"/>
      <c r="AP90" s="487"/>
      <c r="AQ90" s="487"/>
      <c r="AR90" s="487"/>
      <c r="AS90" s="487"/>
      <c r="AT90" s="487"/>
      <c r="AU90" s="487"/>
      <c r="AV90" s="487"/>
      <c r="AW90" s="487"/>
      <c r="AX90" s="487"/>
      <c r="AY90" s="487"/>
      <c r="AZ90" s="517"/>
      <c r="BA90" s="516"/>
      <c r="BB90" s="487"/>
      <c r="BC90" s="487"/>
      <c r="BD90" s="487"/>
      <c r="BE90" s="487"/>
      <c r="BF90" s="487"/>
      <c r="BG90" s="487"/>
      <c r="BH90" s="487"/>
      <c r="BI90" s="487"/>
      <c r="BJ90" s="487"/>
      <c r="BK90" s="487"/>
      <c r="BL90" s="517"/>
      <c r="BM90" s="516"/>
      <c r="BN90" s="487"/>
      <c r="BO90" s="487"/>
      <c r="BP90" s="487"/>
      <c r="BQ90" s="487"/>
      <c r="BR90" s="487"/>
      <c r="BS90" s="487"/>
      <c r="BT90" s="487"/>
      <c r="BU90" s="487"/>
      <c r="BV90" s="487"/>
      <c r="BW90" s="487"/>
      <c r="BX90" s="517"/>
      <c r="BY90" s="518"/>
      <c r="BZ90" s="487"/>
      <c r="CA90" s="487"/>
      <c r="CB90" s="487"/>
      <c r="CC90" s="487"/>
      <c r="CD90" s="487"/>
      <c r="CE90" s="487"/>
      <c r="CF90" s="487"/>
      <c r="CG90" s="487"/>
      <c r="CH90" s="487"/>
      <c r="CI90" s="487"/>
      <c r="CJ90" s="519"/>
      <c r="CK90" s="93"/>
      <c r="CL90" s="94"/>
      <c r="CM90" s="94"/>
      <c r="CN90" s="94"/>
      <c r="CO90" s="94"/>
      <c r="CP90" s="94"/>
      <c r="CQ90" s="94"/>
      <c r="CR90" s="94"/>
      <c r="CS90" s="94"/>
      <c r="CT90" s="94"/>
      <c r="CU90" s="94"/>
      <c r="CV90" s="316"/>
      <c r="CW90" s="319">
        <f t="shared" ref="CW90:CW91" si="80">SUM(CK90,CM90,CO90,CQ90,CS90,CU90)</f>
        <v>0</v>
      </c>
      <c r="CX90" s="360">
        <f t="shared" si="79"/>
        <v>0</v>
      </c>
      <c r="CZ90" t="str">
        <f t="shared" si="76"/>
        <v/>
      </c>
      <c r="DA90" t="e">
        <f>IF(CZ90,0,CONCATENATE($A$87," ",C90," ",D90))</f>
        <v>#VALUE!</v>
      </c>
    </row>
    <row r="91" spans="1:105" ht="16.5" thickBot="1">
      <c r="A91" s="627"/>
      <c r="B91" s="150" t="s">
        <v>93</v>
      </c>
      <c r="C91" s="150" t="s">
        <v>163</v>
      </c>
      <c r="D91" s="150"/>
      <c r="E91" s="520"/>
      <c r="F91" s="521"/>
      <c r="G91" s="521"/>
      <c r="H91" s="521"/>
      <c r="I91" s="521"/>
      <c r="J91" s="521"/>
      <c r="K91" s="521"/>
      <c r="L91" s="521"/>
      <c r="M91" s="521"/>
      <c r="N91" s="521"/>
      <c r="O91" s="521"/>
      <c r="P91" s="522"/>
      <c r="Q91" s="520"/>
      <c r="R91" s="521"/>
      <c r="S91" s="521"/>
      <c r="T91" s="521"/>
      <c r="U91" s="521"/>
      <c r="V91" s="521"/>
      <c r="W91" s="521"/>
      <c r="X91" s="521"/>
      <c r="Y91" s="521"/>
      <c r="Z91" s="521"/>
      <c r="AA91" s="521"/>
      <c r="AB91" s="522"/>
      <c r="AC91" s="520"/>
      <c r="AD91" s="521"/>
      <c r="AE91" s="521"/>
      <c r="AF91" s="521"/>
      <c r="AG91" s="521"/>
      <c r="AH91" s="521"/>
      <c r="AI91" s="521"/>
      <c r="AJ91" s="521"/>
      <c r="AK91" s="521"/>
      <c r="AL91" s="521"/>
      <c r="AM91" s="521"/>
      <c r="AN91" s="522"/>
      <c r="AO91" s="520"/>
      <c r="AP91" s="521"/>
      <c r="AQ91" s="521"/>
      <c r="AR91" s="521"/>
      <c r="AS91" s="521"/>
      <c r="AT91" s="521"/>
      <c r="AU91" s="521"/>
      <c r="AV91" s="521"/>
      <c r="AW91" s="521"/>
      <c r="AX91" s="521"/>
      <c r="AY91" s="521"/>
      <c r="AZ91" s="522"/>
      <c r="BA91" s="520"/>
      <c r="BB91" s="521"/>
      <c r="BC91" s="521"/>
      <c r="BD91" s="521"/>
      <c r="BE91" s="521"/>
      <c r="BF91" s="521"/>
      <c r="BG91" s="521"/>
      <c r="BH91" s="521"/>
      <c r="BI91" s="521"/>
      <c r="BJ91" s="521"/>
      <c r="BK91" s="521"/>
      <c r="BL91" s="522"/>
      <c r="BM91" s="520"/>
      <c r="BN91" s="521"/>
      <c r="BO91" s="521"/>
      <c r="BP91" s="521"/>
      <c r="BQ91" s="521"/>
      <c r="BR91" s="521"/>
      <c r="BS91" s="521"/>
      <c r="BT91" s="521"/>
      <c r="BU91" s="521"/>
      <c r="BV91" s="521"/>
      <c r="BW91" s="521"/>
      <c r="BX91" s="522"/>
      <c r="BY91" s="523"/>
      <c r="BZ91" s="521"/>
      <c r="CA91" s="521"/>
      <c r="CB91" s="521"/>
      <c r="CC91" s="521"/>
      <c r="CD91" s="521"/>
      <c r="CE91" s="521"/>
      <c r="CF91" s="521"/>
      <c r="CG91" s="521"/>
      <c r="CH91" s="521"/>
      <c r="CI91" s="521"/>
      <c r="CJ91" s="524"/>
      <c r="CK91" s="158"/>
      <c r="CL91" s="155"/>
      <c r="CM91" s="155"/>
      <c r="CN91" s="155"/>
      <c r="CO91" s="155"/>
      <c r="CP91" s="155"/>
      <c r="CQ91" s="155"/>
      <c r="CR91" s="155"/>
      <c r="CS91" s="155"/>
      <c r="CT91" s="155"/>
      <c r="CU91" s="155"/>
      <c r="CV91" s="317"/>
      <c r="CW91" s="320">
        <f t="shared" si="80"/>
        <v>0</v>
      </c>
      <c r="CX91" s="361">
        <f t="shared" si="79"/>
        <v>0</v>
      </c>
      <c r="CZ91" t="str">
        <f t="shared" si="76"/>
        <v/>
      </c>
      <c r="DA91" t="e">
        <f>IF(CZ91,0,CONCATENATE($A$87," ",C91," ",D91))</f>
        <v>#VALUE!</v>
      </c>
    </row>
    <row r="92" spans="1:105" ht="30.75" customHeight="1"/>
    <row r="121" spans="4:4">
      <c r="D121">
        <v>2</v>
      </c>
    </row>
  </sheetData>
  <sortState ref="DB1:DB121">
    <sortCondition ref="DB1"/>
  </sortState>
  <mergeCells count="148">
    <mergeCell ref="E8:F8"/>
    <mergeCell ref="G8:P8"/>
    <mergeCell ref="Q8:R8"/>
    <mergeCell ref="S8:AB8"/>
    <mergeCell ref="AC8:AD8"/>
    <mergeCell ref="E7:P7"/>
    <mergeCell ref="Q7:AB7"/>
    <mergeCell ref="AC7:AN7"/>
    <mergeCell ref="AO7:AZ7"/>
    <mergeCell ref="AE8:AN8"/>
    <mergeCell ref="AO8:AP8"/>
    <mergeCell ref="K9:L9"/>
    <mergeCell ref="M9:N9"/>
    <mergeCell ref="O9:P9"/>
    <mergeCell ref="Q9:R9"/>
    <mergeCell ref="S9:T9"/>
    <mergeCell ref="U9:V9"/>
    <mergeCell ref="BM7:BX7"/>
    <mergeCell ref="BY7:CJ7"/>
    <mergeCell ref="CK7:CV7"/>
    <mergeCell ref="BA7:BL7"/>
    <mergeCell ref="BY8:BZ8"/>
    <mergeCell ref="CA8:CJ8"/>
    <mergeCell ref="CK8:CL8"/>
    <mergeCell ref="CM8:CV8"/>
    <mergeCell ref="W9:X9"/>
    <mergeCell ref="Y9:Z9"/>
    <mergeCell ref="AA9:AB9"/>
    <mergeCell ref="AQ8:AZ8"/>
    <mergeCell ref="BA8:BB8"/>
    <mergeCell ref="BC8:BL8"/>
    <mergeCell ref="BM8:BN8"/>
    <mergeCell ref="BO8:BX8"/>
    <mergeCell ref="E5:CV6"/>
    <mergeCell ref="BM9:BN9"/>
    <mergeCell ref="BS9:BT9"/>
    <mergeCell ref="BU9:BV9"/>
    <mergeCell ref="BC9:BD9"/>
    <mergeCell ref="AM9:AN9"/>
    <mergeCell ref="AO9:AP9"/>
    <mergeCell ref="AQ9:AR9"/>
    <mergeCell ref="AS9:AT9"/>
    <mergeCell ref="AU9:AV9"/>
    <mergeCell ref="AC9:AD9"/>
    <mergeCell ref="AE9:AF9"/>
    <mergeCell ref="AG9:AH9"/>
    <mergeCell ref="E9:F9"/>
    <mergeCell ref="G9:H9"/>
    <mergeCell ref="I9:J9"/>
    <mergeCell ref="CW5:CX6"/>
    <mergeCell ref="CG9:CH9"/>
    <mergeCell ref="CI9:CJ9"/>
    <mergeCell ref="CK9:CL9"/>
    <mergeCell ref="CM9:CN9"/>
    <mergeCell ref="CO9:CP9"/>
    <mergeCell ref="BW9:BX9"/>
    <mergeCell ref="BY9:BZ9"/>
    <mergeCell ref="CA9:CB9"/>
    <mergeCell ref="CC9:CD9"/>
    <mergeCell ref="CE9:CF9"/>
    <mergeCell ref="CW7:CX8"/>
    <mergeCell ref="A38:A75"/>
    <mergeCell ref="A76:A86"/>
    <mergeCell ref="A87:A91"/>
    <mergeCell ref="CQ9:CR9"/>
    <mergeCell ref="CS9:CT9"/>
    <mergeCell ref="CU9:CV9"/>
    <mergeCell ref="BE9:BF9"/>
    <mergeCell ref="BG9:BH9"/>
    <mergeCell ref="BI9:BJ9"/>
    <mergeCell ref="BK9:BL9"/>
    <mergeCell ref="AW9:AX9"/>
    <mergeCell ref="AY9:AZ9"/>
    <mergeCell ref="BA9:BB9"/>
    <mergeCell ref="BO9:BP9"/>
    <mergeCell ref="BQ9:BR9"/>
    <mergeCell ref="AI9:AJ9"/>
    <mergeCell ref="AK9:AL9"/>
    <mergeCell ref="C29:D29"/>
    <mergeCell ref="C9:C10"/>
    <mergeCell ref="D9:D10"/>
    <mergeCell ref="C23:C28"/>
    <mergeCell ref="C11:C16"/>
    <mergeCell ref="C17:C22"/>
    <mergeCell ref="W37:X37"/>
    <mergeCell ref="Y37:Z37"/>
    <mergeCell ref="AA37:AB37"/>
    <mergeCell ref="AE36:AN36"/>
    <mergeCell ref="AO36:AP36"/>
    <mergeCell ref="AQ36:AZ36"/>
    <mergeCell ref="BA36:BB36"/>
    <mergeCell ref="BC36:BL36"/>
    <mergeCell ref="E36:F36"/>
    <mergeCell ref="G36:P36"/>
    <mergeCell ref="Q36:R36"/>
    <mergeCell ref="S36:AB36"/>
    <mergeCell ref="AC36:AD36"/>
    <mergeCell ref="E37:F37"/>
    <mergeCell ref="G37:H37"/>
    <mergeCell ref="I37:J37"/>
    <mergeCell ref="K37:L37"/>
    <mergeCell ref="M37:N37"/>
    <mergeCell ref="O37:P37"/>
    <mergeCell ref="Q37:R37"/>
    <mergeCell ref="S37:T37"/>
    <mergeCell ref="U37:V37"/>
    <mergeCell ref="AC37:AD37"/>
    <mergeCell ref="AE37:AF37"/>
    <mergeCell ref="AG37:AH37"/>
    <mergeCell ref="AI37:AJ37"/>
    <mergeCell ref="AK37:AL37"/>
    <mergeCell ref="BM36:BN36"/>
    <mergeCell ref="BO36:BX36"/>
    <mergeCell ref="BY36:BZ36"/>
    <mergeCell ref="CA36:CJ36"/>
    <mergeCell ref="AW37:AX37"/>
    <mergeCell ref="AY37:AZ37"/>
    <mergeCell ref="BA37:BB37"/>
    <mergeCell ref="BC37:BD37"/>
    <mergeCell ref="BE37:BF37"/>
    <mergeCell ref="AM37:AN37"/>
    <mergeCell ref="AO37:AP37"/>
    <mergeCell ref="AQ37:AR37"/>
    <mergeCell ref="AS37:AT37"/>
    <mergeCell ref="AU37:AV37"/>
    <mergeCell ref="BQ37:BR37"/>
    <mergeCell ref="BS37:BT37"/>
    <mergeCell ref="BU37:BV37"/>
    <mergeCell ref="BW37:BX37"/>
    <mergeCell ref="BY37:BZ37"/>
    <mergeCell ref="BG37:BH37"/>
    <mergeCell ref="BI37:BJ37"/>
    <mergeCell ref="BK37:BL37"/>
    <mergeCell ref="BM37:BN37"/>
    <mergeCell ref="BO37:BP37"/>
    <mergeCell ref="CK36:CL36"/>
    <mergeCell ref="CM36:CV36"/>
    <mergeCell ref="CK37:CL37"/>
    <mergeCell ref="CM37:CN37"/>
    <mergeCell ref="CO37:CP37"/>
    <mergeCell ref="CQ37:CR37"/>
    <mergeCell ref="CS37:CT37"/>
    <mergeCell ref="CU37:CV37"/>
    <mergeCell ref="CA37:CB37"/>
    <mergeCell ref="CC37:CD37"/>
    <mergeCell ref="CE37:CF37"/>
    <mergeCell ref="CG37:CH37"/>
    <mergeCell ref="CI37:CJ37"/>
  </mergeCells>
  <phoneticPr fontId="27" type="noConversion"/>
  <conditionalFormatting sqref="E17:CJ21 E23:CJ27 E11:CJ15">
    <cfRule type="expression" dxfId="4" priority="10" stopIfTrue="1">
      <formula>E$10:E$10&lt;=$D$7</formula>
    </cfRule>
  </conditionalFormatting>
  <conditionalFormatting sqref="CK11:CV30 CK35:CV35 CK38:CV91">
    <cfRule type="cellIs" dxfId="3" priority="7" operator="equal">
      <formula>0</formula>
    </cfRule>
  </conditionalFormatting>
  <conditionalFormatting sqref="CK29:CV29 CZ1:CZ1048576 E11:CJ29">
    <cfRule type="cellIs" dxfId="2" priority="6" operator="equal">
      <formula>0</formula>
    </cfRule>
  </conditionalFormatting>
  <conditionalFormatting sqref="CW11:CX28 CW38:CX91">
    <cfRule type="cellIs" dxfId="1" priority="4" operator="equal">
      <formula>0</formula>
    </cfRule>
  </conditionalFormatting>
  <pageMargins left="0.15748031496062992" right="0.15748031496062992" top="0.74803149606299213" bottom="0.74803149606299213" header="0.31496062992125984" footer="0.31496062992125984"/>
  <pageSetup paperSize="8"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dimension ref="A2:BT699"/>
  <sheetViews>
    <sheetView workbookViewId="0">
      <selection activeCell="P8" sqref="P8"/>
    </sheetView>
  </sheetViews>
  <sheetFormatPr defaultColWidth="11.42578125" defaultRowHeight="12.75"/>
  <cols>
    <col min="1" max="2" width="11.42578125" style="22"/>
    <col min="3" max="3" width="9.140625" style="22" customWidth="1"/>
    <col min="4" max="4" width="29.28515625" style="22" customWidth="1"/>
    <col min="5" max="5" width="25.42578125" style="22" bestFit="1" customWidth="1"/>
    <col min="6" max="6" width="8.7109375" style="23" customWidth="1"/>
    <col min="7" max="7" width="4.28515625" style="22" bestFit="1" customWidth="1"/>
    <col min="8" max="17" width="3.42578125" style="22" bestFit="1" customWidth="1"/>
    <col min="18" max="25" width="3.85546875" style="22" bestFit="1" customWidth="1"/>
    <col min="26" max="27" width="3.42578125" style="22" bestFit="1" customWidth="1"/>
    <col min="28" max="29" width="3.85546875" style="22" bestFit="1" customWidth="1"/>
    <col min="30" max="31" width="3.42578125" style="22" bestFit="1" customWidth="1"/>
    <col min="32" max="33" width="3.85546875" style="22" bestFit="1" customWidth="1"/>
    <col min="34" max="45" width="3.42578125" style="22" bestFit="1" customWidth="1"/>
    <col min="46" max="72" width="3.85546875" style="22" bestFit="1" customWidth="1"/>
    <col min="73" max="16384" width="11.42578125" style="22"/>
  </cols>
  <sheetData>
    <row r="2" spans="1:72" ht="36.75">
      <c r="A2" s="8" t="s">
        <v>110</v>
      </c>
    </row>
    <row r="4" spans="1:72" hidden="1">
      <c r="G4" s="22">
        <v>13</v>
      </c>
      <c r="H4" s="22">
        <v>13</v>
      </c>
      <c r="I4" s="22">
        <v>13</v>
      </c>
      <c r="J4" s="22">
        <v>13</v>
      </c>
      <c r="K4" s="22">
        <v>13</v>
      </c>
      <c r="L4" s="22">
        <v>13</v>
      </c>
      <c r="M4" s="663">
        <v>14</v>
      </c>
      <c r="N4" s="663"/>
      <c r="O4" s="663"/>
      <c r="P4" s="23">
        <v>15</v>
      </c>
      <c r="Q4" s="23">
        <v>15</v>
      </c>
      <c r="R4" s="23">
        <v>15</v>
      </c>
      <c r="S4" s="23">
        <v>15</v>
      </c>
      <c r="T4" s="23">
        <v>15</v>
      </c>
      <c r="U4" s="24">
        <v>16</v>
      </c>
      <c r="V4" s="24">
        <v>16</v>
      </c>
      <c r="W4" s="24">
        <v>16</v>
      </c>
      <c r="X4" s="24">
        <v>16</v>
      </c>
      <c r="Y4" s="24">
        <v>16</v>
      </c>
      <c r="Z4" s="24">
        <v>16</v>
      </c>
      <c r="AA4" s="24">
        <v>16</v>
      </c>
      <c r="AB4" s="23">
        <v>17</v>
      </c>
      <c r="AC4" s="23">
        <v>17</v>
      </c>
      <c r="AD4" s="23">
        <v>17</v>
      </c>
      <c r="AE4" s="23">
        <v>17</v>
      </c>
      <c r="AF4" s="23">
        <v>17</v>
      </c>
      <c r="AG4" s="23">
        <v>17</v>
      </c>
      <c r="AH4" s="23">
        <v>17</v>
      </c>
      <c r="AI4" s="23">
        <v>17</v>
      </c>
      <c r="AJ4" s="23">
        <v>17</v>
      </c>
      <c r="AK4" s="23">
        <v>17</v>
      </c>
      <c r="AL4" s="23">
        <v>17</v>
      </c>
      <c r="AM4" s="23">
        <v>17</v>
      </c>
      <c r="AN4" s="23">
        <v>17</v>
      </c>
      <c r="AO4" s="23">
        <v>17</v>
      </c>
      <c r="AP4" s="23">
        <v>17</v>
      </c>
      <c r="AQ4" s="23">
        <v>17</v>
      </c>
      <c r="AR4" s="23">
        <v>18</v>
      </c>
      <c r="AS4" s="23">
        <v>18</v>
      </c>
      <c r="AT4" s="23">
        <v>18</v>
      </c>
      <c r="AU4" s="23">
        <v>18</v>
      </c>
      <c r="AV4" s="23">
        <v>18</v>
      </c>
      <c r="AW4" s="23">
        <v>23</v>
      </c>
      <c r="AX4" s="23">
        <v>23</v>
      </c>
      <c r="AY4" s="23">
        <v>23</v>
      </c>
      <c r="AZ4" s="23">
        <v>23</v>
      </c>
      <c r="BA4" s="23">
        <v>68</v>
      </c>
      <c r="BB4" s="23">
        <v>68</v>
      </c>
      <c r="BC4" s="23">
        <v>68</v>
      </c>
      <c r="BD4" s="23">
        <v>68</v>
      </c>
      <c r="BE4" s="23">
        <v>68</v>
      </c>
      <c r="BF4" s="23">
        <v>68</v>
      </c>
      <c r="BG4" s="23">
        <v>68</v>
      </c>
      <c r="BH4" s="23">
        <v>68</v>
      </c>
      <c r="BI4" s="23">
        <v>68</v>
      </c>
      <c r="BJ4" s="23">
        <v>68</v>
      </c>
      <c r="BK4" s="23">
        <v>68</v>
      </c>
      <c r="BL4" s="23">
        <v>68</v>
      </c>
      <c r="BM4" s="23">
        <v>68</v>
      </c>
      <c r="BN4" s="23">
        <v>68</v>
      </c>
      <c r="BO4" s="23">
        <v>68</v>
      </c>
      <c r="BP4" s="23">
        <v>68</v>
      </c>
      <c r="BQ4" s="23">
        <v>68</v>
      </c>
      <c r="BR4" s="23">
        <v>68</v>
      </c>
      <c r="BS4" s="23">
        <v>68</v>
      </c>
      <c r="BT4" s="23">
        <v>68</v>
      </c>
    </row>
    <row r="5" spans="1:72">
      <c r="G5" s="667" t="s">
        <v>68</v>
      </c>
      <c r="H5" s="668"/>
      <c r="I5" s="668"/>
      <c r="J5" s="668"/>
      <c r="K5" s="668"/>
      <c r="L5" s="669"/>
      <c r="M5" s="664" t="s">
        <v>69</v>
      </c>
      <c r="N5" s="665"/>
      <c r="O5" s="666"/>
      <c r="P5" s="664" t="s">
        <v>70</v>
      </c>
      <c r="Q5" s="665"/>
      <c r="R5" s="665"/>
      <c r="S5" s="665"/>
      <c r="T5" s="666"/>
      <c r="U5" s="670" t="s">
        <v>71</v>
      </c>
      <c r="V5" s="671"/>
      <c r="W5" s="671"/>
      <c r="X5" s="671"/>
      <c r="Y5" s="671"/>
      <c r="Z5" s="671"/>
      <c r="AA5" s="672"/>
      <c r="AB5" s="664" t="s">
        <v>72</v>
      </c>
      <c r="AC5" s="665"/>
      <c r="AD5" s="665"/>
      <c r="AE5" s="665"/>
      <c r="AF5" s="665"/>
      <c r="AG5" s="665"/>
      <c r="AH5" s="665"/>
      <c r="AI5" s="665"/>
      <c r="AJ5" s="665"/>
      <c r="AK5" s="665"/>
      <c r="AL5" s="665"/>
      <c r="AM5" s="665"/>
      <c r="AN5" s="665"/>
      <c r="AO5" s="665"/>
      <c r="AP5" s="665"/>
      <c r="AQ5" s="666"/>
      <c r="AR5" s="664" t="s">
        <v>73</v>
      </c>
      <c r="AS5" s="665"/>
      <c r="AT5" s="665"/>
      <c r="AU5" s="665"/>
      <c r="AV5" s="666"/>
      <c r="AW5" s="664" t="s">
        <v>74</v>
      </c>
      <c r="AX5" s="665"/>
      <c r="AY5" s="665"/>
      <c r="AZ5" s="666"/>
      <c r="BA5" s="667" t="s">
        <v>75</v>
      </c>
      <c r="BB5" s="668"/>
      <c r="BC5" s="668"/>
      <c r="BD5" s="668"/>
      <c r="BE5" s="668"/>
      <c r="BF5" s="668"/>
      <c r="BG5" s="668"/>
      <c r="BH5" s="668"/>
      <c r="BI5" s="668"/>
      <c r="BJ5" s="668"/>
      <c r="BK5" s="668"/>
      <c r="BL5" s="668"/>
      <c r="BM5" s="668"/>
      <c r="BN5" s="668"/>
      <c r="BO5" s="668"/>
      <c r="BP5" s="668"/>
      <c r="BQ5" s="668"/>
      <c r="BR5" s="668"/>
      <c r="BS5" s="668"/>
      <c r="BT5" s="669"/>
    </row>
    <row r="6" spans="1:72" ht="63.75">
      <c r="E6" s="25" t="s">
        <v>102</v>
      </c>
      <c r="G6" s="456" t="s">
        <v>0</v>
      </c>
      <c r="H6" s="456" t="s">
        <v>1</v>
      </c>
      <c r="I6" s="456" t="s">
        <v>2</v>
      </c>
      <c r="J6" s="456" t="s">
        <v>3</v>
      </c>
      <c r="K6" s="456" t="s">
        <v>4</v>
      </c>
      <c r="L6" s="456" t="s">
        <v>5</v>
      </c>
      <c r="M6" s="340" t="s">
        <v>6</v>
      </c>
      <c r="N6" s="340" t="s">
        <v>6</v>
      </c>
      <c r="O6" s="340" t="s">
        <v>6</v>
      </c>
      <c r="P6" s="454" t="s">
        <v>7</v>
      </c>
      <c r="Q6" s="454" t="s">
        <v>8</v>
      </c>
      <c r="R6" s="454" t="s">
        <v>9</v>
      </c>
      <c r="S6" s="454" t="s">
        <v>10</v>
      </c>
      <c r="T6" s="454" t="s">
        <v>11</v>
      </c>
      <c r="U6" s="455" t="s">
        <v>57</v>
      </c>
      <c r="V6" s="455" t="s">
        <v>12</v>
      </c>
      <c r="W6" s="455" t="s">
        <v>13</v>
      </c>
      <c r="X6" s="455" t="s">
        <v>14</v>
      </c>
      <c r="Y6" s="455" t="s">
        <v>15</v>
      </c>
      <c r="Z6" s="341" t="s">
        <v>16</v>
      </c>
      <c r="AA6" s="341" t="s">
        <v>16</v>
      </c>
      <c r="AB6" s="454" t="s">
        <v>17</v>
      </c>
      <c r="AC6" s="454" t="s">
        <v>18</v>
      </c>
      <c r="AD6" s="340" t="s">
        <v>19</v>
      </c>
      <c r="AE6" s="340" t="s">
        <v>19</v>
      </c>
      <c r="AF6" s="454" t="s">
        <v>20</v>
      </c>
      <c r="AG6" s="454" t="s">
        <v>21</v>
      </c>
      <c r="AH6" s="340" t="s">
        <v>22</v>
      </c>
      <c r="AI6" s="340" t="s">
        <v>22</v>
      </c>
      <c r="AJ6" s="340" t="s">
        <v>58</v>
      </c>
      <c r="AK6" s="340" t="s">
        <v>58</v>
      </c>
      <c r="AL6" s="340" t="s">
        <v>58</v>
      </c>
      <c r="AM6" s="340" t="s">
        <v>59</v>
      </c>
      <c r="AN6" s="340" t="s">
        <v>59</v>
      </c>
      <c r="AO6" s="340" t="s">
        <v>59</v>
      </c>
      <c r="AP6" s="340" t="s">
        <v>23</v>
      </c>
      <c r="AQ6" s="340" t="s">
        <v>23</v>
      </c>
      <c r="AR6" s="462" t="s">
        <v>24</v>
      </c>
      <c r="AS6" s="340" t="s">
        <v>24</v>
      </c>
      <c r="AT6" s="454" t="s">
        <v>25</v>
      </c>
      <c r="AU6" s="454" t="s">
        <v>60</v>
      </c>
      <c r="AV6" s="454" t="s">
        <v>26</v>
      </c>
      <c r="AW6" s="454" t="s">
        <v>27</v>
      </c>
      <c r="AX6" s="454" t="s">
        <v>61</v>
      </c>
      <c r="AY6" s="454" t="s">
        <v>28</v>
      </c>
      <c r="AZ6" s="454" t="s">
        <v>29</v>
      </c>
      <c r="BA6" s="456" t="s">
        <v>30</v>
      </c>
      <c r="BB6" s="456" t="s">
        <v>31</v>
      </c>
      <c r="BC6" s="456" t="s">
        <v>32</v>
      </c>
      <c r="BD6" s="456" t="s">
        <v>33</v>
      </c>
      <c r="BE6" s="456" t="s">
        <v>34</v>
      </c>
      <c r="BF6" s="456" t="s">
        <v>35</v>
      </c>
      <c r="BG6" s="456" t="s">
        <v>36</v>
      </c>
      <c r="BH6" s="456" t="s">
        <v>37</v>
      </c>
      <c r="BI6" s="456" t="s">
        <v>38</v>
      </c>
      <c r="BJ6" s="456" t="s">
        <v>39</v>
      </c>
      <c r="BK6" s="456" t="s">
        <v>62</v>
      </c>
      <c r="BL6" s="456" t="s">
        <v>40</v>
      </c>
      <c r="BM6" s="456" t="s">
        <v>41</v>
      </c>
      <c r="BN6" s="456" t="s">
        <v>63</v>
      </c>
      <c r="BO6" s="456" t="s">
        <v>42</v>
      </c>
      <c r="BP6" s="456" t="s">
        <v>43</v>
      </c>
      <c r="BQ6" s="456" t="s">
        <v>44</v>
      </c>
      <c r="BR6" s="456" t="s">
        <v>45</v>
      </c>
      <c r="BS6" s="456" t="s">
        <v>46</v>
      </c>
      <c r="BT6" s="456" t="s">
        <v>47</v>
      </c>
    </row>
    <row r="7" spans="1:72" ht="21.75">
      <c r="G7" s="478"/>
      <c r="H7" s="478"/>
      <c r="I7" s="478"/>
      <c r="J7" s="478"/>
      <c r="K7" s="478"/>
      <c r="L7" s="478"/>
      <c r="M7" s="479" t="s">
        <v>470</v>
      </c>
      <c r="N7" s="479" t="s">
        <v>103</v>
      </c>
      <c r="O7" s="479" t="s">
        <v>104</v>
      </c>
      <c r="P7" s="479"/>
      <c r="Q7" s="479"/>
      <c r="R7" s="479"/>
      <c r="S7" s="479"/>
      <c r="T7" s="479"/>
      <c r="U7" s="480"/>
      <c r="V7" s="480"/>
      <c r="W7" s="480"/>
      <c r="X7" s="480"/>
      <c r="Y7" s="480"/>
      <c r="Z7" s="480" t="s">
        <v>105</v>
      </c>
      <c r="AA7" s="479" t="s">
        <v>106</v>
      </c>
      <c r="AB7" s="479"/>
      <c r="AC7" s="479"/>
      <c r="AD7" s="479" t="s">
        <v>103</v>
      </c>
      <c r="AE7" s="479" t="s">
        <v>107</v>
      </c>
      <c r="AF7" s="479"/>
      <c r="AG7" s="479"/>
      <c r="AH7" s="479" t="s">
        <v>103</v>
      </c>
      <c r="AI7" s="479" t="s">
        <v>107</v>
      </c>
      <c r="AJ7" s="479" t="s">
        <v>103</v>
      </c>
      <c r="AK7" s="479" t="s">
        <v>104</v>
      </c>
      <c r="AL7" s="479" t="s">
        <v>107</v>
      </c>
      <c r="AM7" s="479" t="s">
        <v>103</v>
      </c>
      <c r="AN7" s="479" t="s">
        <v>104</v>
      </c>
      <c r="AO7" s="479" t="s">
        <v>107</v>
      </c>
      <c r="AP7" s="479" t="s">
        <v>103</v>
      </c>
      <c r="AQ7" s="479" t="s">
        <v>104</v>
      </c>
      <c r="AR7" s="481" t="s">
        <v>108</v>
      </c>
      <c r="AS7" s="479" t="s">
        <v>109</v>
      </c>
      <c r="AT7" s="479"/>
      <c r="AU7" s="479"/>
      <c r="AV7" s="479"/>
      <c r="AW7" s="479"/>
      <c r="AX7" s="479"/>
      <c r="AY7" s="479"/>
      <c r="AZ7" s="479"/>
      <c r="BA7" s="478"/>
      <c r="BB7" s="478"/>
      <c r="BC7" s="478"/>
      <c r="BD7" s="478"/>
      <c r="BE7" s="478"/>
      <c r="BF7" s="478"/>
      <c r="BG7" s="478"/>
      <c r="BH7" s="478"/>
      <c r="BI7" s="478"/>
      <c r="BJ7" s="478"/>
      <c r="BK7" s="478"/>
      <c r="BL7" s="478"/>
      <c r="BM7" s="478"/>
      <c r="BN7" s="478"/>
      <c r="BO7" s="478"/>
      <c r="BP7" s="478"/>
      <c r="BQ7" s="478"/>
      <c r="BR7" s="478"/>
      <c r="BS7" s="478"/>
      <c r="BT7" s="478"/>
    </row>
    <row r="8" spans="1:72" ht="340.5">
      <c r="B8" s="22" t="s">
        <v>468</v>
      </c>
      <c r="C8" s="482" t="s">
        <v>549</v>
      </c>
      <c r="D8" s="482" t="s">
        <v>100</v>
      </c>
      <c r="E8" s="482" t="s">
        <v>550</v>
      </c>
      <c r="F8" s="493" t="s">
        <v>101</v>
      </c>
      <c r="G8" s="474" t="s">
        <v>337</v>
      </c>
      <c r="H8" s="474" t="s">
        <v>338</v>
      </c>
      <c r="I8" s="474" t="s">
        <v>339</v>
      </c>
      <c r="J8" s="474" t="s">
        <v>340</v>
      </c>
      <c r="K8" s="474" t="s">
        <v>341</v>
      </c>
      <c r="L8" s="474" t="s">
        <v>342</v>
      </c>
      <c r="M8" s="475" t="s">
        <v>343</v>
      </c>
      <c r="N8" s="475" t="s">
        <v>344</v>
      </c>
      <c r="O8" s="475" t="s">
        <v>345</v>
      </c>
      <c r="P8" s="475" t="s">
        <v>346</v>
      </c>
      <c r="Q8" s="475" t="s">
        <v>347</v>
      </c>
      <c r="R8" s="475" t="s">
        <v>348</v>
      </c>
      <c r="S8" s="475" t="s">
        <v>349</v>
      </c>
      <c r="T8" s="475" t="s">
        <v>350</v>
      </c>
      <c r="U8" s="476" t="s">
        <v>351</v>
      </c>
      <c r="V8" s="476" t="s">
        <v>352</v>
      </c>
      <c r="W8" s="476" t="s">
        <v>353</v>
      </c>
      <c r="X8" s="476" t="s">
        <v>354</v>
      </c>
      <c r="Y8" s="476" t="s">
        <v>355</v>
      </c>
      <c r="Z8" s="476" t="s">
        <v>356</v>
      </c>
      <c r="AA8" s="476" t="s">
        <v>357</v>
      </c>
      <c r="AB8" s="475" t="s">
        <v>358</v>
      </c>
      <c r="AC8" s="475" t="s">
        <v>359</v>
      </c>
      <c r="AD8" s="475" t="s">
        <v>360</v>
      </c>
      <c r="AE8" s="475" t="s">
        <v>361</v>
      </c>
      <c r="AF8" s="475" t="s">
        <v>362</v>
      </c>
      <c r="AG8" s="475" t="s">
        <v>363</v>
      </c>
      <c r="AH8" s="475" t="s">
        <v>364</v>
      </c>
      <c r="AI8" s="475" t="s">
        <v>365</v>
      </c>
      <c r="AJ8" s="475" t="s">
        <v>366</v>
      </c>
      <c r="AK8" s="475" t="s">
        <v>367</v>
      </c>
      <c r="AL8" s="475" t="s">
        <v>368</v>
      </c>
      <c r="AM8" s="475" t="s">
        <v>369</v>
      </c>
      <c r="AN8" s="475" t="s">
        <v>370</v>
      </c>
      <c r="AO8" s="475" t="s">
        <v>371</v>
      </c>
      <c r="AP8" s="475" t="s">
        <v>372</v>
      </c>
      <c r="AQ8" s="475" t="s">
        <v>373</v>
      </c>
      <c r="AR8" s="477" t="s">
        <v>402</v>
      </c>
      <c r="AS8" s="475" t="s">
        <v>403</v>
      </c>
      <c r="AT8" s="475" t="s">
        <v>404</v>
      </c>
      <c r="AU8" s="475" t="s">
        <v>405</v>
      </c>
      <c r="AV8" s="475" t="s">
        <v>376</v>
      </c>
      <c r="AW8" s="475" t="s">
        <v>377</v>
      </c>
      <c r="AX8" s="475" t="s">
        <v>378</v>
      </c>
      <c r="AY8" s="475" t="s">
        <v>379</v>
      </c>
      <c r="AZ8" s="475" t="s">
        <v>380</v>
      </c>
      <c r="BA8" s="474" t="s">
        <v>381</v>
      </c>
      <c r="BB8" s="474" t="s">
        <v>382</v>
      </c>
      <c r="BC8" s="474" t="s">
        <v>406</v>
      </c>
      <c r="BD8" s="474" t="s">
        <v>407</v>
      </c>
      <c r="BE8" s="474" t="s">
        <v>385</v>
      </c>
      <c r="BF8" s="474" t="s">
        <v>386</v>
      </c>
      <c r="BG8" s="474" t="s">
        <v>408</v>
      </c>
      <c r="BH8" s="474" t="s">
        <v>409</v>
      </c>
      <c r="BI8" s="474" t="s">
        <v>389</v>
      </c>
      <c r="BJ8" s="474" t="s">
        <v>390</v>
      </c>
      <c r="BK8" s="474" t="s">
        <v>391</v>
      </c>
      <c r="BL8" s="474" t="s">
        <v>410</v>
      </c>
      <c r="BM8" s="474" t="s">
        <v>392</v>
      </c>
      <c r="BN8" s="474" t="s">
        <v>411</v>
      </c>
      <c r="BO8" s="474" t="s">
        <v>393</v>
      </c>
      <c r="BP8" s="474" t="s">
        <v>394</v>
      </c>
      <c r="BQ8" s="474" t="s">
        <v>395</v>
      </c>
      <c r="BR8" s="474" t="s">
        <v>396</v>
      </c>
      <c r="BS8" s="474" t="s">
        <v>397</v>
      </c>
      <c r="BT8" s="474" t="s">
        <v>398</v>
      </c>
    </row>
    <row r="9" spans="1:72">
      <c r="B9" s="535"/>
      <c r="C9" s="535"/>
      <c r="D9" s="535"/>
      <c r="E9" s="535"/>
      <c r="F9" s="493" t="e">
        <f>VLOOKUP(E9,'Trade Code'!A:B,2,FALSE)</f>
        <v>#N/A</v>
      </c>
      <c r="G9" s="535"/>
      <c r="H9" s="535"/>
      <c r="I9" s="535"/>
      <c r="J9" s="535"/>
      <c r="K9" s="535"/>
      <c r="L9" s="535"/>
      <c r="M9" s="535"/>
      <c r="N9" s="535"/>
      <c r="O9" s="535"/>
      <c r="P9" s="535"/>
      <c r="Q9" s="535"/>
      <c r="R9" s="535"/>
      <c r="S9" s="535"/>
      <c r="T9" s="535"/>
      <c r="U9" s="535"/>
      <c r="V9" s="535"/>
      <c r="W9" s="535"/>
      <c r="X9" s="535"/>
      <c r="Y9" s="535"/>
      <c r="Z9" s="535"/>
      <c r="AA9" s="535"/>
      <c r="AB9" s="535"/>
      <c r="AC9" s="535"/>
      <c r="AD9" s="535"/>
      <c r="AE9" s="535"/>
      <c r="AF9" s="535"/>
      <c r="AG9" s="535"/>
      <c r="AH9" s="535"/>
      <c r="AI9" s="535"/>
      <c r="AJ9" s="535"/>
      <c r="AK9" s="535"/>
      <c r="AL9" s="535"/>
      <c r="AM9" s="535"/>
      <c r="AN9" s="535"/>
      <c r="AO9" s="535"/>
      <c r="AP9" s="535"/>
      <c r="AQ9" s="535"/>
      <c r="AR9" s="535"/>
      <c r="AS9" s="535"/>
      <c r="AT9" s="535"/>
      <c r="AU9" s="535"/>
      <c r="AV9" s="535"/>
      <c r="AW9" s="535"/>
      <c r="AX9" s="535"/>
      <c r="AY9" s="535"/>
      <c r="AZ9" s="535"/>
      <c r="BA9" s="535"/>
      <c r="BB9" s="535"/>
      <c r="BC9" s="535"/>
      <c r="BD9" s="535"/>
      <c r="BE9" s="535"/>
      <c r="BF9" s="535"/>
      <c r="BG9" s="535"/>
      <c r="BH9" s="535"/>
      <c r="BI9" s="535"/>
      <c r="BJ9" s="535"/>
      <c r="BK9" s="535"/>
      <c r="BL9" s="535"/>
      <c r="BM9" s="535"/>
      <c r="BN9" s="535"/>
      <c r="BO9" s="535"/>
      <c r="BP9" s="535"/>
      <c r="BQ9" s="535"/>
      <c r="BR9" s="535"/>
      <c r="BS9" s="535"/>
      <c r="BT9" s="535"/>
    </row>
    <row r="10" spans="1:72">
      <c r="B10" s="535"/>
      <c r="C10" s="535"/>
      <c r="D10" s="535"/>
      <c r="E10" s="535"/>
      <c r="F10" s="493" t="e">
        <f>VLOOKUP(E10,'Trade Code'!A:B,2,FALSE)</f>
        <v>#N/A</v>
      </c>
      <c r="G10" s="535"/>
      <c r="H10" s="535"/>
      <c r="I10" s="535"/>
      <c r="J10" s="535"/>
      <c r="K10" s="535"/>
      <c r="L10" s="535"/>
      <c r="M10" s="535"/>
      <c r="N10" s="535"/>
      <c r="O10" s="535"/>
      <c r="P10" s="535"/>
      <c r="Q10" s="535"/>
      <c r="R10" s="535"/>
      <c r="S10" s="535"/>
      <c r="T10" s="535"/>
      <c r="U10" s="535"/>
      <c r="V10" s="535"/>
      <c r="W10" s="535"/>
      <c r="X10" s="535"/>
      <c r="Y10" s="535"/>
      <c r="Z10" s="535"/>
      <c r="AA10" s="535"/>
      <c r="AB10" s="535"/>
      <c r="AC10" s="535"/>
      <c r="AD10" s="535"/>
      <c r="AE10" s="535"/>
      <c r="AF10" s="535"/>
      <c r="AG10" s="535"/>
      <c r="AH10" s="535"/>
      <c r="AI10" s="535"/>
      <c r="AJ10" s="535"/>
      <c r="AK10" s="535"/>
      <c r="AL10" s="535"/>
      <c r="AM10" s="535"/>
      <c r="AN10" s="535"/>
      <c r="AO10" s="535"/>
      <c r="AP10" s="535"/>
      <c r="AQ10" s="535"/>
      <c r="AR10" s="535"/>
      <c r="AS10" s="535"/>
      <c r="AT10" s="535"/>
      <c r="AU10" s="535"/>
      <c r="AV10" s="535"/>
      <c r="AW10" s="535"/>
      <c r="AX10" s="535"/>
      <c r="AY10" s="535"/>
      <c r="AZ10" s="535"/>
      <c r="BA10" s="535"/>
      <c r="BB10" s="535"/>
      <c r="BC10" s="535"/>
      <c r="BD10" s="535"/>
      <c r="BE10" s="535"/>
      <c r="BF10" s="535"/>
      <c r="BG10" s="535"/>
      <c r="BH10" s="535"/>
      <c r="BI10" s="535"/>
      <c r="BJ10" s="535"/>
      <c r="BK10" s="535"/>
      <c r="BL10" s="535"/>
      <c r="BM10" s="535"/>
      <c r="BN10" s="535"/>
      <c r="BO10" s="535"/>
      <c r="BP10" s="535"/>
      <c r="BQ10" s="535"/>
      <c r="BR10" s="535"/>
      <c r="BS10" s="535"/>
      <c r="BT10" s="535"/>
    </row>
    <row r="11" spans="1:72">
      <c r="B11" s="535"/>
      <c r="C11" s="535"/>
      <c r="D11" s="535"/>
      <c r="E11" s="535"/>
      <c r="F11" s="493" t="e">
        <f>VLOOKUP(E11,'Trade Code'!A:B,2,FALSE)</f>
        <v>#N/A</v>
      </c>
      <c r="G11" s="535"/>
      <c r="H11" s="535"/>
      <c r="I11" s="535"/>
      <c r="J11" s="535"/>
      <c r="K11" s="535"/>
      <c r="L11" s="535"/>
      <c r="M11" s="535"/>
      <c r="N11" s="535"/>
      <c r="O11" s="535"/>
      <c r="P11" s="535"/>
      <c r="Q11" s="535"/>
      <c r="R11" s="535"/>
      <c r="S11" s="535"/>
      <c r="T11" s="535"/>
      <c r="U11" s="535"/>
      <c r="V11" s="535"/>
      <c r="W11" s="535"/>
      <c r="X11" s="535"/>
      <c r="Y11" s="535"/>
      <c r="Z11" s="535"/>
      <c r="AA11" s="535"/>
      <c r="AB11" s="535"/>
      <c r="AC11" s="535"/>
      <c r="AD11" s="535"/>
      <c r="AE11" s="535"/>
      <c r="AF11" s="535"/>
      <c r="AG11" s="535"/>
      <c r="AH11" s="535"/>
      <c r="AI11" s="535"/>
      <c r="AJ11" s="535"/>
      <c r="AK11" s="535"/>
      <c r="AL11" s="535"/>
      <c r="AM11" s="535"/>
      <c r="AN11" s="535"/>
      <c r="AO11" s="535"/>
      <c r="AP11" s="535"/>
      <c r="AQ11" s="535"/>
      <c r="AR11" s="535"/>
      <c r="AS11" s="535"/>
      <c r="AT11" s="535"/>
      <c r="AU11" s="535"/>
      <c r="AV11" s="535"/>
      <c r="AW11" s="535"/>
      <c r="AX11" s="535"/>
      <c r="AY11" s="535"/>
      <c r="AZ11" s="535"/>
      <c r="BA11" s="535"/>
      <c r="BB11" s="535"/>
      <c r="BC11" s="535"/>
      <c r="BD11" s="535"/>
      <c r="BE11" s="535"/>
      <c r="BF11" s="535"/>
      <c r="BG11" s="535"/>
      <c r="BH11" s="535"/>
      <c r="BI11" s="535"/>
      <c r="BJ11" s="535"/>
      <c r="BK11" s="535"/>
      <c r="BL11" s="535"/>
      <c r="BM11" s="535"/>
      <c r="BN11" s="535"/>
      <c r="BO11" s="535"/>
      <c r="BP11" s="535"/>
      <c r="BQ11" s="535"/>
      <c r="BR11" s="535"/>
      <c r="BS11" s="535"/>
      <c r="BT11" s="535"/>
    </row>
    <row r="12" spans="1:72">
      <c r="B12" s="535"/>
      <c r="C12" s="535"/>
      <c r="D12" s="535"/>
      <c r="E12" s="535"/>
      <c r="F12" s="493" t="e">
        <f>VLOOKUP(E12,'Trade Code'!A:B,2,FALSE)</f>
        <v>#N/A</v>
      </c>
      <c r="G12" s="535"/>
      <c r="H12" s="535"/>
      <c r="I12" s="535"/>
      <c r="J12" s="535"/>
      <c r="K12" s="535"/>
      <c r="L12" s="535"/>
      <c r="M12" s="535"/>
      <c r="N12" s="535"/>
      <c r="O12" s="535"/>
      <c r="P12" s="535"/>
      <c r="Q12" s="535"/>
      <c r="R12" s="535"/>
      <c r="S12" s="535"/>
      <c r="T12" s="535"/>
      <c r="U12" s="535"/>
      <c r="V12" s="535"/>
      <c r="W12" s="535"/>
      <c r="X12" s="535"/>
      <c r="Y12" s="535"/>
      <c r="Z12" s="535"/>
      <c r="AA12" s="535"/>
      <c r="AB12" s="535"/>
      <c r="AC12" s="535"/>
      <c r="AD12" s="535"/>
      <c r="AE12" s="535"/>
      <c r="AF12" s="535"/>
      <c r="AG12" s="535"/>
      <c r="AH12" s="535"/>
      <c r="AI12" s="535"/>
      <c r="AJ12" s="535"/>
      <c r="AK12" s="535"/>
      <c r="AL12" s="535"/>
      <c r="AM12" s="535"/>
      <c r="AN12" s="535"/>
      <c r="AO12" s="535"/>
      <c r="AP12" s="535"/>
      <c r="AQ12" s="535"/>
      <c r="AR12" s="535"/>
      <c r="AS12" s="535"/>
      <c r="AT12" s="535"/>
      <c r="AU12" s="535"/>
      <c r="AV12" s="535"/>
      <c r="AW12" s="535"/>
      <c r="AX12" s="535"/>
      <c r="AY12" s="535"/>
      <c r="AZ12" s="535"/>
      <c r="BA12" s="535"/>
      <c r="BB12" s="535"/>
      <c r="BC12" s="535"/>
      <c r="BD12" s="535"/>
      <c r="BE12" s="535"/>
      <c r="BF12" s="535"/>
      <c r="BG12" s="535"/>
      <c r="BH12" s="535"/>
      <c r="BI12" s="535"/>
      <c r="BJ12" s="535"/>
      <c r="BK12" s="535"/>
      <c r="BL12" s="535"/>
      <c r="BM12" s="535"/>
      <c r="BN12" s="535"/>
      <c r="BO12" s="535"/>
      <c r="BP12" s="535"/>
      <c r="BQ12" s="535"/>
      <c r="BR12" s="535"/>
      <c r="BS12" s="535"/>
      <c r="BT12" s="535"/>
    </row>
    <row r="13" spans="1:72">
      <c r="B13" s="535"/>
      <c r="C13" s="535"/>
      <c r="D13" s="535"/>
      <c r="E13" s="535"/>
      <c r="F13" s="493" t="e">
        <f>VLOOKUP(E13,'Trade Code'!A:B,2,FALSE)</f>
        <v>#N/A</v>
      </c>
      <c r="G13" s="535"/>
      <c r="H13" s="535"/>
      <c r="I13" s="535"/>
      <c r="J13" s="535"/>
      <c r="K13" s="535"/>
      <c r="L13" s="535"/>
      <c r="M13" s="535"/>
      <c r="N13" s="535"/>
      <c r="O13" s="535"/>
      <c r="P13" s="535"/>
      <c r="Q13" s="535"/>
      <c r="R13" s="535"/>
      <c r="S13" s="535"/>
      <c r="T13" s="535"/>
      <c r="U13" s="535"/>
      <c r="V13" s="535"/>
      <c r="W13" s="535"/>
      <c r="X13" s="535"/>
      <c r="Y13" s="535"/>
      <c r="Z13" s="535"/>
      <c r="AA13" s="535"/>
      <c r="AB13" s="535"/>
      <c r="AC13" s="535"/>
      <c r="AD13" s="535"/>
      <c r="AE13" s="535"/>
      <c r="AF13" s="535"/>
      <c r="AG13" s="535"/>
      <c r="AH13" s="535"/>
      <c r="AI13" s="535"/>
      <c r="AJ13" s="535"/>
      <c r="AK13" s="535"/>
      <c r="AL13" s="535"/>
      <c r="AM13" s="535"/>
      <c r="AN13" s="535"/>
      <c r="AO13" s="535"/>
      <c r="AP13" s="535"/>
      <c r="AQ13" s="535"/>
      <c r="AR13" s="535"/>
      <c r="AS13" s="535"/>
      <c r="AT13" s="535"/>
      <c r="AU13" s="535"/>
      <c r="AV13" s="535"/>
      <c r="AW13" s="535"/>
      <c r="AX13" s="535"/>
      <c r="AY13" s="535"/>
      <c r="AZ13" s="535"/>
      <c r="BA13" s="535"/>
      <c r="BB13" s="535"/>
      <c r="BC13" s="535"/>
      <c r="BD13" s="535"/>
      <c r="BE13" s="535"/>
      <c r="BF13" s="535"/>
      <c r="BG13" s="535"/>
      <c r="BH13" s="535"/>
      <c r="BI13" s="535"/>
      <c r="BJ13" s="535"/>
      <c r="BK13" s="535"/>
      <c r="BL13" s="535"/>
      <c r="BM13" s="535"/>
      <c r="BN13" s="535"/>
      <c r="BO13" s="535"/>
      <c r="BP13" s="535"/>
      <c r="BQ13" s="535"/>
      <c r="BR13" s="535"/>
      <c r="BS13" s="535"/>
      <c r="BT13" s="535"/>
    </row>
    <row r="14" spans="1:72">
      <c r="B14" s="535"/>
      <c r="C14" s="535"/>
      <c r="D14" s="535"/>
      <c r="E14" s="535"/>
      <c r="F14" s="493" t="e">
        <f>VLOOKUP(E14,'Trade Code'!A:B,2,FALSE)</f>
        <v>#N/A</v>
      </c>
      <c r="G14" s="535"/>
      <c r="H14" s="535"/>
      <c r="I14" s="535"/>
      <c r="J14" s="535"/>
      <c r="K14" s="535"/>
      <c r="L14" s="535"/>
      <c r="M14" s="535"/>
      <c r="N14" s="535"/>
      <c r="O14" s="535"/>
      <c r="P14" s="535"/>
      <c r="Q14" s="535"/>
      <c r="R14" s="535"/>
      <c r="S14" s="535"/>
      <c r="T14" s="535"/>
      <c r="U14" s="535"/>
      <c r="V14" s="535"/>
      <c r="W14" s="535"/>
      <c r="X14" s="535"/>
      <c r="Y14" s="535"/>
      <c r="Z14" s="535"/>
      <c r="AA14" s="535"/>
      <c r="AB14" s="535"/>
      <c r="AC14" s="535"/>
      <c r="AD14" s="535"/>
      <c r="AE14" s="535"/>
      <c r="AF14" s="535"/>
      <c r="AG14" s="535"/>
      <c r="AH14" s="535"/>
      <c r="AI14" s="535"/>
      <c r="AJ14" s="535"/>
      <c r="AK14" s="535"/>
      <c r="AL14" s="535"/>
      <c r="AM14" s="535"/>
      <c r="AN14" s="535"/>
      <c r="AO14" s="535"/>
      <c r="AP14" s="535"/>
      <c r="AQ14" s="535"/>
      <c r="AR14" s="535"/>
      <c r="AS14" s="535"/>
      <c r="AT14" s="535"/>
      <c r="AU14" s="535"/>
      <c r="AV14" s="535"/>
      <c r="AW14" s="535"/>
      <c r="AX14" s="535"/>
      <c r="AY14" s="535"/>
      <c r="AZ14" s="535"/>
      <c r="BA14" s="535"/>
      <c r="BB14" s="535"/>
      <c r="BC14" s="535"/>
      <c r="BD14" s="535"/>
      <c r="BE14" s="535"/>
      <c r="BF14" s="535"/>
      <c r="BG14" s="535"/>
      <c r="BH14" s="535"/>
      <c r="BI14" s="535"/>
      <c r="BJ14" s="535"/>
      <c r="BK14" s="535"/>
      <c r="BL14" s="535"/>
      <c r="BM14" s="535"/>
      <c r="BN14" s="535"/>
      <c r="BO14" s="535"/>
      <c r="BP14" s="535"/>
      <c r="BQ14" s="535"/>
      <c r="BR14" s="535"/>
      <c r="BS14" s="535"/>
      <c r="BT14" s="535"/>
    </row>
    <row r="15" spans="1:72">
      <c r="B15" s="535"/>
      <c r="C15" s="535"/>
      <c r="D15" s="535"/>
      <c r="E15" s="535"/>
      <c r="F15" s="493" t="e">
        <f>VLOOKUP(E15,'Trade Code'!A:B,2,FALSE)</f>
        <v>#N/A</v>
      </c>
      <c r="G15" s="535"/>
      <c r="H15" s="535"/>
      <c r="I15" s="535"/>
      <c r="J15" s="535"/>
      <c r="K15" s="535"/>
      <c r="L15" s="535"/>
      <c r="M15" s="535"/>
      <c r="N15" s="535"/>
      <c r="O15" s="535"/>
      <c r="P15" s="535"/>
      <c r="Q15" s="535"/>
      <c r="R15" s="535"/>
      <c r="S15" s="535"/>
      <c r="T15" s="535"/>
      <c r="U15" s="535"/>
      <c r="V15" s="535"/>
      <c r="W15" s="535"/>
      <c r="X15" s="535"/>
      <c r="Y15" s="535"/>
      <c r="Z15" s="535"/>
      <c r="AA15" s="535"/>
      <c r="AB15" s="535"/>
      <c r="AC15" s="535"/>
      <c r="AD15" s="535"/>
      <c r="AE15" s="535"/>
      <c r="AF15" s="535"/>
      <c r="AG15" s="535"/>
      <c r="AH15" s="535"/>
      <c r="AI15" s="535"/>
      <c r="AJ15" s="535"/>
      <c r="AK15" s="535"/>
      <c r="AL15" s="535"/>
      <c r="AM15" s="535"/>
      <c r="AN15" s="535"/>
      <c r="AO15" s="535"/>
      <c r="AP15" s="535"/>
      <c r="AQ15" s="535"/>
      <c r="AR15" s="535"/>
      <c r="AS15" s="535"/>
      <c r="AT15" s="535"/>
      <c r="AU15" s="535"/>
      <c r="AV15" s="535"/>
      <c r="AW15" s="535"/>
      <c r="AX15" s="535"/>
      <c r="AY15" s="535"/>
      <c r="AZ15" s="535"/>
      <c r="BA15" s="535"/>
      <c r="BB15" s="535"/>
      <c r="BC15" s="535"/>
      <c r="BD15" s="535"/>
      <c r="BE15" s="535"/>
      <c r="BF15" s="535"/>
      <c r="BG15" s="535"/>
      <c r="BH15" s="535"/>
      <c r="BI15" s="535"/>
      <c r="BJ15" s="535"/>
      <c r="BK15" s="535"/>
      <c r="BL15" s="535"/>
      <c r="BM15" s="535"/>
      <c r="BN15" s="535"/>
      <c r="BO15" s="535"/>
      <c r="BP15" s="535"/>
      <c r="BQ15" s="535"/>
      <c r="BR15" s="535"/>
      <c r="BS15" s="535"/>
      <c r="BT15" s="535"/>
    </row>
    <row r="16" spans="1:72">
      <c r="B16" s="535"/>
      <c r="C16" s="535"/>
      <c r="D16" s="535"/>
      <c r="E16" s="535"/>
      <c r="F16" s="493" t="e">
        <f>VLOOKUP(E16,'Trade Code'!A:B,2,FALSE)</f>
        <v>#N/A</v>
      </c>
      <c r="G16" s="535"/>
      <c r="H16" s="535"/>
      <c r="I16" s="535"/>
      <c r="J16" s="535"/>
      <c r="K16" s="535"/>
      <c r="L16" s="535"/>
      <c r="M16" s="535"/>
      <c r="N16" s="535"/>
      <c r="O16" s="535"/>
      <c r="P16" s="535"/>
      <c r="Q16" s="535"/>
      <c r="R16" s="535"/>
      <c r="S16" s="535"/>
      <c r="T16" s="535"/>
      <c r="U16" s="535"/>
      <c r="V16" s="535"/>
      <c r="W16" s="535"/>
      <c r="X16" s="535"/>
      <c r="Y16" s="535"/>
      <c r="Z16" s="535"/>
      <c r="AA16" s="535"/>
      <c r="AB16" s="535"/>
      <c r="AC16" s="535"/>
      <c r="AD16" s="535"/>
      <c r="AE16" s="535"/>
      <c r="AF16" s="535"/>
      <c r="AG16" s="535"/>
      <c r="AH16" s="535"/>
      <c r="AI16" s="535"/>
      <c r="AJ16" s="535"/>
      <c r="AK16" s="535"/>
      <c r="AL16" s="535"/>
      <c r="AM16" s="535"/>
      <c r="AN16" s="535"/>
      <c r="AO16" s="535"/>
      <c r="AP16" s="535"/>
      <c r="AQ16" s="535"/>
      <c r="AR16" s="535"/>
      <c r="AS16" s="535"/>
      <c r="AT16" s="535"/>
      <c r="AU16" s="535"/>
      <c r="AV16" s="535"/>
      <c r="AW16" s="535"/>
      <c r="AX16" s="535"/>
      <c r="AY16" s="535"/>
      <c r="AZ16" s="535"/>
      <c r="BA16" s="535"/>
      <c r="BB16" s="535"/>
      <c r="BC16" s="535"/>
      <c r="BD16" s="535"/>
      <c r="BE16" s="535"/>
      <c r="BF16" s="535"/>
      <c r="BG16" s="535"/>
      <c r="BH16" s="535"/>
      <c r="BI16" s="535"/>
      <c r="BJ16" s="535"/>
      <c r="BK16" s="535"/>
      <c r="BL16" s="535"/>
      <c r="BM16" s="535"/>
      <c r="BN16" s="535"/>
      <c r="BO16" s="535"/>
      <c r="BP16" s="535"/>
      <c r="BQ16" s="535"/>
      <c r="BR16" s="535"/>
      <c r="BS16" s="535"/>
      <c r="BT16" s="535"/>
    </row>
    <row r="17" spans="2:72">
      <c r="B17" s="535"/>
      <c r="C17" s="535"/>
      <c r="D17" s="535"/>
      <c r="E17" s="535"/>
      <c r="F17" s="493" t="e">
        <f>VLOOKUP(E17,'Trade Code'!A:B,2,FALSE)</f>
        <v>#N/A</v>
      </c>
      <c r="G17" s="535"/>
      <c r="H17" s="535"/>
      <c r="I17" s="535"/>
      <c r="J17" s="535"/>
      <c r="K17" s="535"/>
      <c r="L17" s="535"/>
      <c r="M17" s="535"/>
      <c r="N17" s="535"/>
      <c r="O17" s="535"/>
      <c r="P17" s="535"/>
      <c r="Q17" s="535"/>
      <c r="R17" s="535"/>
      <c r="S17" s="535"/>
      <c r="T17" s="535"/>
      <c r="U17" s="535"/>
      <c r="V17" s="535"/>
      <c r="W17" s="535"/>
      <c r="X17" s="535"/>
      <c r="Y17" s="535"/>
      <c r="Z17" s="535"/>
      <c r="AA17" s="535"/>
      <c r="AB17" s="535"/>
      <c r="AC17" s="535"/>
      <c r="AD17" s="535"/>
      <c r="AE17" s="535"/>
      <c r="AF17" s="535"/>
      <c r="AG17" s="535"/>
      <c r="AH17" s="535"/>
      <c r="AI17" s="535"/>
      <c r="AJ17" s="535"/>
      <c r="AK17" s="535"/>
      <c r="AL17" s="535"/>
      <c r="AM17" s="535"/>
      <c r="AN17" s="535"/>
      <c r="AO17" s="535"/>
      <c r="AP17" s="535"/>
      <c r="AQ17" s="535"/>
      <c r="AR17" s="535"/>
      <c r="AS17" s="535"/>
      <c r="AT17" s="535"/>
      <c r="AU17" s="535"/>
      <c r="AV17" s="535"/>
      <c r="AW17" s="535"/>
      <c r="AX17" s="535"/>
      <c r="AY17" s="535"/>
      <c r="AZ17" s="535"/>
      <c r="BA17" s="535"/>
      <c r="BB17" s="535"/>
      <c r="BC17" s="535"/>
      <c r="BD17" s="535"/>
      <c r="BE17" s="535"/>
      <c r="BF17" s="535"/>
      <c r="BG17" s="535"/>
      <c r="BH17" s="535"/>
      <c r="BI17" s="535"/>
      <c r="BJ17" s="535"/>
      <c r="BK17" s="535"/>
      <c r="BL17" s="535"/>
      <c r="BM17" s="535"/>
      <c r="BN17" s="535"/>
      <c r="BO17" s="535"/>
      <c r="BP17" s="535"/>
      <c r="BQ17" s="535"/>
      <c r="BR17" s="535"/>
      <c r="BS17" s="535"/>
      <c r="BT17" s="535"/>
    </row>
    <row r="18" spans="2:72">
      <c r="B18" s="535"/>
      <c r="C18" s="535"/>
      <c r="D18" s="535"/>
      <c r="E18" s="535"/>
      <c r="F18" s="493" t="e">
        <f>VLOOKUP(E18,'Trade Code'!A:B,2,FALSE)</f>
        <v>#N/A</v>
      </c>
      <c r="G18" s="535"/>
      <c r="H18" s="535"/>
      <c r="I18" s="535"/>
      <c r="J18" s="535"/>
      <c r="K18" s="535"/>
      <c r="L18" s="535"/>
      <c r="M18" s="535"/>
      <c r="N18" s="535"/>
      <c r="O18" s="535"/>
      <c r="P18" s="535"/>
      <c r="Q18" s="535"/>
      <c r="R18" s="535"/>
      <c r="S18" s="535"/>
      <c r="T18" s="535"/>
      <c r="U18" s="535"/>
      <c r="V18" s="535"/>
      <c r="W18" s="535"/>
      <c r="X18" s="535"/>
      <c r="Y18" s="535"/>
      <c r="Z18" s="535"/>
      <c r="AA18" s="535"/>
      <c r="AB18" s="535"/>
      <c r="AC18" s="535"/>
      <c r="AD18" s="535"/>
      <c r="AE18" s="535"/>
      <c r="AF18" s="535"/>
      <c r="AG18" s="535"/>
      <c r="AH18" s="535"/>
      <c r="AI18" s="535"/>
      <c r="AJ18" s="535"/>
      <c r="AK18" s="535"/>
      <c r="AL18" s="535"/>
      <c r="AM18" s="535"/>
      <c r="AN18" s="535"/>
      <c r="AO18" s="535"/>
      <c r="AP18" s="535"/>
      <c r="AQ18" s="535"/>
      <c r="AR18" s="535"/>
      <c r="AS18" s="535"/>
      <c r="AT18" s="535"/>
      <c r="AU18" s="535"/>
      <c r="AV18" s="535"/>
      <c r="AW18" s="535"/>
      <c r="AX18" s="535"/>
      <c r="AY18" s="535"/>
      <c r="AZ18" s="535"/>
      <c r="BA18" s="535"/>
      <c r="BB18" s="535"/>
      <c r="BC18" s="535"/>
      <c r="BD18" s="535"/>
      <c r="BE18" s="535"/>
      <c r="BF18" s="535"/>
      <c r="BG18" s="535"/>
      <c r="BH18" s="535"/>
      <c r="BI18" s="535"/>
      <c r="BJ18" s="535"/>
      <c r="BK18" s="535"/>
      <c r="BL18" s="535"/>
      <c r="BM18" s="535"/>
      <c r="BN18" s="535"/>
      <c r="BO18" s="535"/>
      <c r="BP18" s="535"/>
      <c r="BQ18" s="535"/>
      <c r="BR18" s="535"/>
      <c r="BS18" s="535"/>
      <c r="BT18" s="535"/>
    </row>
    <row r="19" spans="2:72">
      <c r="B19" s="535"/>
      <c r="C19" s="535"/>
      <c r="D19" s="535"/>
      <c r="E19" s="535"/>
      <c r="F19" s="493" t="e">
        <f>VLOOKUP(E19,'Trade Code'!A:B,2,FALSE)</f>
        <v>#N/A</v>
      </c>
      <c r="G19" s="535"/>
      <c r="H19" s="535"/>
      <c r="I19" s="535"/>
      <c r="J19" s="535"/>
      <c r="K19" s="535"/>
      <c r="L19" s="535"/>
      <c r="M19" s="535"/>
      <c r="N19" s="535"/>
      <c r="O19" s="535"/>
      <c r="P19" s="535"/>
      <c r="Q19" s="535"/>
      <c r="R19" s="535"/>
      <c r="S19" s="535"/>
      <c r="T19" s="535"/>
      <c r="U19" s="535"/>
      <c r="V19" s="535"/>
      <c r="W19" s="535"/>
      <c r="X19" s="535"/>
      <c r="Y19" s="535"/>
      <c r="Z19" s="535"/>
      <c r="AA19" s="535"/>
      <c r="AB19" s="535"/>
      <c r="AC19" s="535"/>
      <c r="AD19" s="535"/>
      <c r="AE19" s="535"/>
      <c r="AF19" s="535"/>
      <c r="AG19" s="535"/>
      <c r="AH19" s="535"/>
      <c r="AI19" s="535"/>
      <c r="AJ19" s="535"/>
      <c r="AK19" s="535"/>
      <c r="AL19" s="535"/>
      <c r="AM19" s="535"/>
      <c r="AN19" s="535"/>
      <c r="AO19" s="535"/>
      <c r="AP19" s="535"/>
      <c r="AQ19" s="535"/>
      <c r="AR19" s="535"/>
      <c r="AS19" s="535"/>
      <c r="AT19" s="535"/>
      <c r="AU19" s="535"/>
      <c r="AV19" s="535"/>
      <c r="AW19" s="535"/>
      <c r="AX19" s="535"/>
      <c r="AY19" s="535"/>
      <c r="AZ19" s="535"/>
      <c r="BA19" s="535"/>
      <c r="BB19" s="535"/>
      <c r="BC19" s="535"/>
      <c r="BD19" s="535"/>
      <c r="BE19" s="535"/>
      <c r="BF19" s="535"/>
      <c r="BG19" s="535"/>
      <c r="BH19" s="535"/>
      <c r="BI19" s="535"/>
      <c r="BJ19" s="535"/>
      <c r="BK19" s="535"/>
      <c r="BL19" s="535"/>
      <c r="BM19" s="535"/>
      <c r="BN19" s="535"/>
      <c r="BO19" s="535"/>
      <c r="BP19" s="535"/>
      <c r="BQ19" s="535"/>
      <c r="BR19" s="535"/>
      <c r="BS19" s="535"/>
      <c r="BT19" s="535"/>
    </row>
    <row r="20" spans="2:72">
      <c r="B20" s="535"/>
      <c r="C20" s="535"/>
      <c r="D20" s="535"/>
      <c r="E20" s="535"/>
      <c r="F20" s="493" t="e">
        <f>VLOOKUP(E20,'Trade Code'!A:B,2,FALSE)</f>
        <v>#N/A</v>
      </c>
      <c r="G20" s="535"/>
      <c r="H20" s="535"/>
      <c r="I20" s="535"/>
      <c r="J20" s="535"/>
      <c r="K20" s="535"/>
      <c r="L20" s="535"/>
      <c r="M20" s="535"/>
      <c r="N20" s="535"/>
      <c r="O20" s="535"/>
      <c r="P20" s="535"/>
      <c r="Q20" s="535"/>
      <c r="R20" s="535"/>
      <c r="S20" s="535"/>
      <c r="T20" s="535"/>
      <c r="U20" s="535"/>
      <c r="V20" s="535"/>
      <c r="W20" s="535"/>
      <c r="X20" s="535"/>
      <c r="Y20" s="535"/>
      <c r="Z20" s="535"/>
      <c r="AA20" s="535"/>
      <c r="AB20" s="535"/>
      <c r="AC20" s="535"/>
      <c r="AD20" s="535"/>
      <c r="AE20" s="535"/>
      <c r="AF20" s="535"/>
      <c r="AG20" s="535"/>
      <c r="AH20" s="535"/>
      <c r="AI20" s="535"/>
      <c r="AJ20" s="535"/>
      <c r="AK20" s="535"/>
      <c r="AL20" s="535"/>
      <c r="AM20" s="535"/>
      <c r="AN20" s="535"/>
      <c r="AO20" s="535"/>
      <c r="AP20" s="535"/>
      <c r="AQ20" s="535"/>
      <c r="AR20" s="535"/>
      <c r="AS20" s="535"/>
      <c r="AT20" s="535"/>
      <c r="AU20" s="535"/>
      <c r="AV20" s="535"/>
      <c r="AW20" s="535"/>
      <c r="AX20" s="535"/>
      <c r="AY20" s="535"/>
      <c r="AZ20" s="535"/>
      <c r="BA20" s="535"/>
      <c r="BB20" s="535"/>
      <c r="BC20" s="535"/>
      <c r="BD20" s="535"/>
      <c r="BE20" s="535"/>
      <c r="BF20" s="535"/>
      <c r="BG20" s="535"/>
      <c r="BH20" s="535"/>
      <c r="BI20" s="535"/>
      <c r="BJ20" s="535"/>
      <c r="BK20" s="535"/>
      <c r="BL20" s="535"/>
      <c r="BM20" s="535"/>
      <c r="BN20" s="535"/>
      <c r="BO20" s="535"/>
      <c r="BP20" s="535"/>
      <c r="BQ20" s="535"/>
      <c r="BR20" s="535"/>
      <c r="BS20" s="535"/>
      <c r="BT20" s="535"/>
    </row>
    <row r="21" spans="2:72">
      <c r="B21" s="535"/>
      <c r="C21" s="535"/>
      <c r="D21" s="535"/>
      <c r="E21" s="535"/>
      <c r="F21" s="493" t="e">
        <f>VLOOKUP(E21,'Trade Code'!A:B,2,FALSE)</f>
        <v>#N/A</v>
      </c>
      <c r="G21" s="535"/>
      <c r="H21" s="535"/>
      <c r="I21" s="535"/>
      <c r="J21" s="535"/>
      <c r="K21" s="535"/>
      <c r="L21" s="535"/>
      <c r="M21" s="535"/>
      <c r="N21" s="535"/>
      <c r="O21" s="535"/>
      <c r="P21" s="535"/>
      <c r="Q21" s="535"/>
      <c r="R21" s="535"/>
      <c r="S21" s="535"/>
      <c r="T21" s="535"/>
      <c r="U21" s="535"/>
      <c r="V21" s="535"/>
      <c r="W21" s="535"/>
      <c r="X21" s="535"/>
      <c r="Y21" s="535"/>
      <c r="Z21" s="535"/>
      <c r="AA21" s="535"/>
      <c r="AB21" s="535"/>
      <c r="AC21" s="535"/>
      <c r="AD21" s="535"/>
      <c r="AE21" s="535"/>
      <c r="AF21" s="535"/>
      <c r="AG21" s="535"/>
      <c r="AH21" s="535"/>
      <c r="AI21" s="535"/>
      <c r="AJ21" s="535"/>
      <c r="AK21" s="535"/>
      <c r="AL21" s="535"/>
      <c r="AM21" s="535"/>
      <c r="AN21" s="535"/>
      <c r="AO21" s="535"/>
      <c r="AP21" s="535"/>
      <c r="AQ21" s="535"/>
      <c r="AR21" s="535"/>
      <c r="AS21" s="535"/>
      <c r="AT21" s="535"/>
      <c r="AU21" s="535"/>
      <c r="AV21" s="535"/>
      <c r="AW21" s="535"/>
      <c r="AX21" s="535"/>
      <c r="AY21" s="535"/>
      <c r="AZ21" s="535"/>
      <c r="BA21" s="535"/>
      <c r="BB21" s="535"/>
      <c r="BC21" s="535"/>
      <c r="BD21" s="535"/>
      <c r="BE21" s="535"/>
      <c r="BF21" s="535"/>
      <c r="BG21" s="535"/>
      <c r="BH21" s="535"/>
      <c r="BI21" s="535"/>
      <c r="BJ21" s="535"/>
      <c r="BK21" s="535"/>
      <c r="BL21" s="535"/>
      <c r="BM21" s="535"/>
      <c r="BN21" s="535"/>
      <c r="BO21" s="535"/>
      <c r="BP21" s="535"/>
      <c r="BQ21" s="535"/>
      <c r="BR21" s="535"/>
      <c r="BS21" s="535"/>
      <c r="BT21" s="535"/>
    </row>
    <row r="22" spans="2:72">
      <c r="B22" s="535"/>
      <c r="C22" s="535"/>
      <c r="D22" s="535"/>
      <c r="E22" s="535"/>
      <c r="F22" s="493" t="e">
        <f>VLOOKUP(E22,'Trade Code'!A:B,2,FALSE)</f>
        <v>#N/A</v>
      </c>
      <c r="G22" s="535"/>
      <c r="H22" s="535"/>
      <c r="I22" s="535"/>
      <c r="J22" s="535"/>
      <c r="K22" s="535"/>
      <c r="L22" s="535"/>
      <c r="M22" s="535"/>
      <c r="N22" s="535"/>
      <c r="O22" s="535"/>
      <c r="P22" s="535"/>
      <c r="Q22" s="535"/>
      <c r="R22" s="535"/>
      <c r="S22" s="535"/>
      <c r="T22" s="535"/>
      <c r="U22" s="535"/>
      <c r="V22" s="535"/>
      <c r="W22" s="535"/>
      <c r="X22" s="535"/>
      <c r="Y22" s="535"/>
      <c r="Z22" s="535"/>
      <c r="AA22" s="535"/>
      <c r="AB22" s="535"/>
      <c r="AC22" s="535"/>
      <c r="AD22" s="535"/>
      <c r="AE22" s="535"/>
      <c r="AF22" s="535"/>
      <c r="AG22" s="535"/>
      <c r="AH22" s="535"/>
      <c r="AI22" s="535"/>
      <c r="AJ22" s="535"/>
      <c r="AK22" s="535"/>
      <c r="AL22" s="535"/>
      <c r="AM22" s="535"/>
      <c r="AN22" s="535"/>
      <c r="AO22" s="535"/>
      <c r="AP22" s="535"/>
      <c r="AQ22" s="535"/>
      <c r="AR22" s="535"/>
      <c r="AS22" s="535"/>
      <c r="AT22" s="535"/>
      <c r="AU22" s="535"/>
      <c r="AV22" s="535"/>
      <c r="AW22" s="535"/>
      <c r="AX22" s="535"/>
      <c r="AY22" s="535"/>
      <c r="AZ22" s="535"/>
      <c r="BA22" s="535"/>
      <c r="BB22" s="535"/>
      <c r="BC22" s="535"/>
      <c r="BD22" s="535"/>
      <c r="BE22" s="535"/>
      <c r="BF22" s="535"/>
      <c r="BG22" s="535"/>
      <c r="BH22" s="535"/>
      <c r="BI22" s="535"/>
      <c r="BJ22" s="535"/>
      <c r="BK22" s="535"/>
      <c r="BL22" s="535"/>
      <c r="BM22" s="535"/>
      <c r="BN22" s="535"/>
      <c r="BO22" s="535"/>
      <c r="BP22" s="535"/>
      <c r="BQ22" s="535"/>
      <c r="BR22" s="535"/>
      <c r="BS22" s="535"/>
      <c r="BT22" s="535"/>
    </row>
    <row r="23" spans="2:72">
      <c r="B23" s="535"/>
      <c r="C23" s="535"/>
      <c r="D23" s="535"/>
      <c r="E23" s="535"/>
      <c r="F23" s="493" t="e">
        <f>VLOOKUP(E23,'Trade Code'!A:B,2,FALSE)</f>
        <v>#N/A</v>
      </c>
      <c r="G23" s="535"/>
      <c r="H23" s="535"/>
      <c r="I23" s="535"/>
      <c r="J23" s="535"/>
      <c r="K23" s="535"/>
      <c r="L23" s="535"/>
      <c r="M23" s="535"/>
      <c r="N23" s="535"/>
      <c r="O23" s="535"/>
      <c r="P23" s="535"/>
      <c r="Q23" s="535"/>
      <c r="R23" s="535"/>
      <c r="S23" s="535"/>
      <c r="T23" s="535"/>
      <c r="U23" s="535"/>
      <c r="V23" s="535"/>
      <c r="W23" s="535"/>
      <c r="X23" s="535"/>
      <c r="Y23" s="535"/>
      <c r="Z23" s="535"/>
      <c r="AA23" s="535"/>
      <c r="AB23" s="535"/>
      <c r="AC23" s="535"/>
      <c r="AD23" s="535"/>
      <c r="AE23" s="535"/>
      <c r="AF23" s="535"/>
      <c r="AG23" s="535"/>
      <c r="AH23" s="535"/>
      <c r="AI23" s="535"/>
      <c r="AJ23" s="535"/>
      <c r="AK23" s="535"/>
      <c r="AL23" s="535"/>
      <c r="AM23" s="535"/>
      <c r="AN23" s="535"/>
      <c r="AO23" s="535"/>
      <c r="AP23" s="535"/>
      <c r="AQ23" s="535"/>
      <c r="AR23" s="535"/>
      <c r="AS23" s="535"/>
      <c r="AT23" s="535"/>
      <c r="AU23" s="535"/>
      <c r="AV23" s="535"/>
      <c r="AW23" s="535"/>
      <c r="AX23" s="535"/>
      <c r="AY23" s="535"/>
      <c r="AZ23" s="535"/>
      <c r="BA23" s="535"/>
      <c r="BB23" s="535"/>
      <c r="BC23" s="535"/>
      <c r="BD23" s="535"/>
      <c r="BE23" s="535"/>
      <c r="BF23" s="535"/>
      <c r="BG23" s="535"/>
      <c r="BH23" s="535"/>
      <c r="BI23" s="535"/>
      <c r="BJ23" s="535"/>
      <c r="BK23" s="535"/>
      <c r="BL23" s="535"/>
      <c r="BM23" s="535"/>
      <c r="BN23" s="535"/>
      <c r="BO23" s="535"/>
      <c r="BP23" s="535"/>
      <c r="BQ23" s="535"/>
      <c r="BR23" s="535"/>
      <c r="BS23" s="535"/>
      <c r="BT23" s="535"/>
    </row>
    <row r="24" spans="2:72">
      <c r="B24" s="535"/>
      <c r="C24" s="535"/>
      <c r="D24" s="535"/>
      <c r="E24" s="535"/>
      <c r="F24" s="493" t="e">
        <f>VLOOKUP(E24,'Trade Code'!A:B,2,FALSE)</f>
        <v>#N/A</v>
      </c>
      <c r="G24" s="535"/>
      <c r="H24" s="535"/>
      <c r="I24" s="535"/>
      <c r="J24" s="535"/>
      <c r="K24" s="535"/>
      <c r="L24" s="535"/>
      <c r="M24" s="535"/>
      <c r="N24" s="535"/>
      <c r="O24" s="535"/>
      <c r="P24" s="535"/>
      <c r="Q24" s="535"/>
      <c r="R24" s="535"/>
      <c r="S24" s="535"/>
      <c r="T24" s="535"/>
      <c r="U24" s="535"/>
      <c r="V24" s="535"/>
      <c r="W24" s="535"/>
      <c r="X24" s="535"/>
      <c r="Y24" s="535"/>
      <c r="Z24" s="535"/>
      <c r="AA24" s="535"/>
      <c r="AB24" s="535"/>
      <c r="AC24" s="535"/>
      <c r="AD24" s="535"/>
      <c r="AE24" s="535"/>
      <c r="AF24" s="535"/>
      <c r="AG24" s="535"/>
      <c r="AH24" s="535"/>
      <c r="AI24" s="535"/>
      <c r="AJ24" s="535"/>
      <c r="AK24" s="535"/>
      <c r="AL24" s="535"/>
      <c r="AM24" s="535"/>
      <c r="AN24" s="535"/>
      <c r="AO24" s="535"/>
      <c r="AP24" s="535"/>
      <c r="AQ24" s="535"/>
      <c r="AR24" s="535"/>
      <c r="AS24" s="535"/>
      <c r="AT24" s="535"/>
      <c r="AU24" s="535"/>
      <c r="AV24" s="535"/>
      <c r="AW24" s="535"/>
      <c r="AX24" s="535"/>
      <c r="AY24" s="535"/>
      <c r="AZ24" s="535"/>
      <c r="BA24" s="535"/>
      <c r="BB24" s="535"/>
      <c r="BC24" s="535"/>
      <c r="BD24" s="535"/>
      <c r="BE24" s="535"/>
      <c r="BF24" s="535"/>
      <c r="BG24" s="535"/>
      <c r="BH24" s="535"/>
      <c r="BI24" s="535"/>
      <c r="BJ24" s="535"/>
      <c r="BK24" s="535"/>
      <c r="BL24" s="535"/>
      <c r="BM24" s="535"/>
      <c r="BN24" s="535"/>
      <c r="BO24" s="535"/>
      <c r="BP24" s="535"/>
      <c r="BQ24" s="535"/>
      <c r="BR24" s="535"/>
      <c r="BS24" s="535"/>
      <c r="BT24" s="535"/>
    </row>
    <row r="25" spans="2:72">
      <c r="B25" s="535"/>
      <c r="C25" s="535"/>
      <c r="D25" s="535"/>
      <c r="E25" s="535"/>
      <c r="F25" s="493" t="e">
        <f>VLOOKUP(E25,'Trade Code'!A:B,2,FALSE)</f>
        <v>#N/A</v>
      </c>
      <c r="G25" s="535"/>
      <c r="H25" s="535"/>
      <c r="I25" s="535"/>
      <c r="J25" s="535"/>
      <c r="K25" s="535"/>
      <c r="L25" s="535"/>
      <c r="M25" s="535"/>
      <c r="N25" s="535"/>
      <c r="O25" s="535"/>
      <c r="P25" s="535"/>
      <c r="Q25" s="535"/>
      <c r="R25" s="535"/>
      <c r="S25" s="535"/>
      <c r="T25" s="535"/>
      <c r="U25" s="535"/>
      <c r="V25" s="535"/>
      <c r="W25" s="535"/>
      <c r="X25" s="535"/>
      <c r="Y25" s="535"/>
      <c r="Z25" s="535"/>
      <c r="AA25" s="535"/>
      <c r="AB25" s="535"/>
      <c r="AC25" s="535"/>
      <c r="AD25" s="535"/>
      <c r="AE25" s="535"/>
      <c r="AF25" s="535"/>
      <c r="AG25" s="535"/>
      <c r="AH25" s="535"/>
      <c r="AI25" s="535"/>
      <c r="AJ25" s="535"/>
      <c r="AK25" s="535"/>
      <c r="AL25" s="535"/>
      <c r="AM25" s="535"/>
      <c r="AN25" s="535"/>
      <c r="AO25" s="535"/>
      <c r="AP25" s="535"/>
      <c r="AQ25" s="535"/>
      <c r="AR25" s="535"/>
      <c r="AS25" s="535"/>
      <c r="AT25" s="535"/>
      <c r="AU25" s="535"/>
      <c r="AV25" s="535"/>
      <c r="AW25" s="535"/>
      <c r="AX25" s="535"/>
      <c r="AY25" s="535"/>
      <c r="AZ25" s="535"/>
      <c r="BA25" s="535"/>
      <c r="BB25" s="535"/>
      <c r="BC25" s="535"/>
      <c r="BD25" s="535"/>
      <c r="BE25" s="535"/>
      <c r="BF25" s="535"/>
      <c r="BG25" s="535"/>
      <c r="BH25" s="535"/>
      <c r="BI25" s="535"/>
      <c r="BJ25" s="535"/>
      <c r="BK25" s="535"/>
      <c r="BL25" s="535"/>
      <c r="BM25" s="535"/>
      <c r="BN25" s="535"/>
      <c r="BO25" s="535"/>
      <c r="BP25" s="535"/>
      <c r="BQ25" s="535"/>
      <c r="BR25" s="535"/>
      <c r="BS25" s="535"/>
      <c r="BT25" s="535"/>
    </row>
    <row r="26" spans="2:72">
      <c r="B26" s="535"/>
      <c r="C26" s="535"/>
      <c r="D26" s="535"/>
      <c r="E26" s="535"/>
      <c r="F26" s="493" t="e">
        <f>VLOOKUP(E26,'Trade Code'!A:B,2,FALSE)</f>
        <v>#N/A</v>
      </c>
      <c r="G26" s="535"/>
      <c r="H26" s="535"/>
      <c r="I26" s="535"/>
      <c r="J26" s="535"/>
      <c r="K26" s="535"/>
      <c r="L26" s="535"/>
      <c r="M26" s="535"/>
      <c r="N26" s="535"/>
      <c r="O26" s="535"/>
      <c r="P26" s="535"/>
      <c r="Q26" s="535"/>
      <c r="R26" s="535"/>
      <c r="S26" s="535"/>
      <c r="T26" s="535"/>
      <c r="U26" s="535"/>
      <c r="V26" s="535"/>
      <c r="W26" s="535"/>
      <c r="X26" s="535"/>
      <c r="Y26" s="535"/>
      <c r="Z26" s="535"/>
      <c r="AA26" s="535"/>
      <c r="AB26" s="535"/>
      <c r="AC26" s="535"/>
      <c r="AD26" s="535"/>
      <c r="AE26" s="535"/>
      <c r="AF26" s="535"/>
      <c r="AG26" s="535"/>
      <c r="AH26" s="535"/>
      <c r="AI26" s="535"/>
      <c r="AJ26" s="535"/>
      <c r="AK26" s="535"/>
      <c r="AL26" s="535"/>
      <c r="AM26" s="535"/>
      <c r="AN26" s="535"/>
      <c r="AO26" s="535"/>
      <c r="AP26" s="535"/>
      <c r="AQ26" s="535"/>
      <c r="AR26" s="535"/>
      <c r="AS26" s="535"/>
      <c r="AT26" s="535"/>
      <c r="AU26" s="535"/>
      <c r="AV26" s="535"/>
      <c r="AW26" s="535"/>
      <c r="AX26" s="535"/>
      <c r="AY26" s="535"/>
      <c r="AZ26" s="535"/>
      <c r="BA26" s="535"/>
      <c r="BB26" s="535"/>
      <c r="BC26" s="535"/>
      <c r="BD26" s="535"/>
      <c r="BE26" s="535"/>
      <c r="BF26" s="535"/>
      <c r="BG26" s="535"/>
      <c r="BH26" s="535"/>
      <c r="BI26" s="535"/>
      <c r="BJ26" s="535"/>
      <c r="BK26" s="535"/>
      <c r="BL26" s="535"/>
      <c r="BM26" s="535"/>
      <c r="BN26" s="535"/>
      <c r="BO26" s="535"/>
      <c r="BP26" s="535"/>
      <c r="BQ26" s="535"/>
      <c r="BR26" s="535"/>
      <c r="BS26" s="535"/>
      <c r="BT26" s="535"/>
    </row>
    <row r="27" spans="2:72">
      <c r="B27" s="535"/>
      <c r="C27" s="535"/>
      <c r="D27" s="535"/>
      <c r="E27" s="535"/>
      <c r="F27" s="493" t="e">
        <f>VLOOKUP(E27,'Trade Code'!A:B,2,FALSE)</f>
        <v>#N/A</v>
      </c>
      <c r="G27" s="535"/>
      <c r="H27" s="535"/>
      <c r="I27" s="535"/>
      <c r="J27" s="535"/>
      <c r="K27" s="535"/>
      <c r="L27" s="535"/>
      <c r="M27" s="535"/>
      <c r="N27" s="535"/>
      <c r="O27" s="535"/>
      <c r="P27" s="535"/>
      <c r="Q27" s="535"/>
      <c r="R27" s="535"/>
      <c r="S27" s="535"/>
      <c r="T27" s="535"/>
      <c r="U27" s="535"/>
      <c r="V27" s="535"/>
      <c r="W27" s="535"/>
      <c r="X27" s="535"/>
      <c r="Y27" s="535"/>
      <c r="Z27" s="535"/>
      <c r="AA27" s="535"/>
      <c r="AB27" s="535"/>
      <c r="AC27" s="535"/>
      <c r="AD27" s="535"/>
      <c r="AE27" s="535"/>
      <c r="AF27" s="535"/>
      <c r="AG27" s="535"/>
      <c r="AH27" s="535"/>
      <c r="AI27" s="535"/>
      <c r="AJ27" s="535"/>
      <c r="AK27" s="535"/>
      <c r="AL27" s="535"/>
      <c r="AM27" s="535"/>
      <c r="AN27" s="535"/>
      <c r="AO27" s="535"/>
      <c r="AP27" s="535"/>
      <c r="AQ27" s="535"/>
      <c r="AR27" s="535"/>
      <c r="AS27" s="535"/>
      <c r="AT27" s="535"/>
      <c r="AU27" s="535"/>
      <c r="AV27" s="535"/>
      <c r="AW27" s="535"/>
      <c r="AX27" s="535"/>
      <c r="AY27" s="535"/>
      <c r="AZ27" s="535"/>
      <c r="BA27" s="535"/>
      <c r="BB27" s="535"/>
      <c r="BC27" s="535"/>
      <c r="BD27" s="535"/>
      <c r="BE27" s="535"/>
      <c r="BF27" s="535"/>
      <c r="BG27" s="535"/>
      <c r="BH27" s="535"/>
      <c r="BI27" s="535"/>
      <c r="BJ27" s="535"/>
      <c r="BK27" s="535"/>
      <c r="BL27" s="535"/>
      <c r="BM27" s="535"/>
      <c r="BN27" s="535"/>
      <c r="BO27" s="535"/>
      <c r="BP27" s="535"/>
      <c r="BQ27" s="535"/>
      <c r="BR27" s="535"/>
      <c r="BS27" s="535"/>
      <c r="BT27" s="535"/>
    </row>
    <row r="28" spans="2:72">
      <c r="B28" s="535"/>
      <c r="C28" s="535"/>
      <c r="D28" s="535"/>
      <c r="E28" s="535"/>
      <c r="F28" s="493" t="e">
        <f>VLOOKUP(E28,'Trade Code'!A:B,2,FALSE)</f>
        <v>#N/A</v>
      </c>
      <c r="G28" s="535"/>
      <c r="H28" s="535"/>
      <c r="I28" s="535"/>
      <c r="J28" s="535"/>
      <c r="K28" s="535"/>
      <c r="L28" s="535"/>
      <c r="M28" s="535"/>
      <c r="N28" s="535"/>
      <c r="O28" s="535"/>
      <c r="P28" s="535"/>
      <c r="Q28" s="535"/>
      <c r="R28" s="535"/>
      <c r="S28" s="535"/>
      <c r="T28" s="535"/>
      <c r="U28" s="535"/>
      <c r="V28" s="535"/>
      <c r="W28" s="535"/>
      <c r="X28" s="535"/>
      <c r="Y28" s="535"/>
      <c r="Z28" s="535"/>
      <c r="AA28" s="535"/>
      <c r="AB28" s="535"/>
      <c r="AC28" s="535"/>
      <c r="AD28" s="535"/>
      <c r="AE28" s="535"/>
      <c r="AF28" s="535"/>
      <c r="AG28" s="535"/>
      <c r="AH28" s="535"/>
      <c r="AI28" s="535"/>
      <c r="AJ28" s="535"/>
      <c r="AK28" s="535"/>
      <c r="AL28" s="535"/>
      <c r="AM28" s="535"/>
      <c r="AN28" s="535"/>
      <c r="AO28" s="535"/>
      <c r="AP28" s="535"/>
      <c r="AQ28" s="535"/>
      <c r="AR28" s="535"/>
      <c r="AS28" s="535"/>
      <c r="AT28" s="535"/>
      <c r="AU28" s="535"/>
      <c r="AV28" s="535"/>
      <c r="AW28" s="535"/>
      <c r="AX28" s="535"/>
      <c r="AY28" s="535"/>
      <c r="AZ28" s="535"/>
      <c r="BA28" s="535"/>
      <c r="BB28" s="535"/>
      <c r="BC28" s="535"/>
      <c r="BD28" s="535"/>
      <c r="BE28" s="535"/>
      <c r="BF28" s="535"/>
      <c r="BG28" s="535"/>
      <c r="BH28" s="535"/>
      <c r="BI28" s="535"/>
      <c r="BJ28" s="535"/>
      <c r="BK28" s="535"/>
      <c r="BL28" s="535"/>
      <c r="BM28" s="535"/>
      <c r="BN28" s="535"/>
      <c r="BO28" s="535"/>
      <c r="BP28" s="535"/>
      <c r="BQ28" s="535"/>
      <c r="BR28" s="535"/>
      <c r="BS28" s="535"/>
      <c r="BT28" s="535"/>
    </row>
    <row r="29" spans="2:72">
      <c r="B29" s="535"/>
      <c r="C29" s="535"/>
      <c r="D29" s="535"/>
      <c r="E29" s="535"/>
      <c r="F29" s="493" t="e">
        <f>VLOOKUP(E29,'Trade Code'!A:B,2,FALSE)</f>
        <v>#N/A</v>
      </c>
      <c r="G29" s="535"/>
      <c r="H29" s="535"/>
      <c r="I29" s="535"/>
      <c r="J29" s="535"/>
      <c r="K29" s="535"/>
      <c r="L29" s="535"/>
      <c r="M29" s="535"/>
      <c r="N29" s="535"/>
      <c r="O29" s="535"/>
      <c r="P29" s="535"/>
      <c r="Q29" s="535"/>
      <c r="R29" s="535"/>
      <c r="S29" s="535"/>
      <c r="T29" s="535"/>
      <c r="U29" s="535"/>
      <c r="V29" s="535"/>
      <c r="W29" s="535"/>
      <c r="X29" s="535"/>
      <c r="Y29" s="535"/>
      <c r="Z29" s="535"/>
      <c r="AA29" s="535"/>
      <c r="AB29" s="535"/>
      <c r="AC29" s="535"/>
      <c r="AD29" s="535"/>
      <c r="AE29" s="535"/>
      <c r="AF29" s="535"/>
      <c r="AG29" s="535"/>
      <c r="AH29" s="535"/>
      <c r="AI29" s="535"/>
      <c r="AJ29" s="535"/>
      <c r="AK29" s="535"/>
      <c r="AL29" s="535"/>
      <c r="AM29" s="535"/>
      <c r="AN29" s="535"/>
      <c r="AO29" s="535"/>
      <c r="AP29" s="535"/>
      <c r="AQ29" s="535"/>
      <c r="AR29" s="535"/>
      <c r="AS29" s="535"/>
      <c r="AT29" s="535"/>
      <c r="AU29" s="535"/>
      <c r="AV29" s="535"/>
      <c r="AW29" s="535"/>
      <c r="AX29" s="535"/>
      <c r="AY29" s="535"/>
      <c r="AZ29" s="535"/>
      <c r="BA29" s="535"/>
      <c r="BB29" s="535"/>
      <c r="BC29" s="535"/>
      <c r="BD29" s="535"/>
      <c r="BE29" s="535"/>
      <c r="BF29" s="535"/>
      <c r="BG29" s="535"/>
      <c r="BH29" s="535"/>
      <c r="BI29" s="535"/>
      <c r="BJ29" s="535"/>
      <c r="BK29" s="535"/>
      <c r="BL29" s="535"/>
      <c r="BM29" s="535"/>
      <c r="BN29" s="535"/>
      <c r="BO29" s="535"/>
      <c r="BP29" s="535"/>
      <c r="BQ29" s="535"/>
      <c r="BR29" s="535"/>
      <c r="BS29" s="535"/>
      <c r="BT29" s="535"/>
    </row>
    <row r="30" spans="2:72">
      <c r="B30" s="535"/>
      <c r="C30" s="535"/>
      <c r="D30" s="535"/>
      <c r="E30" s="535"/>
      <c r="F30" s="493" t="e">
        <f>VLOOKUP(E30,'Trade Code'!A:B,2,FALSE)</f>
        <v>#N/A</v>
      </c>
      <c r="G30" s="535"/>
      <c r="H30" s="535"/>
      <c r="I30" s="535"/>
      <c r="J30" s="535"/>
      <c r="K30" s="535"/>
      <c r="L30" s="535"/>
      <c r="M30" s="535"/>
      <c r="N30" s="535"/>
      <c r="O30" s="535"/>
      <c r="P30" s="535"/>
      <c r="Q30" s="535"/>
      <c r="R30" s="535"/>
      <c r="S30" s="535"/>
      <c r="T30" s="535"/>
      <c r="U30" s="535"/>
      <c r="V30" s="535"/>
      <c r="W30" s="535"/>
      <c r="X30" s="535"/>
      <c r="Y30" s="535"/>
      <c r="Z30" s="535"/>
      <c r="AA30" s="535"/>
      <c r="AB30" s="535"/>
      <c r="AC30" s="535"/>
      <c r="AD30" s="535"/>
      <c r="AE30" s="535"/>
      <c r="AF30" s="535"/>
      <c r="AG30" s="535"/>
      <c r="AH30" s="535"/>
      <c r="AI30" s="535"/>
      <c r="AJ30" s="535"/>
      <c r="AK30" s="535"/>
      <c r="AL30" s="535"/>
      <c r="AM30" s="535"/>
      <c r="AN30" s="535"/>
      <c r="AO30" s="535"/>
      <c r="AP30" s="535"/>
      <c r="AQ30" s="535"/>
      <c r="AR30" s="535"/>
      <c r="AS30" s="535"/>
      <c r="AT30" s="535"/>
      <c r="AU30" s="535"/>
      <c r="AV30" s="535"/>
      <c r="AW30" s="535"/>
      <c r="AX30" s="535"/>
      <c r="AY30" s="535"/>
      <c r="AZ30" s="535"/>
      <c r="BA30" s="535"/>
      <c r="BB30" s="535"/>
      <c r="BC30" s="535"/>
      <c r="BD30" s="535"/>
      <c r="BE30" s="535"/>
      <c r="BF30" s="535"/>
      <c r="BG30" s="535"/>
      <c r="BH30" s="535"/>
      <c r="BI30" s="535"/>
      <c r="BJ30" s="535"/>
      <c r="BK30" s="535"/>
      <c r="BL30" s="535"/>
      <c r="BM30" s="535"/>
      <c r="BN30" s="535"/>
      <c r="BO30" s="535"/>
      <c r="BP30" s="535"/>
      <c r="BQ30" s="535"/>
      <c r="BR30" s="535"/>
      <c r="BS30" s="535"/>
      <c r="BT30" s="535"/>
    </row>
    <row r="31" spans="2:72">
      <c r="B31" s="535"/>
      <c r="C31" s="535"/>
      <c r="D31" s="535"/>
      <c r="E31" s="535"/>
      <c r="F31" s="493" t="e">
        <f>VLOOKUP(E31,'Trade Code'!A:B,2,FALSE)</f>
        <v>#N/A</v>
      </c>
      <c r="G31" s="535"/>
      <c r="H31" s="535"/>
      <c r="I31" s="535"/>
      <c r="J31" s="535"/>
      <c r="K31" s="535"/>
      <c r="L31" s="535"/>
      <c r="M31" s="535"/>
      <c r="N31" s="535"/>
      <c r="O31" s="535"/>
      <c r="P31" s="535"/>
      <c r="Q31" s="535"/>
      <c r="R31" s="535"/>
      <c r="S31" s="535"/>
      <c r="T31" s="535"/>
      <c r="U31" s="535"/>
      <c r="V31" s="535"/>
      <c r="W31" s="535"/>
      <c r="X31" s="535"/>
      <c r="Y31" s="535"/>
      <c r="Z31" s="535"/>
      <c r="AA31" s="535"/>
      <c r="AB31" s="535"/>
      <c r="AC31" s="535"/>
      <c r="AD31" s="535"/>
      <c r="AE31" s="535"/>
      <c r="AF31" s="535"/>
      <c r="AG31" s="535"/>
      <c r="AH31" s="535"/>
      <c r="AI31" s="535"/>
      <c r="AJ31" s="535"/>
      <c r="AK31" s="535"/>
      <c r="AL31" s="535"/>
      <c r="AM31" s="535"/>
      <c r="AN31" s="535"/>
      <c r="AO31" s="535"/>
      <c r="AP31" s="535"/>
      <c r="AQ31" s="535"/>
      <c r="AR31" s="535"/>
      <c r="AS31" s="535"/>
      <c r="AT31" s="535"/>
      <c r="AU31" s="535"/>
      <c r="AV31" s="535"/>
      <c r="AW31" s="535"/>
      <c r="AX31" s="535"/>
      <c r="AY31" s="535"/>
      <c r="AZ31" s="535"/>
      <c r="BA31" s="535"/>
      <c r="BB31" s="535"/>
      <c r="BC31" s="535"/>
      <c r="BD31" s="535"/>
      <c r="BE31" s="535"/>
      <c r="BF31" s="535"/>
      <c r="BG31" s="535"/>
      <c r="BH31" s="535"/>
      <c r="BI31" s="535"/>
      <c r="BJ31" s="535"/>
      <c r="BK31" s="535"/>
      <c r="BL31" s="535"/>
      <c r="BM31" s="535"/>
      <c r="BN31" s="535"/>
      <c r="BO31" s="535"/>
      <c r="BP31" s="535"/>
      <c r="BQ31" s="535"/>
      <c r="BR31" s="535"/>
      <c r="BS31" s="535"/>
      <c r="BT31" s="535"/>
    </row>
    <row r="32" spans="2:72">
      <c r="B32" s="535"/>
      <c r="C32" s="535"/>
      <c r="D32" s="535"/>
      <c r="E32" s="535"/>
      <c r="F32" s="493" t="e">
        <f>VLOOKUP(E32,'Trade Code'!A:B,2,FALSE)</f>
        <v>#N/A</v>
      </c>
      <c r="G32" s="535"/>
      <c r="H32" s="535"/>
      <c r="I32" s="535"/>
      <c r="J32" s="535"/>
      <c r="K32" s="535"/>
      <c r="L32" s="535"/>
      <c r="M32" s="535"/>
      <c r="N32" s="535"/>
      <c r="O32" s="535"/>
      <c r="P32" s="535"/>
      <c r="Q32" s="535"/>
      <c r="R32" s="535"/>
      <c r="S32" s="535"/>
      <c r="T32" s="535"/>
      <c r="U32" s="535"/>
      <c r="V32" s="535"/>
      <c r="W32" s="535"/>
      <c r="X32" s="535"/>
      <c r="Y32" s="535"/>
      <c r="Z32" s="535"/>
      <c r="AA32" s="535"/>
      <c r="AB32" s="535"/>
      <c r="AC32" s="535"/>
      <c r="AD32" s="535"/>
      <c r="AE32" s="535"/>
      <c r="AF32" s="535"/>
      <c r="AG32" s="535"/>
      <c r="AH32" s="535"/>
      <c r="AI32" s="535"/>
      <c r="AJ32" s="535"/>
      <c r="AK32" s="535"/>
      <c r="AL32" s="535"/>
      <c r="AM32" s="535"/>
      <c r="AN32" s="535"/>
      <c r="AO32" s="535"/>
      <c r="AP32" s="535"/>
      <c r="AQ32" s="535"/>
      <c r="AR32" s="535"/>
      <c r="AS32" s="535"/>
      <c r="AT32" s="535"/>
      <c r="AU32" s="535"/>
      <c r="AV32" s="535"/>
      <c r="AW32" s="535"/>
      <c r="AX32" s="535"/>
      <c r="AY32" s="535"/>
      <c r="AZ32" s="535"/>
      <c r="BA32" s="535"/>
      <c r="BB32" s="535"/>
      <c r="BC32" s="535"/>
      <c r="BD32" s="535"/>
      <c r="BE32" s="535"/>
      <c r="BF32" s="535"/>
      <c r="BG32" s="535"/>
      <c r="BH32" s="535"/>
      <c r="BI32" s="535"/>
      <c r="BJ32" s="535"/>
      <c r="BK32" s="535"/>
      <c r="BL32" s="535"/>
      <c r="BM32" s="535"/>
      <c r="BN32" s="535"/>
      <c r="BO32" s="535"/>
      <c r="BP32" s="535"/>
      <c r="BQ32" s="535"/>
      <c r="BR32" s="535"/>
      <c r="BS32" s="535"/>
      <c r="BT32" s="535"/>
    </row>
    <row r="33" spans="2:72">
      <c r="B33" s="535"/>
      <c r="C33" s="535"/>
      <c r="D33" s="535"/>
      <c r="E33" s="535"/>
      <c r="F33" s="493" t="e">
        <f>VLOOKUP(E33,'Trade Code'!A:B,2,FALSE)</f>
        <v>#N/A</v>
      </c>
      <c r="G33" s="535"/>
      <c r="H33" s="535"/>
      <c r="I33" s="535"/>
      <c r="J33" s="535"/>
      <c r="K33" s="535"/>
      <c r="L33" s="535"/>
      <c r="M33" s="535"/>
      <c r="N33" s="535"/>
      <c r="O33" s="535"/>
      <c r="P33" s="535"/>
      <c r="Q33" s="535"/>
      <c r="R33" s="535"/>
      <c r="S33" s="535"/>
      <c r="T33" s="535"/>
      <c r="U33" s="535"/>
      <c r="V33" s="535"/>
      <c r="W33" s="535"/>
      <c r="X33" s="535"/>
      <c r="Y33" s="535"/>
      <c r="Z33" s="535"/>
      <c r="AA33" s="535"/>
      <c r="AB33" s="535"/>
      <c r="AC33" s="535"/>
      <c r="AD33" s="535"/>
      <c r="AE33" s="535"/>
      <c r="AF33" s="535"/>
      <c r="AG33" s="535"/>
      <c r="AH33" s="535"/>
      <c r="AI33" s="535"/>
      <c r="AJ33" s="535"/>
      <c r="AK33" s="535"/>
      <c r="AL33" s="535"/>
      <c r="AM33" s="535"/>
      <c r="AN33" s="535"/>
      <c r="AO33" s="535"/>
      <c r="AP33" s="535"/>
      <c r="AQ33" s="535"/>
      <c r="AR33" s="535"/>
      <c r="AS33" s="535"/>
      <c r="AT33" s="535"/>
      <c r="AU33" s="535"/>
      <c r="AV33" s="535"/>
      <c r="AW33" s="535"/>
      <c r="AX33" s="535"/>
      <c r="AY33" s="535"/>
      <c r="AZ33" s="535"/>
      <c r="BA33" s="535"/>
      <c r="BB33" s="535"/>
      <c r="BC33" s="535"/>
      <c r="BD33" s="535"/>
      <c r="BE33" s="535"/>
      <c r="BF33" s="535"/>
      <c r="BG33" s="535"/>
      <c r="BH33" s="535"/>
      <c r="BI33" s="535"/>
      <c r="BJ33" s="535"/>
      <c r="BK33" s="535"/>
      <c r="BL33" s="535"/>
      <c r="BM33" s="535"/>
      <c r="BN33" s="535"/>
      <c r="BO33" s="535"/>
      <c r="BP33" s="535"/>
      <c r="BQ33" s="535"/>
      <c r="BR33" s="535"/>
      <c r="BS33" s="535"/>
      <c r="BT33" s="535"/>
    </row>
    <row r="34" spans="2:72">
      <c r="B34" s="535"/>
      <c r="C34" s="535"/>
      <c r="D34" s="535"/>
      <c r="E34" s="535"/>
      <c r="F34" s="493" t="e">
        <f>VLOOKUP(E34,'Trade Code'!A:B,2,FALSE)</f>
        <v>#N/A</v>
      </c>
      <c r="G34" s="535"/>
      <c r="H34" s="535"/>
      <c r="I34" s="535"/>
      <c r="J34" s="535"/>
      <c r="K34" s="535"/>
      <c r="L34" s="535"/>
      <c r="M34" s="535"/>
      <c r="N34" s="535"/>
      <c r="O34" s="535"/>
      <c r="P34" s="535"/>
      <c r="Q34" s="535"/>
      <c r="R34" s="535"/>
      <c r="S34" s="535"/>
      <c r="T34" s="535"/>
      <c r="U34" s="535"/>
      <c r="V34" s="535"/>
      <c r="W34" s="535"/>
      <c r="X34" s="535"/>
      <c r="Y34" s="535"/>
      <c r="Z34" s="535"/>
      <c r="AA34" s="535"/>
      <c r="AB34" s="535"/>
      <c r="AC34" s="535"/>
      <c r="AD34" s="535"/>
      <c r="AE34" s="535"/>
      <c r="AF34" s="535"/>
      <c r="AG34" s="535"/>
      <c r="AH34" s="535"/>
      <c r="AI34" s="535"/>
      <c r="AJ34" s="535"/>
      <c r="AK34" s="535"/>
      <c r="AL34" s="535"/>
      <c r="AM34" s="535"/>
      <c r="AN34" s="535"/>
      <c r="AO34" s="535"/>
      <c r="AP34" s="535"/>
      <c r="AQ34" s="535"/>
      <c r="AR34" s="535"/>
      <c r="AS34" s="535"/>
      <c r="AT34" s="535"/>
      <c r="AU34" s="535"/>
      <c r="AV34" s="535"/>
      <c r="AW34" s="535"/>
      <c r="AX34" s="535"/>
      <c r="AY34" s="535"/>
      <c r="AZ34" s="535"/>
      <c r="BA34" s="535"/>
      <c r="BB34" s="535"/>
      <c r="BC34" s="535"/>
      <c r="BD34" s="535"/>
      <c r="BE34" s="535"/>
      <c r="BF34" s="535"/>
      <c r="BG34" s="535"/>
      <c r="BH34" s="535"/>
      <c r="BI34" s="535"/>
      <c r="BJ34" s="535"/>
      <c r="BK34" s="535"/>
      <c r="BL34" s="535"/>
      <c r="BM34" s="535"/>
      <c r="BN34" s="535"/>
      <c r="BO34" s="535"/>
      <c r="BP34" s="535"/>
      <c r="BQ34" s="535"/>
      <c r="BR34" s="535"/>
      <c r="BS34" s="535"/>
      <c r="BT34" s="535"/>
    </row>
    <row r="35" spans="2:72">
      <c r="B35" s="535"/>
      <c r="C35" s="535"/>
      <c r="D35" s="535"/>
      <c r="E35" s="535"/>
      <c r="F35" s="493" t="e">
        <f>VLOOKUP(E35,'Trade Code'!A:B,2,FALSE)</f>
        <v>#N/A</v>
      </c>
      <c r="G35" s="535"/>
      <c r="H35" s="535"/>
      <c r="I35" s="535"/>
      <c r="J35" s="535"/>
      <c r="K35" s="535"/>
      <c r="L35" s="535"/>
      <c r="M35" s="535"/>
      <c r="N35" s="535"/>
      <c r="O35" s="535"/>
      <c r="P35" s="535"/>
      <c r="Q35" s="535"/>
      <c r="R35" s="535"/>
      <c r="S35" s="535"/>
      <c r="T35" s="535"/>
      <c r="U35" s="535"/>
      <c r="V35" s="535"/>
      <c r="W35" s="535"/>
      <c r="X35" s="535"/>
      <c r="Y35" s="535"/>
      <c r="Z35" s="535"/>
      <c r="AA35" s="535"/>
      <c r="AB35" s="535"/>
      <c r="AC35" s="535"/>
      <c r="AD35" s="535"/>
      <c r="AE35" s="535"/>
      <c r="AF35" s="535"/>
      <c r="AG35" s="535"/>
      <c r="AH35" s="535"/>
      <c r="AI35" s="535"/>
      <c r="AJ35" s="535"/>
      <c r="AK35" s="535"/>
      <c r="AL35" s="535"/>
      <c r="AM35" s="535"/>
      <c r="AN35" s="535"/>
      <c r="AO35" s="535"/>
      <c r="AP35" s="535"/>
      <c r="AQ35" s="535"/>
      <c r="AR35" s="535"/>
      <c r="AS35" s="535"/>
      <c r="AT35" s="535"/>
      <c r="AU35" s="535"/>
      <c r="AV35" s="535"/>
      <c r="AW35" s="535"/>
      <c r="AX35" s="535"/>
      <c r="AY35" s="535"/>
      <c r="AZ35" s="535"/>
      <c r="BA35" s="535"/>
      <c r="BB35" s="535"/>
      <c r="BC35" s="535"/>
      <c r="BD35" s="535"/>
      <c r="BE35" s="535"/>
      <c r="BF35" s="535"/>
      <c r="BG35" s="535"/>
      <c r="BH35" s="535"/>
      <c r="BI35" s="535"/>
      <c r="BJ35" s="535"/>
      <c r="BK35" s="535"/>
      <c r="BL35" s="535"/>
      <c r="BM35" s="535"/>
      <c r="BN35" s="535"/>
      <c r="BO35" s="535"/>
      <c r="BP35" s="535"/>
      <c r="BQ35" s="535"/>
      <c r="BR35" s="535"/>
      <c r="BS35" s="535"/>
      <c r="BT35" s="535"/>
    </row>
    <row r="36" spans="2:72">
      <c r="B36" s="535"/>
      <c r="C36" s="535"/>
      <c r="D36" s="535"/>
      <c r="E36" s="535"/>
      <c r="F36" s="493" t="e">
        <f>VLOOKUP(E36,'Trade Code'!A:B,2,FALSE)</f>
        <v>#N/A</v>
      </c>
      <c r="G36" s="535"/>
      <c r="H36" s="535"/>
      <c r="I36" s="535"/>
      <c r="J36" s="535"/>
      <c r="K36" s="535"/>
      <c r="L36" s="535"/>
      <c r="M36" s="535"/>
      <c r="N36" s="535"/>
      <c r="O36" s="535"/>
      <c r="P36" s="535"/>
      <c r="Q36" s="535"/>
      <c r="R36" s="535"/>
      <c r="S36" s="535"/>
      <c r="T36" s="535"/>
      <c r="U36" s="535"/>
      <c r="V36" s="535"/>
      <c r="W36" s="535"/>
      <c r="X36" s="535"/>
      <c r="Y36" s="535"/>
      <c r="Z36" s="535"/>
      <c r="AA36" s="535"/>
      <c r="AB36" s="535"/>
      <c r="AC36" s="535"/>
      <c r="AD36" s="535"/>
      <c r="AE36" s="535"/>
      <c r="AF36" s="535"/>
      <c r="AG36" s="535"/>
      <c r="AH36" s="535"/>
      <c r="AI36" s="535"/>
      <c r="AJ36" s="535"/>
      <c r="AK36" s="535"/>
      <c r="AL36" s="535"/>
      <c r="AM36" s="535"/>
      <c r="AN36" s="535"/>
      <c r="AO36" s="535"/>
      <c r="AP36" s="535"/>
      <c r="AQ36" s="535"/>
      <c r="AR36" s="535"/>
      <c r="AS36" s="535"/>
      <c r="AT36" s="535"/>
      <c r="AU36" s="535"/>
      <c r="AV36" s="535"/>
      <c r="AW36" s="535"/>
      <c r="AX36" s="535"/>
      <c r="AY36" s="535"/>
      <c r="AZ36" s="535"/>
      <c r="BA36" s="535"/>
      <c r="BB36" s="535"/>
      <c r="BC36" s="535"/>
      <c r="BD36" s="535"/>
      <c r="BE36" s="535"/>
      <c r="BF36" s="535"/>
      <c r="BG36" s="535"/>
      <c r="BH36" s="535"/>
      <c r="BI36" s="535"/>
      <c r="BJ36" s="535"/>
      <c r="BK36" s="535"/>
      <c r="BL36" s="535"/>
      <c r="BM36" s="535"/>
      <c r="BN36" s="535"/>
      <c r="BO36" s="535"/>
      <c r="BP36" s="535"/>
      <c r="BQ36" s="535"/>
      <c r="BR36" s="535"/>
      <c r="BS36" s="535"/>
      <c r="BT36" s="535"/>
    </row>
    <row r="37" spans="2:72">
      <c r="B37" s="535"/>
      <c r="C37" s="535"/>
      <c r="D37" s="535"/>
      <c r="E37" s="535"/>
      <c r="F37" s="493" t="e">
        <f>VLOOKUP(E37,'Trade Code'!A:B,2,FALSE)</f>
        <v>#N/A</v>
      </c>
      <c r="G37" s="535"/>
      <c r="H37" s="535"/>
      <c r="I37" s="535"/>
      <c r="J37" s="535"/>
      <c r="K37" s="535"/>
      <c r="L37" s="535"/>
      <c r="M37" s="535"/>
      <c r="N37" s="535"/>
      <c r="O37" s="535"/>
      <c r="P37" s="535"/>
      <c r="Q37" s="535"/>
      <c r="R37" s="535"/>
      <c r="S37" s="535"/>
      <c r="T37" s="535"/>
      <c r="U37" s="535"/>
      <c r="V37" s="535"/>
      <c r="W37" s="535"/>
      <c r="X37" s="535"/>
      <c r="Y37" s="535"/>
      <c r="Z37" s="535"/>
      <c r="AA37" s="535"/>
      <c r="AB37" s="535"/>
      <c r="AC37" s="535"/>
      <c r="AD37" s="535"/>
      <c r="AE37" s="535"/>
      <c r="AF37" s="535"/>
      <c r="AG37" s="535"/>
      <c r="AH37" s="535"/>
      <c r="AI37" s="535"/>
      <c r="AJ37" s="535"/>
      <c r="AK37" s="535"/>
      <c r="AL37" s="535"/>
      <c r="AM37" s="535"/>
      <c r="AN37" s="535"/>
      <c r="AO37" s="535"/>
      <c r="AP37" s="535"/>
      <c r="AQ37" s="535"/>
      <c r="AR37" s="535"/>
      <c r="AS37" s="535"/>
      <c r="AT37" s="535"/>
      <c r="AU37" s="535"/>
      <c r="AV37" s="535"/>
      <c r="AW37" s="535"/>
      <c r="AX37" s="535"/>
      <c r="AY37" s="535"/>
      <c r="AZ37" s="535"/>
      <c r="BA37" s="535"/>
      <c r="BB37" s="535"/>
      <c r="BC37" s="535"/>
      <c r="BD37" s="535"/>
      <c r="BE37" s="535"/>
      <c r="BF37" s="535"/>
      <c r="BG37" s="535"/>
      <c r="BH37" s="535"/>
      <c r="BI37" s="535"/>
      <c r="BJ37" s="535"/>
      <c r="BK37" s="535"/>
      <c r="BL37" s="535"/>
      <c r="BM37" s="535"/>
      <c r="BN37" s="535"/>
      <c r="BO37" s="535"/>
      <c r="BP37" s="535"/>
      <c r="BQ37" s="535"/>
      <c r="BR37" s="535"/>
      <c r="BS37" s="535"/>
      <c r="BT37" s="535"/>
    </row>
    <row r="38" spans="2:72">
      <c r="B38" s="535"/>
      <c r="C38" s="535"/>
      <c r="D38" s="535"/>
      <c r="E38" s="535"/>
      <c r="F38" s="493" t="e">
        <f>VLOOKUP(E38,'Trade Code'!A:B,2,FALSE)</f>
        <v>#N/A</v>
      </c>
      <c r="G38" s="535"/>
      <c r="H38" s="535"/>
      <c r="I38" s="535"/>
      <c r="J38" s="535"/>
      <c r="K38" s="535"/>
      <c r="L38" s="535"/>
      <c r="M38" s="535"/>
      <c r="N38" s="535"/>
      <c r="O38" s="535"/>
      <c r="P38" s="535"/>
      <c r="Q38" s="535"/>
      <c r="R38" s="535"/>
      <c r="S38" s="535"/>
      <c r="T38" s="535"/>
      <c r="U38" s="535"/>
      <c r="V38" s="535"/>
      <c r="W38" s="535"/>
      <c r="X38" s="535"/>
      <c r="Y38" s="535"/>
      <c r="Z38" s="535"/>
      <c r="AA38" s="535"/>
      <c r="AB38" s="535"/>
      <c r="AC38" s="535"/>
      <c r="AD38" s="535"/>
      <c r="AE38" s="535"/>
      <c r="AF38" s="535"/>
      <c r="AG38" s="535"/>
      <c r="AH38" s="535"/>
      <c r="AI38" s="535"/>
      <c r="AJ38" s="535"/>
      <c r="AK38" s="535"/>
      <c r="AL38" s="535"/>
      <c r="AM38" s="535"/>
      <c r="AN38" s="535"/>
      <c r="AO38" s="535"/>
      <c r="AP38" s="535"/>
      <c r="AQ38" s="535"/>
      <c r="AR38" s="535"/>
      <c r="AS38" s="535"/>
      <c r="AT38" s="535"/>
      <c r="AU38" s="535"/>
      <c r="AV38" s="535"/>
      <c r="AW38" s="535"/>
      <c r="AX38" s="535"/>
      <c r="AY38" s="535"/>
      <c r="AZ38" s="535"/>
      <c r="BA38" s="535"/>
      <c r="BB38" s="535"/>
      <c r="BC38" s="535"/>
      <c r="BD38" s="535"/>
      <c r="BE38" s="535"/>
      <c r="BF38" s="535"/>
      <c r="BG38" s="535"/>
      <c r="BH38" s="535"/>
      <c r="BI38" s="535"/>
      <c r="BJ38" s="535"/>
      <c r="BK38" s="535"/>
      <c r="BL38" s="535"/>
      <c r="BM38" s="535"/>
      <c r="BN38" s="535"/>
      <c r="BO38" s="535"/>
      <c r="BP38" s="535"/>
      <c r="BQ38" s="535"/>
      <c r="BR38" s="535"/>
      <c r="BS38" s="535"/>
      <c r="BT38" s="535"/>
    </row>
    <row r="39" spans="2:72">
      <c r="B39" s="535"/>
      <c r="C39" s="535"/>
      <c r="D39" s="535"/>
      <c r="E39" s="535"/>
      <c r="F39" s="493" t="e">
        <f>VLOOKUP(E39,'Trade Code'!A:B,2,FALSE)</f>
        <v>#N/A</v>
      </c>
      <c r="G39" s="535"/>
      <c r="H39" s="535"/>
      <c r="I39" s="535"/>
      <c r="J39" s="535"/>
      <c r="K39" s="535"/>
      <c r="L39" s="535"/>
      <c r="M39" s="535"/>
      <c r="N39" s="535"/>
      <c r="O39" s="535"/>
      <c r="P39" s="535"/>
      <c r="Q39" s="535"/>
      <c r="R39" s="535"/>
      <c r="S39" s="535"/>
      <c r="T39" s="535"/>
      <c r="U39" s="535"/>
      <c r="V39" s="535"/>
      <c r="W39" s="535"/>
      <c r="X39" s="535"/>
      <c r="Y39" s="535"/>
      <c r="Z39" s="535"/>
      <c r="AA39" s="535"/>
      <c r="AB39" s="535"/>
      <c r="AC39" s="535"/>
      <c r="AD39" s="535"/>
      <c r="AE39" s="535"/>
      <c r="AF39" s="535"/>
      <c r="AG39" s="535"/>
      <c r="AH39" s="535"/>
      <c r="AI39" s="535"/>
      <c r="AJ39" s="535"/>
      <c r="AK39" s="535"/>
      <c r="AL39" s="535"/>
      <c r="AM39" s="535"/>
      <c r="AN39" s="535"/>
      <c r="AO39" s="535"/>
      <c r="AP39" s="535"/>
      <c r="AQ39" s="535"/>
      <c r="AR39" s="535"/>
      <c r="AS39" s="535"/>
      <c r="AT39" s="535"/>
      <c r="AU39" s="535"/>
      <c r="AV39" s="535"/>
      <c r="AW39" s="535"/>
      <c r="AX39" s="535"/>
      <c r="AY39" s="535"/>
      <c r="AZ39" s="535"/>
      <c r="BA39" s="535"/>
      <c r="BB39" s="535"/>
      <c r="BC39" s="535"/>
      <c r="BD39" s="535"/>
      <c r="BE39" s="535"/>
      <c r="BF39" s="535"/>
      <c r="BG39" s="535"/>
      <c r="BH39" s="535"/>
      <c r="BI39" s="535"/>
      <c r="BJ39" s="535"/>
      <c r="BK39" s="535"/>
      <c r="BL39" s="535"/>
      <c r="BM39" s="535"/>
      <c r="BN39" s="535"/>
      <c r="BO39" s="535"/>
      <c r="BP39" s="535"/>
      <c r="BQ39" s="535"/>
      <c r="BR39" s="535"/>
      <c r="BS39" s="535"/>
      <c r="BT39" s="535"/>
    </row>
    <row r="40" spans="2:72">
      <c r="B40" s="535"/>
      <c r="C40" s="535"/>
      <c r="D40" s="535"/>
      <c r="E40" s="535"/>
      <c r="F40" s="493" t="e">
        <f>VLOOKUP(E40,'Trade Code'!A:B,2,FALSE)</f>
        <v>#N/A</v>
      </c>
      <c r="G40" s="535"/>
      <c r="H40" s="535"/>
      <c r="I40" s="535"/>
      <c r="J40" s="535"/>
      <c r="K40" s="535"/>
      <c r="L40" s="535"/>
      <c r="M40" s="535"/>
      <c r="N40" s="535"/>
      <c r="O40" s="535"/>
      <c r="P40" s="535"/>
      <c r="Q40" s="535"/>
      <c r="R40" s="535"/>
      <c r="S40" s="535"/>
      <c r="T40" s="535"/>
      <c r="U40" s="535"/>
      <c r="V40" s="535"/>
      <c r="W40" s="535"/>
      <c r="X40" s="535"/>
      <c r="Y40" s="535"/>
      <c r="Z40" s="535"/>
      <c r="AA40" s="535"/>
      <c r="AB40" s="535"/>
      <c r="AC40" s="535"/>
      <c r="AD40" s="535"/>
      <c r="AE40" s="535"/>
      <c r="AF40" s="535"/>
      <c r="AG40" s="535"/>
      <c r="AH40" s="535"/>
      <c r="AI40" s="535"/>
      <c r="AJ40" s="535"/>
      <c r="AK40" s="535"/>
      <c r="AL40" s="535"/>
      <c r="AM40" s="535"/>
      <c r="AN40" s="535"/>
      <c r="AO40" s="535"/>
      <c r="AP40" s="535"/>
      <c r="AQ40" s="535"/>
      <c r="AR40" s="535"/>
      <c r="AS40" s="535"/>
      <c r="AT40" s="535"/>
      <c r="AU40" s="535"/>
      <c r="AV40" s="535"/>
      <c r="AW40" s="535"/>
      <c r="AX40" s="535"/>
      <c r="AY40" s="535"/>
      <c r="AZ40" s="535"/>
      <c r="BA40" s="535"/>
      <c r="BB40" s="535"/>
      <c r="BC40" s="535"/>
      <c r="BD40" s="535"/>
      <c r="BE40" s="535"/>
      <c r="BF40" s="535"/>
      <c r="BG40" s="535"/>
      <c r="BH40" s="535"/>
      <c r="BI40" s="535"/>
      <c r="BJ40" s="535"/>
      <c r="BK40" s="535"/>
      <c r="BL40" s="535"/>
      <c r="BM40" s="535"/>
      <c r="BN40" s="535"/>
      <c r="BO40" s="535"/>
      <c r="BP40" s="535"/>
      <c r="BQ40" s="535"/>
      <c r="BR40" s="535"/>
      <c r="BS40" s="535"/>
      <c r="BT40" s="535"/>
    </row>
    <row r="41" spans="2:72">
      <c r="B41" s="535"/>
      <c r="C41" s="535"/>
      <c r="D41" s="535"/>
      <c r="E41" s="535"/>
      <c r="F41" s="493" t="e">
        <f>VLOOKUP(E41,'Trade Code'!A:B,2,FALSE)</f>
        <v>#N/A</v>
      </c>
      <c r="G41" s="535"/>
      <c r="H41" s="535"/>
      <c r="I41" s="535"/>
      <c r="J41" s="535"/>
      <c r="K41" s="535"/>
      <c r="L41" s="535"/>
      <c r="M41" s="535"/>
      <c r="N41" s="535"/>
      <c r="O41" s="535"/>
      <c r="P41" s="535"/>
      <c r="Q41" s="535"/>
      <c r="R41" s="535"/>
      <c r="S41" s="535"/>
      <c r="T41" s="535"/>
      <c r="U41" s="535"/>
      <c r="V41" s="535"/>
      <c r="W41" s="535"/>
      <c r="X41" s="535"/>
      <c r="Y41" s="535"/>
      <c r="Z41" s="535"/>
      <c r="AA41" s="535"/>
      <c r="AB41" s="535"/>
      <c r="AC41" s="535"/>
      <c r="AD41" s="535"/>
      <c r="AE41" s="535"/>
      <c r="AF41" s="535"/>
      <c r="AG41" s="535"/>
      <c r="AH41" s="535"/>
      <c r="AI41" s="535"/>
      <c r="AJ41" s="535"/>
      <c r="AK41" s="535"/>
      <c r="AL41" s="535"/>
      <c r="AM41" s="535"/>
      <c r="AN41" s="535"/>
      <c r="AO41" s="535"/>
      <c r="AP41" s="535"/>
      <c r="AQ41" s="535"/>
      <c r="AR41" s="535"/>
      <c r="AS41" s="535"/>
      <c r="AT41" s="535"/>
      <c r="AU41" s="535"/>
      <c r="AV41" s="535"/>
      <c r="AW41" s="535"/>
      <c r="AX41" s="535"/>
      <c r="AY41" s="535"/>
      <c r="AZ41" s="535"/>
      <c r="BA41" s="535"/>
      <c r="BB41" s="535"/>
      <c r="BC41" s="535"/>
      <c r="BD41" s="535"/>
      <c r="BE41" s="535"/>
      <c r="BF41" s="535"/>
      <c r="BG41" s="535"/>
      <c r="BH41" s="535"/>
      <c r="BI41" s="535"/>
      <c r="BJ41" s="535"/>
      <c r="BK41" s="535"/>
      <c r="BL41" s="535"/>
      <c r="BM41" s="535"/>
      <c r="BN41" s="535"/>
      <c r="BO41" s="535"/>
      <c r="BP41" s="535"/>
      <c r="BQ41" s="535"/>
      <c r="BR41" s="535"/>
      <c r="BS41" s="535"/>
      <c r="BT41" s="535"/>
    </row>
    <row r="42" spans="2:72">
      <c r="B42" s="535"/>
      <c r="C42" s="535"/>
      <c r="D42" s="535"/>
      <c r="E42" s="535"/>
      <c r="F42" s="493" t="e">
        <f>VLOOKUP(E42,'Trade Code'!A:B,2,FALSE)</f>
        <v>#N/A</v>
      </c>
      <c r="G42" s="535"/>
      <c r="H42" s="535"/>
      <c r="I42" s="535"/>
      <c r="J42" s="535"/>
      <c r="K42" s="535"/>
      <c r="L42" s="535"/>
      <c r="M42" s="535"/>
      <c r="N42" s="535"/>
      <c r="O42" s="535"/>
      <c r="P42" s="535"/>
      <c r="Q42" s="535"/>
      <c r="R42" s="535"/>
      <c r="S42" s="535"/>
      <c r="T42" s="535"/>
      <c r="U42" s="535"/>
      <c r="V42" s="535"/>
      <c r="W42" s="535"/>
      <c r="X42" s="535"/>
      <c r="Y42" s="535"/>
      <c r="Z42" s="535"/>
      <c r="AA42" s="535"/>
      <c r="AB42" s="535"/>
      <c r="AC42" s="535"/>
      <c r="AD42" s="535"/>
      <c r="AE42" s="535"/>
      <c r="AF42" s="535"/>
      <c r="AG42" s="535"/>
      <c r="AH42" s="535"/>
      <c r="AI42" s="535"/>
      <c r="AJ42" s="535"/>
      <c r="AK42" s="535"/>
      <c r="AL42" s="535"/>
      <c r="AM42" s="535"/>
      <c r="AN42" s="535"/>
      <c r="AO42" s="535"/>
      <c r="AP42" s="535"/>
      <c r="AQ42" s="535"/>
      <c r="AR42" s="535"/>
      <c r="AS42" s="535"/>
      <c r="AT42" s="535"/>
      <c r="AU42" s="535"/>
      <c r="AV42" s="535"/>
      <c r="AW42" s="535"/>
      <c r="AX42" s="535"/>
      <c r="AY42" s="535"/>
      <c r="AZ42" s="535"/>
      <c r="BA42" s="535"/>
      <c r="BB42" s="535"/>
      <c r="BC42" s="535"/>
      <c r="BD42" s="535"/>
      <c r="BE42" s="535"/>
      <c r="BF42" s="535"/>
      <c r="BG42" s="535"/>
      <c r="BH42" s="535"/>
      <c r="BI42" s="535"/>
      <c r="BJ42" s="535"/>
      <c r="BK42" s="535"/>
      <c r="BL42" s="535"/>
      <c r="BM42" s="535"/>
      <c r="BN42" s="535"/>
      <c r="BO42" s="535"/>
      <c r="BP42" s="535"/>
      <c r="BQ42" s="535"/>
      <c r="BR42" s="535"/>
      <c r="BS42" s="535"/>
      <c r="BT42" s="535"/>
    </row>
    <row r="43" spans="2:72">
      <c r="B43" s="535"/>
      <c r="C43" s="535"/>
      <c r="D43" s="535"/>
      <c r="E43" s="535"/>
      <c r="F43" s="493" t="e">
        <f>VLOOKUP(E43,'Trade Code'!A:B,2,FALSE)</f>
        <v>#N/A</v>
      </c>
      <c r="G43" s="535"/>
      <c r="H43" s="535"/>
      <c r="I43" s="535"/>
      <c r="J43" s="535"/>
      <c r="K43" s="535"/>
      <c r="L43" s="535"/>
      <c r="M43" s="535"/>
      <c r="N43" s="535"/>
      <c r="O43" s="535"/>
      <c r="P43" s="535"/>
      <c r="Q43" s="535"/>
      <c r="R43" s="535"/>
      <c r="S43" s="535"/>
      <c r="T43" s="535"/>
      <c r="U43" s="535"/>
      <c r="V43" s="535"/>
      <c r="W43" s="535"/>
      <c r="X43" s="535"/>
      <c r="Y43" s="535"/>
      <c r="Z43" s="535"/>
      <c r="AA43" s="535"/>
      <c r="AB43" s="535"/>
      <c r="AC43" s="535"/>
      <c r="AD43" s="535"/>
      <c r="AE43" s="535"/>
      <c r="AF43" s="535"/>
      <c r="AG43" s="535"/>
      <c r="AH43" s="535"/>
      <c r="AI43" s="535"/>
      <c r="AJ43" s="535"/>
      <c r="AK43" s="535"/>
      <c r="AL43" s="535"/>
      <c r="AM43" s="535"/>
      <c r="AN43" s="535"/>
      <c r="AO43" s="535"/>
      <c r="AP43" s="535"/>
      <c r="AQ43" s="535"/>
      <c r="AR43" s="535"/>
      <c r="AS43" s="535"/>
      <c r="AT43" s="535"/>
      <c r="AU43" s="535"/>
      <c r="AV43" s="535"/>
      <c r="AW43" s="535"/>
      <c r="AX43" s="535"/>
      <c r="AY43" s="535"/>
      <c r="AZ43" s="535"/>
      <c r="BA43" s="535"/>
      <c r="BB43" s="535"/>
      <c r="BC43" s="535"/>
      <c r="BD43" s="535"/>
      <c r="BE43" s="535"/>
      <c r="BF43" s="535"/>
      <c r="BG43" s="535"/>
      <c r="BH43" s="535"/>
      <c r="BI43" s="535"/>
      <c r="BJ43" s="535"/>
      <c r="BK43" s="535"/>
      <c r="BL43" s="535"/>
      <c r="BM43" s="535"/>
      <c r="BN43" s="535"/>
      <c r="BO43" s="535"/>
      <c r="BP43" s="535"/>
      <c r="BQ43" s="535"/>
      <c r="BR43" s="535"/>
      <c r="BS43" s="535"/>
      <c r="BT43" s="535"/>
    </row>
    <row r="44" spans="2:72">
      <c r="B44" s="535"/>
      <c r="C44" s="535"/>
      <c r="D44" s="535"/>
      <c r="E44" s="535"/>
      <c r="F44" s="493" t="e">
        <f>VLOOKUP(E44,'Trade Code'!A:B,2,FALSE)</f>
        <v>#N/A</v>
      </c>
      <c r="G44" s="535"/>
      <c r="H44" s="535"/>
      <c r="I44" s="535"/>
      <c r="J44" s="535"/>
      <c r="K44" s="535"/>
      <c r="L44" s="535"/>
      <c r="M44" s="535"/>
      <c r="N44" s="535"/>
      <c r="O44" s="535"/>
      <c r="P44" s="535"/>
      <c r="Q44" s="535"/>
      <c r="R44" s="535"/>
      <c r="S44" s="535"/>
      <c r="T44" s="535"/>
      <c r="U44" s="535"/>
      <c r="V44" s="535"/>
      <c r="W44" s="535"/>
      <c r="X44" s="535"/>
      <c r="Y44" s="535"/>
      <c r="Z44" s="535"/>
      <c r="AA44" s="535"/>
      <c r="AB44" s="535"/>
      <c r="AC44" s="535"/>
      <c r="AD44" s="535"/>
      <c r="AE44" s="535"/>
      <c r="AF44" s="535"/>
      <c r="AG44" s="535"/>
      <c r="AH44" s="535"/>
      <c r="AI44" s="535"/>
      <c r="AJ44" s="535"/>
      <c r="AK44" s="535"/>
      <c r="AL44" s="535"/>
      <c r="AM44" s="535"/>
      <c r="AN44" s="535"/>
      <c r="AO44" s="535"/>
      <c r="AP44" s="535"/>
      <c r="AQ44" s="535"/>
      <c r="AR44" s="535"/>
      <c r="AS44" s="535"/>
      <c r="AT44" s="535"/>
      <c r="AU44" s="535"/>
      <c r="AV44" s="535"/>
      <c r="AW44" s="535"/>
      <c r="AX44" s="535"/>
      <c r="AY44" s="535"/>
      <c r="AZ44" s="535"/>
      <c r="BA44" s="535"/>
      <c r="BB44" s="535"/>
      <c r="BC44" s="535"/>
      <c r="BD44" s="535"/>
      <c r="BE44" s="535"/>
      <c r="BF44" s="535"/>
      <c r="BG44" s="535"/>
      <c r="BH44" s="535"/>
      <c r="BI44" s="535"/>
      <c r="BJ44" s="535"/>
      <c r="BK44" s="535"/>
      <c r="BL44" s="535"/>
      <c r="BM44" s="535"/>
      <c r="BN44" s="535"/>
      <c r="BO44" s="535"/>
      <c r="BP44" s="535"/>
      <c r="BQ44" s="535"/>
      <c r="BR44" s="535"/>
      <c r="BS44" s="535"/>
      <c r="BT44" s="535"/>
    </row>
    <row r="45" spans="2:72">
      <c r="B45" s="535"/>
      <c r="C45" s="535"/>
      <c r="D45" s="535"/>
      <c r="E45" s="535"/>
      <c r="F45" s="493" t="e">
        <f>VLOOKUP(E45,'Trade Code'!A:B,2,FALSE)</f>
        <v>#N/A</v>
      </c>
      <c r="G45" s="535"/>
      <c r="H45" s="535"/>
      <c r="I45" s="535"/>
      <c r="J45" s="535"/>
      <c r="K45" s="535"/>
      <c r="L45" s="535"/>
      <c r="M45" s="535"/>
      <c r="N45" s="535"/>
      <c r="O45" s="535"/>
      <c r="P45" s="535"/>
      <c r="Q45" s="535"/>
      <c r="R45" s="535"/>
      <c r="S45" s="535"/>
      <c r="T45" s="535"/>
      <c r="U45" s="535"/>
      <c r="V45" s="535"/>
      <c r="W45" s="535"/>
      <c r="X45" s="535"/>
      <c r="Y45" s="535"/>
      <c r="Z45" s="535"/>
      <c r="AA45" s="535"/>
      <c r="AB45" s="535"/>
      <c r="AC45" s="535"/>
      <c r="AD45" s="535"/>
      <c r="AE45" s="535"/>
      <c r="AF45" s="535"/>
      <c r="AG45" s="535"/>
      <c r="AH45" s="535"/>
      <c r="AI45" s="535"/>
      <c r="AJ45" s="535"/>
      <c r="AK45" s="535"/>
      <c r="AL45" s="535"/>
      <c r="AM45" s="535"/>
      <c r="AN45" s="535"/>
      <c r="AO45" s="535"/>
      <c r="AP45" s="535"/>
      <c r="AQ45" s="535"/>
      <c r="AR45" s="535"/>
      <c r="AS45" s="535"/>
      <c r="AT45" s="535"/>
      <c r="AU45" s="535"/>
      <c r="AV45" s="535"/>
      <c r="AW45" s="535"/>
      <c r="AX45" s="535"/>
      <c r="AY45" s="535"/>
      <c r="AZ45" s="535"/>
      <c r="BA45" s="535"/>
      <c r="BB45" s="535"/>
      <c r="BC45" s="535"/>
      <c r="BD45" s="535"/>
      <c r="BE45" s="535"/>
      <c r="BF45" s="535"/>
      <c r="BG45" s="535"/>
      <c r="BH45" s="535"/>
      <c r="BI45" s="535"/>
      <c r="BJ45" s="535"/>
      <c r="BK45" s="535"/>
      <c r="BL45" s="535"/>
      <c r="BM45" s="535"/>
      <c r="BN45" s="535"/>
      <c r="BO45" s="535"/>
      <c r="BP45" s="535"/>
      <c r="BQ45" s="535"/>
      <c r="BR45" s="535"/>
      <c r="BS45" s="535"/>
      <c r="BT45" s="535"/>
    </row>
    <row r="46" spans="2:72">
      <c r="B46" s="535"/>
      <c r="C46" s="535"/>
      <c r="D46" s="535"/>
      <c r="E46" s="535"/>
      <c r="F46" s="493" t="e">
        <f>VLOOKUP(E46,'Trade Code'!A:B,2,FALSE)</f>
        <v>#N/A</v>
      </c>
      <c r="G46" s="535"/>
      <c r="H46" s="535"/>
      <c r="I46" s="535"/>
      <c r="J46" s="535"/>
      <c r="K46" s="535"/>
      <c r="L46" s="535"/>
      <c r="M46" s="535"/>
      <c r="N46" s="535"/>
      <c r="O46" s="535"/>
      <c r="P46" s="535"/>
      <c r="Q46" s="535"/>
      <c r="R46" s="535"/>
      <c r="S46" s="535"/>
      <c r="T46" s="535"/>
      <c r="U46" s="535"/>
      <c r="V46" s="535"/>
      <c r="W46" s="535"/>
      <c r="X46" s="535"/>
      <c r="Y46" s="535"/>
      <c r="Z46" s="535"/>
      <c r="AA46" s="535"/>
      <c r="AB46" s="535"/>
      <c r="AC46" s="535"/>
      <c r="AD46" s="535"/>
      <c r="AE46" s="535"/>
      <c r="AF46" s="535"/>
      <c r="AG46" s="535"/>
      <c r="AH46" s="535"/>
      <c r="AI46" s="535"/>
      <c r="AJ46" s="535"/>
      <c r="AK46" s="535"/>
      <c r="AL46" s="535"/>
      <c r="AM46" s="535"/>
      <c r="AN46" s="535"/>
      <c r="AO46" s="535"/>
      <c r="AP46" s="535"/>
      <c r="AQ46" s="535"/>
      <c r="AR46" s="535"/>
      <c r="AS46" s="535"/>
      <c r="AT46" s="535"/>
      <c r="AU46" s="535"/>
      <c r="AV46" s="535"/>
      <c r="AW46" s="535"/>
      <c r="AX46" s="535"/>
      <c r="AY46" s="535"/>
      <c r="AZ46" s="535"/>
      <c r="BA46" s="535"/>
      <c r="BB46" s="535"/>
      <c r="BC46" s="535"/>
      <c r="BD46" s="535"/>
      <c r="BE46" s="535"/>
      <c r="BF46" s="535"/>
      <c r="BG46" s="535"/>
      <c r="BH46" s="535"/>
      <c r="BI46" s="535"/>
      <c r="BJ46" s="535"/>
      <c r="BK46" s="535"/>
      <c r="BL46" s="535"/>
      <c r="BM46" s="535"/>
      <c r="BN46" s="535"/>
      <c r="BO46" s="535"/>
      <c r="BP46" s="535"/>
      <c r="BQ46" s="535"/>
      <c r="BR46" s="535"/>
      <c r="BS46" s="535"/>
      <c r="BT46" s="535"/>
    </row>
    <row r="47" spans="2:72">
      <c r="B47" s="535"/>
      <c r="C47" s="535"/>
      <c r="D47" s="535"/>
      <c r="E47" s="535"/>
      <c r="F47" s="493" t="e">
        <f>VLOOKUP(E47,'Trade Code'!A:B,2,FALSE)</f>
        <v>#N/A</v>
      </c>
      <c r="G47" s="535"/>
      <c r="H47" s="535"/>
      <c r="I47" s="535"/>
      <c r="J47" s="535"/>
      <c r="K47" s="535"/>
      <c r="L47" s="535"/>
      <c r="M47" s="535"/>
      <c r="N47" s="535"/>
      <c r="O47" s="535"/>
      <c r="P47" s="535"/>
      <c r="Q47" s="535"/>
      <c r="R47" s="535"/>
      <c r="S47" s="535"/>
      <c r="T47" s="535"/>
      <c r="U47" s="535"/>
      <c r="V47" s="535"/>
      <c r="W47" s="535"/>
      <c r="X47" s="535"/>
      <c r="Y47" s="535"/>
      <c r="Z47" s="535"/>
      <c r="AA47" s="535"/>
      <c r="AB47" s="535"/>
      <c r="AC47" s="535"/>
      <c r="AD47" s="535"/>
      <c r="AE47" s="535"/>
      <c r="AF47" s="535"/>
      <c r="AG47" s="535"/>
      <c r="AH47" s="535"/>
      <c r="AI47" s="535"/>
      <c r="AJ47" s="535"/>
      <c r="AK47" s="535"/>
      <c r="AL47" s="535"/>
      <c r="AM47" s="535"/>
      <c r="AN47" s="535"/>
      <c r="AO47" s="535"/>
      <c r="AP47" s="535"/>
      <c r="AQ47" s="535"/>
      <c r="AR47" s="535"/>
      <c r="AS47" s="535"/>
      <c r="AT47" s="535"/>
      <c r="AU47" s="535"/>
      <c r="AV47" s="535"/>
      <c r="AW47" s="535"/>
      <c r="AX47" s="535"/>
      <c r="AY47" s="535"/>
      <c r="AZ47" s="535"/>
      <c r="BA47" s="535"/>
      <c r="BB47" s="535"/>
      <c r="BC47" s="535"/>
      <c r="BD47" s="535"/>
      <c r="BE47" s="535"/>
      <c r="BF47" s="535"/>
      <c r="BG47" s="535"/>
      <c r="BH47" s="535"/>
      <c r="BI47" s="535"/>
      <c r="BJ47" s="535"/>
      <c r="BK47" s="535"/>
      <c r="BL47" s="535"/>
      <c r="BM47" s="535"/>
      <c r="BN47" s="535"/>
      <c r="BO47" s="535"/>
      <c r="BP47" s="535"/>
      <c r="BQ47" s="535"/>
      <c r="BR47" s="535"/>
      <c r="BS47" s="535"/>
      <c r="BT47" s="535"/>
    </row>
    <row r="48" spans="2:72">
      <c r="B48" s="535"/>
      <c r="C48" s="535"/>
      <c r="D48" s="535"/>
      <c r="E48" s="535"/>
      <c r="F48" s="493" t="e">
        <f>VLOOKUP(E48,'Trade Code'!A:B,2,FALSE)</f>
        <v>#N/A</v>
      </c>
      <c r="G48" s="535"/>
      <c r="H48" s="535"/>
      <c r="I48" s="535"/>
      <c r="J48" s="535"/>
      <c r="K48" s="535"/>
      <c r="L48" s="535"/>
      <c r="M48" s="535"/>
      <c r="N48" s="535"/>
      <c r="O48" s="535"/>
      <c r="P48" s="535"/>
      <c r="Q48" s="535"/>
      <c r="R48" s="535"/>
      <c r="S48" s="535"/>
      <c r="T48" s="535"/>
      <c r="U48" s="535"/>
      <c r="V48" s="535"/>
      <c r="W48" s="535"/>
      <c r="X48" s="535"/>
      <c r="Y48" s="535"/>
      <c r="Z48" s="535"/>
      <c r="AA48" s="535"/>
      <c r="AB48" s="535"/>
      <c r="AC48" s="535"/>
      <c r="AD48" s="535"/>
      <c r="AE48" s="535"/>
      <c r="AF48" s="535"/>
      <c r="AG48" s="535"/>
      <c r="AH48" s="535"/>
      <c r="AI48" s="535"/>
      <c r="AJ48" s="535"/>
      <c r="AK48" s="535"/>
      <c r="AL48" s="535"/>
      <c r="AM48" s="535"/>
      <c r="AN48" s="535"/>
      <c r="AO48" s="535"/>
      <c r="AP48" s="535"/>
      <c r="AQ48" s="535"/>
      <c r="AR48" s="535"/>
      <c r="AS48" s="535"/>
      <c r="AT48" s="535"/>
      <c r="AU48" s="535"/>
      <c r="AV48" s="535"/>
      <c r="AW48" s="535"/>
      <c r="AX48" s="535"/>
      <c r="AY48" s="535"/>
      <c r="AZ48" s="535"/>
      <c r="BA48" s="535"/>
      <c r="BB48" s="535"/>
      <c r="BC48" s="535"/>
      <c r="BD48" s="535"/>
      <c r="BE48" s="535"/>
      <c r="BF48" s="535"/>
      <c r="BG48" s="535"/>
      <c r="BH48" s="535"/>
      <c r="BI48" s="535"/>
      <c r="BJ48" s="535"/>
      <c r="BK48" s="535"/>
      <c r="BL48" s="535"/>
      <c r="BM48" s="535"/>
      <c r="BN48" s="535"/>
      <c r="BO48" s="535"/>
      <c r="BP48" s="535"/>
      <c r="BQ48" s="535"/>
      <c r="BR48" s="535"/>
      <c r="BS48" s="535"/>
      <c r="BT48" s="535"/>
    </row>
    <row r="49" spans="2:72">
      <c r="B49" s="535"/>
      <c r="C49" s="535"/>
      <c r="D49" s="535"/>
      <c r="E49" s="535"/>
      <c r="F49" s="493" t="e">
        <f>VLOOKUP(E49,'Trade Code'!A:B,2,FALSE)</f>
        <v>#N/A</v>
      </c>
      <c r="G49" s="535"/>
      <c r="H49" s="535"/>
      <c r="I49" s="535"/>
      <c r="J49" s="535"/>
      <c r="K49" s="535"/>
      <c r="L49" s="535"/>
      <c r="M49" s="535"/>
      <c r="N49" s="535"/>
      <c r="O49" s="535"/>
      <c r="P49" s="535"/>
      <c r="Q49" s="535"/>
      <c r="R49" s="535"/>
      <c r="S49" s="535"/>
      <c r="T49" s="535"/>
      <c r="U49" s="535"/>
      <c r="V49" s="535"/>
      <c r="W49" s="535"/>
      <c r="X49" s="535"/>
      <c r="Y49" s="535"/>
      <c r="Z49" s="535"/>
      <c r="AA49" s="535"/>
      <c r="AB49" s="535"/>
      <c r="AC49" s="535"/>
      <c r="AD49" s="535"/>
      <c r="AE49" s="535"/>
      <c r="AF49" s="535"/>
      <c r="AG49" s="535"/>
      <c r="AH49" s="535"/>
      <c r="AI49" s="535"/>
      <c r="AJ49" s="535"/>
      <c r="AK49" s="535"/>
      <c r="AL49" s="535"/>
      <c r="AM49" s="535"/>
      <c r="AN49" s="535"/>
      <c r="AO49" s="535"/>
      <c r="AP49" s="535"/>
      <c r="AQ49" s="535"/>
      <c r="AR49" s="535"/>
      <c r="AS49" s="535"/>
      <c r="AT49" s="535"/>
      <c r="AU49" s="535"/>
      <c r="AV49" s="535"/>
      <c r="AW49" s="535"/>
      <c r="AX49" s="535"/>
      <c r="AY49" s="535"/>
      <c r="AZ49" s="535"/>
      <c r="BA49" s="535"/>
      <c r="BB49" s="535"/>
      <c r="BC49" s="535"/>
      <c r="BD49" s="535"/>
      <c r="BE49" s="535"/>
      <c r="BF49" s="535"/>
      <c r="BG49" s="535"/>
      <c r="BH49" s="535"/>
      <c r="BI49" s="535"/>
      <c r="BJ49" s="535"/>
      <c r="BK49" s="535"/>
      <c r="BL49" s="535"/>
      <c r="BM49" s="535"/>
      <c r="BN49" s="535"/>
      <c r="BO49" s="535"/>
      <c r="BP49" s="535"/>
      <c r="BQ49" s="535"/>
      <c r="BR49" s="535"/>
      <c r="BS49" s="535"/>
      <c r="BT49" s="535"/>
    </row>
    <row r="50" spans="2:72">
      <c r="B50" s="535"/>
      <c r="C50" s="535"/>
      <c r="D50" s="535"/>
      <c r="E50" s="535"/>
      <c r="F50" s="493" t="e">
        <f>VLOOKUP(E50,'Trade Code'!A:B,2,FALSE)</f>
        <v>#N/A</v>
      </c>
      <c r="G50" s="535"/>
      <c r="H50" s="535"/>
      <c r="I50" s="535"/>
      <c r="J50" s="535"/>
      <c r="K50" s="535"/>
      <c r="L50" s="535"/>
      <c r="M50" s="535"/>
      <c r="N50" s="535"/>
      <c r="O50" s="535"/>
      <c r="P50" s="535"/>
      <c r="Q50" s="535"/>
      <c r="R50" s="535"/>
      <c r="S50" s="535"/>
      <c r="T50" s="535"/>
      <c r="U50" s="535"/>
      <c r="V50" s="535"/>
      <c r="W50" s="535"/>
      <c r="X50" s="535"/>
      <c r="Y50" s="535"/>
      <c r="Z50" s="535"/>
      <c r="AA50" s="535"/>
      <c r="AB50" s="535"/>
      <c r="AC50" s="535"/>
      <c r="AD50" s="535"/>
      <c r="AE50" s="535"/>
      <c r="AF50" s="535"/>
      <c r="AG50" s="535"/>
      <c r="AH50" s="535"/>
      <c r="AI50" s="535"/>
      <c r="AJ50" s="535"/>
      <c r="AK50" s="535"/>
      <c r="AL50" s="535"/>
      <c r="AM50" s="535"/>
      <c r="AN50" s="535"/>
      <c r="AO50" s="535"/>
      <c r="AP50" s="535"/>
      <c r="AQ50" s="535"/>
      <c r="AR50" s="535"/>
      <c r="AS50" s="535"/>
      <c r="AT50" s="535"/>
      <c r="AU50" s="535"/>
      <c r="AV50" s="535"/>
      <c r="AW50" s="535"/>
      <c r="AX50" s="535"/>
      <c r="AY50" s="535"/>
      <c r="AZ50" s="535"/>
      <c r="BA50" s="535"/>
      <c r="BB50" s="535"/>
      <c r="BC50" s="535"/>
      <c r="BD50" s="535"/>
      <c r="BE50" s="535"/>
      <c r="BF50" s="535"/>
      <c r="BG50" s="535"/>
      <c r="BH50" s="535"/>
      <c r="BI50" s="535"/>
      <c r="BJ50" s="535"/>
      <c r="BK50" s="535"/>
      <c r="BL50" s="535"/>
      <c r="BM50" s="535"/>
      <c r="BN50" s="535"/>
      <c r="BO50" s="535"/>
      <c r="BP50" s="535"/>
      <c r="BQ50" s="535"/>
      <c r="BR50" s="535"/>
      <c r="BS50" s="535"/>
      <c r="BT50" s="535"/>
    </row>
    <row r="51" spans="2:72">
      <c r="B51" s="535"/>
      <c r="C51" s="535"/>
      <c r="D51" s="535"/>
      <c r="E51" s="535"/>
      <c r="F51" s="493" t="e">
        <f>VLOOKUP(E51,'Trade Code'!A:B,2,FALSE)</f>
        <v>#N/A</v>
      </c>
      <c r="G51" s="535"/>
      <c r="H51" s="535"/>
      <c r="I51" s="535"/>
      <c r="J51" s="535"/>
      <c r="K51" s="535"/>
      <c r="L51" s="535"/>
      <c r="M51" s="535"/>
      <c r="N51" s="535"/>
      <c r="O51" s="535"/>
      <c r="P51" s="535"/>
      <c r="Q51" s="535"/>
      <c r="R51" s="535"/>
      <c r="S51" s="535"/>
      <c r="T51" s="535"/>
      <c r="U51" s="535"/>
      <c r="V51" s="535"/>
      <c r="W51" s="535"/>
      <c r="X51" s="535"/>
      <c r="Y51" s="535"/>
      <c r="Z51" s="535"/>
      <c r="AA51" s="535"/>
      <c r="AB51" s="535"/>
      <c r="AC51" s="535"/>
      <c r="AD51" s="535"/>
      <c r="AE51" s="535"/>
      <c r="AF51" s="535"/>
      <c r="AG51" s="535"/>
      <c r="AH51" s="535"/>
      <c r="AI51" s="535"/>
      <c r="AJ51" s="535"/>
      <c r="AK51" s="535"/>
      <c r="AL51" s="535"/>
      <c r="AM51" s="535"/>
      <c r="AN51" s="535"/>
      <c r="AO51" s="535"/>
      <c r="AP51" s="535"/>
      <c r="AQ51" s="535"/>
      <c r="AR51" s="535"/>
      <c r="AS51" s="535"/>
      <c r="AT51" s="535"/>
      <c r="AU51" s="535"/>
      <c r="AV51" s="535"/>
      <c r="AW51" s="535"/>
      <c r="AX51" s="535"/>
      <c r="AY51" s="535"/>
      <c r="AZ51" s="535"/>
      <c r="BA51" s="535"/>
      <c r="BB51" s="535"/>
      <c r="BC51" s="535"/>
      <c r="BD51" s="535"/>
      <c r="BE51" s="535"/>
      <c r="BF51" s="535"/>
      <c r="BG51" s="535"/>
      <c r="BH51" s="535"/>
      <c r="BI51" s="535"/>
      <c r="BJ51" s="535"/>
      <c r="BK51" s="535"/>
      <c r="BL51" s="535"/>
      <c r="BM51" s="535"/>
      <c r="BN51" s="535"/>
      <c r="BO51" s="535"/>
      <c r="BP51" s="535"/>
      <c r="BQ51" s="535"/>
      <c r="BR51" s="535"/>
      <c r="BS51" s="535"/>
      <c r="BT51" s="535"/>
    </row>
    <row r="52" spans="2:72">
      <c r="B52" s="535"/>
      <c r="C52" s="535"/>
      <c r="D52" s="535"/>
      <c r="E52" s="535"/>
      <c r="F52" s="493" t="e">
        <f>VLOOKUP(E52,'Trade Code'!A:B,2,FALSE)</f>
        <v>#N/A</v>
      </c>
      <c r="G52" s="535"/>
      <c r="H52" s="535"/>
      <c r="I52" s="535"/>
      <c r="J52" s="535"/>
      <c r="K52" s="535"/>
      <c r="L52" s="535"/>
      <c r="M52" s="535"/>
      <c r="N52" s="535"/>
      <c r="O52" s="535"/>
      <c r="P52" s="535"/>
      <c r="Q52" s="535"/>
      <c r="R52" s="535"/>
      <c r="S52" s="535"/>
      <c r="T52" s="535"/>
      <c r="U52" s="535"/>
      <c r="V52" s="535"/>
      <c r="W52" s="535"/>
      <c r="X52" s="535"/>
      <c r="Y52" s="535"/>
      <c r="Z52" s="535"/>
      <c r="AA52" s="535"/>
      <c r="AB52" s="535"/>
      <c r="AC52" s="535"/>
      <c r="AD52" s="535"/>
      <c r="AE52" s="535"/>
      <c r="AF52" s="535"/>
      <c r="AG52" s="535"/>
      <c r="AH52" s="535"/>
      <c r="AI52" s="535"/>
      <c r="AJ52" s="535"/>
      <c r="AK52" s="535"/>
      <c r="AL52" s="535"/>
      <c r="AM52" s="535"/>
      <c r="AN52" s="535"/>
      <c r="AO52" s="535"/>
      <c r="AP52" s="535"/>
      <c r="AQ52" s="535"/>
      <c r="AR52" s="535"/>
      <c r="AS52" s="535"/>
      <c r="AT52" s="535"/>
      <c r="AU52" s="535"/>
      <c r="AV52" s="535"/>
      <c r="AW52" s="535"/>
      <c r="AX52" s="535"/>
      <c r="AY52" s="535"/>
      <c r="AZ52" s="535"/>
      <c r="BA52" s="535"/>
      <c r="BB52" s="535"/>
      <c r="BC52" s="535"/>
      <c r="BD52" s="535"/>
      <c r="BE52" s="535"/>
      <c r="BF52" s="535"/>
      <c r="BG52" s="535"/>
      <c r="BH52" s="535"/>
      <c r="BI52" s="535"/>
      <c r="BJ52" s="535"/>
      <c r="BK52" s="535"/>
      <c r="BL52" s="535"/>
      <c r="BM52" s="535"/>
      <c r="BN52" s="535"/>
      <c r="BO52" s="535"/>
      <c r="BP52" s="535"/>
      <c r="BQ52" s="535"/>
      <c r="BR52" s="535"/>
      <c r="BS52" s="535"/>
      <c r="BT52" s="535"/>
    </row>
    <row r="53" spans="2:72">
      <c r="B53" s="535"/>
      <c r="C53" s="535"/>
      <c r="D53" s="535"/>
      <c r="E53" s="535"/>
      <c r="F53" s="493" t="e">
        <f>VLOOKUP(E53,'Trade Code'!A:B,2,FALSE)</f>
        <v>#N/A</v>
      </c>
      <c r="G53" s="535"/>
      <c r="H53" s="535"/>
      <c r="I53" s="535"/>
      <c r="J53" s="535"/>
      <c r="K53" s="535"/>
      <c r="L53" s="535"/>
      <c r="M53" s="535"/>
      <c r="N53" s="535"/>
      <c r="O53" s="535"/>
      <c r="P53" s="535"/>
      <c r="Q53" s="535"/>
      <c r="R53" s="535"/>
      <c r="S53" s="535"/>
      <c r="T53" s="535"/>
      <c r="U53" s="535"/>
      <c r="V53" s="535"/>
      <c r="W53" s="535"/>
      <c r="X53" s="535"/>
      <c r="Y53" s="535"/>
      <c r="Z53" s="535"/>
      <c r="AA53" s="535"/>
      <c r="AB53" s="535"/>
      <c r="AC53" s="535"/>
      <c r="AD53" s="535"/>
      <c r="AE53" s="535"/>
      <c r="AF53" s="535"/>
      <c r="AG53" s="535"/>
      <c r="AH53" s="535"/>
      <c r="AI53" s="535"/>
      <c r="AJ53" s="535"/>
      <c r="AK53" s="535"/>
      <c r="AL53" s="535"/>
      <c r="AM53" s="535"/>
      <c r="AN53" s="535"/>
      <c r="AO53" s="535"/>
      <c r="AP53" s="535"/>
      <c r="AQ53" s="535"/>
      <c r="AR53" s="535"/>
      <c r="AS53" s="535"/>
      <c r="AT53" s="535"/>
      <c r="AU53" s="535"/>
      <c r="AV53" s="535"/>
      <c r="AW53" s="535"/>
      <c r="AX53" s="535"/>
      <c r="AY53" s="535"/>
      <c r="AZ53" s="535"/>
      <c r="BA53" s="535"/>
      <c r="BB53" s="535"/>
      <c r="BC53" s="535"/>
      <c r="BD53" s="535"/>
      <c r="BE53" s="535"/>
      <c r="BF53" s="535"/>
      <c r="BG53" s="535"/>
      <c r="BH53" s="535"/>
      <c r="BI53" s="535"/>
      <c r="BJ53" s="535"/>
      <c r="BK53" s="535"/>
      <c r="BL53" s="535"/>
      <c r="BM53" s="535"/>
      <c r="BN53" s="535"/>
      <c r="BO53" s="535"/>
      <c r="BP53" s="535"/>
      <c r="BQ53" s="535"/>
      <c r="BR53" s="535"/>
      <c r="BS53" s="535"/>
      <c r="BT53" s="535"/>
    </row>
    <row r="54" spans="2:72">
      <c r="B54" s="535"/>
      <c r="C54" s="535"/>
      <c r="D54" s="535"/>
      <c r="E54" s="535"/>
      <c r="F54" s="493" t="e">
        <f>VLOOKUP(E54,'Trade Code'!A:B,2,FALSE)</f>
        <v>#N/A</v>
      </c>
      <c r="G54" s="535"/>
      <c r="H54" s="535"/>
      <c r="I54" s="535"/>
      <c r="J54" s="535"/>
      <c r="K54" s="535"/>
      <c r="L54" s="535"/>
      <c r="M54" s="535"/>
      <c r="N54" s="535"/>
      <c r="O54" s="535"/>
      <c r="P54" s="535"/>
      <c r="Q54" s="535"/>
      <c r="R54" s="535"/>
      <c r="S54" s="535"/>
      <c r="T54" s="535"/>
      <c r="U54" s="535"/>
      <c r="V54" s="535"/>
      <c r="W54" s="535"/>
      <c r="X54" s="535"/>
      <c r="Y54" s="535"/>
      <c r="Z54" s="535"/>
      <c r="AA54" s="535"/>
      <c r="AB54" s="535"/>
      <c r="AC54" s="535"/>
      <c r="AD54" s="535"/>
      <c r="AE54" s="535"/>
      <c r="AF54" s="535"/>
      <c r="AG54" s="535"/>
      <c r="AH54" s="535"/>
      <c r="AI54" s="535"/>
      <c r="AJ54" s="535"/>
      <c r="AK54" s="535"/>
      <c r="AL54" s="535"/>
      <c r="AM54" s="535"/>
      <c r="AN54" s="535"/>
      <c r="AO54" s="535"/>
      <c r="AP54" s="535"/>
      <c r="AQ54" s="535"/>
      <c r="AR54" s="535"/>
      <c r="AS54" s="535"/>
      <c r="AT54" s="535"/>
      <c r="AU54" s="535"/>
      <c r="AV54" s="535"/>
      <c r="AW54" s="535"/>
      <c r="AX54" s="535"/>
      <c r="AY54" s="535"/>
      <c r="AZ54" s="535"/>
      <c r="BA54" s="535"/>
      <c r="BB54" s="535"/>
      <c r="BC54" s="535"/>
      <c r="BD54" s="535"/>
      <c r="BE54" s="535"/>
      <c r="BF54" s="535"/>
      <c r="BG54" s="535"/>
      <c r="BH54" s="535"/>
      <c r="BI54" s="535"/>
      <c r="BJ54" s="535"/>
      <c r="BK54" s="535"/>
      <c r="BL54" s="535"/>
      <c r="BM54" s="535"/>
      <c r="BN54" s="535"/>
      <c r="BO54" s="535"/>
      <c r="BP54" s="535"/>
      <c r="BQ54" s="535"/>
      <c r="BR54" s="535"/>
      <c r="BS54" s="535"/>
      <c r="BT54" s="535"/>
    </row>
    <row r="55" spans="2:72">
      <c r="B55" s="535"/>
      <c r="C55" s="535"/>
      <c r="D55" s="535"/>
      <c r="E55" s="535"/>
      <c r="F55" s="493" t="e">
        <f>VLOOKUP(E55,'Trade Code'!A:B,2,FALSE)</f>
        <v>#N/A</v>
      </c>
      <c r="G55" s="535"/>
      <c r="H55" s="535"/>
      <c r="I55" s="535"/>
      <c r="J55" s="535"/>
      <c r="K55" s="535"/>
      <c r="L55" s="535"/>
      <c r="M55" s="535"/>
      <c r="N55" s="535"/>
      <c r="O55" s="535"/>
      <c r="P55" s="535"/>
      <c r="Q55" s="535"/>
      <c r="R55" s="535"/>
      <c r="S55" s="535"/>
      <c r="T55" s="535"/>
      <c r="U55" s="535"/>
      <c r="V55" s="535"/>
      <c r="W55" s="535"/>
      <c r="X55" s="535"/>
      <c r="Y55" s="535"/>
      <c r="Z55" s="535"/>
      <c r="AA55" s="535"/>
      <c r="AB55" s="535"/>
      <c r="AC55" s="535"/>
      <c r="AD55" s="535"/>
      <c r="AE55" s="535"/>
      <c r="AF55" s="535"/>
      <c r="AG55" s="535"/>
      <c r="AH55" s="535"/>
      <c r="AI55" s="535"/>
      <c r="AJ55" s="535"/>
      <c r="AK55" s="535"/>
      <c r="AL55" s="535"/>
      <c r="AM55" s="535"/>
      <c r="AN55" s="535"/>
      <c r="AO55" s="535"/>
      <c r="AP55" s="535"/>
      <c r="AQ55" s="535"/>
      <c r="AR55" s="535"/>
      <c r="AS55" s="535"/>
      <c r="AT55" s="535"/>
      <c r="AU55" s="535"/>
      <c r="AV55" s="535"/>
      <c r="AW55" s="535"/>
      <c r="AX55" s="535"/>
      <c r="AY55" s="535"/>
      <c r="AZ55" s="535"/>
      <c r="BA55" s="535"/>
      <c r="BB55" s="535"/>
      <c r="BC55" s="535"/>
      <c r="BD55" s="535"/>
      <c r="BE55" s="535"/>
      <c r="BF55" s="535"/>
      <c r="BG55" s="535"/>
      <c r="BH55" s="535"/>
      <c r="BI55" s="535"/>
      <c r="BJ55" s="535"/>
      <c r="BK55" s="535"/>
      <c r="BL55" s="535"/>
      <c r="BM55" s="535"/>
      <c r="BN55" s="535"/>
      <c r="BO55" s="535"/>
      <c r="BP55" s="535"/>
      <c r="BQ55" s="535"/>
      <c r="BR55" s="535"/>
      <c r="BS55" s="535"/>
      <c r="BT55" s="535"/>
    </row>
    <row r="56" spans="2:72">
      <c r="B56" s="535"/>
      <c r="C56" s="535"/>
      <c r="D56" s="535"/>
      <c r="E56" s="535"/>
      <c r="F56" s="493" t="e">
        <f>VLOOKUP(E56,'Trade Code'!A:B,2,FALSE)</f>
        <v>#N/A</v>
      </c>
      <c r="G56" s="535"/>
      <c r="H56" s="535"/>
      <c r="I56" s="535"/>
      <c r="J56" s="535"/>
      <c r="K56" s="535"/>
      <c r="L56" s="535"/>
      <c r="M56" s="535"/>
      <c r="N56" s="535"/>
      <c r="O56" s="535"/>
      <c r="P56" s="535"/>
      <c r="Q56" s="535"/>
      <c r="R56" s="535"/>
      <c r="S56" s="535"/>
      <c r="T56" s="535"/>
      <c r="U56" s="535"/>
      <c r="V56" s="535"/>
      <c r="W56" s="535"/>
      <c r="X56" s="535"/>
      <c r="Y56" s="535"/>
      <c r="Z56" s="535"/>
      <c r="AA56" s="535"/>
      <c r="AB56" s="535"/>
      <c r="AC56" s="535"/>
      <c r="AD56" s="535"/>
      <c r="AE56" s="535"/>
      <c r="AF56" s="535"/>
      <c r="AG56" s="535"/>
      <c r="AH56" s="535"/>
      <c r="AI56" s="535"/>
      <c r="AJ56" s="535"/>
      <c r="AK56" s="535"/>
      <c r="AL56" s="535"/>
      <c r="AM56" s="535"/>
      <c r="AN56" s="535"/>
      <c r="AO56" s="535"/>
      <c r="AP56" s="535"/>
      <c r="AQ56" s="535"/>
      <c r="AR56" s="535"/>
      <c r="AS56" s="535"/>
      <c r="AT56" s="535"/>
      <c r="AU56" s="535"/>
      <c r="AV56" s="535"/>
      <c r="AW56" s="535"/>
      <c r="AX56" s="535"/>
      <c r="AY56" s="535"/>
      <c r="AZ56" s="535"/>
      <c r="BA56" s="535"/>
      <c r="BB56" s="535"/>
      <c r="BC56" s="535"/>
      <c r="BD56" s="535"/>
      <c r="BE56" s="535"/>
      <c r="BF56" s="535"/>
      <c r="BG56" s="535"/>
      <c r="BH56" s="535"/>
      <c r="BI56" s="535"/>
      <c r="BJ56" s="535"/>
      <c r="BK56" s="535"/>
      <c r="BL56" s="535"/>
      <c r="BM56" s="535"/>
      <c r="BN56" s="535"/>
      <c r="BO56" s="535"/>
      <c r="BP56" s="535"/>
      <c r="BQ56" s="535"/>
      <c r="BR56" s="535"/>
      <c r="BS56" s="535"/>
      <c r="BT56" s="535"/>
    </row>
    <row r="57" spans="2:72">
      <c r="B57" s="535"/>
      <c r="C57" s="535"/>
      <c r="D57" s="535"/>
      <c r="E57" s="535"/>
      <c r="F57" s="493" t="e">
        <f>VLOOKUP(E57,'Trade Code'!A:B,2,FALSE)</f>
        <v>#N/A</v>
      </c>
      <c r="G57" s="535"/>
      <c r="H57" s="535"/>
      <c r="I57" s="535"/>
      <c r="J57" s="535"/>
      <c r="K57" s="535"/>
      <c r="L57" s="535"/>
      <c r="M57" s="535"/>
      <c r="N57" s="535"/>
      <c r="O57" s="535"/>
      <c r="P57" s="535"/>
      <c r="Q57" s="535"/>
      <c r="R57" s="535"/>
      <c r="S57" s="535"/>
      <c r="T57" s="535"/>
      <c r="U57" s="535"/>
      <c r="V57" s="535"/>
      <c r="W57" s="535"/>
      <c r="X57" s="535"/>
      <c r="Y57" s="535"/>
      <c r="Z57" s="535"/>
      <c r="AA57" s="535"/>
      <c r="AB57" s="535"/>
      <c r="AC57" s="535"/>
      <c r="AD57" s="535"/>
      <c r="AE57" s="535"/>
      <c r="AF57" s="535"/>
      <c r="AG57" s="535"/>
      <c r="AH57" s="535"/>
      <c r="AI57" s="535"/>
      <c r="AJ57" s="535"/>
      <c r="AK57" s="535"/>
      <c r="AL57" s="535"/>
      <c r="AM57" s="535"/>
      <c r="AN57" s="535"/>
      <c r="AO57" s="535"/>
      <c r="AP57" s="535"/>
      <c r="AQ57" s="535"/>
      <c r="AR57" s="535"/>
      <c r="AS57" s="535"/>
      <c r="AT57" s="535"/>
      <c r="AU57" s="535"/>
      <c r="AV57" s="535"/>
      <c r="AW57" s="535"/>
      <c r="AX57" s="535"/>
      <c r="AY57" s="535"/>
      <c r="AZ57" s="535"/>
      <c r="BA57" s="535"/>
      <c r="BB57" s="535"/>
      <c r="BC57" s="535"/>
      <c r="BD57" s="535"/>
      <c r="BE57" s="535"/>
      <c r="BF57" s="535"/>
      <c r="BG57" s="535"/>
      <c r="BH57" s="535"/>
      <c r="BI57" s="535"/>
      <c r="BJ57" s="535"/>
      <c r="BK57" s="535"/>
      <c r="BL57" s="535"/>
      <c r="BM57" s="535"/>
      <c r="BN57" s="535"/>
      <c r="BO57" s="535"/>
      <c r="BP57" s="535"/>
      <c r="BQ57" s="535"/>
      <c r="BR57" s="535"/>
      <c r="BS57" s="535"/>
      <c r="BT57" s="535"/>
    </row>
    <row r="58" spans="2:72">
      <c r="B58" s="535"/>
      <c r="C58" s="535"/>
      <c r="D58" s="535"/>
      <c r="E58" s="535"/>
      <c r="F58" s="493" t="e">
        <f>VLOOKUP(E58,'Trade Code'!A:B,2,FALSE)</f>
        <v>#N/A</v>
      </c>
      <c r="G58" s="535"/>
      <c r="H58" s="535"/>
      <c r="I58" s="535"/>
      <c r="J58" s="535"/>
      <c r="K58" s="535"/>
      <c r="L58" s="535"/>
      <c r="M58" s="535"/>
      <c r="N58" s="535"/>
      <c r="O58" s="535"/>
      <c r="P58" s="535"/>
      <c r="Q58" s="535"/>
      <c r="R58" s="535"/>
      <c r="S58" s="535"/>
      <c r="T58" s="535"/>
      <c r="U58" s="535"/>
      <c r="V58" s="535"/>
      <c r="W58" s="535"/>
      <c r="X58" s="535"/>
      <c r="Y58" s="535"/>
      <c r="Z58" s="535"/>
      <c r="AA58" s="535"/>
      <c r="AB58" s="535"/>
      <c r="AC58" s="535"/>
      <c r="AD58" s="535"/>
      <c r="AE58" s="535"/>
      <c r="AF58" s="535"/>
      <c r="AG58" s="535"/>
      <c r="AH58" s="535"/>
      <c r="AI58" s="535"/>
      <c r="AJ58" s="535"/>
      <c r="AK58" s="535"/>
      <c r="AL58" s="535"/>
      <c r="AM58" s="535"/>
      <c r="AN58" s="535"/>
      <c r="AO58" s="535"/>
      <c r="AP58" s="535"/>
      <c r="AQ58" s="535"/>
      <c r="AR58" s="535"/>
      <c r="AS58" s="535"/>
      <c r="AT58" s="535"/>
      <c r="AU58" s="535"/>
      <c r="AV58" s="535"/>
      <c r="AW58" s="535"/>
      <c r="AX58" s="535"/>
      <c r="AY58" s="535"/>
      <c r="AZ58" s="535"/>
      <c r="BA58" s="535"/>
      <c r="BB58" s="535"/>
      <c r="BC58" s="535"/>
      <c r="BD58" s="535"/>
      <c r="BE58" s="535"/>
      <c r="BF58" s="535"/>
      <c r="BG58" s="535"/>
      <c r="BH58" s="535"/>
      <c r="BI58" s="535"/>
      <c r="BJ58" s="535"/>
      <c r="BK58" s="535"/>
      <c r="BL58" s="535"/>
      <c r="BM58" s="535"/>
      <c r="BN58" s="535"/>
      <c r="BO58" s="535"/>
      <c r="BP58" s="535"/>
      <c r="BQ58" s="535"/>
      <c r="BR58" s="535"/>
      <c r="BS58" s="535"/>
      <c r="BT58" s="535"/>
    </row>
    <row r="59" spans="2:72">
      <c r="B59" s="535"/>
      <c r="C59" s="535"/>
      <c r="D59" s="535"/>
      <c r="E59" s="535"/>
      <c r="F59" s="493" t="e">
        <f>VLOOKUP(E59,'Trade Code'!A:B,2,FALSE)</f>
        <v>#N/A</v>
      </c>
      <c r="G59" s="535"/>
      <c r="H59" s="535"/>
      <c r="I59" s="535"/>
      <c r="J59" s="535"/>
      <c r="K59" s="535"/>
      <c r="L59" s="535"/>
      <c r="M59" s="535"/>
      <c r="N59" s="535"/>
      <c r="O59" s="535"/>
      <c r="P59" s="535"/>
      <c r="Q59" s="535"/>
      <c r="R59" s="535"/>
      <c r="S59" s="535"/>
      <c r="T59" s="535"/>
      <c r="U59" s="535"/>
      <c r="V59" s="535"/>
      <c r="W59" s="535"/>
      <c r="X59" s="535"/>
      <c r="Y59" s="535"/>
      <c r="Z59" s="535"/>
      <c r="AA59" s="535"/>
      <c r="AB59" s="535"/>
      <c r="AC59" s="535"/>
      <c r="AD59" s="535"/>
      <c r="AE59" s="535"/>
      <c r="AF59" s="535"/>
      <c r="AG59" s="535"/>
      <c r="AH59" s="535"/>
      <c r="AI59" s="535"/>
      <c r="AJ59" s="535"/>
      <c r="AK59" s="535"/>
      <c r="AL59" s="535"/>
      <c r="AM59" s="535"/>
      <c r="AN59" s="535"/>
      <c r="AO59" s="535"/>
      <c r="AP59" s="535"/>
      <c r="AQ59" s="535"/>
      <c r="AR59" s="535"/>
      <c r="AS59" s="535"/>
      <c r="AT59" s="535"/>
      <c r="AU59" s="535"/>
      <c r="AV59" s="535"/>
      <c r="AW59" s="535"/>
      <c r="AX59" s="535"/>
      <c r="AY59" s="535"/>
      <c r="AZ59" s="535"/>
      <c r="BA59" s="535"/>
      <c r="BB59" s="535"/>
      <c r="BC59" s="535"/>
      <c r="BD59" s="535"/>
      <c r="BE59" s="535"/>
      <c r="BF59" s="535"/>
      <c r="BG59" s="535"/>
      <c r="BH59" s="535"/>
      <c r="BI59" s="535"/>
      <c r="BJ59" s="535"/>
      <c r="BK59" s="535"/>
      <c r="BL59" s="535"/>
      <c r="BM59" s="535"/>
      <c r="BN59" s="535"/>
      <c r="BO59" s="535"/>
      <c r="BP59" s="535"/>
      <c r="BQ59" s="535"/>
      <c r="BR59" s="535"/>
      <c r="BS59" s="535"/>
      <c r="BT59" s="535"/>
    </row>
    <row r="60" spans="2:72">
      <c r="B60" s="535"/>
      <c r="C60" s="535"/>
      <c r="D60" s="535"/>
      <c r="E60" s="535"/>
      <c r="F60" s="493" t="e">
        <f>VLOOKUP(E60,'Trade Code'!A:B,2,FALSE)</f>
        <v>#N/A</v>
      </c>
      <c r="G60" s="535"/>
      <c r="H60" s="535"/>
      <c r="I60" s="535"/>
      <c r="J60" s="535"/>
      <c r="K60" s="535"/>
      <c r="L60" s="535"/>
      <c r="M60" s="535"/>
      <c r="N60" s="535"/>
      <c r="O60" s="535"/>
      <c r="P60" s="535"/>
      <c r="Q60" s="535"/>
      <c r="R60" s="535"/>
      <c r="S60" s="535"/>
      <c r="T60" s="535"/>
      <c r="U60" s="535"/>
      <c r="V60" s="535"/>
      <c r="W60" s="535"/>
      <c r="X60" s="535"/>
      <c r="Y60" s="535"/>
      <c r="Z60" s="535"/>
      <c r="AA60" s="535"/>
      <c r="AB60" s="535"/>
      <c r="AC60" s="535"/>
      <c r="AD60" s="535"/>
      <c r="AE60" s="535"/>
      <c r="AF60" s="535"/>
      <c r="AG60" s="535"/>
      <c r="AH60" s="535"/>
      <c r="AI60" s="535"/>
      <c r="AJ60" s="535"/>
      <c r="AK60" s="535"/>
      <c r="AL60" s="535"/>
      <c r="AM60" s="535"/>
      <c r="AN60" s="535"/>
      <c r="AO60" s="535"/>
      <c r="AP60" s="535"/>
      <c r="AQ60" s="535"/>
      <c r="AR60" s="535"/>
      <c r="AS60" s="535"/>
      <c r="AT60" s="535"/>
      <c r="AU60" s="535"/>
      <c r="AV60" s="535"/>
      <c r="AW60" s="535"/>
      <c r="AX60" s="535"/>
      <c r="AY60" s="535"/>
      <c r="AZ60" s="535"/>
      <c r="BA60" s="535"/>
      <c r="BB60" s="535"/>
      <c r="BC60" s="535"/>
      <c r="BD60" s="535"/>
      <c r="BE60" s="535"/>
      <c r="BF60" s="535"/>
      <c r="BG60" s="535"/>
      <c r="BH60" s="535"/>
      <c r="BI60" s="535"/>
      <c r="BJ60" s="535"/>
      <c r="BK60" s="535"/>
      <c r="BL60" s="535"/>
      <c r="BM60" s="535"/>
      <c r="BN60" s="535"/>
      <c r="BO60" s="535"/>
      <c r="BP60" s="535"/>
      <c r="BQ60" s="535"/>
      <c r="BR60" s="535"/>
      <c r="BS60" s="535"/>
      <c r="BT60" s="535"/>
    </row>
    <row r="61" spans="2:72">
      <c r="B61" s="535"/>
      <c r="C61" s="535"/>
      <c r="D61" s="535"/>
      <c r="E61" s="535"/>
      <c r="F61" s="493" t="e">
        <f>VLOOKUP(E61,'Trade Code'!A:B,2,FALSE)</f>
        <v>#N/A</v>
      </c>
      <c r="G61" s="535"/>
      <c r="H61" s="535"/>
      <c r="I61" s="535"/>
      <c r="J61" s="535"/>
      <c r="K61" s="535"/>
      <c r="L61" s="535"/>
      <c r="M61" s="535"/>
      <c r="N61" s="535"/>
      <c r="O61" s="535"/>
      <c r="P61" s="535"/>
      <c r="Q61" s="535"/>
      <c r="R61" s="535"/>
      <c r="S61" s="535"/>
      <c r="T61" s="535"/>
      <c r="U61" s="535"/>
      <c r="V61" s="535"/>
      <c r="W61" s="535"/>
      <c r="X61" s="535"/>
      <c r="Y61" s="535"/>
      <c r="Z61" s="535"/>
      <c r="AA61" s="535"/>
      <c r="AB61" s="535"/>
      <c r="AC61" s="535"/>
      <c r="AD61" s="535"/>
      <c r="AE61" s="535"/>
      <c r="AF61" s="535"/>
      <c r="AG61" s="535"/>
      <c r="AH61" s="535"/>
      <c r="AI61" s="535"/>
      <c r="AJ61" s="535"/>
      <c r="AK61" s="535"/>
      <c r="AL61" s="535"/>
      <c r="AM61" s="535"/>
      <c r="AN61" s="535"/>
      <c r="AO61" s="535"/>
      <c r="AP61" s="535"/>
      <c r="AQ61" s="535"/>
      <c r="AR61" s="535"/>
      <c r="AS61" s="535"/>
      <c r="AT61" s="535"/>
      <c r="AU61" s="535"/>
      <c r="AV61" s="535"/>
      <c r="AW61" s="535"/>
      <c r="AX61" s="535"/>
      <c r="AY61" s="535"/>
      <c r="AZ61" s="535"/>
      <c r="BA61" s="535"/>
      <c r="BB61" s="535"/>
      <c r="BC61" s="535"/>
      <c r="BD61" s="535"/>
      <c r="BE61" s="535"/>
      <c r="BF61" s="535"/>
      <c r="BG61" s="535"/>
      <c r="BH61" s="535"/>
      <c r="BI61" s="535"/>
      <c r="BJ61" s="535"/>
      <c r="BK61" s="535"/>
      <c r="BL61" s="535"/>
      <c r="BM61" s="535"/>
      <c r="BN61" s="535"/>
      <c r="BO61" s="535"/>
      <c r="BP61" s="535"/>
      <c r="BQ61" s="535"/>
      <c r="BR61" s="535"/>
      <c r="BS61" s="535"/>
      <c r="BT61" s="535"/>
    </row>
    <row r="62" spans="2:72">
      <c r="B62" s="535"/>
      <c r="C62" s="535"/>
      <c r="D62" s="535"/>
      <c r="E62" s="535"/>
      <c r="F62" s="493" t="e">
        <f>VLOOKUP(E62,'Trade Code'!A:B,2,FALSE)</f>
        <v>#N/A</v>
      </c>
      <c r="G62" s="535"/>
      <c r="H62" s="535"/>
      <c r="I62" s="535"/>
      <c r="J62" s="535"/>
      <c r="K62" s="535"/>
      <c r="L62" s="535"/>
      <c r="M62" s="535"/>
      <c r="N62" s="535"/>
      <c r="O62" s="535"/>
      <c r="P62" s="535"/>
      <c r="Q62" s="535"/>
      <c r="R62" s="535"/>
      <c r="S62" s="535"/>
      <c r="T62" s="535"/>
      <c r="U62" s="535"/>
      <c r="V62" s="535"/>
      <c r="W62" s="535"/>
      <c r="X62" s="535"/>
      <c r="Y62" s="535"/>
      <c r="Z62" s="535"/>
      <c r="AA62" s="535"/>
      <c r="AB62" s="535"/>
      <c r="AC62" s="535"/>
      <c r="AD62" s="535"/>
      <c r="AE62" s="535"/>
      <c r="AF62" s="535"/>
      <c r="AG62" s="535"/>
      <c r="AH62" s="535"/>
      <c r="AI62" s="535"/>
      <c r="AJ62" s="535"/>
      <c r="AK62" s="535"/>
      <c r="AL62" s="535"/>
      <c r="AM62" s="535"/>
      <c r="AN62" s="535"/>
      <c r="AO62" s="535"/>
      <c r="AP62" s="535"/>
      <c r="AQ62" s="535"/>
      <c r="AR62" s="535"/>
      <c r="AS62" s="535"/>
      <c r="AT62" s="535"/>
      <c r="AU62" s="535"/>
      <c r="AV62" s="535"/>
      <c r="AW62" s="535"/>
      <c r="AX62" s="535"/>
      <c r="AY62" s="535"/>
      <c r="AZ62" s="535"/>
      <c r="BA62" s="535"/>
      <c r="BB62" s="535"/>
      <c r="BC62" s="535"/>
      <c r="BD62" s="535"/>
      <c r="BE62" s="535"/>
      <c r="BF62" s="535"/>
      <c r="BG62" s="535"/>
      <c r="BH62" s="535"/>
      <c r="BI62" s="535"/>
      <c r="BJ62" s="535"/>
      <c r="BK62" s="535"/>
      <c r="BL62" s="535"/>
      <c r="BM62" s="535"/>
      <c r="BN62" s="535"/>
      <c r="BO62" s="535"/>
      <c r="BP62" s="535"/>
      <c r="BQ62" s="535"/>
      <c r="BR62" s="535"/>
      <c r="BS62" s="535"/>
      <c r="BT62" s="535"/>
    </row>
    <row r="63" spans="2:72">
      <c r="B63" s="535"/>
      <c r="C63" s="535"/>
      <c r="D63" s="535"/>
      <c r="E63" s="535"/>
      <c r="F63" s="493" t="e">
        <f>VLOOKUP(E63,'Trade Code'!A:B,2,FALSE)</f>
        <v>#N/A</v>
      </c>
      <c r="G63" s="535"/>
      <c r="H63" s="535"/>
      <c r="I63" s="535"/>
      <c r="J63" s="535"/>
      <c r="K63" s="535"/>
      <c r="L63" s="535"/>
      <c r="M63" s="535"/>
      <c r="N63" s="535"/>
      <c r="O63" s="535"/>
      <c r="P63" s="535"/>
      <c r="Q63" s="535"/>
      <c r="R63" s="535"/>
      <c r="S63" s="535"/>
      <c r="T63" s="535"/>
      <c r="U63" s="535"/>
      <c r="V63" s="535"/>
      <c r="W63" s="535"/>
      <c r="X63" s="535"/>
      <c r="Y63" s="535"/>
      <c r="Z63" s="535"/>
      <c r="AA63" s="535"/>
      <c r="AB63" s="535"/>
      <c r="AC63" s="535"/>
      <c r="AD63" s="535"/>
      <c r="AE63" s="535"/>
      <c r="AF63" s="535"/>
      <c r="AG63" s="535"/>
      <c r="AH63" s="535"/>
      <c r="AI63" s="535"/>
      <c r="AJ63" s="535"/>
      <c r="AK63" s="535"/>
      <c r="AL63" s="535"/>
      <c r="AM63" s="535"/>
      <c r="AN63" s="535"/>
      <c r="AO63" s="535"/>
      <c r="AP63" s="535"/>
      <c r="AQ63" s="535"/>
      <c r="AR63" s="535"/>
      <c r="AS63" s="535"/>
      <c r="AT63" s="535"/>
      <c r="AU63" s="535"/>
      <c r="AV63" s="535"/>
      <c r="AW63" s="535"/>
      <c r="AX63" s="535"/>
      <c r="AY63" s="535"/>
      <c r="AZ63" s="535"/>
      <c r="BA63" s="535"/>
      <c r="BB63" s="535"/>
      <c r="BC63" s="535"/>
      <c r="BD63" s="535"/>
      <c r="BE63" s="535"/>
      <c r="BF63" s="535"/>
      <c r="BG63" s="535"/>
      <c r="BH63" s="535"/>
      <c r="BI63" s="535"/>
      <c r="BJ63" s="535"/>
      <c r="BK63" s="535"/>
      <c r="BL63" s="535"/>
      <c r="BM63" s="535"/>
      <c r="BN63" s="535"/>
      <c r="BO63" s="535"/>
      <c r="BP63" s="535"/>
      <c r="BQ63" s="535"/>
      <c r="BR63" s="535"/>
      <c r="BS63" s="535"/>
      <c r="BT63" s="535"/>
    </row>
    <row r="64" spans="2:72">
      <c r="B64" s="535"/>
      <c r="C64" s="535"/>
      <c r="D64" s="535"/>
      <c r="E64" s="535"/>
      <c r="F64" s="493" t="e">
        <f>VLOOKUP(E64,'Trade Code'!A:B,2,FALSE)</f>
        <v>#N/A</v>
      </c>
      <c r="G64" s="535"/>
      <c r="H64" s="535"/>
      <c r="I64" s="535"/>
      <c r="J64" s="535"/>
      <c r="K64" s="535"/>
      <c r="L64" s="535"/>
      <c r="M64" s="535"/>
      <c r="N64" s="535"/>
      <c r="O64" s="535"/>
      <c r="P64" s="535"/>
      <c r="Q64" s="535"/>
      <c r="R64" s="535"/>
      <c r="S64" s="535"/>
      <c r="T64" s="535"/>
      <c r="U64" s="535"/>
      <c r="V64" s="535"/>
      <c r="W64" s="535"/>
      <c r="X64" s="535"/>
      <c r="Y64" s="535"/>
      <c r="Z64" s="535"/>
      <c r="AA64" s="535"/>
      <c r="AB64" s="535"/>
      <c r="AC64" s="535"/>
      <c r="AD64" s="535"/>
      <c r="AE64" s="535"/>
      <c r="AF64" s="535"/>
      <c r="AG64" s="535"/>
      <c r="AH64" s="535"/>
      <c r="AI64" s="535"/>
      <c r="AJ64" s="535"/>
      <c r="AK64" s="535"/>
      <c r="AL64" s="535"/>
      <c r="AM64" s="535"/>
      <c r="AN64" s="535"/>
      <c r="AO64" s="535"/>
      <c r="AP64" s="535"/>
      <c r="AQ64" s="535"/>
      <c r="AR64" s="535"/>
      <c r="AS64" s="535"/>
      <c r="AT64" s="535"/>
      <c r="AU64" s="535"/>
      <c r="AV64" s="535"/>
      <c r="AW64" s="535"/>
      <c r="AX64" s="535"/>
      <c r="AY64" s="535"/>
      <c r="AZ64" s="535"/>
      <c r="BA64" s="535"/>
      <c r="BB64" s="535"/>
      <c r="BC64" s="535"/>
      <c r="BD64" s="535"/>
      <c r="BE64" s="535"/>
      <c r="BF64" s="535"/>
      <c r="BG64" s="535"/>
      <c r="BH64" s="535"/>
      <c r="BI64" s="535"/>
      <c r="BJ64" s="535"/>
      <c r="BK64" s="535"/>
      <c r="BL64" s="535"/>
      <c r="BM64" s="535"/>
      <c r="BN64" s="535"/>
      <c r="BO64" s="535"/>
      <c r="BP64" s="535"/>
      <c r="BQ64" s="535"/>
      <c r="BR64" s="535"/>
      <c r="BS64" s="535"/>
      <c r="BT64" s="535"/>
    </row>
    <row r="65" spans="2:72">
      <c r="B65" s="535"/>
      <c r="C65" s="535"/>
      <c r="D65" s="535"/>
      <c r="E65" s="535"/>
      <c r="F65" s="493" t="e">
        <f>VLOOKUP(E65,'Trade Code'!A:B,2,FALSE)</f>
        <v>#N/A</v>
      </c>
      <c r="G65" s="535"/>
      <c r="H65" s="535"/>
      <c r="I65" s="535"/>
      <c r="J65" s="535"/>
      <c r="K65" s="535"/>
      <c r="L65" s="535"/>
      <c r="M65" s="535"/>
      <c r="N65" s="535"/>
      <c r="O65" s="535"/>
      <c r="P65" s="535"/>
      <c r="Q65" s="535"/>
      <c r="R65" s="535"/>
      <c r="S65" s="535"/>
      <c r="T65" s="535"/>
      <c r="U65" s="535"/>
      <c r="V65" s="535"/>
      <c r="W65" s="535"/>
      <c r="X65" s="535"/>
      <c r="Y65" s="535"/>
      <c r="Z65" s="535"/>
      <c r="AA65" s="535"/>
      <c r="AB65" s="535"/>
      <c r="AC65" s="535"/>
      <c r="AD65" s="535"/>
      <c r="AE65" s="535"/>
      <c r="AF65" s="535"/>
      <c r="AG65" s="535"/>
      <c r="AH65" s="535"/>
      <c r="AI65" s="535"/>
      <c r="AJ65" s="535"/>
      <c r="AK65" s="535"/>
      <c r="AL65" s="535"/>
      <c r="AM65" s="535"/>
      <c r="AN65" s="535"/>
      <c r="AO65" s="535"/>
      <c r="AP65" s="535"/>
      <c r="AQ65" s="535"/>
      <c r="AR65" s="535"/>
      <c r="AS65" s="535"/>
      <c r="AT65" s="535"/>
      <c r="AU65" s="535"/>
      <c r="AV65" s="535"/>
      <c r="AW65" s="535"/>
      <c r="AX65" s="535"/>
      <c r="AY65" s="535"/>
      <c r="AZ65" s="535"/>
      <c r="BA65" s="535"/>
      <c r="BB65" s="535"/>
      <c r="BC65" s="535"/>
      <c r="BD65" s="535"/>
      <c r="BE65" s="535"/>
      <c r="BF65" s="535"/>
      <c r="BG65" s="535"/>
      <c r="BH65" s="535"/>
      <c r="BI65" s="535"/>
      <c r="BJ65" s="535"/>
      <c r="BK65" s="535"/>
      <c r="BL65" s="535"/>
      <c r="BM65" s="535"/>
      <c r="BN65" s="535"/>
      <c r="BO65" s="535"/>
      <c r="BP65" s="535"/>
      <c r="BQ65" s="535"/>
      <c r="BR65" s="535"/>
      <c r="BS65" s="535"/>
      <c r="BT65" s="535"/>
    </row>
    <row r="66" spans="2:72">
      <c r="B66" s="535"/>
      <c r="C66" s="535"/>
      <c r="D66" s="535"/>
      <c r="E66" s="535"/>
      <c r="F66" s="493" t="e">
        <f>VLOOKUP(E66,'Trade Code'!A:B,2,FALSE)</f>
        <v>#N/A</v>
      </c>
      <c r="G66" s="535"/>
      <c r="H66" s="535"/>
      <c r="I66" s="535"/>
      <c r="J66" s="535"/>
      <c r="K66" s="535"/>
      <c r="L66" s="535"/>
      <c r="M66" s="535"/>
      <c r="N66" s="535"/>
      <c r="O66" s="535"/>
      <c r="P66" s="535"/>
      <c r="Q66" s="535"/>
      <c r="R66" s="535"/>
      <c r="S66" s="535"/>
      <c r="T66" s="535"/>
      <c r="U66" s="535"/>
      <c r="V66" s="535"/>
      <c r="W66" s="535"/>
      <c r="X66" s="535"/>
      <c r="Y66" s="535"/>
      <c r="Z66" s="535"/>
      <c r="AA66" s="535"/>
      <c r="AB66" s="535"/>
      <c r="AC66" s="535"/>
      <c r="AD66" s="535"/>
      <c r="AE66" s="535"/>
      <c r="AF66" s="535"/>
      <c r="AG66" s="535"/>
      <c r="AH66" s="535"/>
      <c r="AI66" s="535"/>
      <c r="AJ66" s="535"/>
      <c r="AK66" s="535"/>
      <c r="AL66" s="535"/>
      <c r="AM66" s="535"/>
      <c r="AN66" s="535"/>
      <c r="AO66" s="535"/>
      <c r="AP66" s="535"/>
      <c r="AQ66" s="535"/>
      <c r="AR66" s="535"/>
      <c r="AS66" s="535"/>
      <c r="AT66" s="535"/>
      <c r="AU66" s="535"/>
      <c r="AV66" s="535"/>
      <c r="AW66" s="535"/>
      <c r="AX66" s="535"/>
      <c r="AY66" s="535"/>
      <c r="AZ66" s="535"/>
      <c r="BA66" s="535"/>
      <c r="BB66" s="535"/>
      <c r="BC66" s="535"/>
      <c r="BD66" s="535"/>
      <c r="BE66" s="535"/>
      <c r="BF66" s="535"/>
      <c r="BG66" s="535"/>
      <c r="BH66" s="535"/>
      <c r="BI66" s="535"/>
      <c r="BJ66" s="535"/>
      <c r="BK66" s="535"/>
      <c r="BL66" s="535"/>
      <c r="BM66" s="535"/>
      <c r="BN66" s="535"/>
      <c r="BO66" s="535"/>
      <c r="BP66" s="535"/>
      <c r="BQ66" s="535"/>
      <c r="BR66" s="535"/>
      <c r="BS66" s="535"/>
      <c r="BT66" s="535"/>
    </row>
    <row r="67" spans="2:72">
      <c r="B67" s="535"/>
      <c r="C67" s="535"/>
      <c r="D67" s="535"/>
      <c r="E67" s="535"/>
      <c r="F67" s="493" t="e">
        <f>VLOOKUP(E67,'Trade Code'!A:B,2,FALSE)</f>
        <v>#N/A</v>
      </c>
      <c r="G67" s="535"/>
      <c r="H67" s="535"/>
      <c r="I67" s="535"/>
      <c r="J67" s="535"/>
      <c r="K67" s="535"/>
      <c r="L67" s="535"/>
      <c r="M67" s="535"/>
      <c r="N67" s="535"/>
      <c r="O67" s="535"/>
      <c r="P67" s="535"/>
      <c r="Q67" s="535"/>
      <c r="R67" s="535"/>
      <c r="S67" s="535"/>
      <c r="T67" s="535"/>
      <c r="U67" s="535"/>
      <c r="V67" s="535"/>
      <c r="W67" s="535"/>
      <c r="X67" s="535"/>
      <c r="Y67" s="535"/>
      <c r="Z67" s="535"/>
      <c r="AA67" s="535"/>
      <c r="AB67" s="535"/>
      <c r="AC67" s="535"/>
      <c r="AD67" s="535"/>
      <c r="AE67" s="535"/>
      <c r="AF67" s="535"/>
      <c r="AG67" s="535"/>
      <c r="AH67" s="535"/>
      <c r="AI67" s="535"/>
      <c r="AJ67" s="535"/>
      <c r="AK67" s="535"/>
      <c r="AL67" s="535"/>
      <c r="AM67" s="535"/>
      <c r="AN67" s="535"/>
      <c r="AO67" s="535"/>
      <c r="AP67" s="535"/>
      <c r="AQ67" s="535"/>
      <c r="AR67" s="535"/>
      <c r="AS67" s="535"/>
      <c r="AT67" s="535"/>
      <c r="AU67" s="535"/>
      <c r="AV67" s="535"/>
      <c r="AW67" s="535"/>
      <c r="AX67" s="535"/>
      <c r="AY67" s="535"/>
      <c r="AZ67" s="535"/>
      <c r="BA67" s="535"/>
      <c r="BB67" s="535"/>
      <c r="BC67" s="535"/>
      <c r="BD67" s="535"/>
      <c r="BE67" s="535"/>
      <c r="BF67" s="535"/>
      <c r="BG67" s="535"/>
      <c r="BH67" s="535"/>
      <c r="BI67" s="535"/>
      <c r="BJ67" s="535"/>
      <c r="BK67" s="535"/>
      <c r="BL67" s="535"/>
      <c r="BM67" s="535"/>
      <c r="BN67" s="535"/>
      <c r="BO67" s="535"/>
      <c r="BP67" s="535"/>
      <c r="BQ67" s="535"/>
      <c r="BR67" s="535"/>
      <c r="BS67" s="535"/>
      <c r="BT67" s="535"/>
    </row>
    <row r="68" spans="2:72">
      <c r="B68" s="535"/>
      <c r="C68" s="535"/>
      <c r="D68" s="535"/>
      <c r="E68" s="535"/>
      <c r="F68" s="493" t="e">
        <f>VLOOKUP(E68,'Trade Code'!A:B,2,FALSE)</f>
        <v>#N/A</v>
      </c>
      <c r="G68" s="535"/>
      <c r="H68" s="535"/>
      <c r="I68" s="535"/>
      <c r="J68" s="535"/>
      <c r="K68" s="535"/>
      <c r="L68" s="535"/>
      <c r="M68" s="535"/>
      <c r="N68" s="535"/>
      <c r="O68" s="535"/>
      <c r="P68" s="535"/>
      <c r="Q68" s="535"/>
      <c r="R68" s="535"/>
      <c r="S68" s="535"/>
      <c r="T68" s="535"/>
      <c r="U68" s="535"/>
      <c r="V68" s="535"/>
      <c r="W68" s="535"/>
      <c r="X68" s="535"/>
      <c r="Y68" s="535"/>
      <c r="Z68" s="535"/>
      <c r="AA68" s="535"/>
      <c r="AB68" s="535"/>
      <c r="AC68" s="535"/>
      <c r="AD68" s="535"/>
      <c r="AE68" s="535"/>
      <c r="AF68" s="535"/>
      <c r="AG68" s="535"/>
      <c r="AH68" s="535"/>
      <c r="AI68" s="535"/>
      <c r="AJ68" s="535"/>
      <c r="AK68" s="535"/>
      <c r="AL68" s="535"/>
      <c r="AM68" s="535"/>
      <c r="AN68" s="535"/>
      <c r="AO68" s="535"/>
      <c r="AP68" s="535"/>
      <c r="AQ68" s="535"/>
      <c r="AR68" s="535"/>
      <c r="AS68" s="535"/>
      <c r="AT68" s="535"/>
      <c r="AU68" s="535"/>
      <c r="AV68" s="535"/>
      <c r="AW68" s="535"/>
      <c r="AX68" s="535"/>
      <c r="AY68" s="535"/>
      <c r="AZ68" s="535"/>
      <c r="BA68" s="535"/>
      <c r="BB68" s="535"/>
      <c r="BC68" s="535"/>
      <c r="BD68" s="535"/>
      <c r="BE68" s="535"/>
      <c r="BF68" s="535"/>
      <c r="BG68" s="535"/>
      <c r="BH68" s="535"/>
      <c r="BI68" s="535"/>
      <c r="BJ68" s="535"/>
      <c r="BK68" s="535"/>
      <c r="BL68" s="535"/>
      <c r="BM68" s="535"/>
      <c r="BN68" s="535"/>
      <c r="BO68" s="535"/>
      <c r="BP68" s="535"/>
      <c r="BQ68" s="535"/>
      <c r="BR68" s="535"/>
      <c r="BS68" s="535"/>
      <c r="BT68" s="535"/>
    </row>
    <row r="69" spans="2:72">
      <c r="B69" s="535"/>
      <c r="C69" s="535"/>
      <c r="D69" s="535"/>
      <c r="E69" s="535"/>
      <c r="F69" s="493" t="e">
        <f>VLOOKUP(E69,'Trade Code'!A:B,2,FALSE)</f>
        <v>#N/A</v>
      </c>
      <c r="G69" s="535"/>
      <c r="H69" s="535"/>
      <c r="I69" s="535"/>
      <c r="J69" s="535"/>
      <c r="K69" s="535"/>
      <c r="L69" s="535"/>
      <c r="M69" s="535"/>
      <c r="N69" s="535"/>
      <c r="O69" s="535"/>
      <c r="P69" s="535"/>
      <c r="Q69" s="535"/>
      <c r="R69" s="535"/>
      <c r="S69" s="535"/>
      <c r="T69" s="535"/>
      <c r="U69" s="535"/>
      <c r="V69" s="535"/>
      <c r="W69" s="535"/>
      <c r="X69" s="535"/>
      <c r="Y69" s="535"/>
      <c r="Z69" s="535"/>
      <c r="AA69" s="535"/>
      <c r="AB69" s="535"/>
      <c r="AC69" s="535"/>
      <c r="AD69" s="535"/>
      <c r="AE69" s="535"/>
      <c r="AF69" s="535"/>
      <c r="AG69" s="535"/>
      <c r="AH69" s="535"/>
      <c r="AI69" s="535"/>
      <c r="AJ69" s="535"/>
      <c r="AK69" s="535"/>
      <c r="AL69" s="535"/>
      <c r="AM69" s="535"/>
      <c r="AN69" s="535"/>
      <c r="AO69" s="535"/>
      <c r="AP69" s="535"/>
      <c r="AQ69" s="535"/>
      <c r="AR69" s="535"/>
      <c r="AS69" s="535"/>
      <c r="AT69" s="535"/>
      <c r="AU69" s="535"/>
      <c r="AV69" s="535"/>
      <c r="AW69" s="535"/>
      <c r="AX69" s="535"/>
      <c r="AY69" s="535"/>
      <c r="AZ69" s="535"/>
      <c r="BA69" s="535"/>
      <c r="BB69" s="535"/>
      <c r="BC69" s="535"/>
      <c r="BD69" s="535"/>
      <c r="BE69" s="535"/>
      <c r="BF69" s="535"/>
      <c r="BG69" s="535"/>
      <c r="BH69" s="535"/>
      <c r="BI69" s="535"/>
      <c r="BJ69" s="535"/>
      <c r="BK69" s="535"/>
      <c r="BL69" s="535"/>
      <c r="BM69" s="535"/>
      <c r="BN69" s="535"/>
      <c r="BO69" s="535"/>
      <c r="BP69" s="535"/>
      <c r="BQ69" s="535"/>
      <c r="BR69" s="535"/>
      <c r="BS69" s="535"/>
      <c r="BT69" s="535"/>
    </row>
    <row r="70" spans="2:72">
      <c r="B70" s="535"/>
      <c r="C70" s="535"/>
      <c r="D70" s="535"/>
      <c r="E70" s="535"/>
      <c r="F70" s="493" t="e">
        <f>VLOOKUP(E70,'Trade Code'!A:B,2,FALSE)</f>
        <v>#N/A</v>
      </c>
      <c r="G70" s="535"/>
      <c r="H70" s="535"/>
      <c r="I70" s="535"/>
      <c r="J70" s="535"/>
      <c r="K70" s="535"/>
      <c r="L70" s="535"/>
      <c r="M70" s="535"/>
      <c r="N70" s="535"/>
      <c r="O70" s="535"/>
      <c r="P70" s="535"/>
      <c r="Q70" s="535"/>
      <c r="R70" s="535"/>
      <c r="S70" s="535"/>
      <c r="T70" s="535"/>
      <c r="U70" s="535"/>
      <c r="V70" s="535"/>
      <c r="W70" s="535"/>
      <c r="X70" s="535"/>
      <c r="Y70" s="535"/>
      <c r="Z70" s="535"/>
      <c r="AA70" s="535"/>
      <c r="AB70" s="535"/>
      <c r="AC70" s="535"/>
      <c r="AD70" s="535"/>
      <c r="AE70" s="535"/>
      <c r="AF70" s="535"/>
      <c r="AG70" s="535"/>
      <c r="AH70" s="535"/>
      <c r="AI70" s="535"/>
      <c r="AJ70" s="535"/>
      <c r="AK70" s="535"/>
      <c r="AL70" s="535"/>
      <c r="AM70" s="535"/>
      <c r="AN70" s="535"/>
      <c r="AO70" s="535"/>
      <c r="AP70" s="535"/>
      <c r="AQ70" s="535"/>
      <c r="AR70" s="535"/>
      <c r="AS70" s="535"/>
      <c r="AT70" s="535"/>
      <c r="AU70" s="535"/>
      <c r="AV70" s="535"/>
      <c r="AW70" s="535"/>
      <c r="AX70" s="535"/>
      <c r="AY70" s="535"/>
      <c r="AZ70" s="535"/>
      <c r="BA70" s="535"/>
      <c r="BB70" s="535"/>
      <c r="BC70" s="535"/>
      <c r="BD70" s="535"/>
      <c r="BE70" s="535"/>
      <c r="BF70" s="535"/>
      <c r="BG70" s="535"/>
      <c r="BH70" s="535"/>
      <c r="BI70" s="535"/>
      <c r="BJ70" s="535"/>
      <c r="BK70" s="535"/>
      <c r="BL70" s="535"/>
      <c r="BM70" s="535"/>
      <c r="BN70" s="535"/>
      <c r="BO70" s="535"/>
      <c r="BP70" s="535"/>
      <c r="BQ70" s="535"/>
      <c r="BR70" s="535"/>
      <c r="BS70" s="535"/>
      <c r="BT70" s="535"/>
    </row>
    <row r="71" spans="2:72">
      <c r="B71" s="535"/>
      <c r="C71" s="535"/>
      <c r="D71" s="535"/>
      <c r="E71" s="535"/>
      <c r="F71" s="493" t="e">
        <f>VLOOKUP(E71,'Trade Code'!A:B,2,FALSE)</f>
        <v>#N/A</v>
      </c>
      <c r="G71" s="535"/>
      <c r="H71" s="535"/>
      <c r="I71" s="535"/>
      <c r="J71" s="535"/>
      <c r="K71" s="535"/>
      <c r="L71" s="535"/>
      <c r="M71" s="535"/>
      <c r="N71" s="535"/>
      <c r="O71" s="535"/>
      <c r="P71" s="535"/>
      <c r="Q71" s="535"/>
      <c r="R71" s="535"/>
      <c r="S71" s="535"/>
      <c r="T71" s="535"/>
      <c r="U71" s="535"/>
      <c r="V71" s="535"/>
      <c r="W71" s="535"/>
      <c r="X71" s="535"/>
      <c r="Y71" s="535"/>
      <c r="Z71" s="535"/>
      <c r="AA71" s="535"/>
      <c r="AB71" s="535"/>
      <c r="AC71" s="535"/>
      <c r="AD71" s="535"/>
      <c r="AE71" s="535"/>
      <c r="AF71" s="535"/>
      <c r="AG71" s="535"/>
      <c r="AH71" s="535"/>
      <c r="AI71" s="535"/>
      <c r="AJ71" s="535"/>
      <c r="AK71" s="535"/>
      <c r="AL71" s="535"/>
      <c r="AM71" s="535"/>
      <c r="AN71" s="535"/>
      <c r="AO71" s="535"/>
      <c r="AP71" s="535"/>
      <c r="AQ71" s="535"/>
      <c r="AR71" s="535"/>
      <c r="AS71" s="535"/>
      <c r="AT71" s="535"/>
      <c r="AU71" s="535"/>
      <c r="AV71" s="535"/>
      <c r="AW71" s="535"/>
      <c r="AX71" s="535"/>
      <c r="AY71" s="535"/>
      <c r="AZ71" s="535"/>
      <c r="BA71" s="535"/>
      <c r="BB71" s="535"/>
      <c r="BC71" s="535"/>
      <c r="BD71" s="535"/>
      <c r="BE71" s="535"/>
      <c r="BF71" s="535"/>
      <c r="BG71" s="535"/>
      <c r="BH71" s="535"/>
      <c r="BI71" s="535"/>
      <c r="BJ71" s="535"/>
      <c r="BK71" s="535"/>
      <c r="BL71" s="535"/>
      <c r="BM71" s="535"/>
      <c r="BN71" s="535"/>
      <c r="BO71" s="535"/>
      <c r="BP71" s="535"/>
      <c r="BQ71" s="535"/>
      <c r="BR71" s="535"/>
      <c r="BS71" s="535"/>
      <c r="BT71" s="535"/>
    </row>
    <row r="72" spans="2:72">
      <c r="B72" s="535"/>
      <c r="C72" s="535"/>
      <c r="D72" s="535"/>
      <c r="E72" s="535"/>
      <c r="F72" s="493" t="e">
        <f>VLOOKUP(E72,'Trade Code'!A:B,2,FALSE)</f>
        <v>#N/A</v>
      </c>
      <c r="G72" s="535"/>
      <c r="H72" s="535"/>
      <c r="I72" s="535"/>
      <c r="J72" s="535"/>
      <c r="K72" s="535"/>
      <c r="L72" s="535"/>
      <c r="M72" s="535"/>
      <c r="N72" s="535"/>
      <c r="O72" s="535"/>
      <c r="P72" s="535"/>
      <c r="Q72" s="535"/>
      <c r="R72" s="535"/>
      <c r="S72" s="535"/>
      <c r="T72" s="535"/>
      <c r="U72" s="535"/>
      <c r="V72" s="535"/>
      <c r="W72" s="535"/>
      <c r="X72" s="535"/>
      <c r="Y72" s="535"/>
      <c r="Z72" s="535"/>
      <c r="AA72" s="535"/>
      <c r="AB72" s="535"/>
      <c r="AC72" s="535"/>
      <c r="AD72" s="535"/>
      <c r="AE72" s="535"/>
      <c r="AF72" s="535"/>
      <c r="AG72" s="535"/>
      <c r="AH72" s="535"/>
      <c r="AI72" s="535"/>
      <c r="AJ72" s="535"/>
      <c r="AK72" s="535"/>
      <c r="AL72" s="535"/>
      <c r="AM72" s="535"/>
      <c r="AN72" s="535"/>
      <c r="AO72" s="535"/>
      <c r="AP72" s="535"/>
      <c r="AQ72" s="535"/>
      <c r="AR72" s="535"/>
      <c r="AS72" s="535"/>
      <c r="AT72" s="535"/>
      <c r="AU72" s="535"/>
      <c r="AV72" s="535"/>
      <c r="AW72" s="535"/>
      <c r="AX72" s="535"/>
      <c r="AY72" s="535"/>
      <c r="AZ72" s="535"/>
      <c r="BA72" s="535"/>
      <c r="BB72" s="535"/>
      <c r="BC72" s="535"/>
      <c r="BD72" s="535"/>
      <c r="BE72" s="535"/>
      <c r="BF72" s="535"/>
      <c r="BG72" s="535"/>
      <c r="BH72" s="535"/>
      <c r="BI72" s="535"/>
      <c r="BJ72" s="535"/>
      <c r="BK72" s="535"/>
      <c r="BL72" s="535"/>
      <c r="BM72" s="535"/>
      <c r="BN72" s="535"/>
      <c r="BO72" s="535"/>
      <c r="BP72" s="535"/>
      <c r="BQ72" s="535"/>
      <c r="BR72" s="535"/>
      <c r="BS72" s="535"/>
      <c r="BT72" s="535"/>
    </row>
    <row r="73" spans="2:72">
      <c r="B73" s="535"/>
      <c r="C73" s="535"/>
      <c r="D73" s="535"/>
      <c r="E73" s="535"/>
      <c r="F73" s="493" t="e">
        <f>VLOOKUP(E73,'Trade Code'!A:B,2,FALSE)</f>
        <v>#N/A</v>
      </c>
      <c r="G73" s="535"/>
      <c r="H73" s="535"/>
      <c r="I73" s="535"/>
      <c r="J73" s="535"/>
      <c r="K73" s="535"/>
      <c r="L73" s="535"/>
      <c r="M73" s="535"/>
      <c r="N73" s="535"/>
      <c r="O73" s="535"/>
      <c r="P73" s="535"/>
      <c r="Q73" s="535"/>
      <c r="R73" s="535"/>
      <c r="S73" s="535"/>
      <c r="T73" s="535"/>
      <c r="U73" s="535"/>
      <c r="V73" s="535"/>
      <c r="W73" s="535"/>
      <c r="X73" s="535"/>
      <c r="Y73" s="535"/>
      <c r="Z73" s="535"/>
      <c r="AA73" s="535"/>
      <c r="AB73" s="535"/>
      <c r="AC73" s="535"/>
      <c r="AD73" s="535"/>
      <c r="AE73" s="535"/>
      <c r="AF73" s="535"/>
      <c r="AG73" s="535"/>
      <c r="AH73" s="535"/>
      <c r="AI73" s="535"/>
      <c r="AJ73" s="535"/>
      <c r="AK73" s="535"/>
      <c r="AL73" s="535"/>
      <c r="AM73" s="535"/>
      <c r="AN73" s="535"/>
      <c r="AO73" s="535"/>
      <c r="AP73" s="535"/>
      <c r="AQ73" s="535"/>
      <c r="AR73" s="535"/>
      <c r="AS73" s="535"/>
      <c r="AT73" s="535"/>
      <c r="AU73" s="535"/>
      <c r="AV73" s="535"/>
      <c r="AW73" s="535"/>
      <c r="AX73" s="535"/>
      <c r="AY73" s="535"/>
      <c r="AZ73" s="535"/>
      <c r="BA73" s="535"/>
      <c r="BB73" s="535"/>
      <c r="BC73" s="535"/>
      <c r="BD73" s="535"/>
      <c r="BE73" s="535"/>
      <c r="BF73" s="535"/>
      <c r="BG73" s="535"/>
      <c r="BH73" s="535"/>
      <c r="BI73" s="535"/>
      <c r="BJ73" s="535"/>
      <c r="BK73" s="535"/>
      <c r="BL73" s="535"/>
      <c r="BM73" s="535"/>
      <c r="BN73" s="535"/>
      <c r="BO73" s="535"/>
      <c r="BP73" s="535"/>
      <c r="BQ73" s="535"/>
      <c r="BR73" s="535"/>
      <c r="BS73" s="535"/>
      <c r="BT73" s="535"/>
    </row>
    <row r="74" spans="2:72">
      <c r="B74" s="535"/>
      <c r="C74" s="535"/>
      <c r="D74" s="535"/>
      <c r="E74" s="535"/>
      <c r="F74" s="493" t="e">
        <f>VLOOKUP(E74,'Trade Code'!A:B,2,FALSE)</f>
        <v>#N/A</v>
      </c>
      <c r="G74" s="535"/>
      <c r="H74" s="535"/>
      <c r="I74" s="535"/>
      <c r="J74" s="535"/>
      <c r="K74" s="535"/>
      <c r="L74" s="535"/>
      <c r="M74" s="535"/>
      <c r="N74" s="535"/>
      <c r="O74" s="535"/>
      <c r="P74" s="535"/>
      <c r="Q74" s="535"/>
      <c r="R74" s="535"/>
      <c r="S74" s="535"/>
      <c r="T74" s="535"/>
      <c r="U74" s="535"/>
      <c r="V74" s="535"/>
      <c r="W74" s="535"/>
      <c r="X74" s="535"/>
      <c r="Y74" s="535"/>
      <c r="Z74" s="535"/>
      <c r="AA74" s="535"/>
      <c r="AB74" s="535"/>
      <c r="AC74" s="535"/>
      <c r="AD74" s="535"/>
      <c r="AE74" s="535"/>
      <c r="AF74" s="535"/>
      <c r="AG74" s="535"/>
      <c r="AH74" s="535"/>
      <c r="AI74" s="535"/>
      <c r="AJ74" s="535"/>
      <c r="AK74" s="535"/>
      <c r="AL74" s="535"/>
      <c r="AM74" s="535"/>
      <c r="AN74" s="535"/>
      <c r="AO74" s="535"/>
      <c r="AP74" s="535"/>
      <c r="AQ74" s="535"/>
      <c r="AR74" s="535"/>
      <c r="AS74" s="535"/>
      <c r="AT74" s="535"/>
      <c r="AU74" s="535"/>
      <c r="AV74" s="535"/>
      <c r="AW74" s="535"/>
      <c r="AX74" s="535"/>
      <c r="AY74" s="535"/>
      <c r="AZ74" s="535"/>
      <c r="BA74" s="535"/>
      <c r="BB74" s="535"/>
      <c r="BC74" s="535"/>
      <c r="BD74" s="535"/>
      <c r="BE74" s="535"/>
      <c r="BF74" s="535"/>
      <c r="BG74" s="535"/>
      <c r="BH74" s="535"/>
      <c r="BI74" s="535"/>
      <c r="BJ74" s="535"/>
      <c r="BK74" s="535"/>
      <c r="BL74" s="535"/>
      <c r="BM74" s="535"/>
      <c r="BN74" s="535"/>
      <c r="BO74" s="535"/>
      <c r="BP74" s="535"/>
      <c r="BQ74" s="535"/>
      <c r="BR74" s="535"/>
      <c r="BS74" s="535"/>
      <c r="BT74" s="535"/>
    </row>
    <row r="75" spans="2:72">
      <c r="B75" s="535"/>
      <c r="C75" s="535"/>
      <c r="D75" s="535"/>
      <c r="E75" s="535"/>
      <c r="F75" s="493" t="e">
        <f>VLOOKUP(E75,'Trade Code'!A:B,2,FALSE)</f>
        <v>#N/A</v>
      </c>
      <c r="G75" s="535"/>
      <c r="H75" s="535"/>
      <c r="I75" s="535"/>
      <c r="J75" s="535"/>
      <c r="K75" s="535"/>
      <c r="L75" s="535"/>
      <c r="M75" s="535"/>
      <c r="N75" s="535"/>
      <c r="O75" s="535"/>
      <c r="P75" s="535"/>
      <c r="Q75" s="535"/>
      <c r="R75" s="535"/>
      <c r="S75" s="535"/>
      <c r="T75" s="535"/>
      <c r="U75" s="535"/>
      <c r="V75" s="535"/>
      <c r="W75" s="535"/>
      <c r="X75" s="535"/>
      <c r="Y75" s="535"/>
      <c r="Z75" s="535"/>
      <c r="AA75" s="535"/>
      <c r="AB75" s="535"/>
      <c r="AC75" s="535"/>
      <c r="AD75" s="535"/>
      <c r="AE75" s="535"/>
      <c r="AF75" s="535"/>
      <c r="AG75" s="535"/>
      <c r="AH75" s="535"/>
      <c r="AI75" s="535"/>
      <c r="AJ75" s="535"/>
      <c r="AK75" s="535"/>
      <c r="AL75" s="535"/>
      <c r="AM75" s="535"/>
      <c r="AN75" s="535"/>
      <c r="AO75" s="535"/>
      <c r="AP75" s="535"/>
      <c r="AQ75" s="535"/>
      <c r="AR75" s="535"/>
      <c r="AS75" s="535"/>
      <c r="AT75" s="535"/>
      <c r="AU75" s="535"/>
      <c r="AV75" s="535"/>
      <c r="AW75" s="535"/>
      <c r="AX75" s="535"/>
      <c r="AY75" s="535"/>
      <c r="AZ75" s="535"/>
      <c r="BA75" s="535"/>
      <c r="BB75" s="535"/>
      <c r="BC75" s="535"/>
      <c r="BD75" s="535"/>
      <c r="BE75" s="535"/>
      <c r="BF75" s="535"/>
      <c r="BG75" s="535"/>
      <c r="BH75" s="535"/>
      <c r="BI75" s="535"/>
      <c r="BJ75" s="535"/>
      <c r="BK75" s="535"/>
      <c r="BL75" s="535"/>
      <c r="BM75" s="535"/>
      <c r="BN75" s="535"/>
      <c r="BO75" s="535"/>
      <c r="BP75" s="535"/>
      <c r="BQ75" s="535"/>
      <c r="BR75" s="535"/>
      <c r="BS75" s="535"/>
      <c r="BT75" s="535"/>
    </row>
    <row r="76" spans="2:72">
      <c r="B76" s="535"/>
      <c r="C76" s="535"/>
      <c r="D76" s="535"/>
      <c r="E76" s="535"/>
      <c r="F76" s="493" t="e">
        <f>VLOOKUP(E76,'Trade Code'!A:B,2,FALSE)</f>
        <v>#N/A</v>
      </c>
      <c r="G76" s="535"/>
      <c r="H76" s="535"/>
      <c r="I76" s="535"/>
      <c r="J76" s="535"/>
      <c r="K76" s="535"/>
      <c r="L76" s="535"/>
      <c r="M76" s="535"/>
      <c r="N76" s="535"/>
      <c r="O76" s="535"/>
      <c r="P76" s="535"/>
      <c r="Q76" s="535"/>
      <c r="R76" s="535"/>
      <c r="S76" s="535"/>
      <c r="T76" s="535"/>
      <c r="U76" s="535"/>
      <c r="V76" s="535"/>
      <c r="W76" s="535"/>
      <c r="X76" s="535"/>
      <c r="Y76" s="535"/>
      <c r="Z76" s="535"/>
      <c r="AA76" s="535"/>
      <c r="AB76" s="535"/>
      <c r="AC76" s="535"/>
      <c r="AD76" s="535"/>
      <c r="AE76" s="535"/>
      <c r="AF76" s="535"/>
      <c r="AG76" s="535"/>
      <c r="AH76" s="535"/>
      <c r="AI76" s="535"/>
      <c r="AJ76" s="535"/>
      <c r="AK76" s="535"/>
      <c r="AL76" s="535"/>
      <c r="AM76" s="535"/>
      <c r="AN76" s="535"/>
      <c r="AO76" s="535"/>
      <c r="AP76" s="535"/>
      <c r="AQ76" s="535"/>
      <c r="AR76" s="535"/>
      <c r="AS76" s="535"/>
      <c r="AT76" s="535"/>
      <c r="AU76" s="535"/>
      <c r="AV76" s="535"/>
      <c r="AW76" s="535"/>
      <c r="AX76" s="535"/>
      <c r="AY76" s="535"/>
      <c r="AZ76" s="535"/>
      <c r="BA76" s="535"/>
      <c r="BB76" s="535"/>
      <c r="BC76" s="535"/>
      <c r="BD76" s="535"/>
      <c r="BE76" s="535"/>
      <c r="BF76" s="535"/>
      <c r="BG76" s="535"/>
      <c r="BH76" s="535"/>
      <c r="BI76" s="535"/>
      <c r="BJ76" s="535"/>
      <c r="BK76" s="535"/>
      <c r="BL76" s="535"/>
      <c r="BM76" s="535"/>
      <c r="BN76" s="535"/>
      <c r="BO76" s="535"/>
      <c r="BP76" s="535"/>
      <c r="BQ76" s="535"/>
      <c r="BR76" s="535"/>
      <c r="BS76" s="535"/>
      <c r="BT76" s="535"/>
    </row>
    <row r="77" spans="2:72">
      <c r="B77" s="535"/>
      <c r="C77" s="535"/>
      <c r="D77" s="535"/>
      <c r="E77" s="535"/>
      <c r="F77" s="493" t="e">
        <f>VLOOKUP(E77,'Trade Code'!A:B,2,FALSE)</f>
        <v>#N/A</v>
      </c>
      <c r="G77" s="535"/>
      <c r="H77" s="535"/>
      <c r="I77" s="535"/>
      <c r="J77" s="535"/>
      <c r="K77" s="535"/>
      <c r="L77" s="535"/>
      <c r="M77" s="535"/>
      <c r="N77" s="535"/>
      <c r="O77" s="535"/>
      <c r="P77" s="535"/>
      <c r="Q77" s="535"/>
      <c r="R77" s="535"/>
      <c r="S77" s="535"/>
      <c r="T77" s="535"/>
      <c r="U77" s="535"/>
      <c r="V77" s="535"/>
      <c r="W77" s="535"/>
      <c r="X77" s="535"/>
      <c r="Y77" s="535"/>
      <c r="Z77" s="535"/>
      <c r="AA77" s="535"/>
      <c r="AB77" s="535"/>
      <c r="AC77" s="535"/>
      <c r="AD77" s="535"/>
      <c r="AE77" s="535"/>
      <c r="AF77" s="535"/>
      <c r="AG77" s="535"/>
      <c r="AH77" s="535"/>
      <c r="AI77" s="535"/>
      <c r="AJ77" s="535"/>
      <c r="AK77" s="535"/>
      <c r="AL77" s="535"/>
      <c r="AM77" s="535"/>
      <c r="AN77" s="535"/>
      <c r="AO77" s="535"/>
      <c r="AP77" s="535"/>
      <c r="AQ77" s="535"/>
      <c r="AR77" s="535"/>
      <c r="AS77" s="535"/>
      <c r="AT77" s="535"/>
      <c r="AU77" s="535"/>
      <c r="AV77" s="535"/>
      <c r="AW77" s="535"/>
      <c r="AX77" s="535"/>
      <c r="AY77" s="535"/>
      <c r="AZ77" s="535"/>
      <c r="BA77" s="535"/>
      <c r="BB77" s="535"/>
      <c r="BC77" s="535"/>
      <c r="BD77" s="535"/>
      <c r="BE77" s="535"/>
      <c r="BF77" s="535"/>
      <c r="BG77" s="535"/>
      <c r="BH77" s="535"/>
      <c r="BI77" s="535"/>
      <c r="BJ77" s="535"/>
      <c r="BK77" s="535"/>
      <c r="BL77" s="535"/>
      <c r="BM77" s="535"/>
      <c r="BN77" s="535"/>
      <c r="BO77" s="535"/>
      <c r="BP77" s="535"/>
      <c r="BQ77" s="535"/>
      <c r="BR77" s="535"/>
      <c r="BS77" s="535"/>
      <c r="BT77" s="535"/>
    </row>
    <row r="78" spans="2:72">
      <c r="B78" s="535"/>
      <c r="C78" s="535"/>
      <c r="D78" s="535"/>
      <c r="E78" s="535"/>
      <c r="F78" s="493" t="e">
        <f>VLOOKUP(E78,'Trade Code'!A:B,2,FALSE)</f>
        <v>#N/A</v>
      </c>
      <c r="G78" s="535"/>
      <c r="H78" s="535"/>
      <c r="I78" s="535"/>
      <c r="J78" s="535"/>
      <c r="K78" s="535"/>
      <c r="L78" s="535"/>
      <c r="M78" s="535"/>
      <c r="N78" s="535"/>
      <c r="O78" s="535"/>
      <c r="P78" s="535"/>
      <c r="Q78" s="535"/>
      <c r="R78" s="535"/>
      <c r="S78" s="535"/>
      <c r="T78" s="535"/>
      <c r="U78" s="535"/>
      <c r="V78" s="535"/>
      <c r="W78" s="535"/>
      <c r="X78" s="535"/>
      <c r="Y78" s="535"/>
      <c r="Z78" s="535"/>
      <c r="AA78" s="535"/>
      <c r="AB78" s="535"/>
      <c r="AC78" s="535"/>
      <c r="AD78" s="535"/>
      <c r="AE78" s="535"/>
      <c r="AF78" s="535"/>
      <c r="AG78" s="535"/>
      <c r="AH78" s="535"/>
      <c r="AI78" s="535"/>
      <c r="AJ78" s="535"/>
      <c r="AK78" s="535"/>
      <c r="AL78" s="535"/>
      <c r="AM78" s="535"/>
      <c r="AN78" s="535"/>
      <c r="AO78" s="535"/>
      <c r="AP78" s="535"/>
      <c r="AQ78" s="535"/>
      <c r="AR78" s="535"/>
      <c r="AS78" s="535"/>
      <c r="AT78" s="535"/>
      <c r="AU78" s="535"/>
      <c r="AV78" s="535"/>
      <c r="AW78" s="535"/>
      <c r="AX78" s="535"/>
      <c r="AY78" s="535"/>
      <c r="AZ78" s="535"/>
      <c r="BA78" s="535"/>
      <c r="BB78" s="535"/>
      <c r="BC78" s="535"/>
      <c r="BD78" s="535"/>
      <c r="BE78" s="535"/>
      <c r="BF78" s="535"/>
      <c r="BG78" s="535"/>
      <c r="BH78" s="535"/>
      <c r="BI78" s="535"/>
      <c r="BJ78" s="535"/>
      <c r="BK78" s="535"/>
      <c r="BL78" s="535"/>
      <c r="BM78" s="535"/>
      <c r="BN78" s="535"/>
      <c r="BO78" s="535"/>
      <c r="BP78" s="535"/>
      <c r="BQ78" s="535"/>
      <c r="BR78" s="535"/>
      <c r="BS78" s="535"/>
      <c r="BT78" s="535"/>
    </row>
    <row r="79" spans="2:72">
      <c r="B79" s="535"/>
      <c r="C79" s="535"/>
      <c r="D79" s="535"/>
      <c r="E79" s="535"/>
      <c r="F79" s="493" t="e">
        <f>VLOOKUP(E79,'Trade Code'!A:B,2,FALSE)</f>
        <v>#N/A</v>
      </c>
      <c r="G79" s="535"/>
      <c r="H79" s="535"/>
      <c r="I79" s="535"/>
      <c r="J79" s="535"/>
      <c r="K79" s="535"/>
      <c r="L79" s="535"/>
      <c r="M79" s="535"/>
      <c r="N79" s="535"/>
      <c r="O79" s="535"/>
      <c r="P79" s="535"/>
      <c r="Q79" s="535"/>
      <c r="R79" s="535"/>
      <c r="S79" s="535"/>
      <c r="T79" s="535"/>
      <c r="U79" s="535"/>
      <c r="V79" s="535"/>
      <c r="W79" s="535"/>
      <c r="X79" s="535"/>
      <c r="Y79" s="535"/>
      <c r="Z79" s="535"/>
      <c r="AA79" s="535"/>
      <c r="AB79" s="535"/>
      <c r="AC79" s="535"/>
      <c r="AD79" s="535"/>
      <c r="AE79" s="535"/>
      <c r="AF79" s="535"/>
      <c r="AG79" s="535"/>
      <c r="AH79" s="535"/>
      <c r="AI79" s="535"/>
      <c r="AJ79" s="535"/>
      <c r="AK79" s="535"/>
      <c r="AL79" s="535"/>
      <c r="AM79" s="535"/>
      <c r="AN79" s="535"/>
      <c r="AO79" s="535"/>
      <c r="AP79" s="535"/>
      <c r="AQ79" s="535"/>
      <c r="AR79" s="535"/>
      <c r="AS79" s="535"/>
      <c r="AT79" s="535"/>
      <c r="AU79" s="535"/>
      <c r="AV79" s="535"/>
      <c r="AW79" s="535"/>
      <c r="AX79" s="535"/>
      <c r="AY79" s="535"/>
      <c r="AZ79" s="535"/>
      <c r="BA79" s="535"/>
      <c r="BB79" s="535"/>
      <c r="BC79" s="535"/>
      <c r="BD79" s="535"/>
      <c r="BE79" s="535"/>
      <c r="BF79" s="535"/>
      <c r="BG79" s="535"/>
      <c r="BH79" s="535"/>
      <c r="BI79" s="535"/>
      <c r="BJ79" s="535"/>
      <c r="BK79" s="535"/>
      <c r="BL79" s="535"/>
      <c r="BM79" s="535"/>
      <c r="BN79" s="535"/>
      <c r="BO79" s="535"/>
      <c r="BP79" s="535"/>
      <c r="BQ79" s="535"/>
      <c r="BR79" s="535"/>
      <c r="BS79" s="535"/>
      <c r="BT79" s="535"/>
    </row>
    <row r="80" spans="2:72">
      <c r="B80" s="535"/>
      <c r="C80" s="535"/>
      <c r="D80" s="535"/>
      <c r="E80" s="535"/>
      <c r="F80" s="493" t="e">
        <f>VLOOKUP(E80,'Trade Code'!A:B,2,FALSE)</f>
        <v>#N/A</v>
      </c>
      <c r="G80" s="535"/>
      <c r="H80" s="535"/>
      <c r="I80" s="535"/>
      <c r="J80" s="535"/>
      <c r="K80" s="535"/>
      <c r="L80" s="535"/>
      <c r="M80" s="535"/>
      <c r="N80" s="535"/>
      <c r="O80" s="535"/>
      <c r="P80" s="535"/>
      <c r="Q80" s="535"/>
      <c r="R80" s="535"/>
      <c r="S80" s="535"/>
      <c r="T80" s="535"/>
      <c r="U80" s="535"/>
      <c r="V80" s="535"/>
      <c r="W80" s="535"/>
      <c r="X80" s="535"/>
      <c r="Y80" s="535"/>
      <c r="Z80" s="535"/>
      <c r="AA80" s="535"/>
      <c r="AB80" s="535"/>
      <c r="AC80" s="535"/>
      <c r="AD80" s="535"/>
      <c r="AE80" s="535"/>
      <c r="AF80" s="535"/>
      <c r="AG80" s="535"/>
      <c r="AH80" s="535"/>
      <c r="AI80" s="535"/>
      <c r="AJ80" s="535"/>
      <c r="AK80" s="535"/>
      <c r="AL80" s="535"/>
      <c r="AM80" s="535"/>
      <c r="AN80" s="535"/>
      <c r="AO80" s="535"/>
      <c r="AP80" s="535"/>
      <c r="AQ80" s="535"/>
      <c r="AR80" s="535"/>
      <c r="AS80" s="535"/>
      <c r="AT80" s="535"/>
      <c r="AU80" s="535"/>
      <c r="AV80" s="535"/>
      <c r="AW80" s="535"/>
      <c r="AX80" s="535"/>
      <c r="AY80" s="535"/>
      <c r="AZ80" s="535"/>
      <c r="BA80" s="535"/>
      <c r="BB80" s="535"/>
      <c r="BC80" s="535"/>
      <c r="BD80" s="535"/>
      <c r="BE80" s="535"/>
      <c r="BF80" s="535"/>
      <c r="BG80" s="535"/>
      <c r="BH80" s="535"/>
      <c r="BI80" s="535"/>
      <c r="BJ80" s="535"/>
      <c r="BK80" s="535"/>
      <c r="BL80" s="535"/>
      <c r="BM80" s="535"/>
      <c r="BN80" s="535"/>
      <c r="BO80" s="535"/>
      <c r="BP80" s="535"/>
      <c r="BQ80" s="535"/>
      <c r="BR80" s="535"/>
      <c r="BS80" s="535"/>
      <c r="BT80" s="535"/>
    </row>
    <row r="81" spans="2:72">
      <c r="B81" s="535"/>
      <c r="C81" s="535"/>
      <c r="D81" s="535"/>
      <c r="E81" s="535"/>
      <c r="F81" s="493" t="e">
        <f>VLOOKUP(E81,'Trade Code'!A:B,2,FALSE)</f>
        <v>#N/A</v>
      </c>
      <c r="G81" s="535"/>
      <c r="H81" s="535"/>
      <c r="I81" s="535"/>
      <c r="J81" s="535"/>
      <c r="K81" s="535"/>
      <c r="L81" s="535"/>
      <c r="M81" s="535"/>
      <c r="N81" s="535"/>
      <c r="O81" s="535"/>
      <c r="P81" s="535"/>
      <c r="Q81" s="535"/>
      <c r="R81" s="535"/>
      <c r="S81" s="535"/>
      <c r="T81" s="535"/>
      <c r="U81" s="535"/>
      <c r="V81" s="535"/>
      <c r="W81" s="535"/>
      <c r="X81" s="535"/>
      <c r="Y81" s="535"/>
      <c r="Z81" s="535"/>
      <c r="AA81" s="535"/>
      <c r="AB81" s="535"/>
      <c r="AC81" s="535"/>
      <c r="AD81" s="535"/>
      <c r="AE81" s="535"/>
      <c r="AF81" s="535"/>
      <c r="AG81" s="535"/>
      <c r="AH81" s="535"/>
      <c r="AI81" s="535"/>
      <c r="AJ81" s="535"/>
      <c r="AK81" s="535"/>
      <c r="AL81" s="535"/>
      <c r="AM81" s="535"/>
      <c r="AN81" s="535"/>
      <c r="AO81" s="535"/>
      <c r="AP81" s="535"/>
      <c r="AQ81" s="535"/>
      <c r="AR81" s="535"/>
      <c r="AS81" s="535"/>
      <c r="AT81" s="535"/>
      <c r="AU81" s="535"/>
      <c r="AV81" s="535"/>
      <c r="AW81" s="535"/>
      <c r="AX81" s="535"/>
      <c r="AY81" s="535"/>
      <c r="AZ81" s="535"/>
      <c r="BA81" s="535"/>
      <c r="BB81" s="535"/>
      <c r="BC81" s="535"/>
      <c r="BD81" s="535"/>
      <c r="BE81" s="535"/>
      <c r="BF81" s="535"/>
      <c r="BG81" s="535"/>
      <c r="BH81" s="535"/>
      <c r="BI81" s="535"/>
      <c r="BJ81" s="535"/>
      <c r="BK81" s="535"/>
      <c r="BL81" s="535"/>
      <c r="BM81" s="535"/>
      <c r="BN81" s="535"/>
      <c r="BO81" s="535"/>
      <c r="BP81" s="535"/>
      <c r="BQ81" s="535"/>
      <c r="BR81" s="535"/>
      <c r="BS81" s="535"/>
      <c r="BT81" s="535"/>
    </row>
    <row r="82" spans="2:72">
      <c r="B82" s="535"/>
      <c r="C82" s="535"/>
      <c r="D82" s="535"/>
      <c r="E82" s="535"/>
      <c r="F82" s="493" t="e">
        <f>VLOOKUP(E82,'Trade Code'!A:B,2,FALSE)</f>
        <v>#N/A</v>
      </c>
      <c r="G82" s="535"/>
      <c r="H82" s="535"/>
      <c r="I82" s="535"/>
      <c r="J82" s="535"/>
      <c r="K82" s="535"/>
      <c r="L82" s="535"/>
      <c r="M82" s="535"/>
      <c r="N82" s="535"/>
      <c r="O82" s="535"/>
      <c r="P82" s="535"/>
      <c r="Q82" s="535"/>
      <c r="R82" s="535"/>
      <c r="S82" s="535"/>
      <c r="T82" s="535"/>
      <c r="U82" s="535"/>
      <c r="V82" s="535"/>
      <c r="W82" s="535"/>
      <c r="X82" s="535"/>
      <c r="Y82" s="535"/>
      <c r="Z82" s="535"/>
      <c r="AA82" s="535"/>
      <c r="AB82" s="535"/>
      <c r="AC82" s="535"/>
      <c r="AD82" s="535"/>
      <c r="AE82" s="535"/>
      <c r="AF82" s="535"/>
      <c r="AG82" s="535"/>
      <c r="AH82" s="535"/>
      <c r="AI82" s="535"/>
      <c r="AJ82" s="535"/>
      <c r="AK82" s="535"/>
      <c r="AL82" s="535"/>
      <c r="AM82" s="535"/>
      <c r="AN82" s="535"/>
      <c r="AO82" s="535"/>
      <c r="AP82" s="535"/>
      <c r="AQ82" s="535"/>
      <c r="AR82" s="535"/>
      <c r="AS82" s="535"/>
      <c r="AT82" s="535"/>
      <c r="AU82" s="535"/>
      <c r="AV82" s="535"/>
      <c r="AW82" s="535"/>
      <c r="AX82" s="535"/>
      <c r="AY82" s="535"/>
      <c r="AZ82" s="535"/>
      <c r="BA82" s="535"/>
      <c r="BB82" s="535"/>
      <c r="BC82" s="535"/>
      <c r="BD82" s="535"/>
      <c r="BE82" s="535"/>
      <c r="BF82" s="535"/>
      <c r="BG82" s="535"/>
      <c r="BH82" s="535"/>
      <c r="BI82" s="535"/>
      <c r="BJ82" s="535"/>
      <c r="BK82" s="535"/>
      <c r="BL82" s="535"/>
      <c r="BM82" s="535"/>
      <c r="BN82" s="535"/>
      <c r="BO82" s="535"/>
      <c r="BP82" s="535"/>
      <c r="BQ82" s="535"/>
      <c r="BR82" s="535"/>
      <c r="BS82" s="535"/>
      <c r="BT82" s="535"/>
    </row>
    <row r="83" spans="2:72">
      <c r="B83" s="535"/>
      <c r="C83" s="535"/>
      <c r="D83" s="535"/>
      <c r="E83" s="535"/>
      <c r="F83" s="493" t="e">
        <f>VLOOKUP(E83,'Trade Code'!A:B,2,FALSE)</f>
        <v>#N/A</v>
      </c>
      <c r="G83" s="535"/>
      <c r="H83" s="535"/>
      <c r="I83" s="535"/>
      <c r="J83" s="535"/>
      <c r="K83" s="535"/>
      <c r="L83" s="535"/>
      <c r="M83" s="535"/>
      <c r="N83" s="535"/>
      <c r="O83" s="535"/>
      <c r="P83" s="535"/>
      <c r="Q83" s="535"/>
      <c r="R83" s="535"/>
      <c r="S83" s="535"/>
      <c r="T83" s="535"/>
      <c r="U83" s="535"/>
      <c r="V83" s="535"/>
      <c r="W83" s="535"/>
      <c r="X83" s="535"/>
      <c r="Y83" s="535"/>
      <c r="Z83" s="535"/>
      <c r="AA83" s="535"/>
      <c r="AB83" s="535"/>
      <c r="AC83" s="535"/>
      <c r="AD83" s="535"/>
      <c r="AE83" s="535"/>
      <c r="AF83" s="535"/>
      <c r="AG83" s="535"/>
      <c r="AH83" s="535"/>
      <c r="AI83" s="535"/>
      <c r="AJ83" s="535"/>
      <c r="AK83" s="535"/>
      <c r="AL83" s="535"/>
      <c r="AM83" s="535"/>
      <c r="AN83" s="535"/>
      <c r="AO83" s="535"/>
      <c r="AP83" s="535"/>
      <c r="AQ83" s="535"/>
      <c r="AR83" s="535"/>
      <c r="AS83" s="535"/>
      <c r="AT83" s="535"/>
      <c r="AU83" s="535"/>
      <c r="AV83" s="535"/>
      <c r="AW83" s="535"/>
      <c r="AX83" s="535"/>
      <c r="AY83" s="535"/>
      <c r="AZ83" s="535"/>
      <c r="BA83" s="535"/>
      <c r="BB83" s="535"/>
      <c r="BC83" s="535"/>
      <c r="BD83" s="535"/>
      <c r="BE83" s="535"/>
      <c r="BF83" s="535"/>
      <c r="BG83" s="535"/>
      <c r="BH83" s="535"/>
      <c r="BI83" s="535"/>
      <c r="BJ83" s="535"/>
      <c r="BK83" s="535"/>
      <c r="BL83" s="535"/>
      <c r="BM83" s="535"/>
      <c r="BN83" s="535"/>
      <c r="BO83" s="535"/>
      <c r="BP83" s="535"/>
      <c r="BQ83" s="535"/>
      <c r="BR83" s="535"/>
      <c r="BS83" s="535"/>
      <c r="BT83" s="535"/>
    </row>
    <row r="84" spans="2:72">
      <c r="B84" s="535"/>
      <c r="C84" s="535"/>
      <c r="D84" s="535"/>
      <c r="E84" s="535"/>
      <c r="F84" s="493" t="e">
        <f>VLOOKUP(E84,'Trade Code'!A:B,2,FALSE)</f>
        <v>#N/A</v>
      </c>
      <c r="G84" s="535"/>
      <c r="H84" s="535"/>
      <c r="I84" s="535"/>
      <c r="J84" s="535"/>
      <c r="K84" s="535"/>
      <c r="L84" s="535"/>
      <c r="M84" s="535"/>
      <c r="N84" s="535"/>
      <c r="O84" s="535"/>
      <c r="P84" s="535"/>
      <c r="Q84" s="535"/>
      <c r="R84" s="535"/>
      <c r="S84" s="535"/>
      <c r="T84" s="535"/>
      <c r="U84" s="535"/>
      <c r="V84" s="535"/>
      <c r="W84" s="535"/>
      <c r="X84" s="535"/>
      <c r="Y84" s="535"/>
      <c r="Z84" s="535"/>
      <c r="AA84" s="535"/>
      <c r="AB84" s="535"/>
      <c r="AC84" s="535"/>
      <c r="AD84" s="535"/>
      <c r="AE84" s="535"/>
      <c r="AF84" s="535"/>
      <c r="AG84" s="535"/>
      <c r="AH84" s="535"/>
      <c r="AI84" s="535"/>
      <c r="AJ84" s="535"/>
      <c r="AK84" s="535"/>
      <c r="AL84" s="535"/>
      <c r="AM84" s="535"/>
      <c r="AN84" s="535"/>
      <c r="AO84" s="535"/>
      <c r="AP84" s="535"/>
      <c r="AQ84" s="535"/>
      <c r="AR84" s="535"/>
      <c r="AS84" s="535"/>
      <c r="AT84" s="535"/>
      <c r="AU84" s="535"/>
      <c r="AV84" s="535"/>
      <c r="AW84" s="535"/>
      <c r="AX84" s="535"/>
      <c r="AY84" s="535"/>
      <c r="AZ84" s="535"/>
      <c r="BA84" s="535"/>
      <c r="BB84" s="535"/>
      <c r="BC84" s="535"/>
      <c r="BD84" s="535"/>
      <c r="BE84" s="535"/>
      <c r="BF84" s="535"/>
      <c r="BG84" s="535"/>
      <c r="BH84" s="535"/>
      <c r="BI84" s="535"/>
      <c r="BJ84" s="535"/>
      <c r="BK84" s="535"/>
      <c r="BL84" s="535"/>
      <c r="BM84" s="535"/>
      <c r="BN84" s="535"/>
      <c r="BO84" s="535"/>
      <c r="BP84" s="535"/>
      <c r="BQ84" s="535"/>
      <c r="BR84" s="535"/>
      <c r="BS84" s="535"/>
      <c r="BT84" s="535"/>
    </row>
    <row r="85" spans="2:72">
      <c r="B85" s="535"/>
      <c r="C85" s="535"/>
      <c r="D85" s="535"/>
      <c r="E85" s="535"/>
      <c r="F85" s="493" t="e">
        <f>VLOOKUP(E85,'Trade Code'!A:B,2,FALSE)</f>
        <v>#N/A</v>
      </c>
      <c r="G85" s="535"/>
      <c r="H85" s="535"/>
      <c r="I85" s="535"/>
      <c r="J85" s="535"/>
      <c r="K85" s="535"/>
      <c r="L85" s="535"/>
      <c r="M85" s="535"/>
      <c r="N85" s="535"/>
      <c r="O85" s="535"/>
      <c r="P85" s="535"/>
      <c r="Q85" s="535"/>
      <c r="R85" s="535"/>
      <c r="S85" s="535"/>
      <c r="T85" s="535"/>
      <c r="U85" s="535"/>
      <c r="V85" s="535"/>
      <c r="W85" s="535"/>
      <c r="X85" s="535"/>
      <c r="Y85" s="535"/>
      <c r="Z85" s="535"/>
      <c r="AA85" s="535"/>
      <c r="AB85" s="535"/>
      <c r="AC85" s="535"/>
      <c r="AD85" s="535"/>
      <c r="AE85" s="535"/>
      <c r="AF85" s="535"/>
      <c r="AG85" s="535"/>
      <c r="AH85" s="535"/>
      <c r="AI85" s="535"/>
      <c r="AJ85" s="535"/>
      <c r="AK85" s="535"/>
      <c r="AL85" s="535"/>
      <c r="AM85" s="535"/>
      <c r="AN85" s="535"/>
      <c r="AO85" s="535"/>
      <c r="AP85" s="535"/>
      <c r="AQ85" s="535"/>
      <c r="AR85" s="535"/>
      <c r="AS85" s="535"/>
      <c r="AT85" s="535"/>
      <c r="AU85" s="535"/>
      <c r="AV85" s="535"/>
      <c r="AW85" s="535"/>
      <c r="AX85" s="535"/>
      <c r="AY85" s="535"/>
      <c r="AZ85" s="535"/>
      <c r="BA85" s="535"/>
      <c r="BB85" s="535"/>
      <c r="BC85" s="535"/>
      <c r="BD85" s="535"/>
      <c r="BE85" s="535"/>
      <c r="BF85" s="535"/>
      <c r="BG85" s="535"/>
      <c r="BH85" s="535"/>
      <c r="BI85" s="535"/>
      <c r="BJ85" s="535"/>
      <c r="BK85" s="535"/>
      <c r="BL85" s="535"/>
      <c r="BM85" s="535"/>
      <c r="BN85" s="535"/>
      <c r="BO85" s="535"/>
      <c r="BP85" s="535"/>
      <c r="BQ85" s="535"/>
      <c r="BR85" s="535"/>
      <c r="BS85" s="535"/>
      <c r="BT85" s="535"/>
    </row>
    <row r="86" spans="2:72">
      <c r="B86" s="535"/>
      <c r="C86" s="535"/>
      <c r="D86" s="535"/>
      <c r="E86" s="535"/>
      <c r="F86" s="493" t="e">
        <f>VLOOKUP(E86,'Trade Code'!A:B,2,FALSE)</f>
        <v>#N/A</v>
      </c>
      <c r="G86" s="535"/>
      <c r="H86" s="535"/>
      <c r="I86" s="535"/>
      <c r="J86" s="535"/>
      <c r="K86" s="535"/>
      <c r="L86" s="535"/>
      <c r="M86" s="535"/>
      <c r="N86" s="535"/>
      <c r="O86" s="535"/>
      <c r="P86" s="535"/>
      <c r="Q86" s="535"/>
      <c r="R86" s="535"/>
      <c r="S86" s="535"/>
      <c r="T86" s="535"/>
      <c r="U86" s="535"/>
      <c r="V86" s="535"/>
      <c r="W86" s="535"/>
      <c r="X86" s="535"/>
      <c r="Y86" s="535"/>
      <c r="Z86" s="535"/>
      <c r="AA86" s="535"/>
      <c r="AB86" s="535"/>
      <c r="AC86" s="535"/>
      <c r="AD86" s="535"/>
      <c r="AE86" s="535"/>
      <c r="AF86" s="535"/>
      <c r="AG86" s="535"/>
      <c r="AH86" s="535"/>
      <c r="AI86" s="535"/>
      <c r="AJ86" s="535"/>
      <c r="AK86" s="535"/>
      <c r="AL86" s="535"/>
      <c r="AM86" s="535"/>
      <c r="AN86" s="535"/>
      <c r="AO86" s="535"/>
      <c r="AP86" s="535"/>
      <c r="AQ86" s="535"/>
      <c r="AR86" s="535"/>
      <c r="AS86" s="535"/>
      <c r="AT86" s="535"/>
      <c r="AU86" s="535"/>
      <c r="AV86" s="535"/>
      <c r="AW86" s="535"/>
      <c r="AX86" s="535"/>
      <c r="AY86" s="535"/>
      <c r="AZ86" s="535"/>
      <c r="BA86" s="535"/>
      <c r="BB86" s="535"/>
      <c r="BC86" s="535"/>
      <c r="BD86" s="535"/>
      <c r="BE86" s="535"/>
      <c r="BF86" s="535"/>
      <c r="BG86" s="535"/>
      <c r="BH86" s="535"/>
      <c r="BI86" s="535"/>
      <c r="BJ86" s="535"/>
      <c r="BK86" s="535"/>
      <c r="BL86" s="535"/>
      <c r="BM86" s="535"/>
      <c r="BN86" s="535"/>
      <c r="BO86" s="535"/>
      <c r="BP86" s="535"/>
      <c r="BQ86" s="535"/>
      <c r="BR86" s="535"/>
      <c r="BS86" s="535"/>
      <c r="BT86" s="535"/>
    </row>
    <row r="87" spans="2:72">
      <c r="B87" s="535"/>
      <c r="C87" s="535"/>
      <c r="D87" s="535"/>
      <c r="E87" s="535"/>
      <c r="F87" s="493" t="e">
        <f>VLOOKUP(E87,'Trade Code'!A:B,2,FALSE)</f>
        <v>#N/A</v>
      </c>
      <c r="G87" s="535"/>
      <c r="H87" s="535"/>
      <c r="I87" s="535"/>
      <c r="J87" s="535"/>
      <c r="K87" s="535"/>
      <c r="L87" s="535"/>
      <c r="M87" s="535"/>
      <c r="N87" s="535"/>
      <c r="O87" s="535"/>
      <c r="P87" s="535"/>
      <c r="Q87" s="535"/>
      <c r="R87" s="535"/>
      <c r="S87" s="535"/>
      <c r="T87" s="535"/>
      <c r="U87" s="535"/>
      <c r="V87" s="535"/>
      <c r="W87" s="535"/>
      <c r="X87" s="535"/>
      <c r="Y87" s="535"/>
      <c r="Z87" s="535"/>
      <c r="AA87" s="535"/>
      <c r="AB87" s="535"/>
      <c r="AC87" s="535"/>
      <c r="AD87" s="535"/>
      <c r="AE87" s="535"/>
      <c r="AF87" s="535"/>
      <c r="AG87" s="535"/>
      <c r="AH87" s="535"/>
      <c r="AI87" s="535"/>
      <c r="AJ87" s="535"/>
      <c r="AK87" s="535"/>
      <c r="AL87" s="535"/>
      <c r="AM87" s="535"/>
      <c r="AN87" s="535"/>
      <c r="AO87" s="535"/>
      <c r="AP87" s="535"/>
      <c r="AQ87" s="535"/>
      <c r="AR87" s="535"/>
      <c r="AS87" s="535"/>
      <c r="AT87" s="535"/>
      <c r="AU87" s="535"/>
      <c r="AV87" s="535"/>
      <c r="AW87" s="535"/>
      <c r="AX87" s="535"/>
      <c r="AY87" s="535"/>
      <c r="AZ87" s="535"/>
      <c r="BA87" s="535"/>
      <c r="BB87" s="535"/>
      <c r="BC87" s="535"/>
      <c r="BD87" s="535"/>
      <c r="BE87" s="535"/>
      <c r="BF87" s="535"/>
      <c r="BG87" s="535"/>
      <c r="BH87" s="535"/>
      <c r="BI87" s="535"/>
      <c r="BJ87" s="535"/>
      <c r="BK87" s="535"/>
      <c r="BL87" s="535"/>
      <c r="BM87" s="535"/>
      <c r="BN87" s="535"/>
      <c r="BO87" s="535"/>
      <c r="BP87" s="535"/>
      <c r="BQ87" s="535"/>
      <c r="BR87" s="535"/>
      <c r="BS87" s="535"/>
      <c r="BT87" s="535"/>
    </row>
    <row r="88" spans="2:72">
      <c r="B88" s="535"/>
      <c r="C88" s="535"/>
      <c r="D88" s="535"/>
      <c r="E88" s="535"/>
      <c r="F88" s="493" t="e">
        <f>VLOOKUP(E88,'Trade Code'!A:B,2,FALSE)</f>
        <v>#N/A</v>
      </c>
      <c r="G88" s="535"/>
      <c r="H88" s="535"/>
      <c r="I88" s="535"/>
      <c r="J88" s="535"/>
      <c r="K88" s="535"/>
      <c r="L88" s="535"/>
      <c r="M88" s="535"/>
      <c r="N88" s="535"/>
      <c r="O88" s="535"/>
      <c r="P88" s="535"/>
      <c r="Q88" s="535"/>
      <c r="R88" s="535"/>
      <c r="S88" s="535"/>
      <c r="T88" s="535"/>
      <c r="U88" s="535"/>
      <c r="V88" s="535"/>
      <c r="W88" s="535"/>
      <c r="X88" s="535"/>
      <c r="Y88" s="535"/>
      <c r="Z88" s="535"/>
      <c r="AA88" s="535"/>
      <c r="AB88" s="535"/>
      <c r="AC88" s="535"/>
      <c r="AD88" s="535"/>
      <c r="AE88" s="535"/>
      <c r="AF88" s="535"/>
      <c r="AG88" s="535"/>
      <c r="AH88" s="535"/>
      <c r="AI88" s="535"/>
      <c r="AJ88" s="535"/>
      <c r="AK88" s="535"/>
      <c r="AL88" s="535"/>
      <c r="AM88" s="535"/>
      <c r="AN88" s="535"/>
      <c r="AO88" s="535"/>
      <c r="AP88" s="535"/>
      <c r="AQ88" s="535"/>
      <c r="AR88" s="535"/>
      <c r="AS88" s="535"/>
      <c r="AT88" s="535"/>
      <c r="AU88" s="535"/>
      <c r="AV88" s="535"/>
      <c r="AW88" s="535"/>
      <c r="AX88" s="535"/>
      <c r="AY88" s="535"/>
      <c r="AZ88" s="535"/>
      <c r="BA88" s="535"/>
      <c r="BB88" s="535"/>
      <c r="BC88" s="535"/>
      <c r="BD88" s="535"/>
      <c r="BE88" s="535"/>
      <c r="BF88" s="535"/>
      <c r="BG88" s="535"/>
      <c r="BH88" s="535"/>
      <c r="BI88" s="535"/>
      <c r="BJ88" s="535"/>
      <c r="BK88" s="535"/>
      <c r="BL88" s="535"/>
      <c r="BM88" s="535"/>
      <c r="BN88" s="535"/>
      <c r="BO88" s="535"/>
      <c r="BP88" s="535"/>
      <c r="BQ88" s="535"/>
      <c r="BR88" s="535"/>
      <c r="BS88" s="535"/>
      <c r="BT88" s="535"/>
    </row>
    <row r="89" spans="2:72">
      <c r="B89" s="535"/>
      <c r="C89" s="535"/>
      <c r="D89" s="535"/>
      <c r="E89" s="535"/>
      <c r="F89" s="493" t="e">
        <f>VLOOKUP(E89,'Trade Code'!A:B,2,FALSE)</f>
        <v>#N/A</v>
      </c>
      <c r="G89" s="535"/>
      <c r="H89" s="535"/>
      <c r="I89" s="535"/>
      <c r="J89" s="535"/>
      <c r="K89" s="535"/>
      <c r="L89" s="535"/>
      <c r="M89" s="535"/>
      <c r="N89" s="535"/>
      <c r="O89" s="535"/>
      <c r="P89" s="535"/>
      <c r="Q89" s="535"/>
      <c r="R89" s="535"/>
      <c r="S89" s="535"/>
      <c r="T89" s="535"/>
      <c r="U89" s="535"/>
      <c r="V89" s="535"/>
      <c r="W89" s="535"/>
      <c r="X89" s="535"/>
      <c r="Y89" s="535"/>
      <c r="Z89" s="535"/>
      <c r="AA89" s="535"/>
      <c r="AB89" s="535"/>
      <c r="AC89" s="535"/>
      <c r="AD89" s="535"/>
      <c r="AE89" s="535"/>
      <c r="AF89" s="535"/>
      <c r="AG89" s="535"/>
      <c r="AH89" s="535"/>
      <c r="AI89" s="535"/>
      <c r="AJ89" s="535"/>
      <c r="AK89" s="535"/>
      <c r="AL89" s="535"/>
      <c r="AM89" s="535"/>
      <c r="AN89" s="535"/>
      <c r="AO89" s="535"/>
      <c r="AP89" s="535"/>
      <c r="AQ89" s="535"/>
      <c r="AR89" s="535"/>
      <c r="AS89" s="535"/>
      <c r="AT89" s="535"/>
      <c r="AU89" s="535"/>
      <c r="AV89" s="535"/>
      <c r="AW89" s="535"/>
      <c r="AX89" s="535"/>
      <c r="AY89" s="535"/>
      <c r="AZ89" s="535"/>
      <c r="BA89" s="535"/>
      <c r="BB89" s="535"/>
      <c r="BC89" s="535"/>
      <c r="BD89" s="535"/>
      <c r="BE89" s="535"/>
      <c r="BF89" s="535"/>
      <c r="BG89" s="535"/>
      <c r="BH89" s="535"/>
      <c r="BI89" s="535"/>
      <c r="BJ89" s="535"/>
      <c r="BK89" s="535"/>
      <c r="BL89" s="535"/>
      <c r="BM89" s="535"/>
      <c r="BN89" s="535"/>
      <c r="BO89" s="535"/>
      <c r="BP89" s="535"/>
      <c r="BQ89" s="535"/>
      <c r="BR89" s="535"/>
      <c r="BS89" s="535"/>
      <c r="BT89" s="535"/>
    </row>
    <row r="90" spans="2:72">
      <c r="B90" s="535"/>
      <c r="C90" s="535"/>
      <c r="D90" s="535"/>
      <c r="E90" s="535"/>
      <c r="F90" s="493" t="e">
        <f>VLOOKUP(E90,'Trade Code'!A:B,2,FALSE)</f>
        <v>#N/A</v>
      </c>
      <c r="G90" s="535"/>
      <c r="H90" s="535"/>
      <c r="I90" s="535"/>
      <c r="J90" s="535"/>
      <c r="K90" s="535"/>
      <c r="L90" s="535"/>
      <c r="M90" s="535"/>
      <c r="N90" s="535"/>
      <c r="O90" s="535"/>
      <c r="P90" s="535"/>
      <c r="Q90" s="535"/>
      <c r="R90" s="535"/>
      <c r="S90" s="535"/>
      <c r="T90" s="535"/>
      <c r="U90" s="535"/>
      <c r="V90" s="535"/>
      <c r="W90" s="535"/>
      <c r="X90" s="535"/>
      <c r="Y90" s="535"/>
      <c r="Z90" s="535"/>
      <c r="AA90" s="535"/>
      <c r="AB90" s="535"/>
      <c r="AC90" s="535"/>
      <c r="AD90" s="535"/>
      <c r="AE90" s="535"/>
      <c r="AF90" s="535"/>
      <c r="AG90" s="535"/>
      <c r="AH90" s="535"/>
      <c r="AI90" s="535"/>
      <c r="AJ90" s="535"/>
      <c r="AK90" s="535"/>
      <c r="AL90" s="535"/>
      <c r="AM90" s="535"/>
      <c r="AN90" s="535"/>
      <c r="AO90" s="535"/>
      <c r="AP90" s="535"/>
      <c r="AQ90" s="535"/>
      <c r="AR90" s="535"/>
      <c r="AS90" s="535"/>
      <c r="AT90" s="535"/>
      <c r="AU90" s="535"/>
      <c r="AV90" s="535"/>
      <c r="AW90" s="535"/>
      <c r="AX90" s="535"/>
      <c r="AY90" s="535"/>
      <c r="AZ90" s="535"/>
      <c r="BA90" s="535"/>
      <c r="BB90" s="535"/>
      <c r="BC90" s="535"/>
      <c r="BD90" s="535"/>
      <c r="BE90" s="535"/>
      <c r="BF90" s="535"/>
      <c r="BG90" s="535"/>
      <c r="BH90" s="535"/>
      <c r="BI90" s="535"/>
      <c r="BJ90" s="535"/>
      <c r="BK90" s="535"/>
      <c r="BL90" s="535"/>
      <c r="BM90" s="535"/>
      <c r="BN90" s="535"/>
      <c r="BO90" s="535"/>
      <c r="BP90" s="535"/>
      <c r="BQ90" s="535"/>
      <c r="BR90" s="535"/>
      <c r="BS90" s="535"/>
      <c r="BT90" s="535"/>
    </row>
    <row r="91" spans="2:72">
      <c r="B91" s="535"/>
      <c r="C91" s="535"/>
      <c r="D91" s="535"/>
      <c r="E91" s="535"/>
      <c r="F91" s="493" t="e">
        <f>VLOOKUP(E91,'Trade Code'!A:B,2,FALSE)</f>
        <v>#N/A</v>
      </c>
      <c r="G91" s="535"/>
      <c r="H91" s="535"/>
      <c r="I91" s="535"/>
      <c r="J91" s="535"/>
      <c r="K91" s="535"/>
      <c r="L91" s="535"/>
      <c r="M91" s="535"/>
      <c r="N91" s="535"/>
      <c r="O91" s="535"/>
      <c r="P91" s="535"/>
      <c r="Q91" s="535"/>
      <c r="R91" s="535"/>
      <c r="S91" s="535"/>
      <c r="T91" s="535"/>
      <c r="U91" s="535"/>
      <c r="V91" s="535"/>
      <c r="W91" s="535"/>
      <c r="X91" s="535"/>
      <c r="Y91" s="535"/>
      <c r="Z91" s="535"/>
      <c r="AA91" s="535"/>
      <c r="AB91" s="535"/>
      <c r="AC91" s="535"/>
      <c r="AD91" s="535"/>
      <c r="AE91" s="535"/>
      <c r="AF91" s="535"/>
      <c r="AG91" s="535"/>
      <c r="AH91" s="535"/>
      <c r="AI91" s="535"/>
      <c r="AJ91" s="535"/>
      <c r="AK91" s="535"/>
      <c r="AL91" s="535"/>
      <c r="AM91" s="535"/>
      <c r="AN91" s="535"/>
      <c r="AO91" s="535"/>
      <c r="AP91" s="535"/>
      <c r="AQ91" s="535"/>
      <c r="AR91" s="535"/>
      <c r="AS91" s="535"/>
      <c r="AT91" s="535"/>
      <c r="AU91" s="535"/>
      <c r="AV91" s="535"/>
      <c r="AW91" s="535"/>
      <c r="AX91" s="535"/>
      <c r="AY91" s="535"/>
      <c r="AZ91" s="535"/>
      <c r="BA91" s="535"/>
      <c r="BB91" s="535"/>
      <c r="BC91" s="535"/>
      <c r="BD91" s="535"/>
      <c r="BE91" s="535"/>
      <c r="BF91" s="535"/>
      <c r="BG91" s="535"/>
      <c r="BH91" s="535"/>
      <c r="BI91" s="535"/>
      <c r="BJ91" s="535"/>
      <c r="BK91" s="535"/>
      <c r="BL91" s="535"/>
      <c r="BM91" s="535"/>
      <c r="BN91" s="535"/>
      <c r="BO91" s="535"/>
      <c r="BP91" s="535"/>
      <c r="BQ91" s="535"/>
      <c r="BR91" s="535"/>
      <c r="BS91" s="535"/>
      <c r="BT91" s="535"/>
    </row>
    <row r="92" spans="2:72">
      <c r="B92" s="535"/>
      <c r="C92" s="535"/>
      <c r="D92" s="535"/>
      <c r="E92" s="535"/>
      <c r="F92" s="493" t="e">
        <f>VLOOKUP(E92,'Trade Code'!A:B,2,FALSE)</f>
        <v>#N/A</v>
      </c>
      <c r="G92" s="535"/>
      <c r="H92" s="535"/>
      <c r="I92" s="535"/>
      <c r="J92" s="535"/>
      <c r="K92" s="535"/>
      <c r="L92" s="535"/>
      <c r="M92" s="535"/>
      <c r="N92" s="535"/>
      <c r="O92" s="535"/>
      <c r="P92" s="535"/>
      <c r="Q92" s="535"/>
      <c r="R92" s="535"/>
      <c r="S92" s="535"/>
      <c r="T92" s="535"/>
      <c r="U92" s="535"/>
      <c r="V92" s="535"/>
      <c r="W92" s="535"/>
      <c r="X92" s="535"/>
      <c r="Y92" s="535"/>
      <c r="Z92" s="535"/>
      <c r="AA92" s="535"/>
      <c r="AB92" s="535"/>
      <c r="AC92" s="535"/>
      <c r="AD92" s="535"/>
      <c r="AE92" s="535"/>
      <c r="AF92" s="535"/>
      <c r="AG92" s="535"/>
      <c r="AH92" s="535"/>
      <c r="AI92" s="535"/>
      <c r="AJ92" s="535"/>
      <c r="AK92" s="535"/>
      <c r="AL92" s="535"/>
      <c r="AM92" s="535"/>
      <c r="AN92" s="535"/>
      <c r="AO92" s="535"/>
      <c r="AP92" s="535"/>
      <c r="AQ92" s="535"/>
      <c r="AR92" s="535"/>
      <c r="AS92" s="535"/>
      <c r="AT92" s="535"/>
      <c r="AU92" s="535"/>
      <c r="AV92" s="535"/>
      <c r="AW92" s="535"/>
      <c r="AX92" s="535"/>
      <c r="AY92" s="535"/>
      <c r="AZ92" s="535"/>
      <c r="BA92" s="535"/>
      <c r="BB92" s="535"/>
      <c r="BC92" s="535"/>
      <c r="BD92" s="535"/>
      <c r="BE92" s="535"/>
      <c r="BF92" s="535"/>
      <c r="BG92" s="535"/>
      <c r="BH92" s="535"/>
      <c r="BI92" s="535"/>
      <c r="BJ92" s="535"/>
      <c r="BK92" s="535"/>
      <c r="BL92" s="535"/>
      <c r="BM92" s="535"/>
      <c r="BN92" s="535"/>
      <c r="BO92" s="535"/>
      <c r="BP92" s="535"/>
      <c r="BQ92" s="535"/>
      <c r="BR92" s="535"/>
      <c r="BS92" s="535"/>
      <c r="BT92" s="535"/>
    </row>
    <row r="93" spans="2:72">
      <c r="B93" s="535"/>
      <c r="C93" s="535"/>
      <c r="D93" s="535"/>
      <c r="E93" s="535"/>
      <c r="F93" s="493" t="e">
        <f>VLOOKUP(E93,'Trade Code'!A:B,2,FALSE)</f>
        <v>#N/A</v>
      </c>
      <c r="G93" s="535"/>
      <c r="H93" s="535"/>
      <c r="I93" s="535"/>
      <c r="J93" s="535"/>
      <c r="K93" s="535"/>
      <c r="L93" s="535"/>
      <c r="M93" s="535"/>
      <c r="N93" s="535"/>
      <c r="O93" s="535"/>
      <c r="P93" s="535"/>
      <c r="Q93" s="535"/>
      <c r="R93" s="535"/>
      <c r="S93" s="535"/>
      <c r="T93" s="535"/>
      <c r="U93" s="535"/>
      <c r="V93" s="535"/>
      <c r="W93" s="535"/>
      <c r="X93" s="535"/>
      <c r="Y93" s="535"/>
      <c r="Z93" s="535"/>
      <c r="AA93" s="535"/>
      <c r="AB93" s="535"/>
      <c r="AC93" s="535"/>
      <c r="AD93" s="535"/>
      <c r="AE93" s="535"/>
      <c r="AF93" s="535"/>
      <c r="AG93" s="535"/>
      <c r="AH93" s="535"/>
      <c r="AI93" s="535"/>
      <c r="AJ93" s="535"/>
      <c r="AK93" s="535"/>
      <c r="AL93" s="535"/>
      <c r="AM93" s="535"/>
      <c r="AN93" s="535"/>
      <c r="AO93" s="535"/>
      <c r="AP93" s="535"/>
      <c r="AQ93" s="535"/>
      <c r="AR93" s="535"/>
      <c r="AS93" s="535"/>
      <c r="AT93" s="535"/>
      <c r="AU93" s="535"/>
      <c r="AV93" s="535"/>
      <c r="AW93" s="535"/>
      <c r="AX93" s="535"/>
      <c r="AY93" s="535"/>
      <c r="AZ93" s="535"/>
      <c r="BA93" s="535"/>
      <c r="BB93" s="535"/>
      <c r="BC93" s="535"/>
      <c r="BD93" s="535"/>
      <c r="BE93" s="535"/>
      <c r="BF93" s="535"/>
      <c r="BG93" s="535"/>
      <c r="BH93" s="535"/>
      <c r="BI93" s="535"/>
      <c r="BJ93" s="535"/>
      <c r="BK93" s="535"/>
      <c r="BL93" s="535"/>
      <c r="BM93" s="535"/>
      <c r="BN93" s="535"/>
      <c r="BO93" s="535"/>
      <c r="BP93" s="535"/>
      <c r="BQ93" s="535"/>
      <c r="BR93" s="535"/>
      <c r="BS93" s="535"/>
      <c r="BT93" s="535"/>
    </row>
    <row r="94" spans="2:72">
      <c r="B94" s="535"/>
      <c r="C94" s="535"/>
      <c r="D94" s="535"/>
      <c r="E94" s="535"/>
      <c r="F94" s="493" t="e">
        <f>VLOOKUP(E94,'Trade Code'!A:B,2,FALSE)</f>
        <v>#N/A</v>
      </c>
      <c r="G94" s="535"/>
      <c r="H94" s="535"/>
      <c r="I94" s="535"/>
      <c r="J94" s="535"/>
      <c r="K94" s="535"/>
      <c r="L94" s="535"/>
      <c r="M94" s="535"/>
      <c r="N94" s="535"/>
      <c r="O94" s="535"/>
      <c r="P94" s="535"/>
      <c r="Q94" s="535"/>
      <c r="R94" s="535"/>
      <c r="S94" s="535"/>
      <c r="T94" s="535"/>
      <c r="U94" s="535"/>
      <c r="V94" s="535"/>
      <c r="W94" s="535"/>
      <c r="X94" s="535"/>
      <c r="Y94" s="535"/>
      <c r="Z94" s="535"/>
      <c r="AA94" s="535"/>
      <c r="AB94" s="535"/>
      <c r="AC94" s="535"/>
      <c r="AD94" s="535"/>
      <c r="AE94" s="535"/>
      <c r="AF94" s="535"/>
      <c r="AG94" s="535"/>
      <c r="AH94" s="535"/>
      <c r="AI94" s="535"/>
      <c r="AJ94" s="535"/>
      <c r="AK94" s="535"/>
      <c r="AL94" s="535"/>
      <c r="AM94" s="535"/>
      <c r="AN94" s="535"/>
      <c r="AO94" s="535"/>
      <c r="AP94" s="535"/>
      <c r="AQ94" s="535"/>
      <c r="AR94" s="535"/>
      <c r="AS94" s="535"/>
      <c r="AT94" s="535"/>
      <c r="AU94" s="535"/>
      <c r="AV94" s="535"/>
      <c r="AW94" s="535"/>
      <c r="AX94" s="535"/>
      <c r="AY94" s="535"/>
      <c r="AZ94" s="535"/>
      <c r="BA94" s="535"/>
      <c r="BB94" s="535"/>
      <c r="BC94" s="535"/>
      <c r="BD94" s="535"/>
      <c r="BE94" s="535"/>
      <c r="BF94" s="535"/>
      <c r="BG94" s="535"/>
      <c r="BH94" s="535"/>
      <c r="BI94" s="535"/>
      <c r="BJ94" s="535"/>
      <c r="BK94" s="535"/>
      <c r="BL94" s="535"/>
      <c r="BM94" s="535"/>
      <c r="BN94" s="535"/>
      <c r="BO94" s="535"/>
      <c r="BP94" s="535"/>
      <c r="BQ94" s="535"/>
      <c r="BR94" s="535"/>
      <c r="BS94" s="535"/>
      <c r="BT94" s="535"/>
    </row>
    <row r="95" spans="2:72">
      <c r="B95" s="535"/>
      <c r="C95" s="535"/>
      <c r="D95" s="535"/>
      <c r="E95" s="535"/>
      <c r="F95" s="493" t="e">
        <f>VLOOKUP(E95,'Trade Code'!A:B,2,FALSE)</f>
        <v>#N/A</v>
      </c>
      <c r="G95" s="535"/>
      <c r="H95" s="535"/>
      <c r="I95" s="535"/>
      <c r="J95" s="535"/>
      <c r="K95" s="535"/>
      <c r="L95" s="535"/>
      <c r="M95" s="535"/>
      <c r="N95" s="535"/>
      <c r="O95" s="535"/>
      <c r="P95" s="535"/>
      <c r="Q95" s="535"/>
      <c r="R95" s="535"/>
      <c r="S95" s="535"/>
      <c r="T95" s="535"/>
      <c r="U95" s="535"/>
      <c r="V95" s="535"/>
      <c r="W95" s="535"/>
      <c r="X95" s="535"/>
      <c r="Y95" s="535"/>
      <c r="Z95" s="535"/>
      <c r="AA95" s="535"/>
      <c r="AB95" s="535"/>
      <c r="AC95" s="535"/>
      <c r="AD95" s="535"/>
      <c r="AE95" s="535"/>
      <c r="AF95" s="535"/>
      <c r="AG95" s="535"/>
      <c r="AH95" s="535"/>
      <c r="AI95" s="535"/>
      <c r="AJ95" s="535"/>
      <c r="AK95" s="535"/>
      <c r="AL95" s="535"/>
      <c r="AM95" s="535"/>
      <c r="AN95" s="535"/>
      <c r="AO95" s="535"/>
      <c r="AP95" s="535"/>
      <c r="AQ95" s="535"/>
      <c r="AR95" s="535"/>
      <c r="AS95" s="535"/>
      <c r="AT95" s="535"/>
      <c r="AU95" s="535"/>
      <c r="AV95" s="535"/>
      <c r="AW95" s="535"/>
      <c r="AX95" s="535"/>
      <c r="AY95" s="535"/>
      <c r="AZ95" s="535"/>
      <c r="BA95" s="535"/>
      <c r="BB95" s="535"/>
      <c r="BC95" s="535"/>
      <c r="BD95" s="535"/>
      <c r="BE95" s="535"/>
      <c r="BF95" s="535"/>
      <c r="BG95" s="535"/>
      <c r="BH95" s="535"/>
      <c r="BI95" s="535"/>
      <c r="BJ95" s="535"/>
      <c r="BK95" s="535"/>
      <c r="BL95" s="535"/>
      <c r="BM95" s="535"/>
      <c r="BN95" s="535"/>
      <c r="BO95" s="535"/>
      <c r="BP95" s="535"/>
      <c r="BQ95" s="535"/>
      <c r="BR95" s="535"/>
      <c r="BS95" s="535"/>
      <c r="BT95" s="535"/>
    </row>
    <row r="96" spans="2:72">
      <c r="B96" s="535"/>
      <c r="C96" s="535"/>
      <c r="D96" s="535"/>
      <c r="E96" s="535"/>
      <c r="F96" s="493" t="e">
        <f>VLOOKUP(E96,'Trade Code'!A:B,2,FALSE)</f>
        <v>#N/A</v>
      </c>
      <c r="G96" s="535"/>
      <c r="H96" s="535"/>
      <c r="I96" s="535"/>
      <c r="J96" s="535"/>
      <c r="K96" s="535"/>
      <c r="L96" s="535"/>
      <c r="M96" s="535"/>
      <c r="N96" s="535"/>
      <c r="O96" s="535"/>
      <c r="P96" s="535"/>
      <c r="Q96" s="535"/>
      <c r="R96" s="535"/>
      <c r="S96" s="535"/>
      <c r="T96" s="535"/>
      <c r="U96" s="535"/>
      <c r="V96" s="535"/>
      <c r="W96" s="535"/>
      <c r="X96" s="535"/>
      <c r="Y96" s="535"/>
      <c r="Z96" s="535"/>
      <c r="AA96" s="535"/>
      <c r="AB96" s="535"/>
      <c r="AC96" s="535"/>
      <c r="AD96" s="535"/>
      <c r="AE96" s="535"/>
      <c r="AF96" s="535"/>
      <c r="AG96" s="535"/>
      <c r="AH96" s="535"/>
      <c r="AI96" s="535"/>
      <c r="AJ96" s="535"/>
      <c r="AK96" s="535"/>
      <c r="AL96" s="535"/>
      <c r="AM96" s="535"/>
      <c r="AN96" s="535"/>
      <c r="AO96" s="535"/>
      <c r="AP96" s="535"/>
      <c r="AQ96" s="535"/>
      <c r="AR96" s="535"/>
      <c r="AS96" s="535"/>
      <c r="AT96" s="535"/>
      <c r="AU96" s="535"/>
      <c r="AV96" s="535"/>
      <c r="AW96" s="535"/>
      <c r="AX96" s="535"/>
      <c r="AY96" s="535"/>
      <c r="AZ96" s="535"/>
      <c r="BA96" s="535"/>
      <c r="BB96" s="535"/>
      <c r="BC96" s="535"/>
      <c r="BD96" s="535"/>
      <c r="BE96" s="535"/>
      <c r="BF96" s="535"/>
      <c r="BG96" s="535"/>
      <c r="BH96" s="535"/>
      <c r="BI96" s="535"/>
      <c r="BJ96" s="535"/>
      <c r="BK96" s="535"/>
      <c r="BL96" s="535"/>
      <c r="BM96" s="535"/>
      <c r="BN96" s="535"/>
      <c r="BO96" s="535"/>
      <c r="BP96" s="535"/>
      <c r="BQ96" s="535"/>
      <c r="BR96" s="535"/>
      <c r="BS96" s="535"/>
      <c r="BT96" s="535"/>
    </row>
    <row r="97" spans="2:72">
      <c r="B97" s="535"/>
      <c r="C97" s="535"/>
      <c r="D97" s="535"/>
      <c r="E97" s="535"/>
      <c r="F97" s="493" t="e">
        <f>VLOOKUP(E97,'Trade Code'!A:B,2,FALSE)</f>
        <v>#N/A</v>
      </c>
      <c r="G97" s="535"/>
      <c r="H97" s="535"/>
      <c r="I97" s="535"/>
      <c r="J97" s="535"/>
      <c r="K97" s="535"/>
      <c r="L97" s="535"/>
      <c r="M97" s="535"/>
      <c r="N97" s="535"/>
      <c r="O97" s="535"/>
      <c r="P97" s="535"/>
      <c r="Q97" s="535"/>
      <c r="R97" s="535"/>
      <c r="S97" s="535"/>
      <c r="T97" s="535"/>
      <c r="U97" s="535"/>
      <c r="V97" s="535"/>
      <c r="W97" s="535"/>
      <c r="X97" s="535"/>
      <c r="Y97" s="535"/>
      <c r="Z97" s="535"/>
      <c r="AA97" s="535"/>
      <c r="AB97" s="535"/>
      <c r="AC97" s="535"/>
      <c r="AD97" s="535"/>
      <c r="AE97" s="535"/>
      <c r="AF97" s="535"/>
      <c r="AG97" s="535"/>
      <c r="AH97" s="535"/>
      <c r="AI97" s="535"/>
      <c r="AJ97" s="535"/>
      <c r="AK97" s="535"/>
      <c r="AL97" s="535"/>
      <c r="AM97" s="535"/>
      <c r="AN97" s="535"/>
      <c r="AO97" s="535"/>
      <c r="AP97" s="535"/>
      <c r="AQ97" s="535"/>
      <c r="AR97" s="535"/>
      <c r="AS97" s="535"/>
      <c r="AT97" s="535"/>
      <c r="AU97" s="535"/>
      <c r="AV97" s="535"/>
      <c r="AW97" s="535"/>
      <c r="AX97" s="535"/>
      <c r="AY97" s="535"/>
      <c r="AZ97" s="535"/>
      <c r="BA97" s="535"/>
      <c r="BB97" s="535"/>
      <c r="BC97" s="535"/>
      <c r="BD97" s="535"/>
      <c r="BE97" s="535"/>
      <c r="BF97" s="535"/>
      <c r="BG97" s="535"/>
      <c r="BH97" s="535"/>
      <c r="BI97" s="535"/>
      <c r="BJ97" s="535"/>
      <c r="BK97" s="535"/>
      <c r="BL97" s="535"/>
      <c r="BM97" s="535"/>
      <c r="BN97" s="535"/>
      <c r="BO97" s="535"/>
      <c r="BP97" s="535"/>
      <c r="BQ97" s="535"/>
      <c r="BR97" s="535"/>
      <c r="BS97" s="535"/>
      <c r="BT97" s="535"/>
    </row>
    <row r="98" spans="2:72">
      <c r="B98" s="535"/>
      <c r="C98" s="535"/>
      <c r="D98" s="535"/>
      <c r="E98" s="535"/>
      <c r="F98" s="493" t="e">
        <f>VLOOKUP(E98,'Trade Code'!A:B,2,FALSE)</f>
        <v>#N/A</v>
      </c>
      <c r="G98" s="535"/>
      <c r="H98" s="535"/>
      <c r="I98" s="535"/>
      <c r="J98" s="535"/>
      <c r="K98" s="535"/>
      <c r="L98" s="535"/>
      <c r="M98" s="535"/>
      <c r="N98" s="535"/>
      <c r="O98" s="535"/>
      <c r="P98" s="535"/>
      <c r="Q98" s="535"/>
      <c r="R98" s="535"/>
      <c r="S98" s="535"/>
      <c r="T98" s="535"/>
      <c r="U98" s="535"/>
      <c r="V98" s="535"/>
      <c r="W98" s="535"/>
      <c r="X98" s="535"/>
      <c r="Y98" s="535"/>
      <c r="Z98" s="535"/>
      <c r="AA98" s="535"/>
      <c r="AB98" s="535"/>
      <c r="AC98" s="535"/>
      <c r="AD98" s="535"/>
      <c r="AE98" s="535"/>
      <c r="AF98" s="535"/>
      <c r="AG98" s="535"/>
      <c r="AH98" s="535"/>
      <c r="AI98" s="535"/>
      <c r="AJ98" s="535"/>
      <c r="AK98" s="535"/>
      <c r="AL98" s="535"/>
      <c r="AM98" s="535"/>
      <c r="AN98" s="535"/>
      <c r="AO98" s="535"/>
      <c r="AP98" s="535"/>
      <c r="AQ98" s="535"/>
      <c r="AR98" s="535"/>
      <c r="AS98" s="535"/>
      <c r="AT98" s="535"/>
      <c r="AU98" s="535"/>
      <c r="AV98" s="535"/>
      <c r="AW98" s="535"/>
      <c r="AX98" s="535"/>
      <c r="AY98" s="535"/>
      <c r="AZ98" s="535"/>
      <c r="BA98" s="535"/>
      <c r="BB98" s="535"/>
      <c r="BC98" s="535"/>
      <c r="BD98" s="535"/>
      <c r="BE98" s="535"/>
      <c r="BF98" s="535"/>
      <c r="BG98" s="535"/>
      <c r="BH98" s="535"/>
      <c r="BI98" s="535"/>
      <c r="BJ98" s="535"/>
      <c r="BK98" s="535"/>
      <c r="BL98" s="535"/>
      <c r="BM98" s="535"/>
      <c r="BN98" s="535"/>
      <c r="BO98" s="535"/>
      <c r="BP98" s="535"/>
      <c r="BQ98" s="535"/>
      <c r="BR98" s="535"/>
      <c r="BS98" s="535"/>
      <c r="BT98" s="535"/>
    </row>
    <row r="99" spans="2:72">
      <c r="B99" s="535"/>
      <c r="C99" s="535"/>
      <c r="D99" s="535"/>
      <c r="E99" s="535"/>
      <c r="F99" s="493" t="e">
        <f>VLOOKUP(E99,'Trade Code'!A:B,2,FALSE)</f>
        <v>#N/A</v>
      </c>
      <c r="G99" s="535"/>
      <c r="H99" s="535"/>
      <c r="I99" s="535"/>
      <c r="J99" s="535"/>
      <c r="K99" s="535"/>
      <c r="L99" s="535"/>
      <c r="M99" s="535"/>
      <c r="N99" s="535"/>
      <c r="O99" s="535"/>
      <c r="P99" s="535"/>
      <c r="Q99" s="535"/>
      <c r="R99" s="535"/>
      <c r="S99" s="535"/>
      <c r="T99" s="535"/>
      <c r="U99" s="535"/>
      <c r="V99" s="535"/>
      <c r="W99" s="535"/>
      <c r="X99" s="535"/>
      <c r="Y99" s="535"/>
      <c r="Z99" s="535"/>
      <c r="AA99" s="535"/>
      <c r="AB99" s="535"/>
      <c r="AC99" s="535"/>
      <c r="AD99" s="535"/>
      <c r="AE99" s="535"/>
      <c r="AF99" s="535"/>
      <c r="AG99" s="535"/>
      <c r="AH99" s="535"/>
      <c r="AI99" s="535"/>
      <c r="AJ99" s="535"/>
      <c r="AK99" s="535"/>
      <c r="AL99" s="535"/>
      <c r="AM99" s="535"/>
      <c r="AN99" s="535"/>
      <c r="AO99" s="535"/>
      <c r="AP99" s="535"/>
      <c r="AQ99" s="535"/>
      <c r="AR99" s="535"/>
      <c r="AS99" s="535"/>
      <c r="AT99" s="535"/>
      <c r="AU99" s="535"/>
      <c r="AV99" s="535"/>
      <c r="AW99" s="535"/>
      <c r="AX99" s="535"/>
      <c r="AY99" s="535"/>
      <c r="AZ99" s="535"/>
      <c r="BA99" s="535"/>
      <c r="BB99" s="535"/>
      <c r="BC99" s="535"/>
      <c r="BD99" s="535"/>
      <c r="BE99" s="535"/>
      <c r="BF99" s="535"/>
      <c r="BG99" s="535"/>
      <c r="BH99" s="535"/>
      <c r="BI99" s="535"/>
      <c r="BJ99" s="535"/>
      <c r="BK99" s="535"/>
      <c r="BL99" s="535"/>
      <c r="BM99" s="535"/>
      <c r="BN99" s="535"/>
      <c r="BO99" s="535"/>
      <c r="BP99" s="535"/>
      <c r="BQ99" s="535"/>
      <c r="BR99" s="535"/>
      <c r="BS99" s="535"/>
      <c r="BT99" s="535"/>
    </row>
    <row r="100" spans="2:72">
      <c r="B100" s="535"/>
      <c r="C100" s="535"/>
      <c r="D100" s="535"/>
      <c r="E100" s="535"/>
      <c r="F100" s="493" t="e">
        <f>VLOOKUP(E100,'Trade Code'!A:B,2,FALSE)</f>
        <v>#N/A</v>
      </c>
      <c r="G100" s="535"/>
      <c r="H100" s="535"/>
      <c r="I100" s="535"/>
      <c r="J100" s="535"/>
      <c r="K100" s="535"/>
      <c r="L100" s="535"/>
      <c r="M100" s="535"/>
      <c r="N100" s="535"/>
      <c r="O100" s="535"/>
      <c r="P100" s="535"/>
      <c r="Q100" s="535"/>
      <c r="R100" s="535"/>
      <c r="S100" s="535"/>
      <c r="T100" s="535"/>
      <c r="U100" s="535"/>
      <c r="V100" s="535"/>
      <c r="W100" s="535"/>
      <c r="X100" s="535"/>
      <c r="Y100" s="535"/>
      <c r="Z100" s="535"/>
      <c r="AA100" s="535"/>
      <c r="AB100" s="535"/>
      <c r="AC100" s="535"/>
      <c r="AD100" s="535"/>
      <c r="AE100" s="535"/>
      <c r="AF100" s="535"/>
      <c r="AG100" s="535"/>
      <c r="AH100" s="535"/>
      <c r="AI100" s="535"/>
      <c r="AJ100" s="535"/>
      <c r="AK100" s="535"/>
      <c r="AL100" s="535"/>
      <c r="AM100" s="535"/>
      <c r="AN100" s="535"/>
      <c r="AO100" s="535"/>
      <c r="AP100" s="535"/>
      <c r="AQ100" s="535"/>
      <c r="AR100" s="535"/>
      <c r="AS100" s="535"/>
      <c r="AT100" s="535"/>
      <c r="AU100" s="535"/>
      <c r="AV100" s="535"/>
      <c r="AW100" s="535"/>
      <c r="AX100" s="535"/>
      <c r="AY100" s="535"/>
      <c r="AZ100" s="535"/>
      <c r="BA100" s="535"/>
      <c r="BB100" s="535"/>
      <c r="BC100" s="535"/>
      <c r="BD100" s="535"/>
      <c r="BE100" s="535"/>
      <c r="BF100" s="535"/>
      <c r="BG100" s="535"/>
      <c r="BH100" s="535"/>
      <c r="BI100" s="535"/>
      <c r="BJ100" s="535"/>
      <c r="BK100" s="535"/>
      <c r="BL100" s="535"/>
      <c r="BM100" s="535"/>
      <c r="BN100" s="535"/>
      <c r="BO100" s="535"/>
      <c r="BP100" s="535"/>
      <c r="BQ100" s="535"/>
      <c r="BR100" s="535"/>
      <c r="BS100" s="535"/>
      <c r="BT100" s="535"/>
    </row>
    <row r="101" spans="2:72">
      <c r="B101" s="535"/>
      <c r="C101" s="535"/>
      <c r="D101" s="535"/>
      <c r="E101" s="535"/>
      <c r="F101" s="493" t="e">
        <f>VLOOKUP(E101,'Trade Code'!A:B,2,FALSE)</f>
        <v>#N/A</v>
      </c>
      <c r="G101" s="535"/>
      <c r="H101" s="535"/>
      <c r="I101" s="535"/>
      <c r="J101" s="535"/>
      <c r="K101" s="535"/>
      <c r="L101" s="535"/>
      <c r="M101" s="535"/>
      <c r="N101" s="535"/>
      <c r="O101" s="535"/>
      <c r="P101" s="535"/>
      <c r="Q101" s="535"/>
      <c r="R101" s="535"/>
      <c r="S101" s="535"/>
      <c r="T101" s="535"/>
      <c r="U101" s="535"/>
      <c r="V101" s="535"/>
      <c r="W101" s="535"/>
      <c r="X101" s="535"/>
      <c r="Y101" s="535"/>
      <c r="Z101" s="535"/>
      <c r="AA101" s="535"/>
      <c r="AB101" s="535"/>
      <c r="AC101" s="535"/>
      <c r="AD101" s="535"/>
      <c r="AE101" s="535"/>
      <c r="AF101" s="535"/>
      <c r="AG101" s="535"/>
      <c r="AH101" s="535"/>
      <c r="AI101" s="535"/>
      <c r="AJ101" s="535"/>
      <c r="AK101" s="535"/>
      <c r="AL101" s="535"/>
      <c r="AM101" s="535"/>
      <c r="AN101" s="535"/>
      <c r="AO101" s="535"/>
      <c r="AP101" s="535"/>
      <c r="AQ101" s="535"/>
      <c r="AR101" s="535"/>
      <c r="AS101" s="535"/>
      <c r="AT101" s="535"/>
      <c r="AU101" s="535"/>
      <c r="AV101" s="535"/>
      <c r="AW101" s="535"/>
      <c r="AX101" s="535"/>
      <c r="AY101" s="535"/>
      <c r="AZ101" s="535"/>
      <c r="BA101" s="535"/>
      <c r="BB101" s="535"/>
      <c r="BC101" s="535"/>
      <c r="BD101" s="535"/>
      <c r="BE101" s="535"/>
      <c r="BF101" s="535"/>
      <c r="BG101" s="535"/>
      <c r="BH101" s="535"/>
      <c r="BI101" s="535"/>
      <c r="BJ101" s="535"/>
      <c r="BK101" s="535"/>
      <c r="BL101" s="535"/>
      <c r="BM101" s="535"/>
      <c r="BN101" s="535"/>
      <c r="BO101" s="535"/>
      <c r="BP101" s="535"/>
      <c r="BQ101" s="535"/>
      <c r="BR101" s="535"/>
      <c r="BS101" s="535"/>
      <c r="BT101" s="535"/>
    </row>
    <row r="102" spans="2:72">
      <c r="B102" s="535"/>
      <c r="C102" s="535"/>
      <c r="D102" s="535"/>
      <c r="E102" s="535"/>
      <c r="F102" s="493" t="e">
        <f>VLOOKUP(E102,'Trade Code'!A:B,2,FALSE)</f>
        <v>#N/A</v>
      </c>
      <c r="G102" s="535"/>
      <c r="H102" s="535"/>
      <c r="I102" s="535"/>
      <c r="J102" s="535"/>
      <c r="K102" s="535"/>
      <c r="L102" s="535"/>
      <c r="M102" s="535"/>
      <c r="N102" s="535"/>
      <c r="O102" s="535"/>
      <c r="P102" s="535"/>
      <c r="Q102" s="535"/>
      <c r="R102" s="535"/>
      <c r="S102" s="535"/>
      <c r="T102" s="535"/>
      <c r="U102" s="535"/>
      <c r="V102" s="535"/>
      <c r="W102" s="535"/>
      <c r="X102" s="535"/>
      <c r="Y102" s="535"/>
      <c r="Z102" s="535"/>
      <c r="AA102" s="535"/>
      <c r="AB102" s="535"/>
      <c r="AC102" s="535"/>
      <c r="AD102" s="535"/>
      <c r="AE102" s="535"/>
      <c r="AF102" s="535"/>
      <c r="AG102" s="535"/>
      <c r="AH102" s="535"/>
      <c r="AI102" s="535"/>
      <c r="AJ102" s="535"/>
      <c r="AK102" s="535"/>
      <c r="AL102" s="535"/>
      <c r="AM102" s="535"/>
      <c r="AN102" s="535"/>
      <c r="AO102" s="535"/>
      <c r="AP102" s="535"/>
      <c r="AQ102" s="535"/>
      <c r="AR102" s="535"/>
      <c r="AS102" s="535"/>
      <c r="AT102" s="535"/>
      <c r="AU102" s="535"/>
      <c r="AV102" s="535"/>
      <c r="AW102" s="535"/>
      <c r="AX102" s="535"/>
      <c r="AY102" s="535"/>
      <c r="AZ102" s="535"/>
      <c r="BA102" s="535"/>
      <c r="BB102" s="535"/>
      <c r="BC102" s="535"/>
      <c r="BD102" s="535"/>
      <c r="BE102" s="535"/>
      <c r="BF102" s="535"/>
      <c r="BG102" s="535"/>
      <c r="BH102" s="535"/>
      <c r="BI102" s="535"/>
      <c r="BJ102" s="535"/>
      <c r="BK102" s="535"/>
      <c r="BL102" s="535"/>
      <c r="BM102" s="535"/>
      <c r="BN102" s="535"/>
      <c r="BO102" s="535"/>
      <c r="BP102" s="535"/>
      <c r="BQ102" s="535"/>
      <c r="BR102" s="535"/>
      <c r="BS102" s="535"/>
      <c r="BT102" s="535"/>
    </row>
    <row r="103" spans="2:72">
      <c r="B103" s="535"/>
      <c r="C103" s="535"/>
      <c r="D103" s="535"/>
      <c r="E103" s="535"/>
      <c r="F103" s="493" t="e">
        <f>VLOOKUP(E103,'Trade Code'!A:B,2,FALSE)</f>
        <v>#N/A</v>
      </c>
      <c r="G103" s="535"/>
      <c r="H103" s="535"/>
      <c r="I103" s="535"/>
      <c r="J103" s="535"/>
      <c r="K103" s="535"/>
      <c r="L103" s="535"/>
      <c r="M103" s="535"/>
      <c r="N103" s="535"/>
      <c r="O103" s="535"/>
      <c r="P103" s="535"/>
      <c r="Q103" s="535"/>
      <c r="R103" s="535"/>
      <c r="S103" s="535"/>
      <c r="T103" s="535"/>
      <c r="U103" s="535"/>
      <c r="V103" s="535"/>
      <c r="W103" s="535"/>
      <c r="X103" s="535"/>
      <c r="Y103" s="535"/>
      <c r="Z103" s="535"/>
      <c r="AA103" s="535"/>
      <c r="AB103" s="535"/>
      <c r="AC103" s="535"/>
      <c r="AD103" s="535"/>
      <c r="AE103" s="535"/>
      <c r="AF103" s="535"/>
      <c r="AG103" s="535"/>
      <c r="AH103" s="535"/>
      <c r="AI103" s="535"/>
      <c r="AJ103" s="535"/>
      <c r="AK103" s="535"/>
      <c r="AL103" s="535"/>
      <c r="AM103" s="535"/>
      <c r="AN103" s="535"/>
      <c r="AO103" s="535"/>
      <c r="AP103" s="535"/>
      <c r="AQ103" s="535"/>
      <c r="AR103" s="535"/>
      <c r="AS103" s="535"/>
      <c r="AT103" s="535"/>
      <c r="AU103" s="535"/>
      <c r="AV103" s="535"/>
      <c r="AW103" s="535"/>
      <c r="AX103" s="535"/>
      <c r="AY103" s="535"/>
      <c r="AZ103" s="535"/>
      <c r="BA103" s="535"/>
      <c r="BB103" s="535"/>
      <c r="BC103" s="535"/>
      <c r="BD103" s="535"/>
      <c r="BE103" s="535"/>
      <c r="BF103" s="535"/>
      <c r="BG103" s="535"/>
      <c r="BH103" s="535"/>
      <c r="BI103" s="535"/>
      <c r="BJ103" s="535"/>
      <c r="BK103" s="535"/>
      <c r="BL103" s="535"/>
      <c r="BM103" s="535"/>
      <c r="BN103" s="535"/>
      <c r="BO103" s="535"/>
      <c r="BP103" s="535"/>
      <c r="BQ103" s="535"/>
      <c r="BR103" s="535"/>
      <c r="BS103" s="535"/>
      <c r="BT103" s="535"/>
    </row>
    <row r="104" spans="2:72">
      <c r="B104" s="535"/>
      <c r="C104" s="535"/>
      <c r="D104" s="535"/>
      <c r="E104" s="535"/>
      <c r="F104" s="493" t="e">
        <f>VLOOKUP(E104,'Trade Code'!A:B,2,FALSE)</f>
        <v>#N/A</v>
      </c>
      <c r="G104" s="535"/>
      <c r="H104" s="535"/>
      <c r="I104" s="535"/>
      <c r="J104" s="535"/>
      <c r="K104" s="535"/>
      <c r="L104" s="535"/>
      <c r="M104" s="535"/>
      <c r="N104" s="535"/>
      <c r="O104" s="535"/>
      <c r="P104" s="535"/>
      <c r="Q104" s="535"/>
      <c r="R104" s="535"/>
      <c r="S104" s="535"/>
      <c r="T104" s="535"/>
      <c r="U104" s="535"/>
      <c r="V104" s="535"/>
      <c r="W104" s="535"/>
      <c r="X104" s="535"/>
      <c r="Y104" s="535"/>
      <c r="Z104" s="535"/>
      <c r="AA104" s="535"/>
      <c r="AB104" s="535"/>
      <c r="AC104" s="535"/>
      <c r="AD104" s="535"/>
      <c r="AE104" s="535"/>
      <c r="AF104" s="535"/>
      <c r="AG104" s="535"/>
      <c r="AH104" s="535"/>
      <c r="AI104" s="535"/>
      <c r="AJ104" s="535"/>
      <c r="AK104" s="535"/>
      <c r="AL104" s="535"/>
      <c r="AM104" s="535"/>
      <c r="AN104" s="535"/>
      <c r="AO104" s="535"/>
      <c r="AP104" s="535"/>
      <c r="AQ104" s="535"/>
      <c r="AR104" s="535"/>
      <c r="AS104" s="535"/>
      <c r="AT104" s="535"/>
      <c r="AU104" s="535"/>
      <c r="AV104" s="535"/>
      <c r="AW104" s="535"/>
      <c r="AX104" s="535"/>
      <c r="AY104" s="535"/>
      <c r="AZ104" s="535"/>
      <c r="BA104" s="535"/>
      <c r="BB104" s="535"/>
      <c r="BC104" s="535"/>
      <c r="BD104" s="535"/>
      <c r="BE104" s="535"/>
      <c r="BF104" s="535"/>
      <c r="BG104" s="535"/>
      <c r="BH104" s="535"/>
      <c r="BI104" s="535"/>
      <c r="BJ104" s="535"/>
      <c r="BK104" s="535"/>
      <c r="BL104" s="535"/>
      <c r="BM104" s="535"/>
      <c r="BN104" s="535"/>
      <c r="BO104" s="535"/>
      <c r="BP104" s="535"/>
      <c r="BQ104" s="535"/>
      <c r="BR104" s="535"/>
      <c r="BS104" s="535"/>
      <c r="BT104" s="535"/>
    </row>
    <row r="105" spans="2:72">
      <c r="B105" s="535"/>
      <c r="C105" s="535"/>
      <c r="D105" s="535"/>
      <c r="E105" s="535"/>
      <c r="F105" s="493" t="e">
        <f>VLOOKUP(E105,'Trade Code'!A:B,2,FALSE)</f>
        <v>#N/A</v>
      </c>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5"/>
      <c r="AH105" s="535"/>
      <c r="AI105" s="535"/>
      <c r="AJ105" s="535"/>
      <c r="AK105" s="535"/>
      <c r="AL105" s="535"/>
      <c r="AM105" s="535"/>
      <c r="AN105" s="535"/>
      <c r="AO105" s="535"/>
      <c r="AP105" s="535"/>
      <c r="AQ105" s="535"/>
      <c r="AR105" s="535"/>
      <c r="AS105" s="535"/>
      <c r="AT105" s="535"/>
      <c r="AU105" s="535"/>
      <c r="AV105" s="535"/>
      <c r="AW105" s="535"/>
      <c r="AX105" s="535"/>
      <c r="AY105" s="535"/>
      <c r="AZ105" s="535"/>
      <c r="BA105" s="535"/>
      <c r="BB105" s="535"/>
      <c r="BC105" s="535"/>
      <c r="BD105" s="535"/>
      <c r="BE105" s="535"/>
      <c r="BF105" s="535"/>
      <c r="BG105" s="535"/>
      <c r="BH105" s="535"/>
      <c r="BI105" s="535"/>
      <c r="BJ105" s="535"/>
      <c r="BK105" s="535"/>
      <c r="BL105" s="535"/>
      <c r="BM105" s="535"/>
      <c r="BN105" s="535"/>
      <c r="BO105" s="535"/>
      <c r="BP105" s="535"/>
      <c r="BQ105" s="535"/>
      <c r="BR105" s="535"/>
      <c r="BS105" s="535"/>
      <c r="BT105" s="535"/>
    </row>
    <row r="106" spans="2:72">
      <c r="B106" s="535"/>
      <c r="C106" s="535"/>
      <c r="D106" s="535"/>
      <c r="E106" s="535"/>
      <c r="F106" s="493" t="e">
        <f>VLOOKUP(E106,'Trade Code'!A:B,2,FALSE)</f>
        <v>#N/A</v>
      </c>
      <c r="G106" s="535"/>
      <c r="H106" s="535"/>
      <c r="I106" s="535"/>
      <c r="J106" s="535"/>
      <c r="K106" s="535"/>
      <c r="L106" s="535"/>
      <c r="M106" s="535"/>
      <c r="N106" s="535"/>
      <c r="O106" s="535"/>
      <c r="P106" s="535"/>
      <c r="Q106" s="535"/>
      <c r="R106" s="535"/>
      <c r="S106" s="535"/>
      <c r="T106" s="535"/>
      <c r="U106" s="535"/>
      <c r="V106" s="535"/>
      <c r="W106" s="535"/>
      <c r="X106" s="535"/>
      <c r="Y106" s="535"/>
      <c r="Z106" s="535"/>
      <c r="AA106" s="535"/>
      <c r="AB106" s="535"/>
      <c r="AC106" s="535"/>
      <c r="AD106" s="535"/>
      <c r="AE106" s="535"/>
      <c r="AF106" s="535"/>
      <c r="AG106" s="535"/>
      <c r="AH106" s="535"/>
      <c r="AI106" s="535"/>
      <c r="AJ106" s="535"/>
      <c r="AK106" s="535"/>
      <c r="AL106" s="535"/>
      <c r="AM106" s="535"/>
      <c r="AN106" s="535"/>
      <c r="AO106" s="535"/>
      <c r="AP106" s="535"/>
      <c r="AQ106" s="535"/>
      <c r="AR106" s="535"/>
      <c r="AS106" s="535"/>
      <c r="AT106" s="535"/>
      <c r="AU106" s="535"/>
      <c r="AV106" s="535"/>
      <c r="AW106" s="535"/>
      <c r="AX106" s="535"/>
      <c r="AY106" s="535"/>
      <c r="AZ106" s="535"/>
      <c r="BA106" s="535"/>
      <c r="BB106" s="535"/>
      <c r="BC106" s="535"/>
      <c r="BD106" s="535"/>
      <c r="BE106" s="535"/>
      <c r="BF106" s="535"/>
      <c r="BG106" s="535"/>
      <c r="BH106" s="535"/>
      <c r="BI106" s="535"/>
      <c r="BJ106" s="535"/>
      <c r="BK106" s="535"/>
      <c r="BL106" s="535"/>
      <c r="BM106" s="535"/>
      <c r="BN106" s="535"/>
      <c r="BO106" s="535"/>
      <c r="BP106" s="535"/>
      <c r="BQ106" s="535"/>
      <c r="BR106" s="535"/>
      <c r="BS106" s="535"/>
      <c r="BT106" s="535"/>
    </row>
    <row r="107" spans="2:72">
      <c r="B107" s="535"/>
      <c r="C107" s="535"/>
      <c r="D107" s="535"/>
      <c r="E107" s="535"/>
      <c r="F107" s="493" t="e">
        <f>VLOOKUP(E107,'Trade Code'!A:B,2,FALSE)</f>
        <v>#N/A</v>
      </c>
      <c r="G107" s="535"/>
      <c r="H107" s="535"/>
      <c r="I107" s="535"/>
      <c r="J107" s="535"/>
      <c r="K107" s="535"/>
      <c r="L107" s="535"/>
      <c r="M107" s="535"/>
      <c r="N107" s="535"/>
      <c r="O107" s="535"/>
      <c r="P107" s="535"/>
      <c r="Q107" s="535"/>
      <c r="R107" s="535"/>
      <c r="S107" s="535"/>
      <c r="T107" s="535"/>
      <c r="U107" s="535"/>
      <c r="V107" s="535"/>
      <c r="W107" s="535"/>
      <c r="X107" s="535"/>
      <c r="Y107" s="535"/>
      <c r="Z107" s="535"/>
      <c r="AA107" s="535"/>
      <c r="AB107" s="535"/>
      <c r="AC107" s="535"/>
      <c r="AD107" s="535"/>
      <c r="AE107" s="535"/>
      <c r="AF107" s="535"/>
      <c r="AG107" s="535"/>
      <c r="AH107" s="535"/>
      <c r="AI107" s="535"/>
      <c r="AJ107" s="535"/>
      <c r="AK107" s="535"/>
      <c r="AL107" s="535"/>
      <c r="AM107" s="535"/>
      <c r="AN107" s="535"/>
      <c r="AO107" s="535"/>
      <c r="AP107" s="535"/>
      <c r="AQ107" s="535"/>
      <c r="AR107" s="535"/>
      <c r="AS107" s="535"/>
      <c r="AT107" s="535"/>
      <c r="AU107" s="535"/>
      <c r="AV107" s="535"/>
      <c r="AW107" s="535"/>
      <c r="AX107" s="535"/>
      <c r="AY107" s="535"/>
      <c r="AZ107" s="535"/>
      <c r="BA107" s="535"/>
      <c r="BB107" s="535"/>
      <c r="BC107" s="535"/>
      <c r="BD107" s="535"/>
      <c r="BE107" s="535"/>
      <c r="BF107" s="535"/>
      <c r="BG107" s="535"/>
      <c r="BH107" s="535"/>
      <c r="BI107" s="535"/>
      <c r="BJ107" s="535"/>
      <c r="BK107" s="535"/>
      <c r="BL107" s="535"/>
      <c r="BM107" s="535"/>
      <c r="BN107" s="535"/>
      <c r="BO107" s="535"/>
      <c r="BP107" s="535"/>
      <c r="BQ107" s="535"/>
      <c r="BR107" s="535"/>
      <c r="BS107" s="535"/>
      <c r="BT107" s="535"/>
    </row>
    <row r="108" spans="2:72">
      <c r="B108" s="535"/>
      <c r="C108" s="535"/>
      <c r="D108" s="535"/>
      <c r="E108" s="535"/>
      <c r="F108" s="493" t="e">
        <f>VLOOKUP(E108,'Trade Code'!A:B,2,FALSE)</f>
        <v>#N/A</v>
      </c>
      <c r="G108" s="535"/>
      <c r="H108" s="535"/>
      <c r="I108" s="535"/>
      <c r="J108" s="535"/>
      <c r="K108" s="535"/>
      <c r="L108" s="535"/>
      <c r="M108" s="535"/>
      <c r="N108" s="535"/>
      <c r="O108" s="535"/>
      <c r="P108" s="535"/>
      <c r="Q108" s="535"/>
      <c r="R108" s="535"/>
      <c r="S108" s="535"/>
      <c r="T108" s="535"/>
      <c r="U108" s="535"/>
      <c r="V108" s="535"/>
      <c r="W108" s="535"/>
      <c r="X108" s="535"/>
      <c r="Y108" s="535"/>
      <c r="Z108" s="535"/>
      <c r="AA108" s="535"/>
      <c r="AB108" s="535"/>
      <c r="AC108" s="535"/>
      <c r="AD108" s="535"/>
      <c r="AE108" s="535"/>
      <c r="AF108" s="535"/>
      <c r="AG108" s="535"/>
      <c r="AH108" s="535"/>
      <c r="AI108" s="535"/>
      <c r="AJ108" s="535"/>
      <c r="AK108" s="535"/>
      <c r="AL108" s="535"/>
      <c r="AM108" s="535"/>
      <c r="AN108" s="535"/>
      <c r="AO108" s="535"/>
      <c r="AP108" s="535"/>
      <c r="AQ108" s="535"/>
      <c r="AR108" s="535"/>
      <c r="AS108" s="535"/>
      <c r="AT108" s="535"/>
      <c r="AU108" s="535"/>
      <c r="AV108" s="535"/>
      <c r="AW108" s="535"/>
      <c r="AX108" s="535"/>
      <c r="AY108" s="535"/>
      <c r="AZ108" s="535"/>
      <c r="BA108" s="535"/>
      <c r="BB108" s="535"/>
      <c r="BC108" s="535"/>
      <c r="BD108" s="535"/>
      <c r="BE108" s="535"/>
      <c r="BF108" s="535"/>
      <c r="BG108" s="535"/>
      <c r="BH108" s="535"/>
      <c r="BI108" s="535"/>
      <c r="BJ108" s="535"/>
      <c r="BK108" s="535"/>
      <c r="BL108" s="535"/>
      <c r="BM108" s="535"/>
      <c r="BN108" s="535"/>
      <c r="BO108" s="535"/>
      <c r="BP108" s="535"/>
      <c r="BQ108" s="535"/>
      <c r="BR108" s="535"/>
      <c r="BS108" s="535"/>
      <c r="BT108" s="535"/>
    </row>
    <row r="109" spans="2:72">
      <c r="B109" s="535"/>
      <c r="C109" s="535"/>
      <c r="D109" s="535"/>
      <c r="E109" s="535"/>
      <c r="F109" s="493" t="e">
        <f>VLOOKUP(E109,'Trade Code'!A:B,2,FALSE)</f>
        <v>#N/A</v>
      </c>
      <c r="G109" s="535"/>
      <c r="H109" s="535"/>
      <c r="I109" s="535"/>
      <c r="J109" s="535"/>
      <c r="K109" s="535"/>
      <c r="L109" s="535"/>
      <c r="M109" s="535"/>
      <c r="N109" s="535"/>
      <c r="O109" s="535"/>
      <c r="P109" s="535"/>
      <c r="Q109" s="535"/>
      <c r="R109" s="535"/>
      <c r="S109" s="535"/>
      <c r="T109" s="535"/>
      <c r="U109" s="535"/>
      <c r="V109" s="535"/>
      <c r="W109" s="535"/>
      <c r="X109" s="535"/>
      <c r="Y109" s="535"/>
      <c r="Z109" s="535"/>
      <c r="AA109" s="535"/>
      <c r="AB109" s="535"/>
      <c r="AC109" s="535"/>
      <c r="AD109" s="535"/>
      <c r="AE109" s="535"/>
      <c r="AF109" s="535"/>
      <c r="AG109" s="535"/>
      <c r="AH109" s="535"/>
      <c r="AI109" s="535"/>
      <c r="AJ109" s="535"/>
      <c r="AK109" s="535"/>
      <c r="AL109" s="535"/>
      <c r="AM109" s="535"/>
      <c r="AN109" s="535"/>
      <c r="AO109" s="535"/>
      <c r="AP109" s="535"/>
      <c r="AQ109" s="535"/>
      <c r="AR109" s="535"/>
      <c r="AS109" s="535"/>
      <c r="AT109" s="535"/>
      <c r="AU109" s="535"/>
      <c r="AV109" s="535"/>
      <c r="AW109" s="535"/>
      <c r="AX109" s="535"/>
      <c r="AY109" s="535"/>
      <c r="AZ109" s="535"/>
      <c r="BA109" s="535"/>
      <c r="BB109" s="535"/>
      <c r="BC109" s="535"/>
      <c r="BD109" s="535"/>
      <c r="BE109" s="535"/>
      <c r="BF109" s="535"/>
      <c r="BG109" s="535"/>
      <c r="BH109" s="535"/>
      <c r="BI109" s="535"/>
      <c r="BJ109" s="535"/>
      <c r="BK109" s="535"/>
      <c r="BL109" s="535"/>
      <c r="BM109" s="535"/>
      <c r="BN109" s="535"/>
      <c r="BO109" s="535"/>
      <c r="BP109" s="535"/>
      <c r="BQ109" s="535"/>
      <c r="BR109" s="535"/>
      <c r="BS109" s="535"/>
      <c r="BT109" s="535"/>
    </row>
    <row r="110" spans="2:72">
      <c r="B110" s="535"/>
      <c r="C110" s="535"/>
      <c r="D110" s="535"/>
      <c r="E110" s="535"/>
      <c r="F110" s="493" t="e">
        <f>VLOOKUP(E110,'Trade Code'!A:B,2,FALSE)</f>
        <v>#N/A</v>
      </c>
      <c r="G110" s="535"/>
      <c r="H110" s="535"/>
      <c r="I110" s="535"/>
      <c r="J110" s="535"/>
      <c r="K110" s="535"/>
      <c r="L110" s="535"/>
      <c r="M110" s="535"/>
      <c r="N110" s="535"/>
      <c r="O110" s="535"/>
      <c r="P110" s="535"/>
      <c r="Q110" s="535"/>
      <c r="R110" s="535"/>
      <c r="S110" s="535"/>
      <c r="T110" s="535"/>
      <c r="U110" s="535"/>
      <c r="V110" s="535"/>
      <c r="W110" s="535"/>
      <c r="X110" s="535"/>
      <c r="Y110" s="535"/>
      <c r="Z110" s="535"/>
      <c r="AA110" s="535"/>
      <c r="AB110" s="535"/>
      <c r="AC110" s="535"/>
      <c r="AD110" s="535"/>
      <c r="AE110" s="535"/>
      <c r="AF110" s="535"/>
      <c r="AG110" s="535"/>
      <c r="AH110" s="535"/>
      <c r="AI110" s="535"/>
      <c r="AJ110" s="535"/>
      <c r="AK110" s="535"/>
      <c r="AL110" s="535"/>
      <c r="AM110" s="535"/>
      <c r="AN110" s="535"/>
      <c r="AO110" s="535"/>
      <c r="AP110" s="535"/>
      <c r="AQ110" s="535"/>
      <c r="AR110" s="535"/>
      <c r="AS110" s="535"/>
      <c r="AT110" s="535"/>
      <c r="AU110" s="535"/>
      <c r="AV110" s="535"/>
      <c r="AW110" s="535"/>
      <c r="AX110" s="535"/>
      <c r="AY110" s="535"/>
      <c r="AZ110" s="535"/>
      <c r="BA110" s="535"/>
      <c r="BB110" s="535"/>
      <c r="BC110" s="535"/>
      <c r="BD110" s="535"/>
      <c r="BE110" s="535"/>
      <c r="BF110" s="535"/>
      <c r="BG110" s="535"/>
      <c r="BH110" s="535"/>
      <c r="BI110" s="535"/>
      <c r="BJ110" s="535"/>
      <c r="BK110" s="535"/>
      <c r="BL110" s="535"/>
      <c r="BM110" s="535"/>
      <c r="BN110" s="535"/>
      <c r="BO110" s="535"/>
      <c r="BP110" s="535"/>
      <c r="BQ110" s="535"/>
      <c r="BR110" s="535"/>
      <c r="BS110" s="535"/>
      <c r="BT110" s="535"/>
    </row>
    <row r="111" spans="2:72">
      <c r="B111" s="535"/>
      <c r="C111" s="535"/>
      <c r="D111" s="535"/>
      <c r="E111" s="535"/>
      <c r="F111" s="493" t="e">
        <f>VLOOKUP(E111,'Trade Code'!A:B,2,FALSE)</f>
        <v>#N/A</v>
      </c>
      <c r="G111" s="535"/>
      <c r="H111" s="535"/>
      <c r="I111" s="535"/>
      <c r="J111" s="535"/>
      <c r="K111" s="535"/>
      <c r="L111" s="535"/>
      <c r="M111" s="535"/>
      <c r="N111" s="535"/>
      <c r="O111" s="535"/>
      <c r="P111" s="535"/>
      <c r="Q111" s="535"/>
      <c r="R111" s="535"/>
      <c r="S111" s="535"/>
      <c r="T111" s="535"/>
      <c r="U111" s="535"/>
      <c r="V111" s="535"/>
      <c r="W111" s="535"/>
      <c r="X111" s="535"/>
      <c r="Y111" s="535"/>
      <c r="Z111" s="535"/>
      <c r="AA111" s="535"/>
      <c r="AB111" s="535"/>
      <c r="AC111" s="535"/>
      <c r="AD111" s="535"/>
      <c r="AE111" s="535"/>
      <c r="AF111" s="535"/>
      <c r="AG111" s="535"/>
      <c r="AH111" s="535"/>
      <c r="AI111" s="535"/>
      <c r="AJ111" s="535"/>
      <c r="AK111" s="535"/>
      <c r="AL111" s="535"/>
      <c r="AM111" s="535"/>
      <c r="AN111" s="535"/>
      <c r="AO111" s="535"/>
      <c r="AP111" s="535"/>
      <c r="AQ111" s="535"/>
      <c r="AR111" s="535"/>
      <c r="AS111" s="535"/>
      <c r="AT111" s="535"/>
      <c r="AU111" s="535"/>
      <c r="AV111" s="535"/>
      <c r="AW111" s="535"/>
      <c r="AX111" s="535"/>
      <c r="AY111" s="535"/>
      <c r="AZ111" s="535"/>
      <c r="BA111" s="535"/>
      <c r="BB111" s="535"/>
      <c r="BC111" s="535"/>
      <c r="BD111" s="535"/>
      <c r="BE111" s="535"/>
      <c r="BF111" s="535"/>
      <c r="BG111" s="535"/>
      <c r="BH111" s="535"/>
      <c r="BI111" s="535"/>
      <c r="BJ111" s="535"/>
      <c r="BK111" s="535"/>
      <c r="BL111" s="535"/>
      <c r="BM111" s="535"/>
      <c r="BN111" s="535"/>
      <c r="BO111" s="535"/>
      <c r="BP111" s="535"/>
      <c r="BQ111" s="535"/>
      <c r="BR111" s="535"/>
      <c r="BS111" s="535"/>
      <c r="BT111" s="535"/>
    </row>
    <row r="112" spans="2:72">
      <c r="B112" s="535"/>
      <c r="C112" s="535"/>
      <c r="D112" s="535"/>
      <c r="E112" s="535"/>
      <c r="F112" s="493" t="e">
        <f>VLOOKUP(E112,'Trade Code'!A:B,2,FALSE)</f>
        <v>#N/A</v>
      </c>
      <c r="G112" s="535"/>
      <c r="H112" s="535"/>
      <c r="I112" s="535"/>
      <c r="J112" s="535"/>
      <c r="K112" s="535"/>
      <c r="L112" s="535"/>
      <c r="M112" s="535"/>
      <c r="N112" s="535"/>
      <c r="O112" s="535"/>
      <c r="P112" s="535"/>
      <c r="Q112" s="535"/>
      <c r="R112" s="535"/>
      <c r="S112" s="535"/>
      <c r="T112" s="535"/>
      <c r="U112" s="535"/>
      <c r="V112" s="535"/>
      <c r="W112" s="535"/>
      <c r="X112" s="535"/>
      <c r="Y112" s="535"/>
      <c r="Z112" s="535"/>
      <c r="AA112" s="535"/>
      <c r="AB112" s="535"/>
      <c r="AC112" s="535"/>
      <c r="AD112" s="535"/>
      <c r="AE112" s="535"/>
      <c r="AF112" s="535"/>
      <c r="AG112" s="535"/>
      <c r="AH112" s="535"/>
      <c r="AI112" s="535"/>
      <c r="AJ112" s="535"/>
      <c r="AK112" s="535"/>
      <c r="AL112" s="535"/>
      <c r="AM112" s="535"/>
      <c r="AN112" s="535"/>
      <c r="AO112" s="535"/>
      <c r="AP112" s="535"/>
      <c r="AQ112" s="535"/>
      <c r="AR112" s="535"/>
      <c r="AS112" s="535"/>
      <c r="AT112" s="535"/>
      <c r="AU112" s="535"/>
      <c r="AV112" s="535"/>
      <c r="AW112" s="535"/>
      <c r="AX112" s="535"/>
      <c r="AY112" s="535"/>
      <c r="AZ112" s="535"/>
      <c r="BA112" s="535"/>
      <c r="BB112" s="535"/>
      <c r="BC112" s="535"/>
      <c r="BD112" s="535"/>
      <c r="BE112" s="535"/>
      <c r="BF112" s="535"/>
      <c r="BG112" s="535"/>
      <c r="BH112" s="535"/>
      <c r="BI112" s="535"/>
      <c r="BJ112" s="535"/>
      <c r="BK112" s="535"/>
      <c r="BL112" s="535"/>
      <c r="BM112" s="535"/>
      <c r="BN112" s="535"/>
      <c r="BO112" s="535"/>
      <c r="BP112" s="535"/>
      <c r="BQ112" s="535"/>
      <c r="BR112" s="535"/>
      <c r="BS112" s="535"/>
      <c r="BT112" s="535"/>
    </row>
    <row r="113" spans="2:72">
      <c r="B113" s="535"/>
      <c r="C113" s="535"/>
      <c r="D113" s="535"/>
      <c r="E113" s="535"/>
      <c r="F113" s="493" t="e">
        <f>VLOOKUP(E113,'Trade Code'!A:B,2,FALSE)</f>
        <v>#N/A</v>
      </c>
      <c r="G113" s="535"/>
      <c r="H113" s="535"/>
      <c r="I113" s="535"/>
      <c r="J113" s="535"/>
      <c r="K113" s="535"/>
      <c r="L113" s="535"/>
      <c r="M113" s="535"/>
      <c r="N113" s="535"/>
      <c r="O113" s="535"/>
      <c r="P113" s="535"/>
      <c r="Q113" s="535"/>
      <c r="R113" s="535"/>
      <c r="S113" s="535"/>
      <c r="T113" s="535"/>
      <c r="U113" s="535"/>
      <c r="V113" s="535"/>
      <c r="W113" s="535"/>
      <c r="X113" s="535"/>
      <c r="Y113" s="535"/>
      <c r="Z113" s="535"/>
      <c r="AA113" s="535"/>
      <c r="AB113" s="535"/>
      <c r="AC113" s="535"/>
      <c r="AD113" s="535"/>
      <c r="AE113" s="535"/>
      <c r="AF113" s="535"/>
      <c r="AG113" s="535"/>
      <c r="AH113" s="535"/>
      <c r="AI113" s="535"/>
      <c r="AJ113" s="535"/>
      <c r="AK113" s="535"/>
      <c r="AL113" s="535"/>
      <c r="AM113" s="535"/>
      <c r="AN113" s="535"/>
      <c r="AO113" s="535"/>
      <c r="AP113" s="535"/>
      <c r="AQ113" s="535"/>
      <c r="AR113" s="535"/>
      <c r="AS113" s="535"/>
      <c r="AT113" s="535"/>
      <c r="AU113" s="535"/>
      <c r="AV113" s="535"/>
      <c r="AW113" s="535"/>
      <c r="AX113" s="535"/>
      <c r="AY113" s="535"/>
      <c r="AZ113" s="535"/>
      <c r="BA113" s="535"/>
      <c r="BB113" s="535"/>
      <c r="BC113" s="535"/>
      <c r="BD113" s="535"/>
      <c r="BE113" s="535"/>
      <c r="BF113" s="535"/>
      <c r="BG113" s="535"/>
      <c r="BH113" s="535"/>
      <c r="BI113" s="535"/>
      <c r="BJ113" s="535"/>
      <c r="BK113" s="535"/>
      <c r="BL113" s="535"/>
      <c r="BM113" s="535"/>
      <c r="BN113" s="535"/>
      <c r="BO113" s="535"/>
      <c r="BP113" s="535"/>
      <c r="BQ113" s="535"/>
      <c r="BR113" s="535"/>
      <c r="BS113" s="535"/>
      <c r="BT113" s="535"/>
    </row>
    <row r="114" spans="2:72">
      <c r="B114" s="535"/>
      <c r="C114" s="535"/>
      <c r="D114" s="535"/>
      <c r="E114" s="535"/>
      <c r="F114" s="493" t="e">
        <f>VLOOKUP(E114,'Trade Code'!A:B,2,FALSE)</f>
        <v>#N/A</v>
      </c>
      <c r="G114" s="535"/>
      <c r="H114" s="535"/>
      <c r="I114" s="535"/>
      <c r="J114" s="535"/>
      <c r="K114" s="535"/>
      <c r="L114" s="535"/>
      <c r="M114" s="535"/>
      <c r="N114" s="535"/>
      <c r="O114" s="535"/>
      <c r="P114" s="535"/>
      <c r="Q114" s="535"/>
      <c r="R114" s="535"/>
      <c r="S114" s="535"/>
      <c r="T114" s="535"/>
      <c r="U114" s="535"/>
      <c r="V114" s="535"/>
      <c r="W114" s="535"/>
      <c r="X114" s="535"/>
      <c r="Y114" s="535"/>
      <c r="Z114" s="535"/>
      <c r="AA114" s="535"/>
      <c r="AB114" s="535"/>
      <c r="AC114" s="535"/>
      <c r="AD114" s="535"/>
      <c r="AE114" s="535"/>
      <c r="AF114" s="535"/>
      <c r="AG114" s="535"/>
      <c r="AH114" s="535"/>
      <c r="AI114" s="535"/>
      <c r="AJ114" s="535"/>
      <c r="AK114" s="535"/>
      <c r="AL114" s="535"/>
      <c r="AM114" s="535"/>
      <c r="AN114" s="535"/>
      <c r="AO114" s="535"/>
      <c r="AP114" s="535"/>
      <c r="AQ114" s="535"/>
      <c r="AR114" s="535"/>
      <c r="AS114" s="535"/>
      <c r="AT114" s="535"/>
      <c r="AU114" s="535"/>
      <c r="AV114" s="535"/>
      <c r="AW114" s="535"/>
      <c r="AX114" s="535"/>
      <c r="AY114" s="535"/>
      <c r="AZ114" s="535"/>
      <c r="BA114" s="535"/>
      <c r="BB114" s="535"/>
      <c r="BC114" s="535"/>
      <c r="BD114" s="535"/>
      <c r="BE114" s="535"/>
      <c r="BF114" s="535"/>
      <c r="BG114" s="535"/>
      <c r="BH114" s="535"/>
      <c r="BI114" s="535"/>
      <c r="BJ114" s="535"/>
      <c r="BK114" s="535"/>
      <c r="BL114" s="535"/>
      <c r="BM114" s="535"/>
      <c r="BN114" s="535"/>
      <c r="BO114" s="535"/>
      <c r="BP114" s="535"/>
      <c r="BQ114" s="535"/>
      <c r="BR114" s="535"/>
      <c r="BS114" s="535"/>
      <c r="BT114" s="535"/>
    </row>
    <row r="115" spans="2:72">
      <c r="B115" s="535"/>
      <c r="C115" s="535"/>
      <c r="D115" s="535"/>
      <c r="E115" s="535"/>
      <c r="F115" s="493" t="e">
        <f>VLOOKUP(E115,'Trade Code'!A:B,2,FALSE)</f>
        <v>#N/A</v>
      </c>
      <c r="G115" s="535"/>
      <c r="H115" s="535"/>
      <c r="I115" s="535"/>
      <c r="J115" s="535"/>
      <c r="K115" s="535"/>
      <c r="L115" s="535"/>
      <c r="M115" s="535"/>
      <c r="N115" s="535"/>
      <c r="O115" s="535"/>
      <c r="P115" s="535"/>
      <c r="Q115" s="535"/>
      <c r="R115" s="535"/>
      <c r="S115" s="535"/>
      <c r="T115" s="535"/>
      <c r="U115" s="535"/>
      <c r="V115" s="535"/>
      <c r="W115" s="535"/>
      <c r="X115" s="535"/>
      <c r="Y115" s="535"/>
      <c r="Z115" s="535"/>
      <c r="AA115" s="535"/>
      <c r="AB115" s="535"/>
      <c r="AC115" s="535"/>
      <c r="AD115" s="535"/>
      <c r="AE115" s="535"/>
      <c r="AF115" s="535"/>
      <c r="AG115" s="535"/>
      <c r="AH115" s="535"/>
      <c r="AI115" s="535"/>
      <c r="AJ115" s="535"/>
      <c r="AK115" s="535"/>
      <c r="AL115" s="535"/>
      <c r="AM115" s="535"/>
      <c r="AN115" s="535"/>
      <c r="AO115" s="535"/>
      <c r="AP115" s="535"/>
      <c r="AQ115" s="535"/>
      <c r="AR115" s="535"/>
      <c r="AS115" s="535"/>
      <c r="AT115" s="535"/>
      <c r="AU115" s="535"/>
      <c r="AV115" s="535"/>
      <c r="AW115" s="535"/>
      <c r="AX115" s="535"/>
      <c r="AY115" s="535"/>
      <c r="AZ115" s="535"/>
      <c r="BA115" s="535"/>
      <c r="BB115" s="535"/>
      <c r="BC115" s="535"/>
      <c r="BD115" s="535"/>
      <c r="BE115" s="535"/>
      <c r="BF115" s="535"/>
      <c r="BG115" s="535"/>
      <c r="BH115" s="535"/>
      <c r="BI115" s="535"/>
      <c r="BJ115" s="535"/>
      <c r="BK115" s="535"/>
      <c r="BL115" s="535"/>
      <c r="BM115" s="535"/>
      <c r="BN115" s="535"/>
      <c r="BO115" s="535"/>
      <c r="BP115" s="535"/>
      <c r="BQ115" s="535"/>
      <c r="BR115" s="535"/>
      <c r="BS115" s="535"/>
      <c r="BT115" s="535"/>
    </row>
    <row r="116" spans="2:72">
      <c r="B116" s="535"/>
      <c r="C116" s="535"/>
      <c r="D116" s="535"/>
      <c r="E116" s="535"/>
      <c r="F116" s="493" t="e">
        <f>VLOOKUP(E116,'Trade Code'!A:B,2,FALSE)</f>
        <v>#N/A</v>
      </c>
      <c r="G116" s="535"/>
      <c r="H116" s="535"/>
      <c r="I116" s="535"/>
      <c r="J116" s="535"/>
      <c r="K116" s="535"/>
      <c r="L116" s="535"/>
      <c r="M116" s="535"/>
      <c r="N116" s="535"/>
      <c r="O116" s="535"/>
      <c r="P116" s="535"/>
      <c r="Q116" s="535"/>
      <c r="R116" s="535"/>
      <c r="S116" s="535"/>
      <c r="T116" s="535"/>
      <c r="U116" s="535"/>
      <c r="V116" s="535"/>
      <c r="W116" s="535"/>
      <c r="X116" s="535"/>
      <c r="Y116" s="535"/>
      <c r="Z116" s="535"/>
      <c r="AA116" s="535"/>
      <c r="AB116" s="535"/>
      <c r="AC116" s="535"/>
      <c r="AD116" s="535"/>
      <c r="AE116" s="535"/>
      <c r="AF116" s="535"/>
      <c r="AG116" s="535"/>
      <c r="AH116" s="535"/>
      <c r="AI116" s="535"/>
      <c r="AJ116" s="535"/>
      <c r="AK116" s="535"/>
      <c r="AL116" s="535"/>
      <c r="AM116" s="535"/>
      <c r="AN116" s="535"/>
      <c r="AO116" s="535"/>
      <c r="AP116" s="535"/>
      <c r="AQ116" s="535"/>
      <c r="AR116" s="535"/>
      <c r="AS116" s="535"/>
      <c r="AT116" s="535"/>
      <c r="AU116" s="535"/>
      <c r="AV116" s="535"/>
      <c r="AW116" s="535"/>
      <c r="AX116" s="535"/>
      <c r="AY116" s="535"/>
      <c r="AZ116" s="535"/>
      <c r="BA116" s="535"/>
      <c r="BB116" s="535"/>
      <c r="BC116" s="535"/>
      <c r="BD116" s="535"/>
      <c r="BE116" s="535"/>
      <c r="BF116" s="535"/>
      <c r="BG116" s="535"/>
      <c r="BH116" s="535"/>
      <c r="BI116" s="535"/>
      <c r="BJ116" s="535"/>
      <c r="BK116" s="535"/>
      <c r="BL116" s="535"/>
      <c r="BM116" s="535"/>
      <c r="BN116" s="535"/>
      <c r="BO116" s="535"/>
      <c r="BP116" s="535"/>
      <c r="BQ116" s="535"/>
      <c r="BR116" s="535"/>
      <c r="BS116" s="535"/>
      <c r="BT116" s="535"/>
    </row>
    <row r="117" spans="2:72">
      <c r="B117" s="535"/>
      <c r="C117" s="535"/>
      <c r="D117" s="535"/>
      <c r="E117" s="535"/>
      <c r="F117" s="493" t="e">
        <f>VLOOKUP(E117,'Trade Code'!A:B,2,FALSE)</f>
        <v>#N/A</v>
      </c>
      <c r="G117" s="535"/>
      <c r="H117" s="535"/>
      <c r="I117" s="535"/>
      <c r="J117" s="535"/>
      <c r="K117" s="535"/>
      <c r="L117" s="535"/>
      <c r="M117" s="535"/>
      <c r="N117" s="535"/>
      <c r="O117" s="535"/>
      <c r="P117" s="535"/>
      <c r="Q117" s="535"/>
      <c r="R117" s="535"/>
      <c r="S117" s="535"/>
      <c r="T117" s="535"/>
      <c r="U117" s="535"/>
      <c r="V117" s="535"/>
      <c r="W117" s="535"/>
      <c r="X117" s="535"/>
      <c r="Y117" s="535"/>
      <c r="Z117" s="535"/>
      <c r="AA117" s="535"/>
      <c r="AB117" s="535"/>
      <c r="AC117" s="535"/>
      <c r="AD117" s="535"/>
      <c r="AE117" s="535"/>
      <c r="AF117" s="535"/>
      <c r="AG117" s="535"/>
      <c r="AH117" s="535"/>
      <c r="AI117" s="535"/>
      <c r="AJ117" s="535"/>
      <c r="AK117" s="535"/>
      <c r="AL117" s="535"/>
      <c r="AM117" s="535"/>
      <c r="AN117" s="535"/>
      <c r="AO117" s="535"/>
      <c r="AP117" s="535"/>
      <c r="AQ117" s="535"/>
      <c r="AR117" s="535"/>
      <c r="AS117" s="535"/>
      <c r="AT117" s="535"/>
      <c r="AU117" s="535"/>
      <c r="AV117" s="535"/>
      <c r="AW117" s="535"/>
      <c r="AX117" s="535"/>
      <c r="AY117" s="535"/>
      <c r="AZ117" s="535"/>
      <c r="BA117" s="535"/>
      <c r="BB117" s="535"/>
      <c r="BC117" s="535"/>
      <c r="BD117" s="535"/>
      <c r="BE117" s="535"/>
      <c r="BF117" s="535"/>
      <c r="BG117" s="535"/>
      <c r="BH117" s="535"/>
      <c r="BI117" s="535"/>
      <c r="BJ117" s="535"/>
      <c r="BK117" s="535"/>
      <c r="BL117" s="535"/>
      <c r="BM117" s="535"/>
      <c r="BN117" s="535"/>
      <c r="BO117" s="535"/>
      <c r="BP117" s="535"/>
      <c r="BQ117" s="535"/>
      <c r="BR117" s="535"/>
      <c r="BS117" s="535"/>
      <c r="BT117" s="535"/>
    </row>
    <row r="118" spans="2:72">
      <c r="B118" s="535"/>
      <c r="C118" s="535"/>
      <c r="D118" s="535"/>
      <c r="E118" s="535"/>
      <c r="F118" s="493" t="e">
        <f>VLOOKUP(E118,'Trade Code'!A:B,2,FALSE)</f>
        <v>#N/A</v>
      </c>
      <c r="G118" s="535"/>
      <c r="H118" s="535"/>
      <c r="I118" s="535"/>
      <c r="J118" s="535"/>
      <c r="K118" s="535"/>
      <c r="L118" s="535"/>
      <c r="M118" s="535"/>
      <c r="N118" s="535"/>
      <c r="O118" s="535"/>
      <c r="P118" s="535"/>
      <c r="Q118" s="535"/>
      <c r="R118" s="535"/>
      <c r="S118" s="535"/>
      <c r="T118" s="535"/>
      <c r="U118" s="535"/>
      <c r="V118" s="535"/>
      <c r="W118" s="535"/>
      <c r="X118" s="535"/>
      <c r="Y118" s="535"/>
      <c r="Z118" s="535"/>
      <c r="AA118" s="535"/>
      <c r="AB118" s="535"/>
      <c r="AC118" s="535"/>
      <c r="AD118" s="535"/>
      <c r="AE118" s="535"/>
      <c r="AF118" s="535"/>
      <c r="AG118" s="535"/>
      <c r="AH118" s="535"/>
      <c r="AI118" s="535"/>
      <c r="AJ118" s="535"/>
      <c r="AK118" s="535"/>
      <c r="AL118" s="535"/>
      <c r="AM118" s="535"/>
      <c r="AN118" s="535"/>
      <c r="AO118" s="535"/>
      <c r="AP118" s="535"/>
      <c r="AQ118" s="535"/>
      <c r="AR118" s="535"/>
      <c r="AS118" s="535"/>
      <c r="AT118" s="535"/>
      <c r="AU118" s="535"/>
      <c r="AV118" s="535"/>
      <c r="AW118" s="535"/>
      <c r="AX118" s="535"/>
      <c r="AY118" s="535"/>
      <c r="AZ118" s="535"/>
      <c r="BA118" s="535"/>
      <c r="BB118" s="535"/>
      <c r="BC118" s="535"/>
      <c r="BD118" s="535"/>
      <c r="BE118" s="535"/>
      <c r="BF118" s="535"/>
      <c r="BG118" s="535"/>
      <c r="BH118" s="535"/>
      <c r="BI118" s="535"/>
      <c r="BJ118" s="535"/>
      <c r="BK118" s="535"/>
      <c r="BL118" s="535"/>
      <c r="BM118" s="535"/>
      <c r="BN118" s="535"/>
      <c r="BO118" s="535"/>
      <c r="BP118" s="535"/>
      <c r="BQ118" s="535"/>
      <c r="BR118" s="535"/>
      <c r="BS118" s="535"/>
      <c r="BT118" s="535"/>
    </row>
    <row r="119" spans="2:72">
      <c r="B119" s="535"/>
      <c r="C119" s="535"/>
      <c r="D119" s="535"/>
      <c r="E119" s="535"/>
      <c r="F119" s="493" t="e">
        <f>VLOOKUP(E119,'Trade Code'!A:B,2,FALSE)</f>
        <v>#N/A</v>
      </c>
      <c r="G119" s="535"/>
      <c r="H119" s="535"/>
      <c r="I119" s="535"/>
      <c r="J119" s="535"/>
      <c r="K119" s="535"/>
      <c r="L119" s="535"/>
      <c r="M119" s="535"/>
      <c r="N119" s="535"/>
      <c r="O119" s="535"/>
      <c r="P119" s="535"/>
      <c r="Q119" s="535"/>
      <c r="R119" s="535"/>
      <c r="S119" s="535"/>
      <c r="T119" s="535"/>
      <c r="U119" s="535"/>
      <c r="V119" s="535"/>
      <c r="W119" s="535"/>
      <c r="X119" s="535"/>
      <c r="Y119" s="535"/>
      <c r="Z119" s="535"/>
      <c r="AA119" s="535"/>
      <c r="AB119" s="535"/>
      <c r="AC119" s="535"/>
      <c r="AD119" s="535"/>
      <c r="AE119" s="535"/>
      <c r="AF119" s="535"/>
      <c r="AG119" s="535"/>
      <c r="AH119" s="535"/>
      <c r="AI119" s="535"/>
      <c r="AJ119" s="535"/>
      <c r="AK119" s="535"/>
      <c r="AL119" s="535"/>
      <c r="AM119" s="535"/>
      <c r="AN119" s="535"/>
      <c r="AO119" s="535"/>
      <c r="AP119" s="535"/>
      <c r="AQ119" s="535"/>
      <c r="AR119" s="535"/>
      <c r="AS119" s="535"/>
      <c r="AT119" s="535"/>
      <c r="AU119" s="535"/>
      <c r="AV119" s="535"/>
      <c r="AW119" s="535"/>
      <c r="AX119" s="535"/>
      <c r="AY119" s="535"/>
      <c r="AZ119" s="535"/>
      <c r="BA119" s="535"/>
      <c r="BB119" s="535"/>
      <c r="BC119" s="535"/>
      <c r="BD119" s="535"/>
      <c r="BE119" s="535"/>
      <c r="BF119" s="535"/>
      <c r="BG119" s="535"/>
      <c r="BH119" s="535"/>
      <c r="BI119" s="535"/>
      <c r="BJ119" s="535"/>
      <c r="BK119" s="535"/>
      <c r="BL119" s="535"/>
      <c r="BM119" s="535"/>
      <c r="BN119" s="535"/>
      <c r="BO119" s="535"/>
      <c r="BP119" s="535"/>
      <c r="BQ119" s="535"/>
      <c r="BR119" s="535"/>
      <c r="BS119" s="535"/>
      <c r="BT119" s="535"/>
    </row>
    <row r="120" spans="2:72">
      <c r="B120" s="535"/>
      <c r="C120" s="535"/>
      <c r="D120" s="535"/>
      <c r="E120" s="535"/>
      <c r="F120" s="493" t="e">
        <f>VLOOKUP(E120,'Trade Code'!A:B,2,FALSE)</f>
        <v>#N/A</v>
      </c>
      <c r="G120" s="535"/>
      <c r="H120" s="535"/>
      <c r="I120" s="535"/>
      <c r="J120" s="535"/>
      <c r="K120" s="535"/>
      <c r="L120" s="535"/>
      <c r="M120" s="535"/>
      <c r="N120" s="535"/>
      <c r="O120" s="535"/>
      <c r="P120" s="535"/>
      <c r="Q120" s="535"/>
      <c r="R120" s="535"/>
      <c r="S120" s="535"/>
      <c r="T120" s="535"/>
      <c r="U120" s="535"/>
      <c r="V120" s="535"/>
      <c r="W120" s="535"/>
      <c r="X120" s="535"/>
      <c r="Y120" s="535"/>
      <c r="Z120" s="535"/>
      <c r="AA120" s="535"/>
      <c r="AB120" s="535"/>
      <c r="AC120" s="535"/>
      <c r="AD120" s="535"/>
      <c r="AE120" s="535"/>
      <c r="AF120" s="535"/>
      <c r="AG120" s="535"/>
      <c r="AH120" s="535"/>
      <c r="AI120" s="535"/>
      <c r="AJ120" s="535"/>
      <c r="AK120" s="535"/>
      <c r="AL120" s="535"/>
      <c r="AM120" s="535"/>
      <c r="AN120" s="535"/>
      <c r="AO120" s="535"/>
      <c r="AP120" s="535"/>
      <c r="AQ120" s="535"/>
      <c r="AR120" s="535"/>
      <c r="AS120" s="535"/>
      <c r="AT120" s="535"/>
      <c r="AU120" s="535"/>
      <c r="AV120" s="535"/>
      <c r="AW120" s="535"/>
      <c r="AX120" s="535"/>
      <c r="AY120" s="535"/>
      <c r="AZ120" s="535"/>
      <c r="BA120" s="535"/>
      <c r="BB120" s="535"/>
      <c r="BC120" s="535"/>
      <c r="BD120" s="535"/>
      <c r="BE120" s="535"/>
      <c r="BF120" s="535"/>
      <c r="BG120" s="535"/>
      <c r="BH120" s="535"/>
      <c r="BI120" s="535"/>
      <c r="BJ120" s="535"/>
      <c r="BK120" s="535"/>
      <c r="BL120" s="535"/>
      <c r="BM120" s="535"/>
      <c r="BN120" s="535"/>
      <c r="BO120" s="535"/>
      <c r="BP120" s="535"/>
      <c r="BQ120" s="535"/>
      <c r="BR120" s="535"/>
      <c r="BS120" s="535"/>
      <c r="BT120" s="535"/>
    </row>
    <row r="121" spans="2:72">
      <c r="B121" s="535"/>
      <c r="C121" s="535"/>
      <c r="D121" s="535"/>
      <c r="E121" s="535"/>
      <c r="F121" s="493" t="e">
        <f>VLOOKUP(E121,'Trade Code'!A:B,2,FALSE)</f>
        <v>#N/A</v>
      </c>
      <c r="G121" s="535"/>
      <c r="H121" s="535"/>
      <c r="I121" s="535"/>
      <c r="J121" s="535"/>
      <c r="K121" s="535"/>
      <c r="L121" s="535"/>
      <c r="M121" s="535"/>
      <c r="N121" s="535"/>
      <c r="O121" s="535"/>
      <c r="P121" s="535"/>
      <c r="Q121" s="535"/>
      <c r="R121" s="535"/>
      <c r="S121" s="535"/>
      <c r="T121" s="535"/>
      <c r="U121" s="535"/>
      <c r="V121" s="535"/>
      <c r="W121" s="535"/>
      <c r="X121" s="535"/>
      <c r="Y121" s="535"/>
      <c r="Z121" s="535"/>
      <c r="AA121" s="535"/>
      <c r="AB121" s="535"/>
      <c r="AC121" s="535"/>
      <c r="AD121" s="535"/>
      <c r="AE121" s="535"/>
      <c r="AF121" s="535"/>
      <c r="AG121" s="535"/>
      <c r="AH121" s="535"/>
      <c r="AI121" s="535"/>
      <c r="AJ121" s="535"/>
      <c r="AK121" s="535"/>
      <c r="AL121" s="535"/>
      <c r="AM121" s="535"/>
      <c r="AN121" s="535"/>
      <c r="AO121" s="535"/>
      <c r="AP121" s="535"/>
      <c r="AQ121" s="535"/>
      <c r="AR121" s="535"/>
      <c r="AS121" s="535"/>
      <c r="AT121" s="535"/>
      <c r="AU121" s="535"/>
      <c r="AV121" s="535"/>
      <c r="AW121" s="535"/>
      <c r="AX121" s="535"/>
      <c r="AY121" s="535"/>
      <c r="AZ121" s="535"/>
      <c r="BA121" s="535"/>
      <c r="BB121" s="535"/>
      <c r="BC121" s="535"/>
      <c r="BD121" s="535"/>
      <c r="BE121" s="535"/>
      <c r="BF121" s="535"/>
      <c r="BG121" s="535"/>
      <c r="BH121" s="535"/>
      <c r="BI121" s="535"/>
      <c r="BJ121" s="535"/>
      <c r="BK121" s="535"/>
      <c r="BL121" s="535"/>
      <c r="BM121" s="535"/>
      <c r="BN121" s="535"/>
      <c r="BO121" s="535"/>
      <c r="BP121" s="535"/>
      <c r="BQ121" s="535"/>
      <c r="BR121" s="535"/>
      <c r="BS121" s="535"/>
      <c r="BT121" s="535"/>
    </row>
    <row r="122" spans="2:72">
      <c r="B122" s="535"/>
      <c r="C122" s="535"/>
      <c r="D122" s="535"/>
      <c r="E122" s="535"/>
      <c r="F122" s="493" t="e">
        <f>VLOOKUP(E122,'Trade Code'!A:B,2,FALSE)</f>
        <v>#N/A</v>
      </c>
      <c r="G122" s="535"/>
      <c r="H122" s="535"/>
      <c r="I122" s="535"/>
      <c r="J122" s="535"/>
      <c r="K122" s="535"/>
      <c r="L122" s="535"/>
      <c r="M122" s="535"/>
      <c r="N122" s="535"/>
      <c r="O122" s="535"/>
      <c r="P122" s="535"/>
      <c r="Q122" s="535"/>
      <c r="R122" s="535"/>
      <c r="S122" s="535"/>
      <c r="T122" s="535"/>
      <c r="U122" s="535"/>
      <c r="V122" s="535"/>
      <c r="W122" s="535"/>
      <c r="X122" s="535"/>
      <c r="Y122" s="535"/>
      <c r="Z122" s="535"/>
      <c r="AA122" s="535"/>
      <c r="AB122" s="535"/>
      <c r="AC122" s="535"/>
      <c r="AD122" s="535"/>
      <c r="AE122" s="535"/>
      <c r="AF122" s="535"/>
      <c r="AG122" s="535"/>
      <c r="AH122" s="535"/>
      <c r="AI122" s="535"/>
      <c r="AJ122" s="535"/>
      <c r="AK122" s="535"/>
      <c r="AL122" s="535"/>
      <c r="AM122" s="535"/>
      <c r="AN122" s="535"/>
      <c r="AO122" s="535"/>
      <c r="AP122" s="535"/>
      <c r="AQ122" s="535"/>
      <c r="AR122" s="535"/>
      <c r="AS122" s="535"/>
      <c r="AT122" s="535"/>
      <c r="AU122" s="535"/>
      <c r="AV122" s="535"/>
      <c r="AW122" s="535"/>
      <c r="AX122" s="535"/>
      <c r="AY122" s="535"/>
      <c r="AZ122" s="535"/>
      <c r="BA122" s="535"/>
      <c r="BB122" s="535"/>
      <c r="BC122" s="535"/>
      <c r="BD122" s="535"/>
      <c r="BE122" s="535"/>
      <c r="BF122" s="535"/>
      <c r="BG122" s="535"/>
      <c r="BH122" s="535"/>
      <c r="BI122" s="535"/>
      <c r="BJ122" s="535"/>
      <c r="BK122" s="535"/>
      <c r="BL122" s="535"/>
      <c r="BM122" s="535"/>
      <c r="BN122" s="535"/>
      <c r="BO122" s="535"/>
      <c r="BP122" s="535"/>
      <c r="BQ122" s="535"/>
      <c r="BR122" s="535"/>
      <c r="BS122" s="535"/>
      <c r="BT122" s="535"/>
    </row>
    <row r="123" spans="2:72">
      <c r="B123" s="535"/>
      <c r="C123" s="535"/>
      <c r="D123" s="535"/>
      <c r="E123" s="535"/>
      <c r="F123" s="493" t="e">
        <f>VLOOKUP(E123,'Trade Code'!A:B,2,FALSE)</f>
        <v>#N/A</v>
      </c>
      <c r="G123" s="535"/>
      <c r="H123" s="535"/>
      <c r="I123" s="535"/>
      <c r="J123" s="535"/>
      <c r="K123" s="535"/>
      <c r="L123" s="535"/>
      <c r="M123" s="535"/>
      <c r="N123" s="535"/>
      <c r="O123" s="535"/>
      <c r="P123" s="535"/>
      <c r="Q123" s="535"/>
      <c r="R123" s="535"/>
      <c r="S123" s="535"/>
      <c r="T123" s="535"/>
      <c r="U123" s="535"/>
      <c r="V123" s="535"/>
      <c r="W123" s="535"/>
      <c r="X123" s="535"/>
      <c r="Y123" s="535"/>
      <c r="Z123" s="535"/>
      <c r="AA123" s="535"/>
      <c r="AB123" s="535"/>
      <c r="AC123" s="535"/>
      <c r="AD123" s="535"/>
      <c r="AE123" s="535"/>
      <c r="AF123" s="535"/>
      <c r="AG123" s="535"/>
      <c r="AH123" s="535"/>
      <c r="AI123" s="535"/>
      <c r="AJ123" s="535"/>
      <c r="AK123" s="535"/>
      <c r="AL123" s="535"/>
      <c r="AM123" s="535"/>
      <c r="AN123" s="535"/>
      <c r="AO123" s="535"/>
      <c r="AP123" s="535"/>
      <c r="AQ123" s="535"/>
      <c r="AR123" s="535"/>
      <c r="AS123" s="535"/>
      <c r="AT123" s="535"/>
      <c r="AU123" s="535"/>
      <c r="AV123" s="535"/>
      <c r="AW123" s="535"/>
      <c r="AX123" s="535"/>
      <c r="AY123" s="535"/>
      <c r="AZ123" s="535"/>
      <c r="BA123" s="535"/>
      <c r="BB123" s="535"/>
      <c r="BC123" s="535"/>
      <c r="BD123" s="535"/>
      <c r="BE123" s="535"/>
      <c r="BF123" s="535"/>
      <c r="BG123" s="535"/>
      <c r="BH123" s="535"/>
      <c r="BI123" s="535"/>
      <c r="BJ123" s="535"/>
      <c r="BK123" s="535"/>
      <c r="BL123" s="535"/>
      <c r="BM123" s="535"/>
      <c r="BN123" s="535"/>
      <c r="BO123" s="535"/>
      <c r="BP123" s="535"/>
      <c r="BQ123" s="535"/>
      <c r="BR123" s="535"/>
      <c r="BS123" s="535"/>
      <c r="BT123" s="535"/>
    </row>
    <row r="124" spans="2:72">
      <c r="B124" s="535"/>
      <c r="C124" s="535"/>
      <c r="D124" s="535"/>
      <c r="E124" s="535"/>
      <c r="F124" s="493" t="e">
        <f>VLOOKUP(E124,'Trade Code'!A:B,2,FALSE)</f>
        <v>#N/A</v>
      </c>
      <c r="G124" s="535"/>
      <c r="H124" s="535"/>
      <c r="I124" s="535"/>
      <c r="J124" s="535"/>
      <c r="K124" s="535"/>
      <c r="L124" s="535"/>
      <c r="M124" s="535"/>
      <c r="N124" s="535"/>
      <c r="O124" s="535"/>
      <c r="P124" s="535"/>
      <c r="Q124" s="535"/>
      <c r="R124" s="535"/>
      <c r="S124" s="535"/>
      <c r="T124" s="535"/>
      <c r="U124" s="535"/>
      <c r="V124" s="535"/>
      <c r="W124" s="535"/>
      <c r="X124" s="535"/>
      <c r="Y124" s="535"/>
      <c r="Z124" s="535"/>
      <c r="AA124" s="535"/>
      <c r="AB124" s="535"/>
      <c r="AC124" s="535"/>
      <c r="AD124" s="535"/>
      <c r="AE124" s="535"/>
      <c r="AF124" s="535"/>
      <c r="AG124" s="535"/>
      <c r="AH124" s="535"/>
      <c r="AI124" s="535"/>
      <c r="AJ124" s="535"/>
      <c r="AK124" s="535"/>
      <c r="AL124" s="535"/>
      <c r="AM124" s="535"/>
      <c r="AN124" s="535"/>
      <c r="AO124" s="535"/>
      <c r="AP124" s="535"/>
      <c r="AQ124" s="535"/>
      <c r="AR124" s="535"/>
      <c r="AS124" s="535"/>
      <c r="AT124" s="535"/>
      <c r="AU124" s="535"/>
      <c r="AV124" s="535"/>
      <c r="AW124" s="535"/>
      <c r="AX124" s="535"/>
      <c r="AY124" s="535"/>
      <c r="AZ124" s="535"/>
      <c r="BA124" s="535"/>
      <c r="BB124" s="535"/>
      <c r="BC124" s="535"/>
      <c r="BD124" s="535"/>
      <c r="BE124" s="535"/>
      <c r="BF124" s="535"/>
      <c r="BG124" s="535"/>
      <c r="BH124" s="535"/>
      <c r="BI124" s="535"/>
      <c r="BJ124" s="535"/>
      <c r="BK124" s="535"/>
      <c r="BL124" s="535"/>
      <c r="BM124" s="535"/>
      <c r="BN124" s="535"/>
      <c r="BO124" s="535"/>
      <c r="BP124" s="535"/>
      <c r="BQ124" s="535"/>
      <c r="BR124" s="535"/>
      <c r="BS124" s="535"/>
      <c r="BT124" s="535"/>
    </row>
    <row r="125" spans="2:72">
      <c r="B125" s="535"/>
      <c r="C125" s="535"/>
      <c r="D125" s="535"/>
      <c r="E125" s="535"/>
      <c r="F125" s="493" t="e">
        <f>VLOOKUP(E125,'Trade Code'!A:B,2,FALSE)</f>
        <v>#N/A</v>
      </c>
      <c r="G125" s="535"/>
      <c r="H125" s="535"/>
      <c r="I125" s="535"/>
      <c r="J125" s="535"/>
      <c r="K125" s="535"/>
      <c r="L125" s="535"/>
      <c r="M125" s="535"/>
      <c r="N125" s="535"/>
      <c r="O125" s="535"/>
      <c r="P125" s="535"/>
      <c r="Q125" s="535"/>
      <c r="R125" s="535"/>
      <c r="S125" s="535"/>
      <c r="T125" s="535"/>
      <c r="U125" s="535"/>
      <c r="V125" s="535"/>
      <c r="W125" s="535"/>
      <c r="X125" s="535"/>
      <c r="Y125" s="535"/>
      <c r="Z125" s="535"/>
      <c r="AA125" s="535"/>
      <c r="AB125" s="535"/>
      <c r="AC125" s="535"/>
      <c r="AD125" s="535"/>
      <c r="AE125" s="535"/>
      <c r="AF125" s="535"/>
      <c r="AG125" s="535"/>
      <c r="AH125" s="535"/>
      <c r="AI125" s="535"/>
      <c r="AJ125" s="535"/>
      <c r="AK125" s="535"/>
      <c r="AL125" s="535"/>
      <c r="AM125" s="535"/>
      <c r="AN125" s="535"/>
      <c r="AO125" s="535"/>
      <c r="AP125" s="535"/>
      <c r="AQ125" s="535"/>
      <c r="AR125" s="535"/>
      <c r="AS125" s="535"/>
      <c r="AT125" s="535"/>
      <c r="AU125" s="535"/>
      <c r="AV125" s="535"/>
      <c r="AW125" s="535"/>
      <c r="AX125" s="535"/>
      <c r="AY125" s="535"/>
      <c r="AZ125" s="535"/>
      <c r="BA125" s="535"/>
      <c r="BB125" s="535"/>
      <c r="BC125" s="535"/>
      <c r="BD125" s="535"/>
      <c r="BE125" s="535"/>
      <c r="BF125" s="535"/>
      <c r="BG125" s="535"/>
      <c r="BH125" s="535"/>
      <c r="BI125" s="535"/>
      <c r="BJ125" s="535"/>
      <c r="BK125" s="535"/>
      <c r="BL125" s="535"/>
      <c r="BM125" s="535"/>
      <c r="BN125" s="535"/>
      <c r="BO125" s="535"/>
      <c r="BP125" s="535"/>
      <c r="BQ125" s="535"/>
      <c r="BR125" s="535"/>
      <c r="BS125" s="535"/>
      <c r="BT125" s="535"/>
    </row>
    <row r="126" spans="2:72">
      <c r="B126" s="535"/>
      <c r="C126" s="535"/>
      <c r="D126" s="535"/>
      <c r="E126" s="535"/>
      <c r="F126" s="493" t="e">
        <f>VLOOKUP(E126,'Trade Code'!A:B,2,FALSE)</f>
        <v>#N/A</v>
      </c>
      <c r="G126" s="535"/>
      <c r="H126" s="535"/>
      <c r="I126" s="535"/>
      <c r="J126" s="535"/>
      <c r="K126" s="535"/>
      <c r="L126" s="535"/>
      <c r="M126" s="535"/>
      <c r="N126" s="535"/>
      <c r="O126" s="535"/>
      <c r="P126" s="535"/>
      <c r="Q126" s="535"/>
      <c r="R126" s="535"/>
      <c r="S126" s="535"/>
      <c r="T126" s="535"/>
      <c r="U126" s="535"/>
      <c r="V126" s="535"/>
      <c r="W126" s="535"/>
      <c r="X126" s="535"/>
      <c r="Y126" s="535"/>
      <c r="Z126" s="535"/>
      <c r="AA126" s="535"/>
      <c r="AB126" s="535"/>
      <c r="AC126" s="535"/>
      <c r="AD126" s="535"/>
      <c r="AE126" s="535"/>
      <c r="AF126" s="535"/>
      <c r="AG126" s="535"/>
      <c r="AH126" s="535"/>
      <c r="AI126" s="535"/>
      <c r="AJ126" s="535"/>
      <c r="AK126" s="535"/>
      <c r="AL126" s="535"/>
      <c r="AM126" s="535"/>
      <c r="AN126" s="535"/>
      <c r="AO126" s="535"/>
      <c r="AP126" s="535"/>
      <c r="AQ126" s="535"/>
      <c r="AR126" s="535"/>
      <c r="AS126" s="535"/>
      <c r="AT126" s="535"/>
      <c r="AU126" s="535"/>
      <c r="AV126" s="535"/>
      <c r="AW126" s="535"/>
      <c r="AX126" s="535"/>
      <c r="AY126" s="535"/>
      <c r="AZ126" s="535"/>
      <c r="BA126" s="535"/>
      <c r="BB126" s="535"/>
      <c r="BC126" s="535"/>
      <c r="BD126" s="535"/>
      <c r="BE126" s="535"/>
      <c r="BF126" s="535"/>
      <c r="BG126" s="535"/>
      <c r="BH126" s="535"/>
      <c r="BI126" s="535"/>
      <c r="BJ126" s="535"/>
      <c r="BK126" s="535"/>
      <c r="BL126" s="535"/>
      <c r="BM126" s="535"/>
      <c r="BN126" s="535"/>
      <c r="BO126" s="535"/>
      <c r="BP126" s="535"/>
      <c r="BQ126" s="535"/>
      <c r="BR126" s="535"/>
      <c r="BS126" s="535"/>
      <c r="BT126" s="535"/>
    </row>
    <row r="127" spans="2:72">
      <c r="B127" s="535"/>
      <c r="C127" s="535"/>
      <c r="D127" s="535"/>
      <c r="E127" s="535"/>
      <c r="F127" s="493" t="e">
        <f>VLOOKUP(E127,'Trade Code'!A:B,2,FALSE)</f>
        <v>#N/A</v>
      </c>
      <c r="G127" s="535"/>
      <c r="H127" s="535"/>
      <c r="I127" s="535"/>
      <c r="J127" s="535"/>
      <c r="K127" s="535"/>
      <c r="L127" s="535"/>
      <c r="M127" s="535"/>
      <c r="N127" s="535"/>
      <c r="O127" s="535"/>
      <c r="P127" s="535"/>
      <c r="Q127" s="535"/>
      <c r="R127" s="535"/>
      <c r="S127" s="535"/>
      <c r="T127" s="535"/>
      <c r="U127" s="535"/>
      <c r="V127" s="535"/>
      <c r="W127" s="535"/>
      <c r="X127" s="535"/>
      <c r="Y127" s="535"/>
      <c r="Z127" s="535"/>
      <c r="AA127" s="535"/>
      <c r="AB127" s="535"/>
      <c r="AC127" s="535"/>
      <c r="AD127" s="535"/>
      <c r="AE127" s="535"/>
      <c r="AF127" s="535"/>
      <c r="AG127" s="535"/>
      <c r="AH127" s="535"/>
      <c r="AI127" s="535"/>
      <c r="AJ127" s="535"/>
      <c r="AK127" s="535"/>
      <c r="AL127" s="535"/>
      <c r="AM127" s="535"/>
      <c r="AN127" s="535"/>
      <c r="AO127" s="535"/>
      <c r="AP127" s="535"/>
      <c r="AQ127" s="535"/>
      <c r="AR127" s="535"/>
      <c r="AS127" s="535"/>
      <c r="AT127" s="535"/>
      <c r="AU127" s="535"/>
      <c r="AV127" s="535"/>
      <c r="AW127" s="535"/>
      <c r="AX127" s="535"/>
      <c r="AY127" s="535"/>
      <c r="AZ127" s="535"/>
      <c r="BA127" s="535"/>
      <c r="BB127" s="535"/>
      <c r="BC127" s="535"/>
      <c r="BD127" s="535"/>
      <c r="BE127" s="535"/>
      <c r="BF127" s="535"/>
      <c r="BG127" s="535"/>
      <c r="BH127" s="535"/>
      <c r="BI127" s="535"/>
      <c r="BJ127" s="535"/>
      <c r="BK127" s="535"/>
      <c r="BL127" s="535"/>
      <c r="BM127" s="535"/>
      <c r="BN127" s="535"/>
      <c r="BO127" s="535"/>
      <c r="BP127" s="535"/>
      <c r="BQ127" s="535"/>
      <c r="BR127" s="535"/>
      <c r="BS127" s="535"/>
      <c r="BT127" s="535"/>
    </row>
    <row r="128" spans="2:72">
      <c r="B128" s="535"/>
      <c r="C128" s="535"/>
      <c r="D128" s="535"/>
      <c r="E128" s="535"/>
      <c r="F128" s="493" t="e">
        <f>VLOOKUP(E128,'Trade Code'!A:B,2,FALSE)</f>
        <v>#N/A</v>
      </c>
      <c r="G128" s="535"/>
      <c r="H128" s="535"/>
      <c r="I128" s="535"/>
      <c r="J128" s="535"/>
      <c r="K128" s="535"/>
      <c r="L128" s="535"/>
      <c r="M128" s="535"/>
      <c r="N128" s="535"/>
      <c r="O128" s="535"/>
      <c r="P128" s="535"/>
      <c r="Q128" s="535"/>
      <c r="R128" s="535"/>
      <c r="S128" s="535"/>
      <c r="T128" s="535"/>
      <c r="U128" s="535"/>
      <c r="V128" s="535"/>
      <c r="W128" s="535"/>
      <c r="X128" s="535"/>
      <c r="Y128" s="535"/>
      <c r="Z128" s="535"/>
      <c r="AA128" s="535"/>
      <c r="AB128" s="535"/>
      <c r="AC128" s="535"/>
      <c r="AD128" s="535"/>
      <c r="AE128" s="535"/>
      <c r="AF128" s="535"/>
      <c r="AG128" s="535"/>
      <c r="AH128" s="535"/>
      <c r="AI128" s="535"/>
      <c r="AJ128" s="535"/>
      <c r="AK128" s="535"/>
      <c r="AL128" s="535"/>
      <c r="AM128" s="535"/>
      <c r="AN128" s="535"/>
      <c r="AO128" s="535"/>
      <c r="AP128" s="535"/>
      <c r="AQ128" s="535"/>
      <c r="AR128" s="535"/>
      <c r="AS128" s="535"/>
      <c r="AT128" s="535"/>
      <c r="AU128" s="535"/>
      <c r="AV128" s="535"/>
      <c r="AW128" s="535"/>
      <c r="AX128" s="535"/>
      <c r="AY128" s="535"/>
      <c r="AZ128" s="535"/>
      <c r="BA128" s="535"/>
      <c r="BB128" s="535"/>
      <c r="BC128" s="535"/>
      <c r="BD128" s="535"/>
      <c r="BE128" s="535"/>
      <c r="BF128" s="535"/>
      <c r="BG128" s="535"/>
      <c r="BH128" s="535"/>
      <c r="BI128" s="535"/>
      <c r="BJ128" s="535"/>
      <c r="BK128" s="535"/>
      <c r="BL128" s="535"/>
      <c r="BM128" s="535"/>
      <c r="BN128" s="535"/>
      <c r="BO128" s="535"/>
      <c r="BP128" s="535"/>
      <c r="BQ128" s="535"/>
      <c r="BR128" s="535"/>
      <c r="BS128" s="535"/>
      <c r="BT128" s="535"/>
    </row>
    <row r="129" spans="2:72">
      <c r="B129" s="535"/>
      <c r="C129" s="535"/>
      <c r="D129" s="535"/>
      <c r="E129" s="535"/>
      <c r="F129" s="493" t="e">
        <f>VLOOKUP(E129,'Trade Code'!A:B,2,FALSE)</f>
        <v>#N/A</v>
      </c>
      <c r="G129" s="535"/>
      <c r="H129" s="535"/>
      <c r="I129" s="535"/>
      <c r="J129" s="535"/>
      <c r="K129" s="535"/>
      <c r="L129" s="535"/>
      <c r="M129" s="535"/>
      <c r="N129" s="535"/>
      <c r="O129" s="535"/>
      <c r="P129" s="535"/>
      <c r="Q129" s="535"/>
      <c r="R129" s="535"/>
      <c r="S129" s="535"/>
      <c r="T129" s="535"/>
      <c r="U129" s="535"/>
      <c r="V129" s="535"/>
      <c r="W129" s="535"/>
      <c r="X129" s="535"/>
      <c r="Y129" s="535"/>
      <c r="Z129" s="535"/>
      <c r="AA129" s="535"/>
      <c r="AB129" s="535"/>
      <c r="AC129" s="535"/>
      <c r="AD129" s="535"/>
      <c r="AE129" s="535"/>
      <c r="AF129" s="535"/>
      <c r="AG129" s="535"/>
      <c r="AH129" s="535"/>
      <c r="AI129" s="535"/>
      <c r="AJ129" s="535"/>
      <c r="AK129" s="535"/>
      <c r="AL129" s="535"/>
      <c r="AM129" s="535"/>
      <c r="AN129" s="535"/>
      <c r="AO129" s="535"/>
      <c r="AP129" s="535"/>
      <c r="AQ129" s="535"/>
      <c r="AR129" s="535"/>
      <c r="AS129" s="535"/>
      <c r="AT129" s="535"/>
      <c r="AU129" s="535"/>
      <c r="AV129" s="535"/>
      <c r="AW129" s="535"/>
      <c r="AX129" s="535"/>
      <c r="AY129" s="535"/>
      <c r="AZ129" s="535"/>
      <c r="BA129" s="535"/>
      <c r="BB129" s="535"/>
      <c r="BC129" s="535"/>
      <c r="BD129" s="535"/>
      <c r="BE129" s="535"/>
      <c r="BF129" s="535"/>
      <c r="BG129" s="535"/>
      <c r="BH129" s="535"/>
      <c r="BI129" s="535"/>
      <c r="BJ129" s="535"/>
      <c r="BK129" s="535"/>
      <c r="BL129" s="535"/>
      <c r="BM129" s="535"/>
      <c r="BN129" s="535"/>
      <c r="BO129" s="535"/>
      <c r="BP129" s="535"/>
      <c r="BQ129" s="535"/>
      <c r="BR129" s="535"/>
      <c r="BS129" s="535"/>
      <c r="BT129" s="535"/>
    </row>
    <row r="130" spans="2:72">
      <c r="B130" s="535"/>
      <c r="C130" s="535"/>
      <c r="D130" s="535"/>
      <c r="E130" s="535"/>
      <c r="F130" s="493" t="e">
        <f>VLOOKUP(E130,'Trade Code'!A:B,2,FALSE)</f>
        <v>#N/A</v>
      </c>
      <c r="G130" s="535"/>
      <c r="H130" s="535"/>
      <c r="I130" s="535"/>
      <c r="J130" s="535"/>
      <c r="K130" s="535"/>
      <c r="L130" s="535"/>
      <c r="M130" s="535"/>
      <c r="N130" s="535"/>
      <c r="O130" s="535"/>
      <c r="P130" s="535"/>
      <c r="Q130" s="535"/>
      <c r="R130" s="535"/>
      <c r="S130" s="535"/>
      <c r="T130" s="535"/>
      <c r="U130" s="535"/>
      <c r="V130" s="535"/>
      <c r="W130" s="535"/>
      <c r="X130" s="535"/>
      <c r="Y130" s="535"/>
      <c r="Z130" s="535"/>
      <c r="AA130" s="535"/>
      <c r="AB130" s="535"/>
      <c r="AC130" s="535"/>
      <c r="AD130" s="535"/>
      <c r="AE130" s="535"/>
      <c r="AF130" s="535"/>
      <c r="AG130" s="535"/>
      <c r="AH130" s="535"/>
      <c r="AI130" s="535"/>
      <c r="AJ130" s="535"/>
      <c r="AK130" s="535"/>
      <c r="AL130" s="535"/>
      <c r="AM130" s="535"/>
      <c r="AN130" s="535"/>
      <c r="AO130" s="535"/>
      <c r="AP130" s="535"/>
      <c r="AQ130" s="535"/>
      <c r="AR130" s="535"/>
      <c r="AS130" s="535"/>
      <c r="AT130" s="535"/>
      <c r="AU130" s="535"/>
      <c r="AV130" s="535"/>
      <c r="AW130" s="535"/>
      <c r="AX130" s="535"/>
      <c r="AY130" s="535"/>
      <c r="AZ130" s="535"/>
      <c r="BA130" s="535"/>
      <c r="BB130" s="535"/>
      <c r="BC130" s="535"/>
      <c r="BD130" s="535"/>
      <c r="BE130" s="535"/>
      <c r="BF130" s="535"/>
      <c r="BG130" s="535"/>
      <c r="BH130" s="535"/>
      <c r="BI130" s="535"/>
      <c r="BJ130" s="535"/>
      <c r="BK130" s="535"/>
      <c r="BL130" s="535"/>
      <c r="BM130" s="535"/>
      <c r="BN130" s="535"/>
      <c r="BO130" s="535"/>
      <c r="BP130" s="535"/>
      <c r="BQ130" s="535"/>
      <c r="BR130" s="535"/>
      <c r="BS130" s="535"/>
      <c r="BT130" s="535"/>
    </row>
    <row r="131" spans="2:72">
      <c r="B131" s="535"/>
      <c r="C131" s="535"/>
      <c r="D131" s="535"/>
      <c r="E131" s="535"/>
      <c r="F131" s="493" t="e">
        <f>VLOOKUP(E131,'Trade Code'!A:B,2,FALSE)</f>
        <v>#N/A</v>
      </c>
      <c r="G131" s="535"/>
      <c r="H131" s="535"/>
      <c r="I131" s="535"/>
      <c r="J131" s="535"/>
      <c r="K131" s="535"/>
      <c r="L131" s="535"/>
      <c r="M131" s="535"/>
      <c r="N131" s="535"/>
      <c r="O131" s="535"/>
      <c r="P131" s="535"/>
      <c r="Q131" s="535"/>
      <c r="R131" s="535"/>
      <c r="S131" s="535"/>
      <c r="T131" s="535"/>
      <c r="U131" s="535"/>
      <c r="V131" s="535"/>
      <c r="W131" s="535"/>
      <c r="X131" s="535"/>
      <c r="Y131" s="535"/>
      <c r="Z131" s="535"/>
      <c r="AA131" s="535"/>
      <c r="AB131" s="535"/>
      <c r="AC131" s="535"/>
      <c r="AD131" s="535"/>
      <c r="AE131" s="535"/>
      <c r="AF131" s="535"/>
      <c r="AG131" s="535"/>
      <c r="AH131" s="535"/>
      <c r="AI131" s="535"/>
      <c r="AJ131" s="535"/>
      <c r="AK131" s="535"/>
      <c r="AL131" s="535"/>
      <c r="AM131" s="535"/>
      <c r="AN131" s="535"/>
      <c r="AO131" s="535"/>
      <c r="AP131" s="535"/>
      <c r="AQ131" s="535"/>
      <c r="AR131" s="535"/>
      <c r="AS131" s="535"/>
      <c r="AT131" s="535"/>
      <c r="AU131" s="535"/>
      <c r="AV131" s="535"/>
      <c r="AW131" s="535"/>
      <c r="AX131" s="535"/>
      <c r="AY131" s="535"/>
      <c r="AZ131" s="535"/>
      <c r="BA131" s="535"/>
      <c r="BB131" s="535"/>
      <c r="BC131" s="535"/>
      <c r="BD131" s="535"/>
      <c r="BE131" s="535"/>
      <c r="BF131" s="535"/>
      <c r="BG131" s="535"/>
      <c r="BH131" s="535"/>
      <c r="BI131" s="535"/>
      <c r="BJ131" s="535"/>
      <c r="BK131" s="535"/>
      <c r="BL131" s="535"/>
      <c r="BM131" s="535"/>
      <c r="BN131" s="535"/>
      <c r="BO131" s="535"/>
      <c r="BP131" s="535"/>
      <c r="BQ131" s="535"/>
      <c r="BR131" s="535"/>
      <c r="BS131" s="535"/>
      <c r="BT131" s="535"/>
    </row>
    <row r="132" spans="2:72">
      <c r="B132" s="535"/>
      <c r="C132" s="535"/>
      <c r="D132" s="535"/>
      <c r="E132" s="535"/>
      <c r="F132" s="493" t="e">
        <f>VLOOKUP(E132,'Trade Code'!A:B,2,FALSE)</f>
        <v>#N/A</v>
      </c>
      <c r="G132" s="535"/>
      <c r="H132" s="535"/>
      <c r="I132" s="535"/>
      <c r="J132" s="535"/>
      <c r="K132" s="535"/>
      <c r="L132" s="535"/>
      <c r="M132" s="535"/>
      <c r="N132" s="535"/>
      <c r="O132" s="535"/>
      <c r="P132" s="535"/>
      <c r="Q132" s="535"/>
      <c r="R132" s="535"/>
      <c r="S132" s="535"/>
      <c r="T132" s="535"/>
      <c r="U132" s="535"/>
      <c r="V132" s="535"/>
      <c r="W132" s="535"/>
      <c r="X132" s="535"/>
      <c r="Y132" s="535"/>
      <c r="Z132" s="535"/>
      <c r="AA132" s="535"/>
      <c r="AB132" s="535"/>
      <c r="AC132" s="535"/>
      <c r="AD132" s="535"/>
      <c r="AE132" s="535"/>
      <c r="AF132" s="535"/>
      <c r="AG132" s="535"/>
      <c r="AH132" s="535"/>
      <c r="AI132" s="535"/>
      <c r="AJ132" s="535"/>
      <c r="AK132" s="535"/>
      <c r="AL132" s="535"/>
      <c r="AM132" s="535"/>
      <c r="AN132" s="535"/>
      <c r="AO132" s="535"/>
      <c r="AP132" s="535"/>
      <c r="AQ132" s="535"/>
      <c r="AR132" s="535"/>
      <c r="AS132" s="535"/>
      <c r="AT132" s="535"/>
      <c r="AU132" s="535"/>
      <c r="AV132" s="535"/>
      <c r="AW132" s="535"/>
      <c r="AX132" s="535"/>
      <c r="AY132" s="535"/>
      <c r="AZ132" s="535"/>
      <c r="BA132" s="535"/>
      <c r="BB132" s="535"/>
      <c r="BC132" s="535"/>
      <c r="BD132" s="535"/>
      <c r="BE132" s="535"/>
      <c r="BF132" s="535"/>
      <c r="BG132" s="535"/>
      <c r="BH132" s="535"/>
      <c r="BI132" s="535"/>
      <c r="BJ132" s="535"/>
      <c r="BK132" s="535"/>
      <c r="BL132" s="535"/>
      <c r="BM132" s="535"/>
      <c r="BN132" s="535"/>
      <c r="BO132" s="535"/>
      <c r="BP132" s="535"/>
      <c r="BQ132" s="535"/>
      <c r="BR132" s="535"/>
      <c r="BS132" s="535"/>
      <c r="BT132" s="535"/>
    </row>
    <row r="133" spans="2:72">
      <c r="B133" s="535"/>
      <c r="C133" s="535"/>
      <c r="D133" s="535"/>
      <c r="E133" s="535"/>
      <c r="F133" s="493" t="e">
        <f>VLOOKUP(E133,'Trade Code'!A:B,2,FALSE)</f>
        <v>#N/A</v>
      </c>
      <c r="G133" s="535"/>
      <c r="H133" s="535"/>
      <c r="I133" s="535"/>
      <c r="J133" s="535"/>
      <c r="K133" s="535"/>
      <c r="L133" s="535"/>
      <c r="M133" s="535"/>
      <c r="N133" s="535"/>
      <c r="O133" s="535"/>
      <c r="P133" s="535"/>
      <c r="Q133" s="535"/>
      <c r="R133" s="535"/>
      <c r="S133" s="535"/>
      <c r="T133" s="535"/>
      <c r="U133" s="535"/>
      <c r="V133" s="535"/>
      <c r="W133" s="535"/>
      <c r="X133" s="535"/>
      <c r="Y133" s="535"/>
      <c r="Z133" s="535"/>
      <c r="AA133" s="535"/>
      <c r="AB133" s="535"/>
      <c r="AC133" s="535"/>
      <c r="AD133" s="535"/>
      <c r="AE133" s="535"/>
      <c r="AF133" s="535"/>
      <c r="AG133" s="535"/>
      <c r="AH133" s="535"/>
      <c r="AI133" s="535"/>
      <c r="AJ133" s="535"/>
      <c r="AK133" s="535"/>
      <c r="AL133" s="535"/>
      <c r="AM133" s="535"/>
      <c r="AN133" s="535"/>
      <c r="AO133" s="535"/>
      <c r="AP133" s="535"/>
      <c r="AQ133" s="535"/>
      <c r="AR133" s="535"/>
      <c r="AS133" s="535"/>
      <c r="AT133" s="535"/>
      <c r="AU133" s="535"/>
      <c r="AV133" s="535"/>
      <c r="AW133" s="535"/>
      <c r="AX133" s="535"/>
      <c r="AY133" s="535"/>
      <c r="AZ133" s="535"/>
      <c r="BA133" s="535"/>
      <c r="BB133" s="535"/>
      <c r="BC133" s="535"/>
      <c r="BD133" s="535"/>
      <c r="BE133" s="535"/>
      <c r="BF133" s="535"/>
      <c r="BG133" s="535"/>
      <c r="BH133" s="535"/>
      <c r="BI133" s="535"/>
      <c r="BJ133" s="535"/>
      <c r="BK133" s="535"/>
      <c r="BL133" s="535"/>
      <c r="BM133" s="535"/>
      <c r="BN133" s="535"/>
      <c r="BO133" s="535"/>
      <c r="BP133" s="535"/>
      <c r="BQ133" s="535"/>
      <c r="BR133" s="535"/>
      <c r="BS133" s="535"/>
      <c r="BT133" s="535"/>
    </row>
    <row r="134" spans="2:72">
      <c r="B134" s="535"/>
      <c r="C134" s="535"/>
      <c r="D134" s="535"/>
      <c r="E134" s="535"/>
      <c r="F134" s="493" t="e">
        <f>VLOOKUP(E134,'Trade Code'!A:B,2,FALSE)</f>
        <v>#N/A</v>
      </c>
      <c r="G134" s="535"/>
      <c r="H134" s="535"/>
      <c r="I134" s="535"/>
      <c r="J134" s="535"/>
      <c r="K134" s="535"/>
      <c r="L134" s="535"/>
      <c r="M134" s="535"/>
      <c r="N134" s="535"/>
      <c r="O134" s="535"/>
      <c r="P134" s="535"/>
      <c r="Q134" s="535"/>
      <c r="R134" s="535"/>
      <c r="S134" s="535"/>
      <c r="T134" s="535"/>
      <c r="U134" s="535"/>
      <c r="V134" s="535"/>
      <c r="W134" s="535"/>
      <c r="X134" s="535"/>
      <c r="Y134" s="535"/>
      <c r="Z134" s="535"/>
      <c r="AA134" s="535"/>
      <c r="AB134" s="535"/>
      <c r="AC134" s="535"/>
      <c r="AD134" s="535"/>
      <c r="AE134" s="535"/>
      <c r="AF134" s="535"/>
      <c r="AG134" s="535"/>
      <c r="AH134" s="535"/>
      <c r="AI134" s="535"/>
      <c r="AJ134" s="535"/>
      <c r="AK134" s="535"/>
      <c r="AL134" s="535"/>
      <c r="AM134" s="535"/>
      <c r="AN134" s="535"/>
      <c r="AO134" s="535"/>
      <c r="AP134" s="535"/>
      <c r="AQ134" s="535"/>
      <c r="AR134" s="535"/>
      <c r="AS134" s="535"/>
      <c r="AT134" s="535"/>
      <c r="AU134" s="535"/>
      <c r="AV134" s="535"/>
      <c r="AW134" s="535"/>
      <c r="AX134" s="535"/>
      <c r="AY134" s="535"/>
      <c r="AZ134" s="535"/>
      <c r="BA134" s="535"/>
      <c r="BB134" s="535"/>
      <c r="BC134" s="535"/>
      <c r="BD134" s="535"/>
      <c r="BE134" s="535"/>
      <c r="BF134" s="535"/>
      <c r="BG134" s="535"/>
      <c r="BH134" s="535"/>
      <c r="BI134" s="535"/>
      <c r="BJ134" s="535"/>
      <c r="BK134" s="535"/>
      <c r="BL134" s="535"/>
      <c r="BM134" s="535"/>
      <c r="BN134" s="535"/>
      <c r="BO134" s="535"/>
      <c r="BP134" s="535"/>
      <c r="BQ134" s="535"/>
      <c r="BR134" s="535"/>
      <c r="BS134" s="535"/>
      <c r="BT134" s="535"/>
    </row>
    <row r="135" spans="2:72">
      <c r="B135" s="535"/>
      <c r="C135" s="535"/>
      <c r="D135" s="535"/>
      <c r="E135" s="535"/>
      <c r="F135" s="493" t="e">
        <f>VLOOKUP(E135,'Trade Code'!A:B,2,FALSE)</f>
        <v>#N/A</v>
      </c>
      <c r="G135" s="535"/>
      <c r="H135" s="535"/>
      <c r="I135" s="535"/>
      <c r="J135" s="535"/>
      <c r="K135" s="535"/>
      <c r="L135" s="535"/>
      <c r="M135" s="535"/>
      <c r="N135" s="535"/>
      <c r="O135" s="535"/>
      <c r="P135" s="535"/>
      <c r="Q135" s="535"/>
      <c r="R135" s="535"/>
      <c r="S135" s="535"/>
      <c r="T135" s="535"/>
      <c r="U135" s="535"/>
      <c r="V135" s="535"/>
      <c r="W135" s="535"/>
      <c r="X135" s="535"/>
      <c r="Y135" s="535"/>
      <c r="Z135" s="535"/>
      <c r="AA135" s="535"/>
      <c r="AB135" s="535"/>
      <c r="AC135" s="535"/>
      <c r="AD135" s="535"/>
      <c r="AE135" s="535"/>
      <c r="AF135" s="535"/>
      <c r="AG135" s="535"/>
      <c r="AH135" s="535"/>
      <c r="AI135" s="535"/>
      <c r="AJ135" s="535"/>
      <c r="AK135" s="535"/>
      <c r="AL135" s="535"/>
      <c r="AM135" s="535"/>
      <c r="AN135" s="535"/>
      <c r="AO135" s="535"/>
      <c r="AP135" s="535"/>
      <c r="AQ135" s="535"/>
      <c r="AR135" s="535"/>
      <c r="AS135" s="535"/>
      <c r="AT135" s="535"/>
      <c r="AU135" s="535"/>
      <c r="AV135" s="535"/>
      <c r="AW135" s="535"/>
      <c r="AX135" s="535"/>
      <c r="AY135" s="535"/>
      <c r="AZ135" s="535"/>
      <c r="BA135" s="535"/>
      <c r="BB135" s="535"/>
      <c r="BC135" s="535"/>
      <c r="BD135" s="535"/>
      <c r="BE135" s="535"/>
      <c r="BF135" s="535"/>
      <c r="BG135" s="535"/>
      <c r="BH135" s="535"/>
      <c r="BI135" s="535"/>
      <c r="BJ135" s="535"/>
      <c r="BK135" s="535"/>
      <c r="BL135" s="535"/>
      <c r="BM135" s="535"/>
      <c r="BN135" s="535"/>
      <c r="BO135" s="535"/>
      <c r="BP135" s="535"/>
      <c r="BQ135" s="535"/>
      <c r="BR135" s="535"/>
      <c r="BS135" s="535"/>
      <c r="BT135" s="535"/>
    </row>
    <row r="136" spans="2:72">
      <c r="B136" s="535"/>
      <c r="C136" s="535"/>
      <c r="D136" s="535"/>
      <c r="E136" s="535"/>
      <c r="F136" s="493" t="e">
        <f>VLOOKUP(E136,'Trade Code'!A:B,2,FALSE)</f>
        <v>#N/A</v>
      </c>
      <c r="G136" s="535"/>
      <c r="H136" s="535"/>
      <c r="I136" s="535"/>
      <c r="J136" s="535"/>
      <c r="K136" s="535"/>
      <c r="L136" s="535"/>
      <c r="M136" s="535"/>
      <c r="N136" s="535"/>
      <c r="O136" s="535"/>
      <c r="P136" s="535"/>
      <c r="Q136" s="535"/>
      <c r="R136" s="535"/>
      <c r="S136" s="535"/>
      <c r="T136" s="535"/>
      <c r="U136" s="535"/>
      <c r="V136" s="535"/>
      <c r="W136" s="535"/>
      <c r="X136" s="535"/>
      <c r="Y136" s="535"/>
      <c r="Z136" s="535"/>
      <c r="AA136" s="535"/>
      <c r="AB136" s="535"/>
      <c r="AC136" s="535"/>
      <c r="AD136" s="535"/>
      <c r="AE136" s="535"/>
      <c r="AF136" s="535"/>
      <c r="AG136" s="535"/>
      <c r="AH136" s="535"/>
      <c r="AI136" s="535"/>
      <c r="AJ136" s="535"/>
      <c r="AK136" s="535"/>
      <c r="AL136" s="535"/>
      <c r="AM136" s="535"/>
      <c r="AN136" s="535"/>
      <c r="AO136" s="535"/>
      <c r="AP136" s="535"/>
      <c r="AQ136" s="535"/>
      <c r="AR136" s="535"/>
      <c r="AS136" s="535"/>
      <c r="AT136" s="535"/>
      <c r="AU136" s="535"/>
      <c r="AV136" s="535"/>
      <c r="AW136" s="535"/>
      <c r="AX136" s="535"/>
      <c r="AY136" s="535"/>
      <c r="AZ136" s="535"/>
      <c r="BA136" s="535"/>
      <c r="BB136" s="535"/>
      <c r="BC136" s="535"/>
      <c r="BD136" s="535"/>
      <c r="BE136" s="535"/>
      <c r="BF136" s="535"/>
      <c r="BG136" s="535"/>
      <c r="BH136" s="535"/>
      <c r="BI136" s="535"/>
      <c r="BJ136" s="535"/>
      <c r="BK136" s="535"/>
      <c r="BL136" s="535"/>
      <c r="BM136" s="535"/>
      <c r="BN136" s="535"/>
      <c r="BO136" s="535"/>
      <c r="BP136" s="535"/>
      <c r="BQ136" s="535"/>
      <c r="BR136" s="535"/>
      <c r="BS136" s="535"/>
      <c r="BT136" s="535"/>
    </row>
    <row r="137" spans="2:72">
      <c r="B137" s="535"/>
      <c r="C137" s="535"/>
      <c r="D137" s="535"/>
      <c r="E137" s="535"/>
      <c r="F137" s="493" t="e">
        <f>VLOOKUP(E137,'Trade Code'!A:B,2,FALSE)</f>
        <v>#N/A</v>
      </c>
      <c r="G137" s="535"/>
      <c r="H137" s="535"/>
      <c r="I137" s="535"/>
      <c r="J137" s="535"/>
      <c r="K137" s="535"/>
      <c r="L137" s="535"/>
      <c r="M137" s="535"/>
      <c r="N137" s="535"/>
      <c r="O137" s="535"/>
      <c r="P137" s="535"/>
      <c r="Q137" s="535"/>
      <c r="R137" s="535"/>
      <c r="S137" s="535"/>
      <c r="T137" s="535"/>
      <c r="U137" s="535"/>
      <c r="V137" s="535"/>
      <c r="W137" s="535"/>
      <c r="X137" s="535"/>
      <c r="Y137" s="535"/>
      <c r="Z137" s="535"/>
      <c r="AA137" s="535"/>
      <c r="AB137" s="535"/>
      <c r="AC137" s="535"/>
      <c r="AD137" s="535"/>
      <c r="AE137" s="535"/>
      <c r="AF137" s="535"/>
      <c r="AG137" s="535"/>
      <c r="AH137" s="535"/>
      <c r="AI137" s="535"/>
      <c r="AJ137" s="535"/>
      <c r="AK137" s="535"/>
      <c r="AL137" s="535"/>
      <c r="AM137" s="535"/>
      <c r="AN137" s="535"/>
      <c r="AO137" s="535"/>
      <c r="AP137" s="535"/>
      <c r="AQ137" s="535"/>
      <c r="AR137" s="535"/>
      <c r="AS137" s="535"/>
      <c r="AT137" s="535"/>
      <c r="AU137" s="535"/>
      <c r="AV137" s="535"/>
      <c r="AW137" s="535"/>
      <c r="AX137" s="535"/>
      <c r="AY137" s="535"/>
      <c r="AZ137" s="535"/>
      <c r="BA137" s="535"/>
      <c r="BB137" s="535"/>
      <c r="BC137" s="535"/>
      <c r="BD137" s="535"/>
      <c r="BE137" s="535"/>
      <c r="BF137" s="535"/>
      <c r="BG137" s="535"/>
      <c r="BH137" s="535"/>
      <c r="BI137" s="535"/>
      <c r="BJ137" s="535"/>
      <c r="BK137" s="535"/>
      <c r="BL137" s="535"/>
      <c r="BM137" s="535"/>
      <c r="BN137" s="535"/>
      <c r="BO137" s="535"/>
      <c r="BP137" s="535"/>
      <c r="BQ137" s="535"/>
      <c r="BR137" s="535"/>
      <c r="BS137" s="535"/>
      <c r="BT137" s="535"/>
    </row>
    <row r="138" spans="2:72">
      <c r="B138" s="535"/>
      <c r="C138" s="535"/>
      <c r="D138" s="535"/>
      <c r="E138" s="535"/>
      <c r="F138" s="493" t="e">
        <f>VLOOKUP(E138,'Trade Code'!A:B,2,FALSE)</f>
        <v>#N/A</v>
      </c>
      <c r="G138" s="535"/>
      <c r="H138" s="535"/>
      <c r="I138" s="535"/>
      <c r="J138" s="535"/>
      <c r="K138" s="535"/>
      <c r="L138" s="535"/>
      <c r="M138" s="535"/>
      <c r="N138" s="535"/>
      <c r="O138" s="535"/>
      <c r="P138" s="535"/>
      <c r="Q138" s="535"/>
      <c r="R138" s="535"/>
      <c r="S138" s="535"/>
      <c r="T138" s="535"/>
      <c r="U138" s="535"/>
      <c r="V138" s="535"/>
      <c r="W138" s="535"/>
      <c r="X138" s="535"/>
      <c r="Y138" s="535"/>
      <c r="Z138" s="535"/>
      <c r="AA138" s="535"/>
      <c r="AB138" s="535"/>
      <c r="AC138" s="535"/>
      <c r="AD138" s="535"/>
      <c r="AE138" s="535"/>
      <c r="AF138" s="535"/>
      <c r="AG138" s="535"/>
      <c r="AH138" s="535"/>
      <c r="AI138" s="535"/>
      <c r="AJ138" s="535"/>
      <c r="AK138" s="535"/>
      <c r="AL138" s="535"/>
      <c r="AM138" s="535"/>
      <c r="AN138" s="535"/>
      <c r="AO138" s="535"/>
      <c r="AP138" s="535"/>
      <c r="AQ138" s="535"/>
      <c r="AR138" s="535"/>
      <c r="AS138" s="535"/>
      <c r="AT138" s="535"/>
      <c r="AU138" s="535"/>
      <c r="AV138" s="535"/>
      <c r="AW138" s="535"/>
      <c r="AX138" s="535"/>
      <c r="AY138" s="535"/>
      <c r="AZ138" s="535"/>
      <c r="BA138" s="535"/>
      <c r="BB138" s="535"/>
      <c r="BC138" s="535"/>
      <c r="BD138" s="535"/>
      <c r="BE138" s="535"/>
      <c r="BF138" s="535"/>
      <c r="BG138" s="535"/>
      <c r="BH138" s="535"/>
      <c r="BI138" s="535"/>
      <c r="BJ138" s="535"/>
      <c r="BK138" s="535"/>
      <c r="BL138" s="535"/>
      <c r="BM138" s="535"/>
      <c r="BN138" s="535"/>
      <c r="BO138" s="535"/>
      <c r="BP138" s="535"/>
      <c r="BQ138" s="535"/>
      <c r="BR138" s="535"/>
      <c r="BS138" s="535"/>
      <c r="BT138" s="535"/>
    </row>
    <row r="139" spans="2:72">
      <c r="B139" s="535"/>
      <c r="C139" s="535"/>
      <c r="D139" s="535"/>
      <c r="E139" s="535"/>
      <c r="F139" s="493" t="e">
        <f>VLOOKUP(E139,'Trade Code'!A:B,2,FALSE)</f>
        <v>#N/A</v>
      </c>
      <c r="G139" s="535"/>
      <c r="H139" s="535"/>
      <c r="I139" s="535"/>
      <c r="J139" s="535"/>
      <c r="K139" s="535"/>
      <c r="L139" s="535"/>
      <c r="M139" s="535"/>
      <c r="N139" s="535"/>
      <c r="O139" s="535"/>
      <c r="P139" s="535"/>
      <c r="Q139" s="535"/>
      <c r="R139" s="535"/>
      <c r="S139" s="535"/>
      <c r="T139" s="535"/>
      <c r="U139" s="535"/>
      <c r="V139" s="535"/>
      <c r="W139" s="535"/>
      <c r="X139" s="535"/>
      <c r="Y139" s="535"/>
      <c r="Z139" s="535"/>
      <c r="AA139" s="535"/>
      <c r="AB139" s="535"/>
      <c r="AC139" s="535"/>
      <c r="AD139" s="535"/>
      <c r="AE139" s="535"/>
      <c r="AF139" s="535"/>
      <c r="AG139" s="535"/>
      <c r="AH139" s="535"/>
      <c r="AI139" s="535"/>
      <c r="AJ139" s="535"/>
      <c r="AK139" s="535"/>
      <c r="AL139" s="535"/>
      <c r="AM139" s="535"/>
      <c r="AN139" s="535"/>
      <c r="AO139" s="535"/>
      <c r="AP139" s="535"/>
      <c r="AQ139" s="535"/>
      <c r="AR139" s="535"/>
      <c r="AS139" s="535"/>
      <c r="AT139" s="535"/>
      <c r="AU139" s="535"/>
      <c r="AV139" s="535"/>
      <c r="AW139" s="535"/>
      <c r="AX139" s="535"/>
      <c r="AY139" s="535"/>
      <c r="AZ139" s="535"/>
      <c r="BA139" s="535"/>
      <c r="BB139" s="535"/>
      <c r="BC139" s="535"/>
      <c r="BD139" s="535"/>
      <c r="BE139" s="535"/>
      <c r="BF139" s="535"/>
      <c r="BG139" s="535"/>
      <c r="BH139" s="535"/>
      <c r="BI139" s="535"/>
      <c r="BJ139" s="535"/>
      <c r="BK139" s="535"/>
      <c r="BL139" s="535"/>
      <c r="BM139" s="535"/>
      <c r="BN139" s="535"/>
      <c r="BO139" s="535"/>
      <c r="BP139" s="535"/>
      <c r="BQ139" s="535"/>
      <c r="BR139" s="535"/>
      <c r="BS139" s="535"/>
      <c r="BT139" s="535"/>
    </row>
    <row r="140" spans="2:72">
      <c r="B140" s="535"/>
      <c r="C140" s="535"/>
      <c r="D140" s="535"/>
      <c r="E140" s="535"/>
      <c r="F140" s="493" t="e">
        <f>VLOOKUP(E140,'Trade Code'!A:B,2,FALSE)</f>
        <v>#N/A</v>
      </c>
      <c r="G140" s="535"/>
      <c r="H140" s="535"/>
      <c r="I140" s="535"/>
      <c r="J140" s="535"/>
      <c r="K140" s="535"/>
      <c r="L140" s="535"/>
      <c r="M140" s="535"/>
      <c r="N140" s="535"/>
      <c r="O140" s="535"/>
      <c r="P140" s="535"/>
      <c r="Q140" s="535"/>
      <c r="R140" s="535"/>
      <c r="S140" s="535"/>
      <c r="T140" s="535"/>
      <c r="U140" s="535"/>
      <c r="V140" s="535"/>
      <c r="W140" s="535"/>
      <c r="X140" s="535"/>
      <c r="Y140" s="535"/>
      <c r="Z140" s="535"/>
      <c r="AA140" s="535"/>
      <c r="AB140" s="535"/>
      <c r="AC140" s="535"/>
      <c r="AD140" s="535"/>
      <c r="AE140" s="535"/>
      <c r="AF140" s="535"/>
      <c r="AG140" s="535"/>
      <c r="AH140" s="535"/>
      <c r="AI140" s="535"/>
      <c r="AJ140" s="535"/>
      <c r="AK140" s="535"/>
      <c r="AL140" s="535"/>
      <c r="AM140" s="535"/>
      <c r="AN140" s="535"/>
      <c r="AO140" s="535"/>
      <c r="AP140" s="535"/>
      <c r="AQ140" s="535"/>
      <c r="AR140" s="535"/>
      <c r="AS140" s="535"/>
      <c r="AT140" s="535"/>
      <c r="AU140" s="535"/>
      <c r="AV140" s="535"/>
      <c r="AW140" s="535"/>
      <c r="AX140" s="535"/>
      <c r="AY140" s="535"/>
      <c r="AZ140" s="535"/>
      <c r="BA140" s="535"/>
      <c r="BB140" s="535"/>
      <c r="BC140" s="535"/>
      <c r="BD140" s="535"/>
      <c r="BE140" s="535"/>
      <c r="BF140" s="535"/>
      <c r="BG140" s="535"/>
      <c r="BH140" s="535"/>
      <c r="BI140" s="535"/>
      <c r="BJ140" s="535"/>
      <c r="BK140" s="535"/>
      <c r="BL140" s="535"/>
      <c r="BM140" s="535"/>
      <c r="BN140" s="535"/>
      <c r="BO140" s="535"/>
      <c r="BP140" s="535"/>
      <c r="BQ140" s="535"/>
      <c r="BR140" s="535"/>
      <c r="BS140" s="535"/>
      <c r="BT140" s="535"/>
    </row>
    <row r="141" spans="2:72">
      <c r="B141" s="535"/>
      <c r="C141" s="535"/>
      <c r="D141" s="535"/>
      <c r="E141" s="535"/>
      <c r="F141" s="493" t="e">
        <f>VLOOKUP(E141,'Trade Code'!A:B,2,FALSE)</f>
        <v>#N/A</v>
      </c>
      <c r="G141" s="535"/>
      <c r="H141" s="535"/>
      <c r="I141" s="535"/>
      <c r="J141" s="535"/>
      <c r="K141" s="535"/>
      <c r="L141" s="535"/>
      <c r="M141" s="535"/>
      <c r="N141" s="535"/>
      <c r="O141" s="535"/>
      <c r="P141" s="535"/>
      <c r="Q141" s="535"/>
      <c r="R141" s="535"/>
      <c r="S141" s="535"/>
      <c r="T141" s="535"/>
      <c r="U141" s="535"/>
      <c r="V141" s="535"/>
      <c r="W141" s="535"/>
      <c r="X141" s="535"/>
      <c r="Y141" s="535"/>
      <c r="Z141" s="535"/>
      <c r="AA141" s="535"/>
      <c r="AB141" s="535"/>
      <c r="AC141" s="535"/>
      <c r="AD141" s="535"/>
      <c r="AE141" s="535"/>
      <c r="AF141" s="535"/>
      <c r="AG141" s="535"/>
      <c r="AH141" s="535"/>
      <c r="AI141" s="535"/>
      <c r="AJ141" s="535"/>
      <c r="AK141" s="535"/>
      <c r="AL141" s="535"/>
      <c r="AM141" s="535"/>
      <c r="AN141" s="535"/>
      <c r="AO141" s="535"/>
      <c r="AP141" s="535"/>
      <c r="AQ141" s="535"/>
      <c r="AR141" s="535"/>
      <c r="AS141" s="535"/>
      <c r="AT141" s="535"/>
      <c r="AU141" s="535"/>
      <c r="AV141" s="535"/>
      <c r="AW141" s="535"/>
      <c r="AX141" s="535"/>
      <c r="AY141" s="535"/>
      <c r="AZ141" s="535"/>
      <c r="BA141" s="535"/>
      <c r="BB141" s="535"/>
      <c r="BC141" s="535"/>
      <c r="BD141" s="535"/>
      <c r="BE141" s="535"/>
      <c r="BF141" s="535"/>
      <c r="BG141" s="535"/>
      <c r="BH141" s="535"/>
      <c r="BI141" s="535"/>
      <c r="BJ141" s="535"/>
      <c r="BK141" s="535"/>
      <c r="BL141" s="535"/>
      <c r="BM141" s="535"/>
      <c r="BN141" s="535"/>
      <c r="BO141" s="535"/>
      <c r="BP141" s="535"/>
      <c r="BQ141" s="535"/>
      <c r="BR141" s="535"/>
      <c r="BS141" s="535"/>
      <c r="BT141" s="535"/>
    </row>
    <row r="142" spans="2:72">
      <c r="B142" s="535"/>
      <c r="C142" s="535"/>
      <c r="D142" s="535"/>
      <c r="E142" s="535"/>
      <c r="F142" s="493" t="e">
        <f>VLOOKUP(E142,'Trade Code'!A:B,2,FALSE)</f>
        <v>#N/A</v>
      </c>
      <c r="G142" s="535"/>
      <c r="H142" s="535"/>
      <c r="I142" s="535"/>
      <c r="J142" s="535"/>
      <c r="K142" s="535"/>
      <c r="L142" s="535"/>
      <c r="M142" s="535"/>
      <c r="N142" s="535"/>
      <c r="O142" s="535"/>
      <c r="P142" s="535"/>
      <c r="Q142" s="535"/>
      <c r="R142" s="535"/>
      <c r="S142" s="535"/>
      <c r="T142" s="535"/>
      <c r="U142" s="535"/>
      <c r="V142" s="535"/>
      <c r="W142" s="535"/>
      <c r="X142" s="535"/>
      <c r="Y142" s="535"/>
      <c r="Z142" s="535"/>
      <c r="AA142" s="535"/>
      <c r="AB142" s="535"/>
      <c r="AC142" s="535"/>
      <c r="AD142" s="535"/>
      <c r="AE142" s="535"/>
      <c r="AF142" s="535"/>
      <c r="AG142" s="535"/>
      <c r="AH142" s="535"/>
      <c r="AI142" s="535"/>
      <c r="AJ142" s="535"/>
      <c r="AK142" s="535"/>
      <c r="AL142" s="535"/>
      <c r="AM142" s="535"/>
      <c r="AN142" s="535"/>
      <c r="AO142" s="535"/>
      <c r="AP142" s="535"/>
      <c r="AQ142" s="535"/>
      <c r="AR142" s="535"/>
      <c r="AS142" s="535"/>
      <c r="AT142" s="535"/>
      <c r="AU142" s="535"/>
      <c r="AV142" s="535"/>
      <c r="AW142" s="535"/>
      <c r="AX142" s="535"/>
      <c r="AY142" s="535"/>
      <c r="AZ142" s="535"/>
      <c r="BA142" s="535"/>
      <c r="BB142" s="535"/>
      <c r="BC142" s="535"/>
      <c r="BD142" s="535"/>
      <c r="BE142" s="535"/>
      <c r="BF142" s="535"/>
      <c r="BG142" s="535"/>
      <c r="BH142" s="535"/>
      <c r="BI142" s="535"/>
      <c r="BJ142" s="535"/>
      <c r="BK142" s="535"/>
      <c r="BL142" s="535"/>
      <c r="BM142" s="535"/>
      <c r="BN142" s="535"/>
      <c r="BO142" s="535"/>
      <c r="BP142" s="535"/>
      <c r="BQ142" s="535"/>
      <c r="BR142" s="535"/>
      <c r="BS142" s="535"/>
      <c r="BT142" s="535"/>
    </row>
    <row r="143" spans="2:72">
      <c r="B143" s="535"/>
      <c r="C143" s="535"/>
      <c r="D143" s="535"/>
      <c r="E143" s="535"/>
      <c r="F143" s="493" t="e">
        <f>VLOOKUP(E143,'Trade Code'!A:B,2,FALSE)</f>
        <v>#N/A</v>
      </c>
      <c r="G143" s="535"/>
      <c r="H143" s="535"/>
      <c r="I143" s="535"/>
      <c r="J143" s="535"/>
      <c r="K143" s="535"/>
      <c r="L143" s="535"/>
      <c r="M143" s="535"/>
      <c r="N143" s="535"/>
      <c r="O143" s="535"/>
      <c r="P143" s="535"/>
      <c r="Q143" s="535"/>
      <c r="R143" s="535"/>
      <c r="S143" s="535"/>
      <c r="T143" s="535"/>
      <c r="U143" s="535"/>
      <c r="V143" s="535"/>
      <c r="W143" s="535"/>
      <c r="X143" s="535"/>
      <c r="Y143" s="535"/>
      <c r="Z143" s="535"/>
      <c r="AA143" s="535"/>
      <c r="AB143" s="535"/>
      <c r="AC143" s="535"/>
      <c r="AD143" s="535"/>
      <c r="AE143" s="535"/>
      <c r="AF143" s="535"/>
      <c r="AG143" s="535"/>
      <c r="AH143" s="535"/>
      <c r="AI143" s="535"/>
      <c r="AJ143" s="535"/>
      <c r="AK143" s="535"/>
      <c r="AL143" s="535"/>
      <c r="AM143" s="535"/>
      <c r="AN143" s="535"/>
      <c r="AO143" s="535"/>
      <c r="AP143" s="535"/>
      <c r="AQ143" s="535"/>
      <c r="AR143" s="535"/>
      <c r="AS143" s="535"/>
      <c r="AT143" s="535"/>
      <c r="AU143" s="535"/>
      <c r="AV143" s="535"/>
      <c r="AW143" s="535"/>
      <c r="AX143" s="535"/>
      <c r="AY143" s="535"/>
      <c r="AZ143" s="535"/>
      <c r="BA143" s="535"/>
      <c r="BB143" s="535"/>
      <c r="BC143" s="535"/>
      <c r="BD143" s="535"/>
      <c r="BE143" s="535"/>
      <c r="BF143" s="535"/>
      <c r="BG143" s="535"/>
      <c r="BH143" s="535"/>
      <c r="BI143" s="535"/>
      <c r="BJ143" s="535"/>
      <c r="BK143" s="535"/>
      <c r="BL143" s="535"/>
      <c r="BM143" s="535"/>
      <c r="BN143" s="535"/>
      <c r="BO143" s="535"/>
      <c r="BP143" s="535"/>
      <c r="BQ143" s="535"/>
      <c r="BR143" s="535"/>
      <c r="BS143" s="535"/>
      <c r="BT143" s="535"/>
    </row>
    <row r="144" spans="2:72">
      <c r="B144" s="535"/>
      <c r="C144" s="535"/>
      <c r="D144" s="535"/>
      <c r="E144" s="535"/>
      <c r="F144" s="493" t="e">
        <f>VLOOKUP(E144,'Trade Code'!A:B,2,FALSE)</f>
        <v>#N/A</v>
      </c>
      <c r="G144" s="535"/>
      <c r="H144" s="535"/>
      <c r="I144" s="535"/>
      <c r="J144" s="535"/>
      <c r="K144" s="535"/>
      <c r="L144" s="535"/>
      <c r="M144" s="535"/>
      <c r="N144" s="535"/>
      <c r="O144" s="535"/>
      <c r="P144" s="535"/>
      <c r="Q144" s="535"/>
      <c r="R144" s="535"/>
      <c r="S144" s="535"/>
      <c r="T144" s="535"/>
      <c r="U144" s="535"/>
      <c r="V144" s="535"/>
      <c r="W144" s="535"/>
      <c r="X144" s="535"/>
      <c r="Y144" s="535"/>
      <c r="Z144" s="535"/>
      <c r="AA144" s="535"/>
      <c r="AB144" s="535"/>
      <c r="AC144" s="535"/>
      <c r="AD144" s="535"/>
      <c r="AE144" s="535"/>
      <c r="AF144" s="535"/>
      <c r="AG144" s="535"/>
      <c r="AH144" s="535"/>
      <c r="AI144" s="535"/>
      <c r="AJ144" s="535"/>
      <c r="AK144" s="535"/>
      <c r="AL144" s="535"/>
      <c r="AM144" s="535"/>
      <c r="AN144" s="535"/>
      <c r="AO144" s="535"/>
      <c r="AP144" s="535"/>
      <c r="AQ144" s="535"/>
      <c r="AR144" s="535"/>
      <c r="AS144" s="535"/>
      <c r="AT144" s="535"/>
      <c r="AU144" s="535"/>
      <c r="AV144" s="535"/>
      <c r="AW144" s="535"/>
      <c r="AX144" s="535"/>
      <c r="AY144" s="535"/>
      <c r="AZ144" s="535"/>
      <c r="BA144" s="535"/>
      <c r="BB144" s="535"/>
      <c r="BC144" s="535"/>
      <c r="BD144" s="535"/>
      <c r="BE144" s="535"/>
      <c r="BF144" s="535"/>
      <c r="BG144" s="535"/>
      <c r="BH144" s="535"/>
      <c r="BI144" s="535"/>
      <c r="BJ144" s="535"/>
      <c r="BK144" s="535"/>
      <c r="BL144" s="535"/>
      <c r="BM144" s="535"/>
      <c r="BN144" s="535"/>
      <c r="BO144" s="535"/>
      <c r="BP144" s="535"/>
      <c r="BQ144" s="535"/>
      <c r="BR144" s="535"/>
      <c r="BS144" s="535"/>
      <c r="BT144" s="535"/>
    </row>
    <row r="145" spans="2:72">
      <c r="B145" s="535"/>
      <c r="C145" s="535"/>
      <c r="D145" s="535"/>
      <c r="E145" s="535"/>
      <c r="F145" s="493" t="e">
        <f>VLOOKUP(E145,'Trade Code'!A:B,2,FALSE)</f>
        <v>#N/A</v>
      </c>
      <c r="G145" s="535"/>
      <c r="H145" s="535"/>
      <c r="I145" s="535"/>
      <c r="J145" s="535"/>
      <c r="K145" s="535"/>
      <c r="L145" s="535"/>
      <c r="M145" s="535"/>
      <c r="N145" s="535"/>
      <c r="O145" s="535"/>
      <c r="P145" s="535"/>
      <c r="Q145" s="535"/>
      <c r="R145" s="535"/>
      <c r="S145" s="535"/>
      <c r="T145" s="535"/>
      <c r="U145" s="535"/>
      <c r="V145" s="535"/>
      <c r="W145" s="535"/>
      <c r="X145" s="535"/>
      <c r="Y145" s="535"/>
      <c r="Z145" s="535"/>
      <c r="AA145" s="535"/>
      <c r="AB145" s="535"/>
      <c r="AC145" s="535"/>
      <c r="AD145" s="535"/>
      <c r="AE145" s="535"/>
      <c r="AF145" s="535"/>
      <c r="AG145" s="535"/>
      <c r="AH145" s="535"/>
      <c r="AI145" s="535"/>
      <c r="AJ145" s="535"/>
      <c r="AK145" s="535"/>
      <c r="AL145" s="535"/>
      <c r="AM145" s="535"/>
      <c r="AN145" s="535"/>
      <c r="AO145" s="535"/>
      <c r="AP145" s="535"/>
      <c r="AQ145" s="535"/>
      <c r="AR145" s="535"/>
      <c r="AS145" s="535"/>
      <c r="AT145" s="535"/>
      <c r="AU145" s="535"/>
      <c r="AV145" s="535"/>
      <c r="AW145" s="535"/>
      <c r="AX145" s="535"/>
      <c r="AY145" s="535"/>
      <c r="AZ145" s="535"/>
      <c r="BA145" s="535"/>
      <c r="BB145" s="535"/>
      <c r="BC145" s="535"/>
      <c r="BD145" s="535"/>
      <c r="BE145" s="535"/>
      <c r="BF145" s="535"/>
      <c r="BG145" s="535"/>
      <c r="BH145" s="535"/>
      <c r="BI145" s="535"/>
      <c r="BJ145" s="535"/>
      <c r="BK145" s="535"/>
      <c r="BL145" s="535"/>
      <c r="BM145" s="535"/>
      <c r="BN145" s="535"/>
      <c r="BO145" s="535"/>
      <c r="BP145" s="535"/>
      <c r="BQ145" s="535"/>
      <c r="BR145" s="535"/>
      <c r="BS145" s="535"/>
      <c r="BT145" s="535"/>
    </row>
    <row r="146" spans="2:72">
      <c r="B146" s="535"/>
      <c r="C146" s="535"/>
      <c r="D146" s="535"/>
      <c r="E146" s="535"/>
      <c r="F146" s="493" t="e">
        <f>VLOOKUP(E146,'Trade Code'!A:B,2,FALSE)</f>
        <v>#N/A</v>
      </c>
      <c r="G146" s="535"/>
      <c r="H146" s="535"/>
      <c r="I146" s="535"/>
      <c r="J146" s="535"/>
      <c r="K146" s="535"/>
      <c r="L146" s="535"/>
      <c r="M146" s="535"/>
      <c r="N146" s="535"/>
      <c r="O146" s="535"/>
      <c r="P146" s="535"/>
      <c r="Q146" s="535"/>
      <c r="R146" s="535"/>
      <c r="S146" s="535"/>
      <c r="T146" s="535"/>
      <c r="U146" s="535"/>
      <c r="V146" s="535"/>
      <c r="W146" s="535"/>
      <c r="X146" s="535"/>
      <c r="Y146" s="535"/>
      <c r="Z146" s="535"/>
      <c r="AA146" s="535"/>
      <c r="AB146" s="535"/>
      <c r="AC146" s="535"/>
      <c r="AD146" s="535"/>
      <c r="AE146" s="535"/>
      <c r="AF146" s="535"/>
      <c r="AG146" s="535"/>
      <c r="AH146" s="535"/>
      <c r="AI146" s="535"/>
      <c r="AJ146" s="535"/>
      <c r="AK146" s="535"/>
      <c r="AL146" s="535"/>
      <c r="AM146" s="535"/>
      <c r="AN146" s="535"/>
      <c r="AO146" s="535"/>
      <c r="AP146" s="535"/>
      <c r="AQ146" s="535"/>
      <c r="AR146" s="535"/>
      <c r="AS146" s="535"/>
      <c r="AT146" s="535"/>
      <c r="AU146" s="535"/>
      <c r="AV146" s="535"/>
      <c r="AW146" s="535"/>
      <c r="AX146" s="535"/>
      <c r="AY146" s="535"/>
      <c r="AZ146" s="535"/>
      <c r="BA146" s="535"/>
      <c r="BB146" s="535"/>
      <c r="BC146" s="535"/>
      <c r="BD146" s="535"/>
      <c r="BE146" s="535"/>
      <c r="BF146" s="535"/>
      <c r="BG146" s="535"/>
      <c r="BH146" s="535"/>
      <c r="BI146" s="535"/>
      <c r="BJ146" s="535"/>
      <c r="BK146" s="535"/>
      <c r="BL146" s="535"/>
      <c r="BM146" s="535"/>
      <c r="BN146" s="535"/>
      <c r="BO146" s="535"/>
      <c r="BP146" s="535"/>
      <c r="BQ146" s="535"/>
      <c r="BR146" s="535"/>
      <c r="BS146" s="535"/>
      <c r="BT146" s="535"/>
    </row>
    <row r="147" spans="2:72">
      <c r="B147" s="535"/>
      <c r="C147" s="535"/>
      <c r="D147" s="535"/>
      <c r="E147" s="535"/>
      <c r="F147" s="493" t="e">
        <f>VLOOKUP(E147,'Trade Code'!A:B,2,FALSE)</f>
        <v>#N/A</v>
      </c>
      <c r="G147" s="535"/>
      <c r="H147" s="535"/>
      <c r="I147" s="535"/>
      <c r="J147" s="535"/>
      <c r="K147" s="535"/>
      <c r="L147" s="535"/>
      <c r="M147" s="535"/>
      <c r="N147" s="535"/>
      <c r="O147" s="535"/>
      <c r="P147" s="535"/>
      <c r="Q147" s="535"/>
      <c r="R147" s="535"/>
      <c r="S147" s="535"/>
      <c r="T147" s="535"/>
      <c r="U147" s="535"/>
      <c r="V147" s="535"/>
      <c r="W147" s="535"/>
      <c r="X147" s="535"/>
      <c r="Y147" s="535"/>
      <c r="Z147" s="535"/>
      <c r="AA147" s="535"/>
      <c r="AB147" s="535"/>
      <c r="AC147" s="535"/>
      <c r="AD147" s="535"/>
      <c r="AE147" s="535"/>
      <c r="AF147" s="535"/>
      <c r="AG147" s="535"/>
      <c r="AH147" s="535"/>
      <c r="AI147" s="535"/>
      <c r="AJ147" s="535"/>
      <c r="AK147" s="535"/>
      <c r="AL147" s="535"/>
      <c r="AM147" s="535"/>
      <c r="AN147" s="535"/>
      <c r="AO147" s="535"/>
      <c r="AP147" s="535"/>
      <c r="AQ147" s="535"/>
      <c r="AR147" s="535"/>
      <c r="AS147" s="535"/>
      <c r="AT147" s="535"/>
      <c r="AU147" s="535"/>
      <c r="AV147" s="535"/>
      <c r="AW147" s="535"/>
      <c r="AX147" s="535"/>
      <c r="AY147" s="535"/>
      <c r="AZ147" s="535"/>
      <c r="BA147" s="535"/>
      <c r="BB147" s="535"/>
      <c r="BC147" s="535"/>
      <c r="BD147" s="535"/>
      <c r="BE147" s="535"/>
      <c r="BF147" s="535"/>
      <c r="BG147" s="535"/>
      <c r="BH147" s="535"/>
      <c r="BI147" s="535"/>
      <c r="BJ147" s="535"/>
      <c r="BK147" s="535"/>
      <c r="BL147" s="535"/>
      <c r="BM147" s="535"/>
      <c r="BN147" s="535"/>
      <c r="BO147" s="535"/>
      <c r="BP147" s="535"/>
      <c r="BQ147" s="535"/>
      <c r="BR147" s="535"/>
      <c r="BS147" s="535"/>
      <c r="BT147" s="535"/>
    </row>
    <row r="148" spans="2:72">
      <c r="B148" s="535"/>
      <c r="C148" s="535"/>
      <c r="D148" s="535"/>
      <c r="E148" s="535"/>
      <c r="F148" s="493" t="e">
        <f>VLOOKUP(E148,'Trade Code'!A:B,2,FALSE)</f>
        <v>#N/A</v>
      </c>
      <c r="G148" s="535"/>
      <c r="H148" s="535"/>
      <c r="I148" s="535"/>
      <c r="J148" s="535"/>
      <c r="K148" s="535"/>
      <c r="L148" s="535"/>
      <c r="M148" s="535"/>
      <c r="N148" s="535"/>
      <c r="O148" s="535"/>
      <c r="P148" s="535"/>
      <c r="Q148" s="535"/>
      <c r="R148" s="535"/>
      <c r="S148" s="535"/>
      <c r="T148" s="535"/>
      <c r="U148" s="535"/>
      <c r="V148" s="535"/>
      <c r="W148" s="535"/>
      <c r="X148" s="535"/>
      <c r="Y148" s="535"/>
      <c r="Z148" s="535"/>
      <c r="AA148" s="535"/>
      <c r="AB148" s="535"/>
      <c r="AC148" s="535"/>
      <c r="AD148" s="535"/>
      <c r="AE148" s="535"/>
      <c r="AF148" s="535"/>
      <c r="AG148" s="535"/>
      <c r="AH148" s="535"/>
      <c r="AI148" s="535"/>
      <c r="AJ148" s="535"/>
      <c r="AK148" s="535"/>
      <c r="AL148" s="535"/>
      <c r="AM148" s="535"/>
      <c r="AN148" s="535"/>
      <c r="AO148" s="535"/>
      <c r="AP148" s="535"/>
      <c r="AQ148" s="535"/>
      <c r="AR148" s="535"/>
      <c r="AS148" s="535"/>
      <c r="AT148" s="535"/>
      <c r="AU148" s="535"/>
      <c r="AV148" s="535"/>
      <c r="AW148" s="535"/>
      <c r="AX148" s="535"/>
      <c r="AY148" s="535"/>
      <c r="AZ148" s="535"/>
      <c r="BA148" s="535"/>
      <c r="BB148" s="535"/>
      <c r="BC148" s="535"/>
      <c r="BD148" s="535"/>
      <c r="BE148" s="535"/>
      <c r="BF148" s="535"/>
      <c r="BG148" s="535"/>
      <c r="BH148" s="535"/>
      <c r="BI148" s="535"/>
      <c r="BJ148" s="535"/>
      <c r="BK148" s="535"/>
      <c r="BL148" s="535"/>
      <c r="BM148" s="535"/>
      <c r="BN148" s="535"/>
      <c r="BO148" s="535"/>
      <c r="BP148" s="535"/>
      <c r="BQ148" s="535"/>
      <c r="BR148" s="535"/>
      <c r="BS148" s="535"/>
      <c r="BT148" s="535"/>
    </row>
    <row r="149" spans="2:72">
      <c r="B149" s="535"/>
      <c r="C149" s="535"/>
      <c r="D149" s="535"/>
      <c r="E149" s="535"/>
      <c r="F149" s="493" t="e">
        <f>VLOOKUP(E149,'Trade Code'!A:B,2,FALSE)</f>
        <v>#N/A</v>
      </c>
      <c r="G149" s="535"/>
      <c r="H149" s="535"/>
      <c r="I149" s="535"/>
      <c r="J149" s="535"/>
      <c r="K149" s="535"/>
      <c r="L149" s="535"/>
      <c r="M149" s="535"/>
      <c r="N149" s="535"/>
      <c r="O149" s="535"/>
      <c r="P149" s="535"/>
      <c r="Q149" s="535"/>
      <c r="R149" s="535"/>
      <c r="S149" s="535"/>
      <c r="T149" s="535"/>
      <c r="U149" s="535"/>
      <c r="V149" s="535"/>
      <c r="W149" s="535"/>
      <c r="X149" s="535"/>
      <c r="Y149" s="535"/>
      <c r="Z149" s="535"/>
      <c r="AA149" s="535"/>
      <c r="AB149" s="535"/>
      <c r="AC149" s="535"/>
      <c r="AD149" s="535"/>
      <c r="AE149" s="535"/>
      <c r="AF149" s="535"/>
      <c r="AG149" s="535"/>
      <c r="AH149" s="535"/>
      <c r="AI149" s="535"/>
      <c r="AJ149" s="535"/>
      <c r="AK149" s="535"/>
      <c r="AL149" s="535"/>
      <c r="AM149" s="535"/>
      <c r="AN149" s="535"/>
      <c r="AO149" s="535"/>
      <c r="AP149" s="535"/>
      <c r="AQ149" s="535"/>
      <c r="AR149" s="535"/>
      <c r="AS149" s="535"/>
      <c r="AT149" s="535"/>
      <c r="AU149" s="535"/>
      <c r="AV149" s="535"/>
      <c r="AW149" s="535"/>
      <c r="AX149" s="535"/>
      <c r="AY149" s="535"/>
      <c r="AZ149" s="535"/>
      <c r="BA149" s="535"/>
      <c r="BB149" s="535"/>
      <c r="BC149" s="535"/>
      <c r="BD149" s="535"/>
      <c r="BE149" s="535"/>
      <c r="BF149" s="535"/>
      <c r="BG149" s="535"/>
      <c r="BH149" s="535"/>
      <c r="BI149" s="535"/>
      <c r="BJ149" s="535"/>
      <c r="BK149" s="535"/>
      <c r="BL149" s="535"/>
      <c r="BM149" s="535"/>
      <c r="BN149" s="535"/>
      <c r="BO149" s="535"/>
      <c r="BP149" s="535"/>
      <c r="BQ149" s="535"/>
      <c r="BR149" s="535"/>
      <c r="BS149" s="535"/>
      <c r="BT149" s="535"/>
    </row>
    <row r="150" spans="2:72">
      <c r="B150" s="535"/>
      <c r="C150" s="535"/>
      <c r="D150" s="535"/>
      <c r="E150" s="535"/>
      <c r="F150" s="493" t="e">
        <f>VLOOKUP(E150,'Trade Code'!A:B,2,FALSE)</f>
        <v>#N/A</v>
      </c>
      <c r="G150" s="535"/>
      <c r="H150" s="535"/>
      <c r="I150" s="535"/>
      <c r="J150" s="535"/>
      <c r="K150" s="535"/>
      <c r="L150" s="535"/>
      <c r="M150" s="535"/>
      <c r="N150" s="535"/>
      <c r="O150" s="535"/>
      <c r="P150" s="535"/>
      <c r="Q150" s="535"/>
      <c r="R150" s="535"/>
      <c r="S150" s="535"/>
      <c r="T150" s="535"/>
      <c r="U150" s="535"/>
      <c r="V150" s="535"/>
      <c r="W150" s="535"/>
      <c r="X150" s="535"/>
      <c r="Y150" s="535"/>
      <c r="Z150" s="535"/>
      <c r="AA150" s="535"/>
      <c r="AB150" s="535"/>
      <c r="AC150" s="535"/>
      <c r="AD150" s="535"/>
      <c r="AE150" s="535"/>
      <c r="AF150" s="535"/>
      <c r="AG150" s="535"/>
      <c r="AH150" s="535"/>
      <c r="AI150" s="535"/>
      <c r="AJ150" s="535"/>
      <c r="AK150" s="535"/>
      <c r="AL150" s="535"/>
      <c r="AM150" s="535"/>
      <c r="AN150" s="535"/>
      <c r="AO150" s="535"/>
      <c r="AP150" s="535"/>
      <c r="AQ150" s="535"/>
      <c r="AR150" s="535"/>
      <c r="AS150" s="535"/>
      <c r="AT150" s="535"/>
      <c r="AU150" s="535"/>
      <c r="AV150" s="535"/>
      <c r="AW150" s="535"/>
      <c r="AX150" s="535"/>
      <c r="AY150" s="535"/>
      <c r="AZ150" s="535"/>
      <c r="BA150" s="535"/>
      <c r="BB150" s="535"/>
      <c r="BC150" s="535"/>
      <c r="BD150" s="535"/>
      <c r="BE150" s="535"/>
      <c r="BF150" s="535"/>
      <c r="BG150" s="535"/>
      <c r="BH150" s="535"/>
      <c r="BI150" s="535"/>
      <c r="BJ150" s="535"/>
      <c r="BK150" s="535"/>
      <c r="BL150" s="535"/>
      <c r="BM150" s="535"/>
      <c r="BN150" s="535"/>
      <c r="BO150" s="535"/>
      <c r="BP150" s="535"/>
      <c r="BQ150" s="535"/>
      <c r="BR150" s="535"/>
      <c r="BS150" s="535"/>
      <c r="BT150" s="535"/>
    </row>
    <row r="151" spans="2:72">
      <c r="B151" s="535"/>
      <c r="C151" s="535"/>
      <c r="D151" s="535"/>
      <c r="E151" s="535"/>
      <c r="F151" s="493" t="e">
        <f>VLOOKUP(E151,'Trade Code'!A:B,2,FALSE)</f>
        <v>#N/A</v>
      </c>
      <c r="G151" s="535"/>
      <c r="H151" s="535"/>
      <c r="I151" s="535"/>
      <c r="J151" s="535"/>
      <c r="K151" s="535"/>
      <c r="L151" s="535"/>
      <c r="M151" s="535"/>
      <c r="N151" s="535"/>
      <c r="O151" s="535"/>
      <c r="P151" s="535"/>
      <c r="Q151" s="535"/>
      <c r="R151" s="535"/>
      <c r="S151" s="535"/>
      <c r="T151" s="535"/>
      <c r="U151" s="535"/>
      <c r="V151" s="535"/>
      <c r="W151" s="535"/>
      <c r="X151" s="535"/>
      <c r="Y151" s="535"/>
      <c r="Z151" s="535"/>
      <c r="AA151" s="535"/>
      <c r="AB151" s="535"/>
      <c r="AC151" s="535"/>
      <c r="AD151" s="535"/>
      <c r="AE151" s="535"/>
      <c r="AF151" s="535"/>
      <c r="AG151" s="535"/>
      <c r="AH151" s="535"/>
      <c r="AI151" s="535"/>
      <c r="AJ151" s="535"/>
      <c r="AK151" s="535"/>
      <c r="AL151" s="535"/>
      <c r="AM151" s="535"/>
      <c r="AN151" s="535"/>
      <c r="AO151" s="535"/>
      <c r="AP151" s="535"/>
      <c r="AQ151" s="535"/>
      <c r="AR151" s="535"/>
      <c r="AS151" s="535"/>
      <c r="AT151" s="535"/>
      <c r="AU151" s="535"/>
      <c r="AV151" s="535"/>
      <c r="AW151" s="535"/>
      <c r="AX151" s="535"/>
      <c r="AY151" s="535"/>
      <c r="AZ151" s="535"/>
      <c r="BA151" s="535"/>
      <c r="BB151" s="535"/>
      <c r="BC151" s="535"/>
      <c r="BD151" s="535"/>
      <c r="BE151" s="535"/>
      <c r="BF151" s="535"/>
      <c r="BG151" s="535"/>
      <c r="BH151" s="535"/>
      <c r="BI151" s="535"/>
      <c r="BJ151" s="535"/>
      <c r="BK151" s="535"/>
      <c r="BL151" s="535"/>
      <c r="BM151" s="535"/>
      <c r="BN151" s="535"/>
      <c r="BO151" s="535"/>
      <c r="BP151" s="535"/>
      <c r="BQ151" s="535"/>
      <c r="BR151" s="535"/>
      <c r="BS151" s="535"/>
      <c r="BT151" s="535"/>
    </row>
    <row r="152" spans="2:72">
      <c r="B152" s="535"/>
      <c r="C152" s="535"/>
      <c r="D152" s="535"/>
      <c r="E152" s="535"/>
      <c r="F152" s="493" t="e">
        <f>VLOOKUP(E152,'Trade Code'!A:B,2,FALSE)</f>
        <v>#N/A</v>
      </c>
      <c r="G152" s="535"/>
      <c r="H152" s="535"/>
      <c r="I152" s="535"/>
      <c r="J152" s="535"/>
      <c r="K152" s="535"/>
      <c r="L152" s="535"/>
      <c r="M152" s="535"/>
      <c r="N152" s="535"/>
      <c r="O152" s="535"/>
      <c r="P152" s="535"/>
      <c r="Q152" s="535"/>
      <c r="R152" s="535"/>
      <c r="S152" s="535"/>
      <c r="T152" s="535"/>
      <c r="U152" s="535"/>
      <c r="V152" s="535"/>
      <c r="W152" s="535"/>
      <c r="X152" s="535"/>
      <c r="Y152" s="535"/>
      <c r="Z152" s="535"/>
      <c r="AA152" s="535"/>
      <c r="AB152" s="535"/>
      <c r="AC152" s="535"/>
      <c r="AD152" s="535"/>
      <c r="AE152" s="535"/>
      <c r="AF152" s="535"/>
      <c r="AG152" s="535"/>
      <c r="AH152" s="535"/>
      <c r="AI152" s="535"/>
      <c r="AJ152" s="535"/>
      <c r="AK152" s="535"/>
      <c r="AL152" s="535"/>
      <c r="AM152" s="535"/>
      <c r="AN152" s="535"/>
      <c r="AO152" s="535"/>
      <c r="AP152" s="535"/>
      <c r="AQ152" s="535"/>
      <c r="AR152" s="535"/>
      <c r="AS152" s="535"/>
      <c r="AT152" s="535"/>
      <c r="AU152" s="535"/>
      <c r="AV152" s="535"/>
      <c r="AW152" s="535"/>
      <c r="AX152" s="535"/>
      <c r="AY152" s="535"/>
      <c r="AZ152" s="535"/>
      <c r="BA152" s="535"/>
      <c r="BB152" s="535"/>
      <c r="BC152" s="535"/>
      <c r="BD152" s="535"/>
      <c r="BE152" s="535"/>
      <c r="BF152" s="535"/>
      <c r="BG152" s="535"/>
      <c r="BH152" s="535"/>
      <c r="BI152" s="535"/>
      <c r="BJ152" s="535"/>
      <c r="BK152" s="535"/>
      <c r="BL152" s="535"/>
      <c r="BM152" s="535"/>
      <c r="BN152" s="535"/>
      <c r="BO152" s="535"/>
      <c r="BP152" s="535"/>
      <c r="BQ152" s="535"/>
      <c r="BR152" s="535"/>
      <c r="BS152" s="535"/>
      <c r="BT152" s="535"/>
    </row>
    <row r="153" spans="2:72">
      <c r="B153" s="535"/>
      <c r="C153" s="535"/>
      <c r="D153" s="535"/>
      <c r="E153" s="535"/>
      <c r="F153" s="493" t="e">
        <f>VLOOKUP(E153,'Trade Code'!A:B,2,FALSE)</f>
        <v>#N/A</v>
      </c>
      <c r="G153" s="535"/>
      <c r="H153" s="535"/>
      <c r="I153" s="535"/>
      <c r="J153" s="535"/>
      <c r="K153" s="535"/>
      <c r="L153" s="535"/>
      <c r="M153" s="535"/>
      <c r="N153" s="535"/>
      <c r="O153" s="535"/>
      <c r="P153" s="535"/>
      <c r="Q153" s="535"/>
      <c r="R153" s="535"/>
      <c r="S153" s="535"/>
      <c r="T153" s="535"/>
      <c r="U153" s="535"/>
      <c r="V153" s="535"/>
      <c r="W153" s="535"/>
      <c r="X153" s="535"/>
      <c r="Y153" s="535"/>
      <c r="Z153" s="535"/>
      <c r="AA153" s="535"/>
      <c r="AB153" s="535"/>
      <c r="AC153" s="535"/>
      <c r="AD153" s="535"/>
      <c r="AE153" s="535"/>
      <c r="AF153" s="535"/>
      <c r="AG153" s="535"/>
      <c r="AH153" s="535"/>
      <c r="AI153" s="535"/>
      <c r="AJ153" s="535"/>
      <c r="AK153" s="535"/>
      <c r="AL153" s="535"/>
      <c r="AM153" s="535"/>
      <c r="AN153" s="535"/>
      <c r="AO153" s="535"/>
      <c r="AP153" s="535"/>
      <c r="AQ153" s="535"/>
      <c r="AR153" s="535"/>
      <c r="AS153" s="535"/>
      <c r="AT153" s="535"/>
      <c r="AU153" s="535"/>
      <c r="AV153" s="535"/>
      <c r="AW153" s="535"/>
      <c r="AX153" s="535"/>
      <c r="AY153" s="535"/>
      <c r="AZ153" s="535"/>
      <c r="BA153" s="535"/>
      <c r="BB153" s="535"/>
      <c r="BC153" s="535"/>
      <c r="BD153" s="535"/>
      <c r="BE153" s="535"/>
      <c r="BF153" s="535"/>
      <c r="BG153" s="535"/>
      <c r="BH153" s="535"/>
      <c r="BI153" s="535"/>
      <c r="BJ153" s="535"/>
      <c r="BK153" s="535"/>
      <c r="BL153" s="535"/>
      <c r="BM153" s="535"/>
      <c r="BN153" s="535"/>
      <c r="BO153" s="535"/>
      <c r="BP153" s="535"/>
      <c r="BQ153" s="535"/>
      <c r="BR153" s="535"/>
      <c r="BS153" s="535"/>
      <c r="BT153" s="535"/>
    </row>
    <row r="154" spans="2:72">
      <c r="B154" s="535"/>
      <c r="C154" s="535"/>
      <c r="D154" s="535"/>
      <c r="E154" s="535"/>
      <c r="F154" s="493" t="e">
        <f>VLOOKUP(E154,'Trade Code'!A:B,2,FALSE)</f>
        <v>#N/A</v>
      </c>
      <c r="G154" s="535"/>
      <c r="H154" s="535"/>
      <c r="I154" s="535"/>
      <c r="J154" s="535"/>
      <c r="K154" s="535"/>
      <c r="L154" s="535"/>
      <c r="M154" s="535"/>
      <c r="N154" s="535"/>
      <c r="O154" s="535"/>
      <c r="P154" s="535"/>
      <c r="Q154" s="535"/>
      <c r="R154" s="535"/>
      <c r="S154" s="535"/>
      <c r="T154" s="535"/>
      <c r="U154" s="535"/>
      <c r="V154" s="535"/>
      <c r="W154" s="535"/>
      <c r="X154" s="535"/>
      <c r="Y154" s="535"/>
      <c r="Z154" s="535"/>
      <c r="AA154" s="535"/>
      <c r="AB154" s="535"/>
      <c r="AC154" s="535"/>
      <c r="AD154" s="535"/>
      <c r="AE154" s="535"/>
      <c r="AF154" s="535"/>
      <c r="AG154" s="535"/>
      <c r="AH154" s="535"/>
      <c r="AI154" s="535"/>
      <c r="AJ154" s="535"/>
      <c r="AK154" s="535"/>
      <c r="AL154" s="535"/>
      <c r="AM154" s="535"/>
      <c r="AN154" s="535"/>
      <c r="AO154" s="535"/>
      <c r="AP154" s="535"/>
      <c r="AQ154" s="535"/>
      <c r="AR154" s="535"/>
      <c r="AS154" s="535"/>
      <c r="AT154" s="535"/>
      <c r="AU154" s="535"/>
      <c r="AV154" s="535"/>
      <c r="AW154" s="535"/>
      <c r="AX154" s="535"/>
      <c r="AY154" s="535"/>
      <c r="AZ154" s="535"/>
      <c r="BA154" s="535"/>
      <c r="BB154" s="535"/>
      <c r="BC154" s="535"/>
      <c r="BD154" s="535"/>
      <c r="BE154" s="535"/>
      <c r="BF154" s="535"/>
      <c r="BG154" s="535"/>
      <c r="BH154" s="535"/>
      <c r="BI154" s="535"/>
      <c r="BJ154" s="535"/>
      <c r="BK154" s="535"/>
      <c r="BL154" s="535"/>
      <c r="BM154" s="535"/>
      <c r="BN154" s="535"/>
      <c r="BO154" s="535"/>
      <c r="BP154" s="535"/>
      <c r="BQ154" s="535"/>
      <c r="BR154" s="535"/>
      <c r="BS154" s="535"/>
      <c r="BT154" s="535"/>
    </row>
    <row r="155" spans="2:72">
      <c r="B155" s="535"/>
      <c r="C155" s="535"/>
      <c r="D155" s="535"/>
      <c r="E155" s="535"/>
      <c r="F155" s="493" t="e">
        <f>VLOOKUP(E155,'Trade Code'!A:B,2,FALSE)</f>
        <v>#N/A</v>
      </c>
      <c r="G155" s="535"/>
      <c r="H155" s="535"/>
      <c r="I155" s="535"/>
      <c r="J155" s="535"/>
      <c r="K155" s="535"/>
      <c r="L155" s="535"/>
      <c r="M155" s="535"/>
      <c r="N155" s="535"/>
      <c r="O155" s="535"/>
      <c r="P155" s="535"/>
      <c r="Q155" s="535"/>
      <c r="R155" s="535"/>
      <c r="S155" s="535"/>
      <c r="T155" s="535"/>
      <c r="U155" s="535"/>
      <c r="V155" s="535"/>
      <c r="W155" s="535"/>
      <c r="X155" s="535"/>
      <c r="Y155" s="535"/>
      <c r="Z155" s="535"/>
      <c r="AA155" s="535"/>
      <c r="AB155" s="535"/>
      <c r="AC155" s="535"/>
      <c r="AD155" s="535"/>
      <c r="AE155" s="535"/>
      <c r="AF155" s="535"/>
      <c r="AG155" s="535"/>
      <c r="AH155" s="535"/>
      <c r="AI155" s="535"/>
      <c r="AJ155" s="535"/>
      <c r="AK155" s="535"/>
      <c r="AL155" s="535"/>
      <c r="AM155" s="535"/>
      <c r="AN155" s="535"/>
      <c r="AO155" s="535"/>
      <c r="AP155" s="535"/>
      <c r="AQ155" s="535"/>
      <c r="AR155" s="535"/>
      <c r="AS155" s="535"/>
      <c r="AT155" s="535"/>
      <c r="AU155" s="535"/>
      <c r="AV155" s="535"/>
      <c r="AW155" s="535"/>
      <c r="AX155" s="535"/>
      <c r="AY155" s="535"/>
      <c r="AZ155" s="535"/>
      <c r="BA155" s="535"/>
      <c r="BB155" s="535"/>
      <c r="BC155" s="535"/>
      <c r="BD155" s="535"/>
      <c r="BE155" s="535"/>
      <c r="BF155" s="535"/>
      <c r="BG155" s="535"/>
      <c r="BH155" s="535"/>
      <c r="BI155" s="535"/>
      <c r="BJ155" s="535"/>
      <c r="BK155" s="535"/>
      <c r="BL155" s="535"/>
      <c r="BM155" s="535"/>
      <c r="BN155" s="535"/>
      <c r="BO155" s="535"/>
      <c r="BP155" s="535"/>
      <c r="BQ155" s="535"/>
      <c r="BR155" s="535"/>
      <c r="BS155" s="535"/>
      <c r="BT155" s="535"/>
    </row>
    <row r="156" spans="2:72">
      <c r="B156" s="535"/>
      <c r="C156" s="535"/>
      <c r="D156" s="535"/>
      <c r="E156" s="535"/>
      <c r="F156" s="493" t="e">
        <f>VLOOKUP(E156,'Trade Code'!A:B,2,FALSE)</f>
        <v>#N/A</v>
      </c>
      <c r="G156" s="535"/>
      <c r="H156" s="535"/>
      <c r="I156" s="535"/>
      <c r="J156" s="535"/>
      <c r="K156" s="535"/>
      <c r="L156" s="535"/>
      <c r="M156" s="535"/>
      <c r="N156" s="535"/>
      <c r="O156" s="535"/>
      <c r="P156" s="535"/>
      <c r="Q156" s="535"/>
      <c r="R156" s="535"/>
      <c r="S156" s="535"/>
      <c r="T156" s="535"/>
      <c r="U156" s="535"/>
      <c r="V156" s="535"/>
      <c r="W156" s="535"/>
      <c r="X156" s="535"/>
      <c r="Y156" s="535"/>
      <c r="Z156" s="535"/>
      <c r="AA156" s="535"/>
      <c r="AB156" s="535"/>
      <c r="AC156" s="535"/>
      <c r="AD156" s="535"/>
      <c r="AE156" s="535"/>
      <c r="AF156" s="535"/>
      <c r="AG156" s="535"/>
      <c r="AH156" s="535"/>
      <c r="AI156" s="535"/>
      <c r="AJ156" s="535"/>
      <c r="AK156" s="535"/>
      <c r="AL156" s="535"/>
      <c r="AM156" s="535"/>
      <c r="AN156" s="535"/>
      <c r="AO156" s="535"/>
      <c r="AP156" s="535"/>
      <c r="AQ156" s="535"/>
      <c r="AR156" s="535"/>
      <c r="AS156" s="535"/>
      <c r="AT156" s="535"/>
      <c r="AU156" s="535"/>
      <c r="AV156" s="535"/>
      <c r="AW156" s="535"/>
      <c r="AX156" s="535"/>
      <c r="AY156" s="535"/>
      <c r="AZ156" s="535"/>
      <c r="BA156" s="535"/>
      <c r="BB156" s="535"/>
      <c r="BC156" s="535"/>
      <c r="BD156" s="535"/>
      <c r="BE156" s="535"/>
      <c r="BF156" s="535"/>
      <c r="BG156" s="535"/>
      <c r="BH156" s="535"/>
      <c r="BI156" s="535"/>
      <c r="BJ156" s="535"/>
      <c r="BK156" s="535"/>
      <c r="BL156" s="535"/>
      <c r="BM156" s="535"/>
      <c r="BN156" s="535"/>
      <c r="BO156" s="535"/>
      <c r="BP156" s="535"/>
      <c r="BQ156" s="535"/>
      <c r="BR156" s="535"/>
      <c r="BS156" s="535"/>
      <c r="BT156" s="535"/>
    </row>
    <row r="157" spans="2:72">
      <c r="B157" s="535"/>
      <c r="C157" s="535"/>
      <c r="D157" s="535"/>
      <c r="E157" s="535"/>
      <c r="F157" s="493" t="e">
        <f>VLOOKUP(E157,'Trade Code'!A:B,2,FALSE)</f>
        <v>#N/A</v>
      </c>
      <c r="G157" s="535"/>
      <c r="H157" s="535"/>
      <c r="I157" s="535"/>
      <c r="J157" s="535"/>
      <c r="K157" s="535"/>
      <c r="L157" s="535"/>
      <c r="M157" s="535"/>
      <c r="N157" s="535"/>
      <c r="O157" s="535"/>
      <c r="P157" s="535"/>
      <c r="Q157" s="535"/>
      <c r="R157" s="535"/>
      <c r="S157" s="535"/>
      <c r="T157" s="535"/>
      <c r="U157" s="535"/>
      <c r="V157" s="535"/>
      <c r="W157" s="535"/>
      <c r="X157" s="535"/>
      <c r="Y157" s="535"/>
      <c r="Z157" s="535"/>
      <c r="AA157" s="535"/>
      <c r="AB157" s="535"/>
      <c r="AC157" s="535"/>
      <c r="AD157" s="535"/>
      <c r="AE157" s="535"/>
      <c r="AF157" s="535"/>
      <c r="AG157" s="535"/>
      <c r="AH157" s="535"/>
      <c r="AI157" s="535"/>
      <c r="AJ157" s="535"/>
      <c r="AK157" s="535"/>
      <c r="AL157" s="535"/>
      <c r="AM157" s="535"/>
      <c r="AN157" s="535"/>
      <c r="AO157" s="535"/>
      <c r="AP157" s="535"/>
      <c r="AQ157" s="535"/>
      <c r="AR157" s="535"/>
      <c r="AS157" s="535"/>
      <c r="AT157" s="535"/>
      <c r="AU157" s="535"/>
      <c r="AV157" s="535"/>
      <c r="AW157" s="535"/>
      <c r="AX157" s="535"/>
      <c r="AY157" s="535"/>
      <c r="AZ157" s="535"/>
      <c r="BA157" s="535"/>
      <c r="BB157" s="535"/>
      <c r="BC157" s="535"/>
      <c r="BD157" s="535"/>
      <c r="BE157" s="535"/>
      <c r="BF157" s="535"/>
      <c r="BG157" s="535"/>
      <c r="BH157" s="535"/>
      <c r="BI157" s="535"/>
      <c r="BJ157" s="535"/>
      <c r="BK157" s="535"/>
      <c r="BL157" s="535"/>
      <c r="BM157" s="535"/>
      <c r="BN157" s="535"/>
      <c r="BO157" s="535"/>
      <c r="BP157" s="535"/>
      <c r="BQ157" s="535"/>
      <c r="BR157" s="535"/>
      <c r="BS157" s="535"/>
      <c r="BT157" s="535"/>
    </row>
    <row r="158" spans="2:72">
      <c r="B158" s="535"/>
      <c r="C158" s="535"/>
      <c r="D158" s="535"/>
      <c r="E158" s="535"/>
      <c r="F158" s="493" t="e">
        <f>VLOOKUP(E158,'Trade Code'!A:B,2,FALSE)</f>
        <v>#N/A</v>
      </c>
      <c r="G158" s="535"/>
      <c r="H158" s="535"/>
      <c r="I158" s="535"/>
      <c r="J158" s="535"/>
      <c r="K158" s="535"/>
      <c r="L158" s="535"/>
      <c r="M158" s="535"/>
      <c r="N158" s="535"/>
      <c r="O158" s="535"/>
      <c r="P158" s="535"/>
      <c r="Q158" s="535"/>
      <c r="R158" s="535"/>
      <c r="S158" s="535"/>
      <c r="T158" s="535"/>
      <c r="U158" s="535"/>
      <c r="V158" s="535"/>
      <c r="W158" s="535"/>
      <c r="X158" s="535"/>
      <c r="Y158" s="535"/>
      <c r="Z158" s="535"/>
      <c r="AA158" s="535"/>
      <c r="AB158" s="535"/>
      <c r="AC158" s="535"/>
      <c r="AD158" s="535"/>
      <c r="AE158" s="535"/>
      <c r="AF158" s="535"/>
      <c r="AG158" s="535"/>
      <c r="AH158" s="535"/>
      <c r="AI158" s="535"/>
      <c r="AJ158" s="535"/>
      <c r="AK158" s="535"/>
      <c r="AL158" s="535"/>
      <c r="AM158" s="535"/>
      <c r="AN158" s="535"/>
      <c r="AO158" s="535"/>
      <c r="AP158" s="535"/>
      <c r="AQ158" s="535"/>
      <c r="AR158" s="535"/>
      <c r="AS158" s="535"/>
      <c r="AT158" s="535"/>
      <c r="AU158" s="535"/>
      <c r="AV158" s="535"/>
      <c r="AW158" s="535"/>
      <c r="AX158" s="535"/>
      <c r="AY158" s="535"/>
      <c r="AZ158" s="535"/>
      <c r="BA158" s="535"/>
      <c r="BB158" s="535"/>
      <c r="BC158" s="535"/>
      <c r="BD158" s="535"/>
      <c r="BE158" s="535"/>
      <c r="BF158" s="535"/>
      <c r="BG158" s="535"/>
      <c r="BH158" s="535"/>
      <c r="BI158" s="535"/>
      <c r="BJ158" s="535"/>
      <c r="BK158" s="535"/>
      <c r="BL158" s="535"/>
      <c r="BM158" s="535"/>
      <c r="BN158" s="535"/>
      <c r="BO158" s="535"/>
      <c r="BP158" s="535"/>
      <c r="BQ158" s="535"/>
      <c r="BR158" s="535"/>
      <c r="BS158" s="535"/>
      <c r="BT158" s="535"/>
    </row>
    <row r="159" spans="2:72">
      <c r="B159" s="535"/>
      <c r="C159" s="535"/>
      <c r="D159" s="535"/>
      <c r="E159" s="535"/>
      <c r="F159" s="493" t="e">
        <f>VLOOKUP(E159,'Trade Code'!A:B,2,FALSE)</f>
        <v>#N/A</v>
      </c>
      <c r="G159" s="535"/>
      <c r="H159" s="535"/>
      <c r="I159" s="535"/>
      <c r="J159" s="535"/>
      <c r="K159" s="535"/>
      <c r="L159" s="535"/>
      <c r="M159" s="535"/>
      <c r="N159" s="535"/>
      <c r="O159" s="535"/>
      <c r="P159" s="535"/>
      <c r="Q159" s="535"/>
      <c r="R159" s="535"/>
      <c r="S159" s="535"/>
      <c r="T159" s="535"/>
      <c r="U159" s="535"/>
      <c r="V159" s="535"/>
      <c r="W159" s="535"/>
      <c r="X159" s="535"/>
      <c r="Y159" s="535"/>
      <c r="Z159" s="535"/>
      <c r="AA159" s="535"/>
      <c r="AB159" s="535"/>
      <c r="AC159" s="535"/>
      <c r="AD159" s="535"/>
      <c r="AE159" s="535"/>
      <c r="AF159" s="535"/>
      <c r="AG159" s="535"/>
      <c r="AH159" s="535"/>
      <c r="AI159" s="535"/>
      <c r="AJ159" s="535"/>
      <c r="AK159" s="535"/>
      <c r="AL159" s="535"/>
      <c r="AM159" s="535"/>
      <c r="AN159" s="535"/>
      <c r="AO159" s="535"/>
      <c r="AP159" s="535"/>
      <c r="AQ159" s="535"/>
      <c r="AR159" s="535"/>
      <c r="AS159" s="535"/>
      <c r="AT159" s="535"/>
      <c r="AU159" s="535"/>
      <c r="AV159" s="535"/>
      <c r="AW159" s="535"/>
      <c r="AX159" s="535"/>
      <c r="AY159" s="535"/>
      <c r="AZ159" s="535"/>
      <c r="BA159" s="535"/>
      <c r="BB159" s="535"/>
      <c r="BC159" s="535"/>
      <c r="BD159" s="535"/>
      <c r="BE159" s="535"/>
      <c r="BF159" s="535"/>
      <c r="BG159" s="535"/>
      <c r="BH159" s="535"/>
      <c r="BI159" s="535"/>
      <c r="BJ159" s="535"/>
      <c r="BK159" s="535"/>
      <c r="BL159" s="535"/>
      <c r="BM159" s="535"/>
      <c r="BN159" s="535"/>
      <c r="BO159" s="535"/>
      <c r="BP159" s="535"/>
      <c r="BQ159" s="535"/>
      <c r="BR159" s="535"/>
      <c r="BS159" s="535"/>
      <c r="BT159" s="535"/>
    </row>
    <row r="160" spans="2:72">
      <c r="B160" s="535"/>
      <c r="C160" s="535"/>
      <c r="D160" s="535"/>
      <c r="E160" s="535"/>
      <c r="F160" s="493" t="e">
        <f>VLOOKUP(E160,'Trade Code'!A:B,2,FALSE)</f>
        <v>#N/A</v>
      </c>
      <c r="G160" s="535"/>
      <c r="H160" s="535"/>
      <c r="I160" s="535"/>
      <c r="J160" s="535"/>
      <c r="K160" s="535"/>
      <c r="L160" s="535"/>
      <c r="M160" s="535"/>
      <c r="N160" s="535"/>
      <c r="O160" s="535"/>
      <c r="P160" s="535"/>
      <c r="Q160" s="535"/>
      <c r="R160" s="535"/>
      <c r="S160" s="535"/>
      <c r="T160" s="535"/>
      <c r="U160" s="535"/>
      <c r="V160" s="535"/>
      <c r="W160" s="535"/>
      <c r="X160" s="535"/>
      <c r="Y160" s="535"/>
      <c r="Z160" s="535"/>
      <c r="AA160" s="535"/>
      <c r="AB160" s="535"/>
      <c r="AC160" s="535"/>
      <c r="AD160" s="535"/>
      <c r="AE160" s="535"/>
      <c r="AF160" s="535"/>
      <c r="AG160" s="535"/>
      <c r="AH160" s="535"/>
      <c r="AI160" s="535"/>
      <c r="AJ160" s="535"/>
      <c r="AK160" s="535"/>
      <c r="AL160" s="535"/>
      <c r="AM160" s="535"/>
      <c r="AN160" s="535"/>
      <c r="AO160" s="535"/>
      <c r="AP160" s="535"/>
      <c r="AQ160" s="535"/>
      <c r="AR160" s="535"/>
      <c r="AS160" s="535"/>
      <c r="AT160" s="535"/>
      <c r="AU160" s="535"/>
      <c r="AV160" s="535"/>
      <c r="AW160" s="535"/>
      <c r="AX160" s="535"/>
      <c r="AY160" s="535"/>
      <c r="AZ160" s="535"/>
      <c r="BA160" s="535"/>
      <c r="BB160" s="535"/>
      <c r="BC160" s="535"/>
      <c r="BD160" s="535"/>
      <c r="BE160" s="535"/>
      <c r="BF160" s="535"/>
      <c r="BG160" s="535"/>
      <c r="BH160" s="535"/>
      <c r="BI160" s="535"/>
      <c r="BJ160" s="535"/>
      <c r="BK160" s="535"/>
      <c r="BL160" s="535"/>
      <c r="BM160" s="535"/>
      <c r="BN160" s="535"/>
      <c r="BO160" s="535"/>
      <c r="BP160" s="535"/>
      <c r="BQ160" s="535"/>
      <c r="BR160" s="535"/>
      <c r="BS160" s="535"/>
      <c r="BT160" s="535"/>
    </row>
    <row r="161" spans="2:72">
      <c r="B161" s="535"/>
      <c r="C161" s="535"/>
      <c r="D161" s="535"/>
      <c r="E161" s="535"/>
      <c r="F161" s="493" t="e">
        <f>VLOOKUP(E161,'Trade Code'!A:B,2,FALSE)</f>
        <v>#N/A</v>
      </c>
      <c r="G161" s="535"/>
      <c r="H161" s="535"/>
      <c r="I161" s="535"/>
      <c r="J161" s="535"/>
      <c r="K161" s="535"/>
      <c r="L161" s="535"/>
      <c r="M161" s="535"/>
      <c r="N161" s="535"/>
      <c r="O161" s="535"/>
      <c r="P161" s="535"/>
      <c r="Q161" s="535"/>
      <c r="R161" s="535"/>
      <c r="S161" s="535"/>
      <c r="T161" s="535"/>
      <c r="U161" s="535"/>
      <c r="V161" s="535"/>
      <c r="W161" s="535"/>
      <c r="X161" s="535"/>
      <c r="Y161" s="535"/>
      <c r="Z161" s="535"/>
      <c r="AA161" s="535"/>
      <c r="AB161" s="535"/>
      <c r="AC161" s="535"/>
      <c r="AD161" s="535"/>
      <c r="AE161" s="535"/>
      <c r="AF161" s="535"/>
      <c r="AG161" s="535"/>
      <c r="AH161" s="535"/>
      <c r="AI161" s="535"/>
      <c r="AJ161" s="535"/>
      <c r="AK161" s="535"/>
      <c r="AL161" s="535"/>
      <c r="AM161" s="535"/>
      <c r="AN161" s="535"/>
      <c r="AO161" s="535"/>
      <c r="AP161" s="535"/>
      <c r="AQ161" s="535"/>
      <c r="AR161" s="535"/>
      <c r="AS161" s="535"/>
      <c r="AT161" s="535"/>
      <c r="AU161" s="535"/>
      <c r="AV161" s="535"/>
      <c r="AW161" s="535"/>
      <c r="AX161" s="535"/>
      <c r="AY161" s="535"/>
      <c r="AZ161" s="535"/>
      <c r="BA161" s="535"/>
      <c r="BB161" s="535"/>
      <c r="BC161" s="535"/>
      <c r="BD161" s="535"/>
      <c r="BE161" s="535"/>
      <c r="BF161" s="535"/>
      <c r="BG161" s="535"/>
      <c r="BH161" s="535"/>
      <c r="BI161" s="535"/>
      <c r="BJ161" s="535"/>
      <c r="BK161" s="535"/>
      <c r="BL161" s="535"/>
      <c r="BM161" s="535"/>
      <c r="BN161" s="535"/>
      <c r="BO161" s="535"/>
      <c r="BP161" s="535"/>
      <c r="BQ161" s="535"/>
      <c r="BR161" s="535"/>
      <c r="BS161" s="535"/>
      <c r="BT161" s="535"/>
    </row>
    <row r="162" spans="2:72">
      <c r="B162" s="535"/>
      <c r="C162" s="535"/>
      <c r="D162" s="535"/>
      <c r="E162" s="535"/>
      <c r="F162" s="493" t="e">
        <f>VLOOKUP(E162,'Trade Code'!A:B,2,FALSE)</f>
        <v>#N/A</v>
      </c>
      <c r="G162" s="535"/>
      <c r="H162" s="535"/>
      <c r="I162" s="535"/>
      <c r="J162" s="535"/>
      <c r="K162" s="535"/>
      <c r="L162" s="535"/>
      <c r="M162" s="535"/>
      <c r="N162" s="535"/>
      <c r="O162" s="535"/>
      <c r="P162" s="535"/>
      <c r="Q162" s="535"/>
      <c r="R162" s="535"/>
      <c r="S162" s="535"/>
      <c r="T162" s="535"/>
      <c r="U162" s="535"/>
      <c r="V162" s="535"/>
      <c r="W162" s="535"/>
      <c r="X162" s="535"/>
      <c r="Y162" s="535"/>
      <c r="Z162" s="535"/>
      <c r="AA162" s="535"/>
      <c r="AB162" s="535"/>
      <c r="AC162" s="535"/>
      <c r="AD162" s="535"/>
      <c r="AE162" s="535"/>
      <c r="AF162" s="535"/>
      <c r="AG162" s="535"/>
      <c r="AH162" s="535"/>
      <c r="AI162" s="535"/>
      <c r="AJ162" s="535"/>
      <c r="AK162" s="535"/>
      <c r="AL162" s="535"/>
      <c r="AM162" s="535"/>
      <c r="AN162" s="535"/>
      <c r="AO162" s="535"/>
      <c r="AP162" s="535"/>
      <c r="AQ162" s="535"/>
      <c r="AR162" s="535"/>
      <c r="AS162" s="535"/>
      <c r="AT162" s="535"/>
      <c r="AU162" s="535"/>
      <c r="AV162" s="535"/>
      <c r="AW162" s="535"/>
      <c r="AX162" s="535"/>
      <c r="AY162" s="535"/>
      <c r="AZ162" s="535"/>
      <c r="BA162" s="535"/>
      <c r="BB162" s="535"/>
      <c r="BC162" s="535"/>
      <c r="BD162" s="535"/>
      <c r="BE162" s="535"/>
      <c r="BF162" s="535"/>
      <c r="BG162" s="535"/>
      <c r="BH162" s="535"/>
      <c r="BI162" s="535"/>
      <c r="BJ162" s="535"/>
      <c r="BK162" s="535"/>
      <c r="BL162" s="535"/>
      <c r="BM162" s="535"/>
      <c r="BN162" s="535"/>
      <c r="BO162" s="535"/>
      <c r="BP162" s="535"/>
      <c r="BQ162" s="535"/>
      <c r="BR162" s="535"/>
      <c r="BS162" s="535"/>
      <c r="BT162" s="535"/>
    </row>
    <row r="163" spans="2:72">
      <c r="B163" s="535"/>
      <c r="C163" s="535"/>
      <c r="D163" s="535"/>
      <c r="E163" s="535"/>
      <c r="F163" s="493" t="e">
        <f>VLOOKUP(E163,'Trade Code'!A:B,2,FALSE)</f>
        <v>#N/A</v>
      </c>
      <c r="G163" s="535"/>
      <c r="H163" s="535"/>
      <c r="I163" s="535"/>
      <c r="J163" s="535"/>
      <c r="K163" s="535"/>
      <c r="L163" s="535"/>
      <c r="M163" s="535"/>
      <c r="N163" s="535"/>
      <c r="O163" s="535"/>
      <c r="P163" s="535"/>
      <c r="Q163" s="535"/>
      <c r="R163" s="535"/>
      <c r="S163" s="535"/>
      <c r="T163" s="535"/>
      <c r="U163" s="535"/>
      <c r="V163" s="535"/>
      <c r="W163" s="535"/>
      <c r="X163" s="535"/>
      <c r="Y163" s="535"/>
      <c r="Z163" s="535"/>
      <c r="AA163" s="535"/>
      <c r="AB163" s="535"/>
      <c r="AC163" s="535"/>
      <c r="AD163" s="535"/>
      <c r="AE163" s="535"/>
      <c r="AF163" s="535"/>
      <c r="AG163" s="535"/>
      <c r="AH163" s="535"/>
      <c r="AI163" s="535"/>
      <c r="AJ163" s="535"/>
      <c r="AK163" s="535"/>
      <c r="AL163" s="535"/>
      <c r="AM163" s="535"/>
      <c r="AN163" s="535"/>
      <c r="AO163" s="535"/>
      <c r="AP163" s="535"/>
      <c r="AQ163" s="535"/>
      <c r="AR163" s="535"/>
      <c r="AS163" s="535"/>
      <c r="AT163" s="535"/>
      <c r="AU163" s="535"/>
      <c r="AV163" s="535"/>
      <c r="AW163" s="535"/>
      <c r="AX163" s="535"/>
      <c r="AY163" s="535"/>
      <c r="AZ163" s="535"/>
      <c r="BA163" s="535"/>
      <c r="BB163" s="535"/>
      <c r="BC163" s="535"/>
      <c r="BD163" s="535"/>
      <c r="BE163" s="535"/>
      <c r="BF163" s="535"/>
      <c r="BG163" s="535"/>
      <c r="BH163" s="535"/>
      <c r="BI163" s="535"/>
      <c r="BJ163" s="535"/>
      <c r="BK163" s="535"/>
      <c r="BL163" s="535"/>
      <c r="BM163" s="535"/>
      <c r="BN163" s="535"/>
      <c r="BO163" s="535"/>
      <c r="BP163" s="535"/>
      <c r="BQ163" s="535"/>
      <c r="BR163" s="535"/>
      <c r="BS163" s="535"/>
      <c r="BT163" s="535"/>
    </row>
    <row r="164" spans="2:72">
      <c r="B164" s="535"/>
      <c r="C164" s="535"/>
      <c r="D164" s="535"/>
      <c r="E164" s="535"/>
      <c r="F164" s="493" t="e">
        <f>VLOOKUP(E164,'Trade Code'!A:B,2,FALSE)</f>
        <v>#N/A</v>
      </c>
      <c r="G164" s="535"/>
      <c r="H164" s="535"/>
      <c r="I164" s="535"/>
      <c r="J164" s="535"/>
      <c r="K164" s="535"/>
      <c r="L164" s="535"/>
      <c r="M164" s="535"/>
      <c r="N164" s="535"/>
      <c r="O164" s="535"/>
      <c r="P164" s="535"/>
      <c r="Q164" s="535"/>
      <c r="R164" s="535"/>
      <c r="S164" s="535"/>
      <c r="T164" s="535"/>
      <c r="U164" s="535"/>
      <c r="V164" s="535"/>
      <c r="W164" s="535"/>
      <c r="X164" s="535"/>
      <c r="Y164" s="535"/>
      <c r="Z164" s="535"/>
      <c r="AA164" s="535"/>
      <c r="AB164" s="535"/>
      <c r="AC164" s="535"/>
      <c r="AD164" s="535"/>
      <c r="AE164" s="535"/>
      <c r="AF164" s="535"/>
      <c r="AG164" s="535"/>
      <c r="AH164" s="535"/>
      <c r="AI164" s="535"/>
      <c r="AJ164" s="535"/>
      <c r="AK164" s="535"/>
      <c r="AL164" s="535"/>
      <c r="AM164" s="535"/>
      <c r="AN164" s="535"/>
      <c r="AO164" s="535"/>
      <c r="AP164" s="535"/>
      <c r="AQ164" s="535"/>
      <c r="AR164" s="535"/>
      <c r="AS164" s="535"/>
      <c r="AT164" s="535"/>
      <c r="AU164" s="535"/>
      <c r="AV164" s="535"/>
      <c r="AW164" s="535"/>
      <c r="AX164" s="535"/>
      <c r="AY164" s="535"/>
      <c r="AZ164" s="535"/>
      <c r="BA164" s="535"/>
      <c r="BB164" s="535"/>
      <c r="BC164" s="535"/>
      <c r="BD164" s="535"/>
      <c r="BE164" s="535"/>
      <c r="BF164" s="535"/>
      <c r="BG164" s="535"/>
      <c r="BH164" s="535"/>
      <c r="BI164" s="535"/>
      <c r="BJ164" s="535"/>
      <c r="BK164" s="535"/>
      <c r="BL164" s="535"/>
      <c r="BM164" s="535"/>
      <c r="BN164" s="535"/>
      <c r="BO164" s="535"/>
      <c r="BP164" s="535"/>
      <c r="BQ164" s="535"/>
      <c r="BR164" s="535"/>
      <c r="BS164" s="535"/>
      <c r="BT164" s="535"/>
    </row>
    <row r="165" spans="2:72">
      <c r="B165" s="535"/>
      <c r="C165" s="535"/>
      <c r="D165" s="535"/>
      <c r="E165" s="535"/>
      <c r="F165" s="493" t="e">
        <f>VLOOKUP(E165,'Trade Code'!A:B,2,FALSE)</f>
        <v>#N/A</v>
      </c>
      <c r="G165" s="535"/>
      <c r="H165" s="535"/>
      <c r="I165" s="535"/>
      <c r="J165" s="535"/>
      <c r="K165" s="535"/>
      <c r="L165" s="535"/>
      <c r="M165" s="535"/>
      <c r="N165" s="535"/>
      <c r="O165" s="535"/>
      <c r="P165" s="535"/>
      <c r="Q165" s="535"/>
      <c r="R165" s="535"/>
      <c r="S165" s="535"/>
      <c r="T165" s="535"/>
      <c r="U165" s="535"/>
      <c r="V165" s="535"/>
      <c r="W165" s="535"/>
      <c r="X165" s="535"/>
      <c r="Y165" s="535"/>
      <c r="Z165" s="535"/>
      <c r="AA165" s="535"/>
      <c r="AB165" s="535"/>
      <c r="AC165" s="535"/>
      <c r="AD165" s="535"/>
      <c r="AE165" s="535"/>
      <c r="AF165" s="535"/>
      <c r="AG165" s="535"/>
      <c r="AH165" s="535"/>
      <c r="AI165" s="535"/>
      <c r="AJ165" s="535"/>
      <c r="AK165" s="535"/>
      <c r="AL165" s="535"/>
      <c r="AM165" s="535"/>
      <c r="AN165" s="535"/>
      <c r="AO165" s="535"/>
      <c r="AP165" s="535"/>
      <c r="AQ165" s="535"/>
      <c r="AR165" s="535"/>
      <c r="AS165" s="535"/>
      <c r="AT165" s="535"/>
      <c r="AU165" s="535"/>
      <c r="AV165" s="535"/>
      <c r="AW165" s="535"/>
      <c r="AX165" s="535"/>
      <c r="AY165" s="535"/>
      <c r="AZ165" s="535"/>
      <c r="BA165" s="535"/>
      <c r="BB165" s="535"/>
      <c r="BC165" s="535"/>
      <c r="BD165" s="535"/>
      <c r="BE165" s="535"/>
      <c r="BF165" s="535"/>
      <c r="BG165" s="535"/>
      <c r="BH165" s="535"/>
      <c r="BI165" s="535"/>
      <c r="BJ165" s="535"/>
      <c r="BK165" s="535"/>
      <c r="BL165" s="535"/>
      <c r="BM165" s="535"/>
      <c r="BN165" s="535"/>
      <c r="BO165" s="535"/>
      <c r="BP165" s="535"/>
      <c r="BQ165" s="535"/>
      <c r="BR165" s="535"/>
      <c r="BS165" s="535"/>
      <c r="BT165" s="535"/>
    </row>
    <row r="166" spans="2:72">
      <c r="B166" s="535"/>
      <c r="C166" s="535"/>
      <c r="D166" s="535"/>
      <c r="E166" s="535"/>
      <c r="F166" s="493" t="e">
        <f>VLOOKUP(E166,'Trade Code'!A:B,2,FALSE)</f>
        <v>#N/A</v>
      </c>
      <c r="G166" s="535"/>
      <c r="H166" s="535"/>
      <c r="I166" s="535"/>
      <c r="J166" s="535"/>
      <c r="K166" s="535"/>
      <c r="L166" s="535"/>
      <c r="M166" s="535"/>
      <c r="N166" s="535"/>
      <c r="O166" s="535"/>
      <c r="P166" s="535"/>
      <c r="Q166" s="535"/>
      <c r="R166" s="535"/>
      <c r="S166" s="535"/>
      <c r="T166" s="535"/>
      <c r="U166" s="535"/>
      <c r="V166" s="535"/>
      <c r="W166" s="535"/>
      <c r="X166" s="535"/>
      <c r="Y166" s="535"/>
      <c r="Z166" s="535"/>
      <c r="AA166" s="535"/>
      <c r="AB166" s="535"/>
      <c r="AC166" s="535"/>
      <c r="AD166" s="535"/>
      <c r="AE166" s="535"/>
      <c r="AF166" s="535"/>
      <c r="AG166" s="535"/>
      <c r="AH166" s="535"/>
      <c r="AI166" s="535"/>
      <c r="AJ166" s="535"/>
      <c r="AK166" s="535"/>
      <c r="AL166" s="535"/>
      <c r="AM166" s="535"/>
      <c r="AN166" s="535"/>
      <c r="AO166" s="535"/>
      <c r="AP166" s="535"/>
      <c r="AQ166" s="535"/>
      <c r="AR166" s="535"/>
      <c r="AS166" s="535"/>
      <c r="AT166" s="535"/>
      <c r="AU166" s="535"/>
      <c r="AV166" s="535"/>
      <c r="AW166" s="535"/>
      <c r="AX166" s="535"/>
      <c r="AY166" s="535"/>
      <c r="AZ166" s="535"/>
      <c r="BA166" s="535"/>
      <c r="BB166" s="535"/>
      <c r="BC166" s="535"/>
      <c r="BD166" s="535"/>
      <c r="BE166" s="535"/>
      <c r="BF166" s="535"/>
      <c r="BG166" s="535"/>
      <c r="BH166" s="535"/>
      <c r="BI166" s="535"/>
      <c r="BJ166" s="535"/>
      <c r="BK166" s="535"/>
      <c r="BL166" s="535"/>
      <c r="BM166" s="535"/>
      <c r="BN166" s="535"/>
      <c r="BO166" s="535"/>
      <c r="BP166" s="535"/>
      <c r="BQ166" s="535"/>
      <c r="BR166" s="535"/>
      <c r="BS166" s="535"/>
      <c r="BT166" s="535"/>
    </row>
    <row r="167" spans="2:72">
      <c r="B167" s="535"/>
      <c r="C167" s="535"/>
      <c r="D167" s="535"/>
      <c r="E167" s="535"/>
      <c r="F167" s="493" t="e">
        <f>VLOOKUP(E167,'Trade Code'!A:B,2,FALSE)</f>
        <v>#N/A</v>
      </c>
      <c r="G167" s="535"/>
      <c r="H167" s="535"/>
      <c r="I167" s="535"/>
      <c r="J167" s="535"/>
      <c r="K167" s="535"/>
      <c r="L167" s="535"/>
      <c r="M167" s="535"/>
      <c r="N167" s="535"/>
      <c r="O167" s="535"/>
      <c r="P167" s="535"/>
      <c r="Q167" s="535"/>
      <c r="R167" s="535"/>
      <c r="S167" s="535"/>
      <c r="T167" s="535"/>
      <c r="U167" s="535"/>
      <c r="V167" s="535"/>
      <c r="W167" s="535"/>
      <c r="X167" s="535"/>
      <c r="Y167" s="535"/>
      <c r="Z167" s="535"/>
      <c r="AA167" s="535"/>
      <c r="AB167" s="535"/>
      <c r="AC167" s="535"/>
      <c r="AD167" s="535"/>
      <c r="AE167" s="535"/>
      <c r="AF167" s="535"/>
      <c r="AG167" s="535"/>
      <c r="AH167" s="535"/>
      <c r="AI167" s="535"/>
      <c r="AJ167" s="535"/>
      <c r="AK167" s="535"/>
      <c r="AL167" s="535"/>
      <c r="AM167" s="535"/>
      <c r="AN167" s="535"/>
      <c r="AO167" s="535"/>
      <c r="AP167" s="535"/>
      <c r="AQ167" s="535"/>
      <c r="AR167" s="535"/>
      <c r="AS167" s="535"/>
      <c r="AT167" s="535"/>
      <c r="AU167" s="535"/>
      <c r="AV167" s="535"/>
      <c r="AW167" s="535"/>
      <c r="AX167" s="535"/>
      <c r="AY167" s="535"/>
      <c r="AZ167" s="535"/>
      <c r="BA167" s="535"/>
      <c r="BB167" s="535"/>
      <c r="BC167" s="535"/>
      <c r="BD167" s="535"/>
      <c r="BE167" s="535"/>
      <c r="BF167" s="535"/>
      <c r="BG167" s="535"/>
      <c r="BH167" s="535"/>
      <c r="BI167" s="535"/>
      <c r="BJ167" s="535"/>
      <c r="BK167" s="535"/>
      <c r="BL167" s="535"/>
      <c r="BM167" s="535"/>
      <c r="BN167" s="535"/>
      <c r="BO167" s="535"/>
      <c r="BP167" s="535"/>
      <c r="BQ167" s="535"/>
      <c r="BR167" s="535"/>
      <c r="BS167" s="535"/>
      <c r="BT167" s="535"/>
    </row>
    <row r="168" spans="2:72">
      <c r="B168" s="535"/>
      <c r="C168" s="535"/>
      <c r="D168" s="535"/>
      <c r="E168" s="535"/>
      <c r="F168" s="493" t="e">
        <f>VLOOKUP(E168,'Trade Code'!A:B,2,FALSE)</f>
        <v>#N/A</v>
      </c>
      <c r="G168" s="535"/>
      <c r="H168" s="535"/>
      <c r="I168" s="535"/>
      <c r="J168" s="535"/>
      <c r="K168" s="535"/>
      <c r="L168" s="535"/>
      <c r="M168" s="535"/>
      <c r="N168" s="535"/>
      <c r="O168" s="535"/>
      <c r="P168" s="535"/>
      <c r="Q168" s="535"/>
      <c r="R168" s="535"/>
      <c r="S168" s="535"/>
      <c r="T168" s="535"/>
      <c r="U168" s="535"/>
      <c r="V168" s="535"/>
      <c r="W168" s="535"/>
      <c r="X168" s="535"/>
      <c r="Y168" s="535"/>
      <c r="Z168" s="535"/>
      <c r="AA168" s="535"/>
      <c r="AB168" s="535"/>
      <c r="AC168" s="535"/>
      <c r="AD168" s="535"/>
      <c r="AE168" s="535"/>
      <c r="AF168" s="535"/>
      <c r="AG168" s="535"/>
      <c r="AH168" s="535"/>
      <c r="AI168" s="535"/>
      <c r="AJ168" s="535"/>
      <c r="AK168" s="535"/>
      <c r="AL168" s="535"/>
      <c r="AM168" s="535"/>
      <c r="AN168" s="535"/>
      <c r="AO168" s="535"/>
      <c r="AP168" s="535"/>
      <c r="AQ168" s="535"/>
      <c r="AR168" s="535"/>
      <c r="AS168" s="535"/>
      <c r="AT168" s="535"/>
      <c r="AU168" s="535"/>
      <c r="AV168" s="535"/>
      <c r="AW168" s="535"/>
      <c r="AX168" s="535"/>
      <c r="AY168" s="535"/>
      <c r="AZ168" s="535"/>
      <c r="BA168" s="535"/>
      <c r="BB168" s="535"/>
      <c r="BC168" s="535"/>
      <c r="BD168" s="535"/>
      <c r="BE168" s="535"/>
      <c r="BF168" s="535"/>
      <c r="BG168" s="535"/>
      <c r="BH168" s="535"/>
      <c r="BI168" s="535"/>
      <c r="BJ168" s="535"/>
      <c r="BK168" s="535"/>
      <c r="BL168" s="535"/>
      <c r="BM168" s="535"/>
      <c r="BN168" s="535"/>
      <c r="BO168" s="535"/>
      <c r="BP168" s="535"/>
      <c r="BQ168" s="535"/>
      <c r="BR168" s="535"/>
      <c r="BS168" s="535"/>
      <c r="BT168" s="535"/>
    </row>
    <row r="169" spans="2:72">
      <c r="B169" s="535"/>
      <c r="C169" s="535"/>
      <c r="D169" s="535"/>
      <c r="E169" s="535"/>
      <c r="F169" s="493" t="e">
        <f>VLOOKUP(E169,'Trade Code'!A:B,2,FALSE)</f>
        <v>#N/A</v>
      </c>
      <c r="G169" s="535"/>
      <c r="H169" s="535"/>
      <c r="I169" s="535"/>
      <c r="J169" s="535"/>
      <c r="K169" s="535"/>
      <c r="L169" s="535"/>
      <c r="M169" s="535"/>
      <c r="N169" s="535"/>
      <c r="O169" s="535"/>
      <c r="P169" s="535"/>
      <c r="Q169" s="535"/>
      <c r="R169" s="535"/>
      <c r="S169" s="535"/>
      <c r="T169" s="535"/>
      <c r="U169" s="535"/>
      <c r="V169" s="535"/>
      <c r="W169" s="535"/>
      <c r="X169" s="535"/>
      <c r="Y169" s="535"/>
      <c r="Z169" s="535"/>
      <c r="AA169" s="535"/>
      <c r="AB169" s="535"/>
      <c r="AC169" s="535"/>
      <c r="AD169" s="535"/>
      <c r="AE169" s="535"/>
      <c r="AF169" s="535"/>
      <c r="AG169" s="535"/>
      <c r="AH169" s="535"/>
      <c r="AI169" s="535"/>
      <c r="AJ169" s="535"/>
      <c r="AK169" s="535"/>
      <c r="AL169" s="535"/>
      <c r="AM169" s="535"/>
      <c r="AN169" s="535"/>
      <c r="AO169" s="535"/>
      <c r="AP169" s="535"/>
      <c r="AQ169" s="535"/>
      <c r="AR169" s="535"/>
      <c r="AS169" s="535"/>
      <c r="AT169" s="535"/>
      <c r="AU169" s="535"/>
      <c r="AV169" s="535"/>
      <c r="AW169" s="535"/>
      <c r="AX169" s="535"/>
      <c r="AY169" s="535"/>
      <c r="AZ169" s="535"/>
      <c r="BA169" s="535"/>
      <c r="BB169" s="535"/>
      <c r="BC169" s="535"/>
      <c r="BD169" s="535"/>
      <c r="BE169" s="535"/>
      <c r="BF169" s="535"/>
      <c r="BG169" s="535"/>
      <c r="BH169" s="535"/>
      <c r="BI169" s="535"/>
      <c r="BJ169" s="535"/>
      <c r="BK169" s="535"/>
      <c r="BL169" s="535"/>
      <c r="BM169" s="535"/>
      <c r="BN169" s="535"/>
      <c r="BO169" s="535"/>
      <c r="BP169" s="535"/>
      <c r="BQ169" s="535"/>
      <c r="BR169" s="535"/>
      <c r="BS169" s="535"/>
      <c r="BT169" s="535"/>
    </row>
    <row r="170" spans="2:72">
      <c r="B170" s="535"/>
      <c r="C170" s="535"/>
      <c r="D170" s="535"/>
      <c r="E170" s="535"/>
      <c r="F170" s="493" t="e">
        <f>VLOOKUP(E170,'Trade Code'!A:B,2,FALSE)</f>
        <v>#N/A</v>
      </c>
      <c r="G170" s="535"/>
      <c r="H170" s="535"/>
      <c r="I170" s="535"/>
      <c r="J170" s="535"/>
      <c r="K170" s="535"/>
      <c r="L170" s="535"/>
      <c r="M170" s="535"/>
      <c r="N170" s="535"/>
      <c r="O170" s="535"/>
      <c r="P170" s="535"/>
      <c r="Q170" s="535"/>
      <c r="R170" s="535"/>
      <c r="S170" s="535"/>
      <c r="T170" s="535"/>
      <c r="U170" s="535"/>
      <c r="V170" s="535"/>
      <c r="W170" s="535"/>
      <c r="X170" s="535"/>
      <c r="Y170" s="535"/>
      <c r="Z170" s="535"/>
      <c r="AA170" s="535"/>
      <c r="AB170" s="535"/>
      <c r="AC170" s="535"/>
      <c r="AD170" s="535"/>
      <c r="AE170" s="535"/>
      <c r="AF170" s="535"/>
      <c r="AG170" s="535"/>
      <c r="AH170" s="535"/>
      <c r="AI170" s="535"/>
      <c r="AJ170" s="535"/>
      <c r="AK170" s="535"/>
      <c r="AL170" s="535"/>
      <c r="AM170" s="535"/>
      <c r="AN170" s="535"/>
      <c r="AO170" s="535"/>
      <c r="AP170" s="535"/>
      <c r="AQ170" s="535"/>
      <c r="AR170" s="535"/>
      <c r="AS170" s="535"/>
      <c r="AT170" s="535"/>
      <c r="AU170" s="535"/>
      <c r="AV170" s="535"/>
      <c r="AW170" s="535"/>
      <c r="AX170" s="535"/>
      <c r="AY170" s="535"/>
      <c r="AZ170" s="535"/>
      <c r="BA170" s="535"/>
      <c r="BB170" s="535"/>
      <c r="BC170" s="535"/>
      <c r="BD170" s="535"/>
      <c r="BE170" s="535"/>
      <c r="BF170" s="535"/>
      <c r="BG170" s="535"/>
      <c r="BH170" s="535"/>
      <c r="BI170" s="535"/>
      <c r="BJ170" s="535"/>
      <c r="BK170" s="535"/>
      <c r="BL170" s="535"/>
      <c r="BM170" s="535"/>
      <c r="BN170" s="535"/>
      <c r="BO170" s="535"/>
      <c r="BP170" s="535"/>
      <c r="BQ170" s="535"/>
      <c r="BR170" s="535"/>
      <c r="BS170" s="535"/>
      <c r="BT170" s="535"/>
    </row>
    <row r="171" spans="2:72">
      <c r="B171" s="535"/>
      <c r="C171" s="535"/>
      <c r="D171" s="535"/>
      <c r="E171" s="535"/>
      <c r="F171" s="493" t="e">
        <f>VLOOKUP(E171,'Trade Code'!A:B,2,FALSE)</f>
        <v>#N/A</v>
      </c>
      <c r="G171" s="535"/>
      <c r="H171" s="535"/>
      <c r="I171" s="535"/>
      <c r="J171" s="535"/>
      <c r="K171" s="535"/>
      <c r="L171" s="535"/>
      <c r="M171" s="535"/>
      <c r="N171" s="535"/>
      <c r="O171" s="535"/>
      <c r="P171" s="535"/>
      <c r="Q171" s="535"/>
      <c r="R171" s="535"/>
      <c r="S171" s="535"/>
      <c r="T171" s="535"/>
      <c r="U171" s="535"/>
      <c r="V171" s="535"/>
      <c r="W171" s="535"/>
      <c r="X171" s="535"/>
      <c r="Y171" s="535"/>
      <c r="Z171" s="535"/>
      <c r="AA171" s="535"/>
      <c r="AB171" s="535"/>
      <c r="AC171" s="535"/>
      <c r="AD171" s="535"/>
      <c r="AE171" s="535"/>
      <c r="AF171" s="535"/>
      <c r="AG171" s="535"/>
      <c r="AH171" s="535"/>
      <c r="AI171" s="535"/>
      <c r="AJ171" s="535"/>
      <c r="AK171" s="535"/>
      <c r="AL171" s="535"/>
      <c r="AM171" s="535"/>
      <c r="AN171" s="535"/>
      <c r="AO171" s="535"/>
      <c r="AP171" s="535"/>
      <c r="AQ171" s="535"/>
      <c r="AR171" s="535"/>
      <c r="AS171" s="535"/>
      <c r="AT171" s="535"/>
      <c r="AU171" s="535"/>
      <c r="AV171" s="535"/>
      <c r="AW171" s="535"/>
      <c r="AX171" s="535"/>
      <c r="AY171" s="535"/>
      <c r="AZ171" s="535"/>
      <c r="BA171" s="535"/>
      <c r="BB171" s="535"/>
      <c r="BC171" s="535"/>
      <c r="BD171" s="535"/>
      <c r="BE171" s="535"/>
      <c r="BF171" s="535"/>
      <c r="BG171" s="535"/>
      <c r="BH171" s="535"/>
      <c r="BI171" s="535"/>
      <c r="BJ171" s="535"/>
      <c r="BK171" s="535"/>
      <c r="BL171" s="535"/>
      <c r="BM171" s="535"/>
      <c r="BN171" s="535"/>
      <c r="BO171" s="535"/>
      <c r="BP171" s="535"/>
      <c r="BQ171" s="535"/>
      <c r="BR171" s="535"/>
      <c r="BS171" s="535"/>
      <c r="BT171" s="535"/>
    </row>
    <row r="172" spans="2:72">
      <c r="B172" s="535"/>
      <c r="C172" s="535"/>
      <c r="D172" s="535"/>
      <c r="E172" s="535"/>
      <c r="F172" s="493" t="e">
        <f>VLOOKUP(E172,'Trade Code'!A:B,2,FALSE)</f>
        <v>#N/A</v>
      </c>
      <c r="G172" s="535"/>
      <c r="H172" s="535"/>
      <c r="I172" s="535"/>
      <c r="J172" s="535"/>
      <c r="K172" s="535"/>
      <c r="L172" s="535"/>
      <c r="M172" s="535"/>
      <c r="N172" s="535"/>
      <c r="O172" s="535"/>
      <c r="P172" s="535"/>
      <c r="Q172" s="535"/>
      <c r="R172" s="535"/>
      <c r="S172" s="535"/>
      <c r="T172" s="535"/>
      <c r="U172" s="535"/>
      <c r="V172" s="535"/>
      <c r="W172" s="535"/>
      <c r="X172" s="535"/>
      <c r="Y172" s="535"/>
      <c r="Z172" s="535"/>
      <c r="AA172" s="535"/>
      <c r="AB172" s="535"/>
      <c r="AC172" s="535"/>
      <c r="AD172" s="535"/>
      <c r="AE172" s="535"/>
      <c r="AF172" s="535"/>
      <c r="AG172" s="535"/>
      <c r="AH172" s="535"/>
      <c r="AI172" s="535"/>
      <c r="AJ172" s="535"/>
      <c r="AK172" s="535"/>
      <c r="AL172" s="535"/>
      <c r="AM172" s="535"/>
      <c r="AN172" s="535"/>
      <c r="AO172" s="535"/>
      <c r="AP172" s="535"/>
      <c r="AQ172" s="535"/>
      <c r="AR172" s="535"/>
      <c r="AS172" s="535"/>
      <c r="AT172" s="535"/>
      <c r="AU172" s="535"/>
      <c r="AV172" s="535"/>
      <c r="AW172" s="535"/>
      <c r="AX172" s="535"/>
      <c r="AY172" s="535"/>
      <c r="AZ172" s="535"/>
      <c r="BA172" s="535"/>
      <c r="BB172" s="535"/>
      <c r="BC172" s="535"/>
      <c r="BD172" s="535"/>
      <c r="BE172" s="535"/>
      <c r="BF172" s="535"/>
      <c r="BG172" s="535"/>
      <c r="BH172" s="535"/>
      <c r="BI172" s="535"/>
      <c r="BJ172" s="535"/>
      <c r="BK172" s="535"/>
      <c r="BL172" s="535"/>
      <c r="BM172" s="535"/>
      <c r="BN172" s="535"/>
      <c r="BO172" s="535"/>
      <c r="BP172" s="535"/>
      <c r="BQ172" s="535"/>
      <c r="BR172" s="535"/>
      <c r="BS172" s="535"/>
      <c r="BT172" s="535"/>
    </row>
    <row r="173" spans="2:72">
      <c r="B173" s="535"/>
      <c r="C173" s="535"/>
      <c r="D173" s="535"/>
      <c r="E173" s="535"/>
      <c r="F173" s="493" t="e">
        <f>VLOOKUP(E173,'Trade Code'!A:B,2,FALSE)</f>
        <v>#N/A</v>
      </c>
      <c r="G173" s="535"/>
      <c r="H173" s="535"/>
      <c r="I173" s="535"/>
      <c r="J173" s="535"/>
      <c r="K173" s="535"/>
      <c r="L173" s="535"/>
      <c r="M173" s="535"/>
      <c r="N173" s="535"/>
      <c r="O173" s="535"/>
      <c r="P173" s="535"/>
      <c r="Q173" s="535"/>
      <c r="R173" s="535"/>
      <c r="S173" s="535"/>
      <c r="T173" s="535"/>
      <c r="U173" s="535"/>
      <c r="V173" s="535"/>
      <c r="W173" s="535"/>
      <c r="X173" s="535"/>
      <c r="Y173" s="535"/>
      <c r="Z173" s="535"/>
      <c r="AA173" s="535"/>
      <c r="AB173" s="535"/>
      <c r="AC173" s="535"/>
      <c r="AD173" s="535"/>
      <c r="AE173" s="535"/>
      <c r="AF173" s="535"/>
      <c r="AG173" s="535"/>
      <c r="AH173" s="535"/>
      <c r="AI173" s="535"/>
      <c r="AJ173" s="535"/>
      <c r="AK173" s="535"/>
      <c r="AL173" s="535"/>
      <c r="AM173" s="535"/>
      <c r="AN173" s="535"/>
      <c r="AO173" s="535"/>
      <c r="AP173" s="535"/>
      <c r="AQ173" s="535"/>
      <c r="AR173" s="535"/>
      <c r="AS173" s="535"/>
      <c r="AT173" s="535"/>
      <c r="AU173" s="535"/>
      <c r="AV173" s="535"/>
      <c r="AW173" s="535"/>
      <c r="AX173" s="535"/>
      <c r="AY173" s="535"/>
      <c r="AZ173" s="535"/>
      <c r="BA173" s="535"/>
      <c r="BB173" s="535"/>
      <c r="BC173" s="535"/>
      <c r="BD173" s="535"/>
      <c r="BE173" s="535"/>
      <c r="BF173" s="535"/>
      <c r="BG173" s="535"/>
      <c r="BH173" s="535"/>
      <c r="BI173" s="535"/>
      <c r="BJ173" s="535"/>
      <c r="BK173" s="535"/>
      <c r="BL173" s="535"/>
      <c r="BM173" s="535"/>
      <c r="BN173" s="535"/>
      <c r="BO173" s="535"/>
      <c r="BP173" s="535"/>
      <c r="BQ173" s="535"/>
      <c r="BR173" s="535"/>
      <c r="BS173" s="535"/>
      <c r="BT173" s="535"/>
    </row>
    <row r="174" spans="2:72">
      <c r="B174" s="535"/>
      <c r="C174" s="535"/>
      <c r="D174" s="535"/>
      <c r="E174" s="535"/>
      <c r="F174" s="493" t="e">
        <f>VLOOKUP(E174,'Trade Code'!A:B,2,FALSE)</f>
        <v>#N/A</v>
      </c>
      <c r="G174" s="535"/>
      <c r="H174" s="535"/>
      <c r="I174" s="535"/>
      <c r="J174" s="535"/>
      <c r="K174" s="535"/>
      <c r="L174" s="535"/>
      <c r="M174" s="535"/>
      <c r="N174" s="535"/>
      <c r="O174" s="535"/>
      <c r="P174" s="535"/>
      <c r="Q174" s="535"/>
      <c r="R174" s="535"/>
      <c r="S174" s="535"/>
      <c r="T174" s="535"/>
      <c r="U174" s="535"/>
      <c r="V174" s="535"/>
      <c r="W174" s="535"/>
      <c r="X174" s="535"/>
      <c r="Y174" s="535"/>
      <c r="Z174" s="535"/>
      <c r="AA174" s="535"/>
      <c r="AB174" s="535"/>
      <c r="AC174" s="535"/>
      <c r="AD174" s="535"/>
      <c r="AE174" s="535"/>
      <c r="AF174" s="535"/>
      <c r="AG174" s="535"/>
      <c r="AH174" s="535"/>
      <c r="AI174" s="535"/>
      <c r="AJ174" s="535"/>
      <c r="AK174" s="535"/>
      <c r="AL174" s="535"/>
      <c r="AM174" s="535"/>
      <c r="AN174" s="535"/>
      <c r="AO174" s="535"/>
      <c r="AP174" s="535"/>
      <c r="AQ174" s="535"/>
      <c r="AR174" s="535"/>
      <c r="AS174" s="535"/>
      <c r="AT174" s="535"/>
      <c r="AU174" s="535"/>
      <c r="AV174" s="535"/>
      <c r="AW174" s="535"/>
      <c r="AX174" s="535"/>
      <c r="AY174" s="535"/>
      <c r="AZ174" s="535"/>
      <c r="BA174" s="535"/>
      <c r="BB174" s="535"/>
      <c r="BC174" s="535"/>
      <c r="BD174" s="535"/>
      <c r="BE174" s="535"/>
      <c r="BF174" s="535"/>
      <c r="BG174" s="535"/>
      <c r="BH174" s="535"/>
      <c r="BI174" s="535"/>
      <c r="BJ174" s="535"/>
      <c r="BK174" s="535"/>
      <c r="BL174" s="535"/>
      <c r="BM174" s="535"/>
      <c r="BN174" s="535"/>
      <c r="BO174" s="535"/>
      <c r="BP174" s="535"/>
      <c r="BQ174" s="535"/>
      <c r="BR174" s="535"/>
      <c r="BS174" s="535"/>
      <c r="BT174" s="535"/>
    </row>
    <row r="175" spans="2:72">
      <c r="B175" s="535"/>
      <c r="C175" s="535"/>
      <c r="D175" s="535"/>
      <c r="E175" s="535"/>
      <c r="F175" s="493" t="e">
        <f>VLOOKUP(E175,'Trade Code'!A:B,2,FALSE)</f>
        <v>#N/A</v>
      </c>
      <c r="G175" s="535"/>
      <c r="H175" s="535"/>
      <c r="I175" s="535"/>
      <c r="J175" s="535"/>
      <c r="K175" s="535"/>
      <c r="L175" s="535"/>
      <c r="M175" s="535"/>
      <c r="N175" s="535"/>
      <c r="O175" s="535"/>
      <c r="P175" s="535"/>
      <c r="Q175" s="535"/>
      <c r="R175" s="535"/>
      <c r="S175" s="535"/>
      <c r="T175" s="535"/>
      <c r="U175" s="535"/>
      <c r="V175" s="535"/>
      <c r="W175" s="535"/>
      <c r="X175" s="535"/>
      <c r="Y175" s="535"/>
      <c r="Z175" s="535"/>
      <c r="AA175" s="535"/>
      <c r="AB175" s="535"/>
      <c r="AC175" s="535"/>
      <c r="AD175" s="535"/>
      <c r="AE175" s="535"/>
      <c r="AF175" s="535"/>
      <c r="AG175" s="535"/>
      <c r="AH175" s="535"/>
      <c r="AI175" s="535"/>
      <c r="AJ175" s="535"/>
      <c r="AK175" s="535"/>
      <c r="AL175" s="535"/>
      <c r="AM175" s="535"/>
      <c r="AN175" s="535"/>
      <c r="AO175" s="535"/>
      <c r="AP175" s="535"/>
      <c r="AQ175" s="535"/>
      <c r="AR175" s="535"/>
      <c r="AS175" s="535"/>
      <c r="AT175" s="535"/>
      <c r="AU175" s="535"/>
      <c r="AV175" s="535"/>
      <c r="AW175" s="535"/>
      <c r="AX175" s="535"/>
      <c r="AY175" s="535"/>
      <c r="AZ175" s="535"/>
      <c r="BA175" s="535"/>
      <c r="BB175" s="535"/>
      <c r="BC175" s="535"/>
      <c r="BD175" s="535"/>
      <c r="BE175" s="535"/>
      <c r="BF175" s="535"/>
      <c r="BG175" s="535"/>
      <c r="BH175" s="535"/>
      <c r="BI175" s="535"/>
      <c r="BJ175" s="535"/>
      <c r="BK175" s="535"/>
      <c r="BL175" s="535"/>
      <c r="BM175" s="535"/>
      <c r="BN175" s="535"/>
      <c r="BO175" s="535"/>
      <c r="BP175" s="535"/>
      <c r="BQ175" s="535"/>
      <c r="BR175" s="535"/>
      <c r="BS175" s="535"/>
      <c r="BT175" s="535"/>
    </row>
    <row r="176" spans="2:72">
      <c r="B176" s="535"/>
      <c r="C176" s="535"/>
      <c r="D176" s="535"/>
      <c r="E176" s="535"/>
      <c r="F176" s="493" t="e">
        <f>VLOOKUP(E176,'Trade Code'!A:B,2,FALSE)</f>
        <v>#N/A</v>
      </c>
      <c r="G176" s="535"/>
      <c r="H176" s="535"/>
      <c r="I176" s="535"/>
      <c r="J176" s="535"/>
      <c r="K176" s="535"/>
      <c r="L176" s="535"/>
      <c r="M176" s="535"/>
      <c r="N176" s="535"/>
      <c r="O176" s="535"/>
      <c r="P176" s="535"/>
      <c r="Q176" s="535"/>
      <c r="R176" s="535"/>
      <c r="S176" s="535"/>
      <c r="T176" s="535"/>
      <c r="U176" s="535"/>
      <c r="V176" s="535"/>
      <c r="W176" s="535"/>
      <c r="X176" s="535"/>
      <c r="Y176" s="535"/>
      <c r="Z176" s="535"/>
      <c r="AA176" s="535"/>
      <c r="AB176" s="535"/>
      <c r="AC176" s="535"/>
      <c r="AD176" s="535"/>
      <c r="AE176" s="535"/>
      <c r="AF176" s="535"/>
      <c r="AG176" s="535"/>
      <c r="AH176" s="535"/>
      <c r="AI176" s="535"/>
      <c r="AJ176" s="535"/>
      <c r="AK176" s="535"/>
      <c r="AL176" s="535"/>
      <c r="AM176" s="535"/>
      <c r="AN176" s="535"/>
      <c r="AO176" s="535"/>
      <c r="AP176" s="535"/>
      <c r="AQ176" s="535"/>
      <c r="AR176" s="535"/>
      <c r="AS176" s="535"/>
      <c r="AT176" s="535"/>
      <c r="AU176" s="535"/>
      <c r="AV176" s="535"/>
      <c r="AW176" s="535"/>
      <c r="AX176" s="535"/>
      <c r="AY176" s="535"/>
      <c r="AZ176" s="535"/>
      <c r="BA176" s="535"/>
      <c r="BB176" s="535"/>
      <c r="BC176" s="535"/>
      <c r="BD176" s="535"/>
      <c r="BE176" s="535"/>
      <c r="BF176" s="535"/>
      <c r="BG176" s="535"/>
      <c r="BH176" s="535"/>
      <c r="BI176" s="535"/>
      <c r="BJ176" s="535"/>
      <c r="BK176" s="535"/>
      <c r="BL176" s="535"/>
      <c r="BM176" s="535"/>
      <c r="BN176" s="535"/>
      <c r="BO176" s="535"/>
      <c r="BP176" s="535"/>
      <c r="BQ176" s="535"/>
      <c r="BR176" s="535"/>
      <c r="BS176" s="535"/>
      <c r="BT176" s="535"/>
    </row>
    <row r="177" spans="2:72">
      <c r="B177" s="535"/>
      <c r="C177" s="535"/>
      <c r="D177" s="535"/>
      <c r="E177" s="535"/>
      <c r="F177" s="493" t="e">
        <f>VLOOKUP(E177,'Trade Code'!A:B,2,FALSE)</f>
        <v>#N/A</v>
      </c>
      <c r="G177" s="535"/>
      <c r="H177" s="535"/>
      <c r="I177" s="535"/>
      <c r="J177" s="535"/>
      <c r="K177" s="535"/>
      <c r="L177" s="535"/>
      <c r="M177" s="535"/>
      <c r="N177" s="535"/>
      <c r="O177" s="535"/>
      <c r="P177" s="535"/>
      <c r="Q177" s="535"/>
      <c r="R177" s="535"/>
      <c r="S177" s="535"/>
      <c r="T177" s="535"/>
      <c r="U177" s="535"/>
      <c r="V177" s="535"/>
      <c r="W177" s="535"/>
      <c r="X177" s="535"/>
      <c r="Y177" s="535"/>
      <c r="Z177" s="535"/>
      <c r="AA177" s="535"/>
      <c r="AB177" s="535"/>
      <c r="AC177" s="535"/>
      <c r="AD177" s="535"/>
      <c r="AE177" s="535"/>
      <c r="AF177" s="535"/>
      <c r="AG177" s="535"/>
      <c r="AH177" s="535"/>
      <c r="AI177" s="535"/>
      <c r="AJ177" s="535"/>
      <c r="AK177" s="535"/>
      <c r="AL177" s="535"/>
      <c r="AM177" s="535"/>
      <c r="AN177" s="535"/>
      <c r="AO177" s="535"/>
      <c r="AP177" s="535"/>
      <c r="AQ177" s="535"/>
      <c r="AR177" s="535"/>
      <c r="AS177" s="535"/>
      <c r="AT177" s="535"/>
      <c r="AU177" s="535"/>
      <c r="AV177" s="535"/>
      <c r="AW177" s="535"/>
      <c r="AX177" s="535"/>
      <c r="AY177" s="535"/>
      <c r="AZ177" s="535"/>
      <c r="BA177" s="535"/>
      <c r="BB177" s="535"/>
      <c r="BC177" s="535"/>
      <c r="BD177" s="535"/>
      <c r="BE177" s="535"/>
      <c r="BF177" s="535"/>
      <c r="BG177" s="535"/>
      <c r="BH177" s="535"/>
      <c r="BI177" s="535"/>
      <c r="BJ177" s="535"/>
      <c r="BK177" s="535"/>
      <c r="BL177" s="535"/>
      <c r="BM177" s="535"/>
      <c r="BN177" s="535"/>
      <c r="BO177" s="535"/>
      <c r="BP177" s="535"/>
      <c r="BQ177" s="535"/>
      <c r="BR177" s="535"/>
      <c r="BS177" s="535"/>
      <c r="BT177" s="535"/>
    </row>
    <row r="178" spans="2:72">
      <c r="B178" s="535"/>
      <c r="C178" s="535"/>
      <c r="D178" s="535"/>
      <c r="E178" s="535"/>
      <c r="F178" s="493" t="e">
        <f>VLOOKUP(E178,'Trade Code'!A:B,2,FALSE)</f>
        <v>#N/A</v>
      </c>
      <c r="G178" s="535"/>
      <c r="H178" s="535"/>
      <c r="I178" s="535"/>
      <c r="J178" s="535"/>
      <c r="K178" s="535"/>
      <c r="L178" s="535"/>
      <c r="M178" s="535"/>
      <c r="N178" s="535"/>
      <c r="O178" s="535"/>
      <c r="P178" s="535"/>
      <c r="Q178" s="535"/>
      <c r="R178" s="535"/>
      <c r="S178" s="535"/>
      <c r="T178" s="535"/>
      <c r="U178" s="535"/>
      <c r="V178" s="535"/>
      <c r="W178" s="535"/>
      <c r="X178" s="535"/>
      <c r="Y178" s="535"/>
      <c r="Z178" s="535"/>
      <c r="AA178" s="535"/>
      <c r="AB178" s="535"/>
      <c r="AC178" s="535"/>
      <c r="AD178" s="535"/>
      <c r="AE178" s="535"/>
      <c r="AF178" s="535"/>
      <c r="AG178" s="535"/>
      <c r="AH178" s="535"/>
      <c r="AI178" s="535"/>
      <c r="AJ178" s="535"/>
      <c r="AK178" s="535"/>
      <c r="AL178" s="535"/>
      <c r="AM178" s="535"/>
      <c r="AN178" s="535"/>
      <c r="AO178" s="535"/>
      <c r="AP178" s="535"/>
      <c r="AQ178" s="535"/>
      <c r="AR178" s="535"/>
      <c r="AS178" s="535"/>
      <c r="AT178" s="535"/>
      <c r="AU178" s="535"/>
      <c r="AV178" s="535"/>
      <c r="AW178" s="535"/>
      <c r="AX178" s="535"/>
      <c r="AY178" s="535"/>
      <c r="AZ178" s="535"/>
      <c r="BA178" s="535"/>
      <c r="BB178" s="535"/>
      <c r="BC178" s="535"/>
      <c r="BD178" s="535"/>
      <c r="BE178" s="535"/>
      <c r="BF178" s="535"/>
      <c r="BG178" s="535"/>
      <c r="BH178" s="535"/>
      <c r="BI178" s="535"/>
      <c r="BJ178" s="535"/>
      <c r="BK178" s="535"/>
      <c r="BL178" s="535"/>
      <c r="BM178" s="535"/>
      <c r="BN178" s="535"/>
      <c r="BO178" s="535"/>
      <c r="BP178" s="535"/>
      <c r="BQ178" s="535"/>
      <c r="BR178" s="535"/>
      <c r="BS178" s="535"/>
      <c r="BT178" s="535"/>
    </row>
    <row r="179" spans="2:72">
      <c r="B179" s="535"/>
      <c r="C179" s="535"/>
      <c r="D179" s="535"/>
      <c r="E179" s="535"/>
      <c r="F179" s="493" t="e">
        <f>VLOOKUP(E179,'Trade Code'!A:B,2,FALSE)</f>
        <v>#N/A</v>
      </c>
      <c r="G179" s="535"/>
      <c r="H179" s="535"/>
      <c r="I179" s="535"/>
      <c r="J179" s="535"/>
      <c r="K179" s="535"/>
      <c r="L179" s="535"/>
      <c r="M179" s="535"/>
      <c r="N179" s="535"/>
      <c r="O179" s="535"/>
      <c r="P179" s="535"/>
      <c r="Q179" s="535"/>
      <c r="R179" s="535"/>
      <c r="S179" s="535"/>
      <c r="T179" s="535"/>
      <c r="U179" s="535"/>
      <c r="V179" s="535"/>
      <c r="W179" s="535"/>
      <c r="X179" s="535"/>
      <c r="Y179" s="535"/>
      <c r="Z179" s="535"/>
      <c r="AA179" s="535"/>
      <c r="AB179" s="535"/>
      <c r="AC179" s="535"/>
      <c r="AD179" s="535"/>
      <c r="AE179" s="535"/>
      <c r="AF179" s="535"/>
      <c r="AG179" s="535"/>
      <c r="AH179" s="535"/>
      <c r="AI179" s="535"/>
      <c r="AJ179" s="535"/>
      <c r="AK179" s="535"/>
      <c r="AL179" s="535"/>
      <c r="AM179" s="535"/>
      <c r="AN179" s="535"/>
      <c r="AO179" s="535"/>
      <c r="AP179" s="535"/>
      <c r="AQ179" s="535"/>
      <c r="AR179" s="535"/>
      <c r="AS179" s="535"/>
      <c r="AT179" s="535"/>
      <c r="AU179" s="535"/>
      <c r="AV179" s="535"/>
      <c r="AW179" s="535"/>
      <c r="AX179" s="535"/>
      <c r="AY179" s="535"/>
      <c r="AZ179" s="535"/>
      <c r="BA179" s="535"/>
      <c r="BB179" s="535"/>
      <c r="BC179" s="535"/>
      <c r="BD179" s="535"/>
      <c r="BE179" s="535"/>
      <c r="BF179" s="535"/>
      <c r="BG179" s="535"/>
      <c r="BH179" s="535"/>
      <c r="BI179" s="535"/>
      <c r="BJ179" s="535"/>
      <c r="BK179" s="535"/>
      <c r="BL179" s="535"/>
      <c r="BM179" s="535"/>
      <c r="BN179" s="535"/>
      <c r="BO179" s="535"/>
      <c r="BP179" s="535"/>
      <c r="BQ179" s="535"/>
      <c r="BR179" s="535"/>
      <c r="BS179" s="535"/>
      <c r="BT179" s="535"/>
    </row>
    <row r="180" spans="2:72">
      <c r="B180" s="535"/>
      <c r="C180" s="535"/>
      <c r="D180" s="535"/>
      <c r="E180" s="535"/>
      <c r="F180" s="493" t="e">
        <f>VLOOKUP(E180,'Trade Code'!A:B,2,FALSE)</f>
        <v>#N/A</v>
      </c>
      <c r="G180" s="535"/>
      <c r="H180" s="535"/>
      <c r="I180" s="535"/>
      <c r="J180" s="535"/>
      <c r="K180" s="535"/>
      <c r="L180" s="535"/>
      <c r="M180" s="535"/>
      <c r="N180" s="535"/>
      <c r="O180" s="535"/>
      <c r="P180" s="535"/>
      <c r="Q180" s="535"/>
      <c r="R180" s="535"/>
      <c r="S180" s="535"/>
      <c r="T180" s="535"/>
      <c r="U180" s="535"/>
      <c r="V180" s="535"/>
      <c r="W180" s="535"/>
      <c r="X180" s="535"/>
      <c r="Y180" s="535"/>
      <c r="Z180" s="535"/>
      <c r="AA180" s="535"/>
      <c r="AB180" s="535"/>
      <c r="AC180" s="535"/>
      <c r="AD180" s="535"/>
      <c r="AE180" s="535"/>
      <c r="AF180" s="535"/>
      <c r="AG180" s="535"/>
      <c r="AH180" s="535"/>
      <c r="AI180" s="535"/>
      <c r="AJ180" s="535"/>
      <c r="AK180" s="535"/>
      <c r="AL180" s="535"/>
      <c r="AM180" s="535"/>
      <c r="AN180" s="535"/>
      <c r="AO180" s="535"/>
      <c r="AP180" s="535"/>
      <c r="AQ180" s="535"/>
      <c r="AR180" s="535"/>
      <c r="AS180" s="535"/>
      <c r="AT180" s="535"/>
      <c r="AU180" s="535"/>
      <c r="AV180" s="535"/>
      <c r="AW180" s="535"/>
      <c r="AX180" s="535"/>
      <c r="AY180" s="535"/>
      <c r="AZ180" s="535"/>
      <c r="BA180" s="535"/>
      <c r="BB180" s="535"/>
      <c r="BC180" s="535"/>
      <c r="BD180" s="535"/>
      <c r="BE180" s="535"/>
      <c r="BF180" s="535"/>
      <c r="BG180" s="535"/>
      <c r="BH180" s="535"/>
      <c r="BI180" s="535"/>
      <c r="BJ180" s="535"/>
      <c r="BK180" s="535"/>
      <c r="BL180" s="535"/>
      <c r="BM180" s="535"/>
      <c r="BN180" s="535"/>
      <c r="BO180" s="535"/>
      <c r="BP180" s="535"/>
      <c r="BQ180" s="535"/>
      <c r="BR180" s="535"/>
      <c r="BS180" s="535"/>
      <c r="BT180" s="535"/>
    </row>
    <row r="181" spans="2:72">
      <c r="B181" s="535"/>
      <c r="C181" s="535"/>
      <c r="D181" s="535"/>
      <c r="E181" s="535"/>
      <c r="F181" s="493" t="e">
        <f>VLOOKUP(E181,'Trade Code'!A:B,2,FALSE)</f>
        <v>#N/A</v>
      </c>
      <c r="G181" s="535"/>
      <c r="H181" s="535"/>
      <c r="I181" s="535"/>
      <c r="J181" s="535"/>
      <c r="K181" s="535"/>
      <c r="L181" s="535"/>
      <c r="M181" s="535"/>
      <c r="N181" s="535"/>
      <c r="O181" s="535"/>
      <c r="P181" s="535"/>
      <c r="Q181" s="535"/>
      <c r="R181" s="535"/>
      <c r="S181" s="535"/>
      <c r="T181" s="535"/>
      <c r="U181" s="535"/>
      <c r="V181" s="535"/>
      <c r="W181" s="535"/>
      <c r="X181" s="535"/>
      <c r="Y181" s="535"/>
      <c r="Z181" s="535"/>
      <c r="AA181" s="535"/>
      <c r="AB181" s="535"/>
      <c r="AC181" s="535"/>
      <c r="AD181" s="535"/>
      <c r="AE181" s="535"/>
      <c r="AF181" s="535"/>
      <c r="AG181" s="535"/>
      <c r="AH181" s="535"/>
      <c r="AI181" s="535"/>
      <c r="AJ181" s="535"/>
      <c r="AK181" s="535"/>
      <c r="AL181" s="535"/>
      <c r="AM181" s="535"/>
      <c r="AN181" s="535"/>
      <c r="AO181" s="535"/>
      <c r="AP181" s="535"/>
      <c r="AQ181" s="535"/>
      <c r="AR181" s="535"/>
      <c r="AS181" s="535"/>
      <c r="AT181" s="535"/>
      <c r="AU181" s="535"/>
      <c r="AV181" s="535"/>
      <c r="AW181" s="535"/>
      <c r="AX181" s="535"/>
      <c r="AY181" s="535"/>
      <c r="AZ181" s="535"/>
      <c r="BA181" s="535"/>
      <c r="BB181" s="535"/>
      <c r="BC181" s="535"/>
      <c r="BD181" s="535"/>
      <c r="BE181" s="535"/>
      <c r="BF181" s="535"/>
      <c r="BG181" s="535"/>
      <c r="BH181" s="535"/>
      <c r="BI181" s="535"/>
      <c r="BJ181" s="535"/>
      <c r="BK181" s="535"/>
      <c r="BL181" s="535"/>
      <c r="BM181" s="535"/>
      <c r="BN181" s="535"/>
      <c r="BO181" s="535"/>
      <c r="BP181" s="535"/>
      <c r="BQ181" s="535"/>
      <c r="BR181" s="535"/>
      <c r="BS181" s="535"/>
      <c r="BT181" s="535"/>
    </row>
    <row r="182" spans="2:72">
      <c r="B182" s="535"/>
      <c r="C182" s="535"/>
      <c r="D182" s="535"/>
      <c r="E182" s="535"/>
      <c r="F182" s="493" t="e">
        <f>VLOOKUP(E182,'Trade Code'!A:B,2,FALSE)</f>
        <v>#N/A</v>
      </c>
      <c r="G182" s="535"/>
      <c r="H182" s="535"/>
      <c r="I182" s="535"/>
      <c r="J182" s="535"/>
      <c r="K182" s="535"/>
      <c r="L182" s="535"/>
      <c r="M182" s="535"/>
      <c r="N182" s="535"/>
      <c r="O182" s="535"/>
      <c r="P182" s="535"/>
      <c r="Q182" s="535"/>
      <c r="R182" s="535"/>
      <c r="S182" s="535"/>
      <c r="T182" s="535"/>
      <c r="U182" s="535"/>
      <c r="V182" s="535"/>
      <c r="W182" s="535"/>
      <c r="X182" s="535"/>
      <c r="Y182" s="535"/>
      <c r="Z182" s="535"/>
      <c r="AA182" s="535"/>
      <c r="AB182" s="535"/>
      <c r="AC182" s="535"/>
      <c r="AD182" s="535"/>
      <c r="AE182" s="535"/>
      <c r="AF182" s="535"/>
      <c r="AG182" s="535"/>
      <c r="AH182" s="535"/>
      <c r="AI182" s="535"/>
      <c r="AJ182" s="535"/>
      <c r="AK182" s="535"/>
      <c r="AL182" s="535"/>
      <c r="AM182" s="535"/>
      <c r="AN182" s="535"/>
      <c r="AO182" s="535"/>
      <c r="AP182" s="535"/>
      <c r="AQ182" s="535"/>
      <c r="AR182" s="535"/>
      <c r="AS182" s="535"/>
      <c r="AT182" s="535"/>
      <c r="AU182" s="535"/>
      <c r="AV182" s="535"/>
      <c r="AW182" s="535"/>
      <c r="AX182" s="535"/>
      <c r="AY182" s="535"/>
      <c r="AZ182" s="535"/>
      <c r="BA182" s="535"/>
      <c r="BB182" s="535"/>
      <c r="BC182" s="535"/>
      <c r="BD182" s="535"/>
      <c r="BE182" s="535"/>
      <c r="BF182" s="535"/>
      <c r="BG182" s="535"/>
      <c r="BH182" s="535"/>
      <c r="BI182" s="535"/>
      <c r="BJ182" s="535"/>
      <c r="BK182" s="535"/>
      <c r="BL182" s="535"/>
      <c r="BM182" s="535"/>
      <c r="BN182" s="535"/>
      <c r="BO182" s="535"/>
      <c r="BP182" s="535"/>
      <c r="BQ182" s="535"/>
      <c r="BR182" s="535"/>
      <c r="BS182" s="535"/>
      <c r="BT182" s="535"/>
    </row>
    <row r="183" spans="2:72">
      <c r="B183" s="535"/>
      <c r="C183" s="535"/>
      <c r="D183" s="535"/>
      <c r="E183" s="535"/>
      <c r="F183" s="493" t="e">
        <f>VLOOKUP(E183,'Trade Code'!A:B,2,FALSE)</f>
        <v>#N/A</v>
      </c>
      <c r="G183" s="535"/>
      <c r="H183" s="535"/>
      <c r="I183" s="535"/>
      <c r="J183" s="535"/>
      <c r="K183" s="535"/>
      <c r="L183" s="535"/>
      <c r="M183" s="535"/>
      <c r="N183" s="535"/>
      <c r="O183" s="535"/>
      <c r="P183" s="535"/>
      <c r="Q183" s="535"/>
      <c r="R183" s="535"/>
      <c r="S183" s="535"/>
      <c r="T183" s="535"/>
      <c r="U183" s="535"/>
      <c r="V183" s="535"/>
      <c r="W183" s="535"/>
      <c r="X183" s="535"/>
      <c r="Y183" s="535"/>
      <c r="Z183" s="535"/>
      <c r="AA183" s="535"/>
      <c r="AB183" s="535"/>
      <c r="AC183" s="535"/>
      <c r="AD183" s="535"/>
      <c r="AE183" s="535"/>
      <c r="AF183" s="535"/>
      <c r="AG183" s="535"/>
      <c r="AH183" s="535"/>
      <c r="AI183" s="535"/>
      <c r="AJ183" s="535"/>
      <c r="AK183" s="535"/>
      <c r="AL183" s="535"/>
      <c r="AM183" s="535"/>
      <c r="AN183" s="535"/>
      <c r="AO183" s="535"/>
      <c r="AP183" s="535"/>
      <c r="AQ183" s="535"/>
      <c r="AR183" s="535"/>
      <c r="AS183" s="535"/>
      <c r="AT183" s="535"/>
      <c r="AU183" s="535"/>
      <c r="AV183" s="535"/>
      <c r="AW183" s="535"/>
      <c r="AX183" s="535"/>
      <c r="AY183" s="535"/>
      <c r="AZ183" s="535"/>
      <c r="BA183" s="535"/>
      <c r="BB183" s="535"/>
      <c r="BC183" s="535"/>
      <c r="BD183" s="535"/>
      <c r="BE183" s="535"/>
      <c r="BF183" s="535"/>
      <c r="BG183" s="535"/>
      <c r="BH183" s="535"/>
      <c r="BI183" s="535"/>
      <c r="BJ183" s="535"/>
      <c r="BK183" s="535"/>
      <c r="BL183" s="535"/>
      <c r="BM183" s="535"/>
      <c r="BN183" s="535"/>
      <c r="BO183" s="535"/>
      <c r="BP183" s="535"/>
      <c r="BQ183" s="535"/>
      <c r="BR183" s="535"/>
      <c r="BS183" s="535"/>
      <c r="BT183" s="535"/>
    </row>
    <row r="184" spans="2:72">
      <c r="B184" s="535"/>
      <c r="C184" s="535"/>
      <c r="D184" s="535"/>
      <c r="E184" s="535"/>
      <c r="F184" s="493" t="e">
        <f>VLOOKUP(E184,'Trade Code'!A:B,2,FALSE)</f>
        <v>#N/A</v>
      </c>
      <c r="G184" s="535"/>
      <c r="H184" s="535"/>
      <c r="I184" s="535"/>
      <c r="J184" s="535"/>
      <c r="K184" s="535"/>
      <c r="L184" s="535"/>
      <c r="M184" s="535"/>
      <c r="N184" s="535"/>
      <c r="O184" s="535"/>
      <c r="P184" s="535"/>
      <c r="Q184" s="535"/>
      <c r="R184" s="535"/>
      <c r="S184" s="535"/>
      <c r="T184" s="535"/>
      <c r="U184" s="535"/>
      <c r="V184" s="535"/>
      <c r="W184" s="535"/>
      <c r="X184" s="535"/>
      <c r="Y184" s="535"/>
      <c r="Z184" s="535"/>
      <c r="AA184" s="535"/>
      <c r="AB184" s="535"/>
      <c r="AC184" s="535"/>
      <c r="AD184" s="535"/>
      <c r="AE184" s="535"/>
      <c r="AF184" s="535"/>
      <c r="AG184" s="535"/>
      <c r="AH184" s="535"/>
      <c r="AI184" s="535"/>
      <c r="AJ184" s="535"/>
      <c r="AK184" s="535"/>
      <c r="AL184" s="535"/>
      <c r="AM184" s="535"/>
      <c r="AN184" s="535"/>
      <c r="AO184" s="535"/>
      <c r="AP184" s="535"/>
      <c r="AQ184" s="535"/>
      <c r="AR184" s="535"/>
      <c r="AS184" s="535"/>
      <c r="AT184" s="535"/>
      <c r="AU184" s="535"/>
      <c r="AV184" s="535"/>
      <c r="AW184" s="535"/>
      <c r="AX184" s="535"/>
      <c r="AY184" s="535"/>
      <c r="AZ184" s="535"/>
      <c r="BA184" s="535"/>
      <c r="BB184" s="535"/>
      <c r="BC184" s="535"/>
      <c r="BD184" s="535"/>
      <c r="BE184" s="535"/>
      <c r="BF184" s="535"/>
      <c r="BG184" s="535"/>
      <c r="BH184" s="535"/>
      <c r="BI184" s="535"/>
      <c r="BJ184" s="535"/>
      <c r="BK184" s="535"/>
      <c r="BL184" s="535"/>
      <c r="BM184" s="535"/>
      <c r="BN184" s="535"/>
      <c r="BO184" s="535"/>
      <c r="BP184" s="535"/>
      <c r="BQ184" s="535"/>
      <c r="BR184" s="535"/>
      <c r="BS184" s="535"/>
      <c r="BT184" s="535"/>
    </row>
    <row r="185" spans="2:72">
      <c r="B185" s="535"/>
      <c r="C185" s="535"/>
      <c r="D185" s="535"/>
      <c r="E185" s="535"/>
      <c r="F185" s="493" t="e">
        <f>VLOOKUP(E185,'Trade Code'!A:B,2,FALSE)</f>
        <v>#N/A</v>
      </c>
      <c r="G185" s="535"/>
      <c r="H185" s="535"/>
      <c r="I185" s="535"/>
      <c r="J185" s="535"/>
      <c r="K185" s="535"/>
      <c r="L185" s="535"/>
      <c r="M185" s="535"/>
      <c r="N185" s="535"/>
      <c r="O185" s="535"/>
      <c r="P185" s="535"/>
      <c r="Q185" s="535"/>
      <c r="R185" s="535"/>
      <c r="S185" s="535"/>
      <c r="T185" s="535"/>
      <c r="U185" s="535"/>
      <c r="V185" s="535"/>
      <c r="W185" s="535"/>
      <c r="X185" s="535"/>
      <c r="Y185" s="535"/>
      <c r="Z185" s="535"/>
      <c r="AA185" s="535"/>
      <c r="AB185" s="535"/>
      <c r="AC185" s="535"/>
      <c r="AD185" s="535"/>
      <c r="AE185" s="535"/>
      <c r="AF185" s="535"/>
      <c r="AG185" s="535"/>
      <c r="AH185" s="535"/>
      <c r="AI185" s="535"/>
      <c r="AJ185" s="535"/>
      <c r="AK185" s="535"/>
      <c r="AL185" s="535"/>
      <c r="AM185" s="535"/>
      <c r="AN185" s="535"/>
      <c r="AO185" s="535"/>
      <c r="AP185" s="535"/>
      <c r="AQ185" s="535"/>
      <c r="AR185" s="535"/>
      <c r="AS185" s="535"/>
      <c r="AT185" s="535"/>
      <c r="AU185" s="535"/>
      <c r="AV185" s="535"/>
      <c r="AW185" s="535"/>
      <c r="AX185" s="535"/>
      <c r="AY185" s="535"/>
      <c r="AZ185" s="535"/>
      <c r="BA185" s="535"/>
      <c r="BB185" s="535"/>
      <c r="BC185" s="535"/>
      <c r="BD185" s="535"/>
      <c r="BE185" s="535"/>
      <c r="BF185" s="535"/>
      <c r="BG185" s="535"/>
      <c r="BH185" s="535"/>
      <c r="BI185" s="535"/>
      <c r="BJ185" s="535"/>
      <c r="BK185" s="535"/>
      <c r="BL185" s="535"/>
      <c r="BM185" s="535"/>
      <c r="BN185" s="535"/>
      <c r="BO185" s="535"/>
      <c r="BP185" s="535"/>
      <c r="BQ185" s="535"/>
      <c r="BR185" s="535"/>
      <c r="BS185" s="535"/>
      <c r="BT185" s="535"/>
    </row>
    <row r="186" spans="2:72">
      <c r="B186" s="535"/>
      <c r="C186" s="535"/>
      <c r="D186" s="535"/>
      <c r="E186" s="535"/>
      <c r="F186" s="493" t="e">
        <f>VLOOKUP(E186,'Trade Code'!A:B,2,FALSE)</f>
        <v>#N/A</v>
      </c>
      <c r="G186" s="535"/>
      <c r="H186" s="535"/>
      <c r="I186" s="535"/>
      <c r="J186" s="535"/>
      <c r="K186" s="535"/>
      <c r="L186" s="535"/>
      <c r="M186" s="535"/>
      <c r="N186" s="535"/>
      <c r="O186" s="535"/>
      <c r="P186" s="535"/>
      <c r="Q186" s="535"/>
      <c r="R186" s="535"/>
      <c r="S186" s="535"/>
      <c r="T186" s="535"/>
      <c r="U186" s="535"/>
      <c r="V186" s="535"/>
      <c r="W186" s="535"/>
      <c r="X186" s="535"/>
      <c r="Y186" s="535"/>
      <c r="Z186" s="535"/>
      <c r="AA186" s="535"/>
      <c r="AB186" s="535"/>
      <c r="AC186" s="535"/>
      <c r="AD186" s="535"/>
      <c r="AE186" s="535"/>
      <c r="AF186" s="535"/>
      <c r="AG186" s="535"/>
      <c r="AH186" s="535"/>
      <c r="AI186" s="535"/>
      <c r="AJ186" s="535"/>
      <c r="AK186" s="535"/>
      <c r="AL186" s="535"/>
      <c r="AM186" s="535"/>
      <c r="AN186" s="535"/>
      <c r="AO186" s="535"/>
      <c r="AP186" s="535"/>
      <c r="AQ186" s="535"/>
      <c r="AR186" s="535"/>
      <c r="AS186" s="535"/>
      <c r="AT186" s="535"/>
      <c r="AU186" s="535"/>
      <c r="AV186" s="535"/>
      <c r="AW186" s="535"/>
      <c r="AX186" s="535"/>
      <c r="AY186" s="535"/>
      <c r="AZ186" s="535"/>
      <c r="BA186" s="535"/>
      <c r="BB186" s="535"/>
      <c r="BC186" s="535"/>
      <c r="BD186" s="535"/>
      <c r="BE186" s="535"/>
      <c r="BF186" s="535"/>
      <c r="BG186" s="535"/>
      <c r="BH186" s="535"/>
      <c r="BI186" s="535"/>
      <c r="BJ186" s="535"/>
      <c r="BK186" s="535"/>
      <c r="BL186" s="535"/>
      <c r="BM186" s="535"/>
      <c r="BN186" s="535"/>
      <c r="BO186" s="535"/>
      <c r="BP186" s="535"/>
      <c r="BQ186" s="535"/>
      <c r="BR186" s="535"/>
      <c r="BS186" s="535"/>
      <c r="BT186" s="535"/>
    </row>
    <row r="187" spans="2:72">
      <c r="B187" s="535"/>
      <c r="C187" s="535"/>
      <c r="D187" s="535"/>
      <c r="E187" s="535"/>
      <c r="F187" s="493" t="e">
        <f>VLOOKUP(E187,'Trade Code'!A:B,2,FALSE)</f>
        <v>#N/A</v>
      </c>
      <c r="G187" s="535"/>
      <c r="H187" s="535"/>
      <c r="I187" s="535"/>
      <c r="J187" s="535"/>
      <c r="K187" s="535"/>
      <c r="L187" s="535"/>
      <c r="M187" s="535"/>
      <c r="N187" s="535"/>
      <c r="O187" s="535"/>
      <c r="P187" s="535"/>
      <c r="Q187" s="535"/>
      <c r="R187" s="535"/>
      <c r="S187" s="535"/>
      <c r="T187" s="535"/>
      <c r="U187" s="535"/>
      <c r="V187" s="535"/>
      <c r="W187" s="535"/>
      <c r="X187" s="535"/>
      <c r="Y187" s="535"/>
      <c r="Z187" s="535"/>
      <c r="AA187" s="535"/>
      <c r="AB187" s="535"/>
      <c r="AC187" s="535"/>
      <c r="AD187" s="535"/>
      <c r="AE187" s="535"/>
      <c r="AF187" s="535"/>
      <c r="AG187" s="535"/>
      <c r="AH187" s="535"/>
      <c r="AI187" s="535"/>
      <c r="AJ187" s="535"/>
      <c r="AK187" s="535"/>
      <c r="AL187" s="535"/>
      <c r="AM187" s="535"/>
      <c r="AN187" s="535"/>
      <c r="AO187" s="535"/>
      <c r="AP187" s="535"/>
      <c r="AQ187" s="535"/>
      <c r="AR187" s="535"/>
      <c r="AS187" s="535"/>
      <c r="AT187" s="535"/>
      <c r="AU187" s="535"/>
      <c r="AV187" s="535"/>
      <c r="AW187" s="535"/>
      <c r="AX187" s="535"/>
      <c r="AY187" s="535"/>
      <c r="AZ187" s="535"/>
      <c r="BA187" s="535"/>
      <c r="BB187" s="535"/>
      <c r="BC187" s="535"/>
      <c r="BD187" s="535"/>
      <c r="BE187" s="535"/>
      <c r="BF187" s="535"/>
      <c r="BG187" s="535"/>
      <c r="BH187" s="535"/>
      <c r="BI187" s="535"/>
      <c r="BJ187" s="535"/>
      <c r="BK187" s="535"/>
      <c r="BL187" s="535"/>
      <c r="BM187" s="535"/>
      <c r="BN187" s="535"/>
      <c r="BO187" s="535"/>
      <c r="BP187" s="535"/>
      <c r="BQ187" s="535"/>
      <c r="BR187" s="535"/>
      <c r="BS187" s="535"/>
      <c r="BT187" s="535"/>
    </row>
    <row r="188" spans="2:72">
      <c r="B188" s="535"/>
      <c r="C188" s="535"/>
      <c r="D188" s="535"/>
      <c r="E188" s="535"/>
      <c r="F188" s="493" t="e">
        <f>VLOOKUP(E188,'Trade Code'!A:B,2,FALSE)</f>
        <v>#N/A</v>
      </c>
      <c r="G188" s="535"/>
      <c r="H188" s="535"/>
      <c r="I188" s="535"/>
      <c r="J188" s="535"/>
      <c r="K188" s="535"/>
      <c r="L188" s="535"/>
      <c r="M188" s="535"/>
      <c r="N188" s="535"/>
      <c r="O188" s="535"/>
      <c r="P188" s="535"/>
      <c r="Q188" s="535"/>
      <c r="R188" s="535"/>
      <c r="S188" s="535"/>
      <c r="T188" s="535"/>
      <c r="U188" s="535"/>
      <c r="V188" s="535"/>
      <c r="W188" s="535"/>
      <c r="X188" s="535"/>
      <c r="Y188" s="535"/>
      <c r="Z188" s="535"/>
      <c r="AA188" s="535"/>
      <c r="AB188" s="535"/>
      <c r="AC188" s="535"/>
      <c r="AD188" s="535"/>
      <c r="AE188" s="535"/>
      <c r="AF188" s="535"/>
      <c r="AG188" s="535"/>
      <c r="AH188" s="535"/>
      <c r="AI188" s="535"/>
      <c r="AJ188" s="535"/>
      <c r="AK188" s="535"/>
      <c r="AL188" s="535"/>
      <c r="AM188" s="535"/>
      <c r="AN188" s="535"/>
      <c r="AO188" s="535"/>
      <c r="AP188" s="535"/>
      <c r="AQ188" s="535"/>
      <c r="AR188" s="535"/>
      <c r="AS188" s="535"/>
      <c r="AT188" s="535"/>
      <c r="AU188" s="535"/>
      <c r="AV188" s="535"/>
      <c r="AW188" s="535"/>
      <c r="AX188" s="535"/>
      <c r="AY188" s="535"/>
      <c r="AZ188" s="535"/>
      <c r="BA188" s="535"/>
      <c r="BB188" s="535"/>
      <c r="BC188" s="535"/>
      <c r="BD188" s="535"/>
      <c r="BE188" s="535"/>
      <c r="BF188" s="535"/>
      <c r="BG188" s="535"/>
      <c r="BH188" s="535"/>
      <c r="BI188" s="535"/>
      <c r="BJ188" s="535"/>
      <c r="BK188" s="535"/>
      <c r="BL188" s="535"/>
      <c r="BM188" s="535"/>
      <c r="BN188" s="535"/>
      <c r="BO188" s="535"/>
      <c r="BP188" s="535"/>
      <c r="BQ188" s="535"/>
      <c r="BR188" s="535"/>
      <c r="BS188" s="535"/>
      <c r="BT188" s="535"/>
    </row>
    <row r="189" spans="2:72">
      <c r="B189" s="535"/>
      <c r="C189" s="535"/>
      <c r="D189" s="535"/>
      <c r="E189" s="535"/>
      <c r="F189" s="493" t="e">
        <f>VLOOKUP(E189,'Trade Code'!A:B,2,FALSE)</f>
        <v>#N/A</v>
      </c>
      <c r="G189" s="535"/>
      <c r="H189" s="535"/>
      <c r="I189" s="535"/>
      <c r="J189" s="535"/>
      <c r="K189" s="535"/>
      <c r="L189" s="535"/>
      <c r="M189" s="535"/>
      <c r="N189" s="535"/>
      <c r="O189" s="535"/>
      <c r="P189" s="535"/>
      <c r="Q189" s="535"/>
      <c r="R189" s="535"/>
      <c r="S189" s="535"/>
      <c r="T189" s="535"/>
      <c r="U189" s="535"/>
      <c r="V189" s="535"/>
      <c r="W189" s="535"/>
      <c r="X189" s="535"/>
      <c r="Y189" s="535"/>
      <c r="Z189" s="535"/>
      <c r="AA189" s="535"/>
      <c r="AB189" s="535"/>
      <c r="AC189" s="535"/>
      <c r="AD189" s="535"/>
      <c r="AE189" s="535"/>
      <c r="AF189" s="535"/>
      <c r="AG189" s="535"/>
      <c r="AH189" s="535"/>
      <c r="AI189" s="535"/>
      <c r="AJ189" s="535"/>
      <c r="AK189" s="535"/>
      <c r="AL189" s="535"/>
      <c r="AM189" s="535"/>
      <c r="AN189" s="535"/>
      <c r="AO189" s="535"/>
      <c r="AP189" s="535"/>
      <c r="AQ189" s="535"/>
      <c r="AR189" s="535"/>
      <c r="AS189" s="535"/>
      <c r="AT189" s="535"/>
      <c r="AU189" s="535"/>
      <c r="AV189" s="535"/>
      <c r="AW189" s="535"/>
      <c r="AX189" s="535"/>
      <c r="AY189" s="535"/>
      <c r="AZ189" s="535"/>
      <c r="BA189" s="535"/>
      <c r="BB189" s="535"/>
      <c r="BC189" s="535"/>
      <c r="BD189" s="535"/>
      <c r="BE189" s="535"/>
      <c r="BF189" s="535"/>
      <c r="BG189" s="535"/>
      <c r="BH189" s="535"/>
      <c r="BI189" s="535"/>
      <c r="BJ189" s="535"/>
      <c r="BK189" s="535"/>
      <c r="BL189" s="535"/>
      <c r="BM189" s="535"/>
      <c r="BN189" s="535"/>
      <c r="BO189" s="535"/>
      <c r="BP189" s="535"/>
      <c r="BQ189" s="535"/>
      <c r="BR189" s="535"/>
      <c r="BS189" s="535"/>
      <c r="BT189" s="535"/>
    </row>
    <row r="190" spans="2:72">
      <c r="B190" s="535"/>
      <c r="C190" s="535"/>
      <c r="D190" s="535"/>
      <c r="E190" s="535"/>
      <c r="F190" s="493" t="e">
        <f>VLOOKUP(E190,'Trade Code'!A:B,2,FALSE)</f>
        <v>#N/A</v>
      </c>
      <c r="G190" s="535"/>
      <c r="H190" s="535"/>
      <c r="I190" s="535"/>
      <c r="J190" s="535"/>
      <c r="K190" s="535"/>
      <c r="L190" s="535"/>
      <c r="M190" s="535"/>
      <c r="N190" s="535"/>
      <c r="O190" s="535"/>
      <c r="P190" s="535"/>
      <c r="Q190" s="535"/>
      <c r="R190" s="535"/>
      <c r="S190" s="535"/>
      <c r="T190" s="535"/>
      <c r="U190" s="535"/>
      <c r="V190" s="535"/>
      <c r="W190" s="535"/>
      <c r="X190" s="535"/>
      <c r="Y190" s="535"/>
      <c r="Z190" s="535"/>
      <c r="AA190" s="535"/>
      <c r="AB190" s="535"/>
      <c r="AC190" s="535"/>
      <c r="AD190" s="535"/>
      <c r="AE190" s="535"/>
      <c r="AF190" s="535"/>
      <c r="AG190" s="535"/>
      <c r="AH190" s="535"/>
      <c r="AI190" s="535"/>
      <c r="AJ190" s="535"/>
      <c r="AK190" s="535"/>
      <c r="AL190" s="535"/>
      <c r="AM190" s="535"/>
      <c r="AN190" s="535"/>
      <c r="AO190" s="535"/>
      <c r="AP190" s="535"/>
      <c r="AQ190" s="535"/>
      <c r="AR190" s="535"/>
      <c r="AS190" s="535"/>
      <c r="AT190" s="535"/>
      <c r="AU190" s="535"/>
      <c r="AV190" s="535"/>
      <c r="AW190" s="535"/>
      <c r="AX190" s="535"/>
      <c r="AY190" s="535"/>
      <c r="AZ190" s="535"/>
      <c r="BA190" s="535"/>
      <c r="BB190" s="535"/>
      <c r="BC190" s="535"/>
      <c r="BD190" s="535"/>
      <c r="BE190" s="535"/>
      <c r="BF190" s="535"/>
      <c r="BG190" s="535"/>
      <c r="BH190" s="535"/>
      <c r="BI190" s="535"/>
      <c r="BJ190" s="535"/>
      <c r="BK190" s="535"/>
      <c r="BL190" s="535"/>
      <c r="BM190" s="535"/>
      <c r="BN190" s="535"/>
      <c r="BO190" s="535"/>
      <c r="BP190" s="535"/>
      <c r="BQ190" s="535"/>
      <c r="BR190" s="535"/>
      <c r="BS190" s="535"/>
      <c r="BT190" s="535"/>
    </row>
    <row r="191" spans="2:72">
      <c r="B191" s="535"/>
      <c r="C191" s="535"/>
      <c r="D191" s="535"/>
      <c r="E191" s="535"/>
      <c r="F191" s="493" t="e">
        <f>VLOOKUP(E191,'Trade Code'!A:B,2,FALSE)</f>
        <v>#N/A</v>
      </c>
      <c r="G191" s="535"/>
      <c r="H191" s="535"/>
      <c r="I191" s="535"/>
      <c r="J191" s="535"/>
      <c r="K191" s="535"/>
      <c r="L191" s="535"/>
      <c r="M191" s="535"/>
      <c r="N191" s="535"/>
      <c r="O191" s="535"/>
      <c r="P191" s="535"/>
      <c r="Q191" s="535"/>
      <c r="R191" s="535"/>
      <c r="S191" s="535"/>
      <c r="T191" s="535"/>
      <c r="U191" s="535"/>
      <c r="V191" s="535"/>
      <c r="W191" s="535"/>
      <c r="X191" s="535"/>
      <c r="Y191" s="535"/>
      <c r="Z191" s="535"/>
      <c r="AA191" s="535"/>
      <c r="AB191" s="535"/>
      <c r="AC191" s="535"/>
      <c r="AD191" s="535"/>
      <c r="AE191" s="535"/>
      <c r="AF191" s="535"/>
      <c r="AG191" s="535"/>
      <c r="AH191" s="535"/>
      <c r="AI191" s="535"/>
      <c r="AJ191" s="535"/>
      <c r="AK191" s="535"/>
      <c r="AL191" s="535"/>
      <c r="AM191" s="535"/>
      <c r="AN191" s="535"/>
      <c r="AO191" s="535"/>
      <c r="AP191" s="535"/>
      <c r="AQ191" s="535"/>
      <c r="AR191" s="535"/>
      <c r="AS191" s="535"/>
      <c r="AT191" s="535"/>
      <c r="AU191" s="535"/>
      <c r="AV191" s="535"/>
      <c r="AW191" s="535"/>
      <c r="AX191" s="535"/>
      <c r="AY191" s="535"/>
      <c r="AZ191" s="535"/>
      <c r="BA191" s="535"/>
      <c r="BB191" s="535"/>
      <c r="BC191" s="535"/>
      <c r="BD191" s="535"/>
      <c r="BE191" s="535"/>
      <c r="BF191" s="535"/>
      <c r="BG191" s="535"/>
      <c r="BH191" s="535"/>
      <c r="BI191" s="535"/>
      <c r="BJ191" s="535"/>
      <c r="BK191" s="535"/>
      <c r="BL191" s="535"/>
      <c r="BM191" s="535"/>
      <c r="BN191" s="535"/>
      <c r="BO191" s="535"/>
      <c r="BP191" s="535"/>
      <c r="BQ191" s="535"/>
      <c r="BR191" s="535"/>
      <c r="BS191" s="535"/>
      <c r="BT191" s="535"/>
    </row>
    <row r="192" spans="2:72">
      <c r="B192" s="535"/>
      <c r="C192" s="535"/>
      <c r="D192" s="535"/>
      <c r="E192" s="535"/>
      <c r="F192" s="493" t="e">
        <f>VLOOKUP(E192,'Trade Code'!A:B,2,FALSE)</f>
        <v>#N/A</v>
      </c>
      <c r="G192" s="535"/>
      <c r="H192" s="535"/>
      <c r="I192" s="535"/>
      <c r="J192" s="535"/>
      <c r="K192" s="535"/>
      <c r="L192" s="535"/>
      <c r="M192" s="535"/>
      <c r="N192" s="535"/>
      <c r="O192" s="535"/>
      <c r="P192" s="535"/>
      <c r="Q192" s="535"/>
      <c r="R192" s="535"/>
      <c r="S192" s="535"/>
      <c r="T192" s="535"/>
      <c r="U192" s="535"/>
      <c r="V192" s="535"/>
      <c r="W192" s="535"/>
      <c r="X192" s="535"/>
      <c r="Y192" s="535"/>
      <c r="Z192" s="535"/>
      <c r="AA192" s="535"/>
      <c r="AB192" s="535"/>
      <c r="AC192" s="535"/>
      <c r="AD192" s="535"/>
      <c r="AE192" s="535"/>
      <c r="AF192" s="535"/>
      <c r="AG192" s="535"/>
      <c r="AH192" s="535"/>
      <c r="AI192" s="535"/>
      <c r="AJ192" s="535"/>
      <c r="AK192" s="535"/>
      <c r="AL192" s="535"/>
      <c r="AM192" s="535"/>
      <c r="AN192" s="535"/>
      <c r="AO192" s="535"/>
      <c r="AP192" s="535"/>
      <c r="AQ192" s="535"/>
      <c r="AR192" s="535"/>
      <c r="AS192" s="535"/>
      <c r="AT192" s="535"/>
      <c r="AU192" s="535"/>
      <c r="AV192" s="535"/>
      <c r="AW192" s="535"/>
      <c r="AX192" s="535"/>
      <c r="AY192" s="535"/>
      <c r="AZ192" s="535"/>
      <c r="BA192" s="535"/>
      <c r="BB192" s="535"/>
      <c r="BC192" s="535"/>
      <c r="BD192" s="535"/>
      <c r="BE192" s="535"/>
      <c r="BF192" s="535"/>
      <c r="BG192" s="535"/>
      <c r="BH192" s="535"/>
      <c r="BI192" s="535"/>
      <c r="BJ192" s="535"/>
      <c r="BK192" s="535"/>
      <c r="BL192" s="535"/>
      <c r="BM192" s="535"/>
      <c r="BN192" s="535"/>
      <c r="BO192" s="535"/>
      <c r="BP192" s="535"/>
      <c r="BQ192" s="535"/>
      <c r="BR192" s="535"/>
      <c r="BS192" s="535"/>
      <c r="BT192" s="535"/>
    </row>
    <row r="193" spans="2:72">
      <c r="B193" s="535"/>
      <c r="C193" s="535"/>
      <c r="D193" s="535"/>
      <c r="E193" s="535"/>
      <c r="F193" s="493" t="e">
        <f>VLOOKUP(E193,'Trade Code'!A:B,2,FALSE)</f>
        <v>#N/A</v>
      </c>
      <c r="G193" s="535"/>
      <c r="H193" s="535"/>
      <c r="I193" s="535"/>
      <c r="J193" s="535"/>
      <c r="K193" s="535"/>
      <c r="L193" s="535"/>
      <c r="M193" s="535"/>
      <c r="N193" s="535"/>
      <c r="O193" s="535"/>
      <c r="P193" s="535"/>
      <c r="Q193" s="535"/>
      <c r="R193" s="535"/>
      <c r="S193" s="535"/>
      <c r="T193" s="535"/>
      <c r="U193" s="535"/>
      <c r="V193" s="535"/>
      <c r="W193" s="535"/>
      <c r="X193" s="535"/>
      <c r="Y193" s="535"/>
      <c r="Z193" s="535"/>
      <c r="AA193" s="535"/>
      <c r="AB193" s="535"/>
      <c r="AC193" s="535"/>
      <c r="AD193" s="535"/>
      <c r="AE193" s="535"/>
      <c r="AF193" s="535"/>
      <c r="AG193" s="535"/>
      <c r="AH193" s="535"/>
      <c r="AI193" s="535"/>
      <c r="AJ193" s="535"/>
      <c r="AK193" s="535"/>
      <c r="AL193" s="535"/>
      <c r="AM193" s="535"/>
      <c r="AN193" s="535"/>
      <c r="AO193" s="535"/>
      <c r="AP193" s="535"/>
      <c r="AQ193" s="535"/>
      <c r="AR193" s="535"/>
      <c r="AS193" s="535"/>
      <c r="AT193" s="535"/>
      <c r="AU193" s="535"/>
      <c r="AV193" s="535"/>
      <c r="AW193" s="535"/>
      <c r="AX193" s="535"/>
      <c r="AY193" s="535"/>
      <c r="AZ193" s="535"/>
      <c r="BA193" s="535"/>
      <c r="BB193" s="535"/>
      <c r="BC193" s="535"/>
      <c r="BD193" s="535"/>
      <c r="BE193" s="535"/>
      <c r="BF193" s="535"/>
      <c r="BG193" s="535"/>
      <c r="BH193" s="535"/>
      <c r="BI193" s="535"/>
      <c r="BJ193" s="535"/>
      <c r="BK193" s="535"/>
      <c r="BL193" s="535"/>
      <c r="BM193" s="535"/>
      <c r="BN193" s="535"/>
      <c r="BO193" s="535"/>
      <c r="BP193" s="535"/>
      <c r="BQ193" s="535"/>
      <c r="BR193" s="535"/>
      <c r="BS193" s="535"/>
      <c r="BT193" s="535"/>
    </row>
    <row r="194" spans="2:72">
      <c r="B194" s="535"/>
      <c r="C194" s="535"/>
      <c r="D194" s="535"/>
      <c r="E194" s="535"/>
      <c r="F194" s="493" t="e">
        <f>VLOOKUP(E194,'Trade Code'!A:B,2,FALSE)</f>
        <v>#N/A</v>
      </c>
      <c r="G194" s="535"/>
      <c r="H194" s="535"/>
      <c r="I194" s="535"/>
      <c r="J194" s="535"/>
      <c r="K194" s="535"/>
      <c r="L194" s="535"/>
      <c r="M194" s="535"/>
      <c r="N194" s="535"/>
      <c r="O194" s="535"/>
      <c r="P194" s="535"/>
      <c r="Q194" s="535"/>
      <c r="R194" s="535"/>
      <c r="S194" s="535"/>
      <c r="T194" s="535"/>
      <c r="U194" s="535"/>
      <c r="V194" s="535"/>
      <c r="W194" s="535"/>
      <c r="X194" s="535"/>
      <c r="Y194" s="535"/>
      <c r="Z194" s="535"/>
      <c r="AA194" s="535"/>
      <c r="AB194" s="535"/>
      <c r="AC194" s="535"/>
      <c r="AD194" s="535"/>
      <c r="AE194" s="535"/>
      <c r="AF194" s="535"/>
      <c r="AG194" s="535"/>
      <c r="AH194" s="535"/>
      <c r="AI194" s="535"/>
      <c r="AJ194" s="535"/>
      <c r="AK194" s="535"/>
      <c r="AL194" s="535"/>
      <c r="AM194" s="535"/>
      <c r="AN194" s="535"/>
      <c r="AO194" s="535"/>
      <c r="AP194" s="535"/>
      <c r="AQ194" s="535"/>
      <c r="AR194" s="535"/>
      <c r="AS194" s="535"/>
      <c r="AT194" s="535"/>
      <c r="AU194" s="535"/>
      <c r="AV194" s="535"/>
      <c r="AW194" s="535"/>
      <c r="AX194" s="535"/>
      <c r="AY194" s="535"/>
      <c r="AZ194" s="535"/>
      <c r="BA194" s="535"/>
      <c r="BB194" s="535"/>
      <c r="BC194" s="535"/>
      <c r="BD194" s="535"/>
      <c r="BE194" s="535"/>
      <c r="BF194" s="535"/>
      <c r="BG194" s="535"/>
      <c r="BH194" s="535"/>
      <c r="BI194" s="535"/>
      <c r="BJ194" s="535"/>
      <c r="BK194" s="535"/>
      <c r="BL194" s="535"/>
      <c r="BM194" s="535"/>
      <c r="BN194" s="535"/>
      <c r="BO194" s="535"/>
      <c r="BP194" s="535"/>
      <c r="BQ194" s="535"/>
      <c r="BR194" s="535"/>
      <c r="BS194" s="535"/>
      <c r="BT194" s="535"/>
    </row>
    <row r="195" spans="2:72">
      <c r="B195" s="535"/>
      <c r="C195" s="535"/>
      <c r="D195" s="535"/>
      <c r="E195" s="535"/>
      <c r="F195" s="493" t="e">
        <f>VLOOKUP(E195,'Trade Code'!A:B,2,FALSE)</f>
        <v>#N/A</v>
      </c>
      <c r="G195" s="535"/>
      <c r="H195" s="535"/>
      <c r="I195" s="535"/>
      <c r="J195" s="535"/>
      <c r="K195" s="535"/>
      <c r="L195" s="535"/>
      <c r="M195" s="535"/>
      <c r="N195" s="535"/>
      <c r="O195" s="535"/>
      <c r="P195" s="535"/>
      <c r="Q195" s="535"/>
      <c r="R195" s="535"/>
      <c r="S195" s="535"/>
      <c r="T195" s="535"/>
      <c r="U195" s="535"/>
      <c r="V195" s="535"/>
      <c r="W195" s="535"/>
      <c r="X195" s="535"/>
      <c r="Y195" s="535"/>
      <c r="Z195" s="535"/>
      <c r="AA195" s="535"/>
      <c r="AB195" s="535"/>
      <c r="AC195" s="535"/>
      <c r="AD195" s="535"/>
      <c r="AE195" s="535"/>
      <c r="AF195" s="535"/>
      <c r="AG195" s="535"/>
      <c r="AH195" s="535"/>
      <c r="AI195" s="535"/>
      <c r="AJ195" s="535"/>
      <c r="AK195" s="535"/>
      <c r="AL195" s="535"/>
      <c r="AM195" s="535"/>
      <c r="AN195" s="535"/>
      <c r="AO195" s="535"/>
      <c r="AP195" s="535"/>
      <c r="AQ195" s="535"/>
      <c r="AR195" s="535"/>
      <c r="AS195" s="535"/>
      <c r="AT195" s="535"/>
      <c r="AU195" s="535"/>
      <c r="AV195" s="535"/>
      <c r="AW195" s="535"/>
      <c r="AX195" s="535"/>
      <c r="AY195" s="535"/>
      <c r="AZ195" s="535"/>
      <c r="BA195" s="535"/>
      <c r="BB195" s="535"/>
      <c r="BC195" s="535"/>
      <c r="BD195" s="535"/>
      <c r="BE195" s="535"/>
      <c r="BF195" s="535"/>
      <c r="BG195" s="535"/>
      <c r="BH195" s="535"/>
      <c r="BI195" s="535"/>
      <c r="BJ195" s="535"/>
      <c r="BK195" s="535"/>
      <c r="BL195" s="535"/>
      <c r="BM195" s="535"/>
      <c r="BN195" s="535"/>
      <c r="BO195" s="535"/>
      <c r="BP195" s="535"/>
      <c r="BQ195" s="535"/>
      <c r="BR195" s="535"/>
      <c r="BS195" s="535"/>
      <c r="BT195" s="535"/>
    </row>
    <row r="196" spans="2:72">
      <c r="B196" s="535"/>
      <c r="C196" s="535"/>
      <c r="D196" s="535"/>
      <c r="E196" s="535"/>
      <c r="F196" s="493" t="e">
        <f>VLOOKUP(E196,'Trade Code'!A:B,2,FALSE)</f>
        <v>#N/A</v>
      </c>
      <c r="G196" s="535"/>
      <c r="H196" s="535"/>
      <c r="I196" s="535"/>
      <c r="J196" s="535"/>
      <c r="K196" s="535"/>
      <c r="L196" s="535"/>
      <c r="M196" s="535"/>
      <c r="N196" s="535"/>
      <c r="O196" s="535"/>
      <c r="P196" s="535"/>
      <c r="Q196" s="535"/>
      <c r="R196" s="535"/>
      <c r="S196" s="535"/>
      <c r="T196" s="535"/>
      <c r="U196" s="535"/>
      <c r="V196" s="535"/>
      <c r="W196" s="535"/>
      <c r="X196" s="535"/>
      <c r="Y196" s="535"/>
      <c r="Z196" s="535"/>
      <c r="AA196" s="535"/>
      <c r="AB196" s="535"/>
      <c r="AC196" s="535"/>
      <c r="AD196" s="535"/>
      <c r="AE196" s="535"/>
      <c r="AF196" s="535"/>
      <c r="AG196" s="535"/>
      <c r="AH196" s="535"/>
      <c r="AI196" s="535"/>
      <c r="AJ196" s="535"/>
      <c r="AK196" s="535"/>
      <c r="AL196" s="535"/>
      <c r="AM196" s="535"/>
      <c r="AN196" s="535"/>
      <c r="AO196" s="535"/>
      <c r="AP196" s="535"/>
      <c r="AQ196" s="535"/>
      <c r="AR196" s="535"/>
      <c r="AS196" s="535"/>
      <c r="AT196" s="535"/>
      <c r="AU196" s="535"/>
      <c r="AV196" s="535"/>
      <c r="AW196" s="535"/>
      <c r="AX196" s="535"/>
      <c r="AY196" s="535"/>
      <c r="AZ196" s="535"/>
      <c r="BA196" s="535"/>
      <c r="BB196" s="535"/>
      <c r="BC196" s="535"/>
      <c r="BD196" s="535"/>
      <c r="BE196" s="535"/>
      <c r="BF196" s="535"/>
      <c r="BG196" s="535"/>
      <c r="BH196" s="535"/>
      <c r="BI196" s="535"/>
      <c r="BJ196" s="535"/>
      <c r="BK196" s="535"/>
      <c r="BL196" s="535"/>
      <c r="BM196" s="535"/>
      <c r="BN196" s="535"/>
      <c r="BO196" s="535"/>
      <c r="BP196" s="535"/>
      <c r="BQ196" s="535"/>
      <c r="BR196" s="535"/>
      <c r="BS196" s="535"/>
      <c r="BT196" s="535"/>
    </row>
    <row r="197" spans="2:72">
      <c r="B197" s="535"/>
      <c r="C197" s="535"/>
      <c r="D197" s="535"/>
      <c r="E197" s="535"/>
      <c r="F197" s="493" t="e">
        <f>VLOOKUP(E197,'Trade Code'!A:B,2,FALSE)</f>
        <v>#N/A</v>
      </c>
      <c r="G197" s="535"/>
      <c r="H197" s="535"/>
      <c r="I197" s="535"/>
      <c r="J197" s="535"/>
      <c r="K197" s="535"/>
      <c r="L197" s="535"/>
      <c r="M197" s="535"/>
      <c r="N197" s="535"/>
      <c r="O197" s="535"/>
      <c r="P197" s="535"/>
      <c r="Q197" s="535"/>
      <c r="R197" s="535"/>
      <c r="S197" s="535"/>
      <c r="T197" s="535"/>
      <c r="U197" s="535"/>
      <c r="V197" s="535"/>
      <c r="W197" s="535"/>
      <c r="X197" s="535"/>
      <c r="Y197" s="535"/>
      <c r="Z197" s="535"/>
      <c r="AA197" s="535"/>
      <c r="AB197" s="535"/>
      <c r="AC197" s="535"/>
      <c r="AD197" s="535"/>
      <c r="AE197" s="535"/>
      <c r="AF197" s="535"/>
      <c r="AG197" s="535"/>
      <c r="AH197" s="535"/>
      <c r="AI197" s="535"/>
      <c r="AJ197" s="535"/>
      <c r="AK197" s="535"/>
      <c r="AL197" s="535"/>
      <c r="AM197" s="535"/>
      <c r="AN197" s="535"/>
      <c r="AO197" s="535"/>
      <c r="AP197" s="535"/>
      <c r="AQ197" s="535"/>
      <c r="AR197" s="535"/>
      <c r="AS197" s="535"/>
      <c r="AT197" s="535"/>
      <c r="AU197" s="535"/>
      <c r="AV197" s="535"/>
      <c r="AW197" s="535"/>
      <c r="AX197" s="535"/>
      <c r="AY197" s="535"/>
      <c r="AZ197" s="535"/>
      <c r="BA197" s="535"/>
      <c r="BB197" s="535"/>
      <c r="BC197" s="535"/>
      <c r="BD197" s="535"/>
      <c r="BE197" s="535"/>
      <c r="BF197" s="535"/>
      <c r="BG197" s="535"/>
      <c r="BH197" s="535"/>
      <c r="BI197" s="535"/>
      <c r="BJ197" s="535"/>
      <c r="BK197" s="535"/>
      <c r="BL197" s="535"/>
      <c r="BM197" s="535"/>
      <c r="BN197" s="535"/>
      <c r="BO197" s="535"/>
      <c r="BP197" s="535"/>
      <c r="BQ197" s="535"/>
      <c r="BR197" s="535"/>
      <c r="BS197" s="535"/>
      <c r="BT197" s="535"/>
    </row>
    <row r="198" spans="2:72">
      <c r="B198" s="535"/>
      <c r="C198" s="535"/>
      <c r="D198" s="535"/>
      <c r="E198" s="535"/>
      <c r="F198" s="493" t="e">
        <f>VLOOKUP(E198,'Trade Code'!A:B,2,FALSE)</f>
        <v>#N/A</v>
      </c>
      <c r="G198" s="535"/>
      <c r="H198" s="535"/>
      <c r="I198" s="535"/>
      <c r="J198" s="535"/>
      <c r="K198" s="535"/>
      <c r="L198" s="535"/>
      <c r="M198" s="535"/>
      <c r="N198" s="535"/>
      <c r="O198" s="535"/>
      <c r="P198" s="535"/>
      <c r="Q198" s="535"/>
      <c r="R198" s="535"/>
      <c r="S198" s="535"/>
      <c r="T198" s="535"/>
      <c r="U198" s="535"/>
      <c r="V198" s="535"/>
      <c r="W198" s="535"/>
      <c r="X198" s="535"/>
      <c r="Y198" s="535"/>
      <c r="Z198" s="535"/>
      <c r="AA198" s="535"/>
      <c r="AB198" s="535"/>
      <c r="AC198" s="535"/>
      <c r="AD198" s="535"/>
      <c r="AE198" s="535"/>
      <c r="AF198" s="535"/>
      <c r="AG198" s="535"/>
      <c r="AH198" s="535"/>
      <c r="AI198" s="535"/>
      <c r="AJ198" s="535"/>
      <c r="AK198" s="535"/>
      <c r="AL198" s="535"/>
      <c r="AM198" s="535"/>
      <c r="AN198" s="535"/>
      <c r="AO198" s="535"/>
      <c r="AP198" s="535"/>
      <c r="AQ198" s="535"/>
      <c r="AR198" s="535"/>
      <c r="AS198" s="535"/>
      <c r="AT198" s="535"/>
      <c r="AU198" s="535"/>
      <c r="AV198" s="535"/>
      <c r="AW198" s="535"/>
      <c r="AX198" s="535"/>
      <c r="AY198" s="535"/>
      <c r="AZ198" s="535"/>
      <c r="BA198" s="535"/>
      <c r="BB198" s="535"/>
      <c r="BC198" s="535"/>
      <c r="BD198" s="535"/>
      <c r="BE198" s="535"/>
      <c r="BF198" s="535"/>
      <c r="BG198" s="535"/>
      <c r="BH198" s="535"/>
      <c r="BI198" s="535"/>
      <c r="BJ198" s="535"/>
      <c r="BK198" s="535"/>
      <c r="BL198" s="535"/>
      <c r="BM198" s="535"/>
      <c r="BN198" s="535"/>
      <c r="BO198" s="535"/>
      <c r="BP198" s="535"/>
      <c r="BQ198" s="535"/>
      <c r="BR198" s="535"/>
      <c r="BS198" s="535"/>
      <c r="BT198" s="535"/>
    </row>
    <row r="199" spans="2:72">
      <c r="B199" s="535"/>
      <c r="C199" s="535"/>
      <c r="D199" s="535"/>
      <c r="E199" s="535"/>
      <c r="F199" s="493" t="e">
        <f>VLOOKUP(E199,'Trade Code'!A:B,2,FALSE)</f>
        <v>#N/A</v>
      </c>
      <c r="G199" s="535"/>
      <c r="H199" s="535"/>
      <c r="I199" s="535"/>
      <c r="J199" s="535"/>
      <c r="K199" s="535"/>
      <c r="L199" s="535"/>
      <c r="M199" s="535"/>
      <c r="N199" s="535"/>
      <c r="O199" s="535"/>
      <c r="P199" s="535"/>
      <c r="Q199" s="535"/>
      <c r="R199" s="535"/>
      <c r="S199" s="535"/>
      <c r="T199" s="535"/>
      <c r="U199" s="535"/>
      <c r="V199" s="535"/>
      <c r="W199" s="535"/>
      <c r="X199" s="535"/>
      <c r="Y199" s="535"/>
      <c r="Z199" s="535"/>
      <c r="AA199" s="535"/>
      <c r="AB199" s="535"/>
      <c r="AC199" s="535"/>
      <c r="AD199" s="535"/>
      <c r="AE199" s="535"/>
      <c r="AF199" s="535"/>
      <c r="AG199" s="535"/>
      <c r="AH199" s="535"/>
      <c r="AI199" s="535"/>
      <c r="AJ199" s="535"/>
      <c r="AK199" s="535"/>
      <c r="AL199" s="535"/>
      <c r="AM199" s="535"/>
      <c r="AN199" s="535"/>
      <c r="AO199" s="535"/>
      <c r="AP199" s="535"/>
      <c r="AQ199" s="535"/>
      <c r="AR199" s="535"/>
      <c r="AS199" s="535"/>
      <c r="AT199" s="535"/>
      <c r="AU199" s="535"/>
      <c r="AV199" s="535"/>
      <c r="AW199" s="535"/>
      <c r="AX199" s="535"/>
      <c r="AY199" s="535"/>
      <c r="AZ199" s="535"/>
      <c r="BA199" s="535"/>
      <c r="BB199" s="535"/>
      <c r="BC199" s="535"/>
      <c r="BD199" s="535"/>
      <c r="BE199" s="535"/>
      <c r="BF199" s="535"/>
      <c r="BG199" s="535"/>
      <c r="BH199" s="535"/>
      <c r="BI199" s="535"/>
      <c r="BJ199" s="535"/>
      <c r="BK199" s="535"/>
      <c r="BL199" s="535"/>
      <c r="BM199" s="535"/>
      <c r="BN199" s="535"/>
      <c r="BO199" s="535"/>
      <c r="BP199" s="535"/>
      <c r="BQ199" s="535"/>
      <c r="BR199" s="535"/>
      <c r="BS199" s="535"/>
      <c r="BT199" s="535"/>
    </row>
    <row r="200" spans="2:72">
      <c r="B200" s="535"/>
      <c r="C200" s="535"/>
      <c r="D200" s="535"/>
      <c r="E200" s="535"/>
      <c r="F200" s="493" t="e">
        <f>VLOOKUP(E200,'Trade Code'!A:B,2,FALSE)</f>
        <v>#N/A</v>
      </c>
      <c r="G200" s="535"/>
      <c r="H200" s="535"/>
      <c r="I200" s="535"/>
      <c r="J200" s="535"/>
      <c r="K200" s="535"/>
      <c r="L200" s="535"/>
      <c r="M200" s="535"/>
      <c r="N200" s="535"/>
      <c r="O200" s="535"/>
      <c r="P200" s="535"/>
      <c r="Q200" s="535"/>
      <c r="R200" s="535"/>
      <c r="S200" s="535"/>
      <c r="T200" s="535"/>
      <c r="U200" s="535"/>
      <c r="V200" s="535"/>
      <c r="W200" s="535"/>
      <c r="X200" s="535"/>
      <c r="Y200" s="535"/>
      <c r="Z200" s="535"/>
      <c r="AA200" s="535"/>
      <c r="AB200" s="535"/>
      <c r="AC200" s="535"/>
      <c r="AD200" s="535"/>
      <c r="AE200" s="535"/>
      <c r="AF200" s="535"/>
      <c r="AG200" s="535"/>
      <c r="AH200" s="535"/>
      <c r="AI200" s="535"/>
      <c r="AJ200" s="535"/>
      <c r="AK200" s="535"/>
      <c r="AL200" s="535"/>
      <c r="AM200" s="535"/>
      <c r="AN200" s="535"/>
      <c r="AO200" s="535"/>
      <c r="AP200" s="535"/>
      <c r="AQ200" s="535"/>
      <c r="AR200" s="535"/>
      <c r="AS200" s="535"/>
      <c r="AT200" s="535"/>
      <c r="AU200" s="535"/>
      <c r="AV200" s="535"/>
      <c r="AW200" s="535"/>
      <c r="AX200" s="535"/>
      <c r="AY200" s="535"/>
      <c r="AZ200" s="535"/>
      <c r="BA200" s="535"/>
      <c r="BB200" s="535"/>
      <c r="BC200" s="535"/>
      <c r="BD200" s="535"/>
      <c r="BE200" s="535"/>
      <c r="BF200" s="535"/>
      <c r="BG200" s="535"/>
      <c r="BH200" s="535"/>
      <c r="BI200" s="535"/>
      <c r="BJ200" s="535"/>
      <c r="BK200" s="535"/>
      <c r="BL200" s="535"/>
      <c r="BM200" s="535"/>
      <c r="BN200" s="535"/>
      <c r="BO200" s="535"/>
      <c r="BP200" s="535"/>
      <c r="BQ200" s="535"/>
      <c r="BR200" s="535"/>
      <c r="BS200" s="535"/>
      <c r="BT200" s="535"/>
    </row>
    <row r="201" spans="2:72">
      <c r="B201" s="535"/>
      <c r="C201" s="535"/>
      <c r="D201" s="535"/>
      <c r="E201" s="535"/>
      <c r="F201" s="493" t="e">
        <f>VLOOKUP(E201,'Trade Code'!A:B,2,FALSE)</f>
        <v>#N/A</v>
      </c>
      <c r="G201" s="535"/>
      <c r="H201" s="535"/>
      <c r="I201" s="535"/>
      <c r="J201" s="535"/>
      <c r="K201" s="535"/>
      <c r="L201" s="535"/>
      <c r="M201" s="535"/>
      <c r="N201" s="535"/>
      <c r="O201" s="535"/>
      <c r="P201" s="535"/>
      <c r="Q201" s="535"/>
      <c r="R201" s="535"/>
      <c r="S201" s="535"/>
      <c r="T201" s="535"/>
      <c r="U201" s="535"/>
      <c r="V201" s="535"/>
      <c r="W201" s="535"/>
      <c r="X201" s="535"/>
      <c r="Y201" s="535"/>
      <c r="Z201" s="535"/>
      <c r="AA201" s="535"/>
      <c r="AB201" s="535"/>
      <c r="AC201" s="535"/>
      <c r="AD201" s="535"/>
      <c r="AE201" s="535"/>
      <c r="AF201" s="535"/>
      <c r="AG201" s="535"/>
      <c r="AH201" s="535"/>
      <c r="AI201" s="535"/>
      <c r="AJ201" s="535"/>
      <c r="AK201" s="535"/>
      <c r="AL201" s="535"/>
      <c r="AM201" s="535"/>
      <c r="AN201" s="535"/>
      <c r="AO201" s="535"/>
      <c r="AP201" s="535"/>
      <c r="AQ201" s="535"/>
      <c r="AR201" s="535"/>
      <c r="AS201" s="535"/>
      <c r="AT201" s="535"/>
      <c r="AU201" s="535"/>
      <c r="AV201" s="535"/>
      <c r="AW201" s="535"/>
      <c r="AX201" s="535"/>
      <c r="AY201" s="535"/>
      <c r="AZ201" s="535"/>
      <c r="BA201" s="535"/>
      <c r="BB201" s="535"/>
      <c r="BC201" s="535"/>
      <c r="BD201" s="535"/>
      <c r="BE201" s="535"/>
      <c r="BF201" s="535"/>
      <c r="BG201" s="535"/>
      <c r="BH201" s="535"/>
      <c r="BI201" s="535"/>
      <c r="BJ201" s="535"/>
      <c r="BK201" s="535"/>
      <c r="BL201" s="535"/>
      <c r="BM201" s="535"/>
      <c r="BN201" s="535"/>
      <c r="BO201" s="535"/>
      <c r="BP201" s="535"/>
      <c r="BQ201" s="535"/>
      <c r="BR201" s="535"/>
      <c r="BS201" s="535"/>
      <c r="BT201" s="535"/>
    </row>
    <row r="202" spans="2:72">
      <c r="B202" s="535"/>
      <c r="C202" s="535"/>
      <c r="D202" s="535"/>
      <c r="E202" s="535"/>
      <c r="F202" s="493" t="e">
        <f>VLOOKUP(E202,'Trade Code'!A:B,2,FALSE)</f>
        <v>#N/A</v>
      </c>
      <c r="G202" s="535"/>
      <c r="H202" s="535"/>
      <c r="I202" s="535"/>
      <c r="J202" s="535"/>
      <c r="K202" s="535"/>
      <c r="L202" s="535"/>
      <c r="M202" s="535"/>
      <c r="N202" s="535"/>
      <c r="O202" s="535"/>
      <c r="P202" s="535"/>
      <c r="Q202" s="535"/>
      <c r="R202" s="535"/>
      <c r="S202" s="535"/>
      <c r="T202" s="535"/>
      <c r="U202" s="535"/>
      <c r="V202" s="535"/>
      <c r="W202" s="535"/>
      <c r="X202" s="535"/>
      <c r="Y202" s="535"/>
      <c r="Z202" s="535"/>
      <c r="AA202" s="535"/>
      <c r="AB202" s="535"/>
      <c r="AC202" s="535"/>
      <c r="AD202" s="535"/>
      <c r="AE202" s="535"/>
      <c r="AF202" s="535"/>
      <c r="AG202" s="535"/>
      <c r="AH202" s="535"/>
      <c r="AI202" s="535"/>
      <c r="AJ202" s="535"/>
      <c r="AK202" s="535"/>
      <c r="AL202" s="535"/>
      <c r="AM202" s="535"/>
      <c r="AN202" s="535"/>
      <c r="AO202" s="535"/>
      <c r="AP202" s="535"/>
      <c r="AQ202" s="535"/>
      <c r="AR202" s="535"/>
      <c r="AS202" s="535"/>
      <c r="AT202" s="535"/>
      <c r="AU202" s="535"/>
      <c r="AV202" s="535"/>
      <c r="AW202" s="535"/>
      <c r="AX202" s="535"/>
      <c r="AY202" s="535"/>
      <c r="AZ202" s="535"/>
      <c r="BA202" s="535"/>
      <c r="BB202" s="535"/>
      <c r="BC202" s="535"/>
      <c r="BD202" s="535"/>
      <c r="BE202" s="535"/>
      <c r="BF202" s="535"/>
      <c r="BG202" s="535"/>
      <c r="BH202" s="535"/>
      <c r="BI202" s="535"/>
      <c r="BJ202" s="535"/>
      <c r="BK202" s="535"/>
      <c r="BL202" s="535"/>
      <c r="BM202" s="535"/>
      <c r="BN202" s="535"/>
      <c r="BO202" s="535"/>
      <c r="BP202" s="535"/>
      <c r="BQ202" s="535"/>
      <c r="BR202" s="535"/>
      <c r="BS202" s="535"/>
      <c r="BT202" s="535"/>
    </row>
    <row r="203" spans="2:72">
      <c r="B203" s="535"/>
      <c r="C203" s="535"/>
      <c r="D203" s="535"/>
      <c r="E203" s="535"/>
      <c r="F203" s="493" t="e">
        <f>VLOOKUP(E203,'Trade Code'!A:B,2,FALSE)</f>
        <v>#N/A</v>
      </c>
      <c r="G203" s="535"/>
      <c r="H203" s="535"/>
      <c r="I203" s="535"/>
      <c r="J203" s="535"/>
      <c r="K203" s="535"/>
      <c r="L203" s="535"/>
      <c r="M203" s="535"/>
      <c r="N203" s="535"/>
      <c r="O203" s="535"/>
      <c r="P203" s="535"/>
      <c r="Q203" s="535"/>
      <c r="R203" s="535"/>
      <c r="S203" s="535"/>
      <c r="T203" s="535"/>
      <c r="U203" s="535"/>
      <c r="V203" s="535"/>
      <c r="W203" s="535"/>
      <c r="X203" s="535"/>
      <c r="Y203" s="535"/>
      <c r="Z203" s="535"/>
      <c r="AA203" s="535"/>
      <c r="AB203" s="535"/>
      <c r="AC203" s="535"/>
      <c r="AD203" s="535"/>
      <c r="AE203" s="535"/>
      <c r="AF203" s="535"/>
      <c r="AG203" s="535"/>
      <c r="AH203" s="535"/>
      <c r="AI203" s="535"/>
      <c r="AJ203" s="535"/>
      <c r="AK203" s="535"/>
      <c r="AL203" s="535"/>
      <c r="AM203" s="535"/>
      <c r="AN203" s="535"/>
      <c r="AO203" s="535"/>
      <c r="AP203" s="535"/>
      <c r="AQ203" s="535"/>
      <c r="AR203" s="535"/>
      <c r="AS203" s="535"/>
      <c r="AT203" s="535"/>
      <c r="AU203" s="535"/>
      <c r="AV203" s="535"/>
      <c r="AW203" s="535"/>
      <c r="AX203" s="535"/>
      <c r="AY203" s="535"/>
      <c r="AZ203" s="535"/>
      <c r="BA203" s="535"/>
      <c r="BB203" s="535"/>
      <c r="BC203" s="535"/>
      <c r="BD203" s="535"/>
      <c r="BE203" s="535"/>
      <c r="BF203" s="535"/>
      <c r="BG203" s="535"/>
      <c r="BH203" s="535"/>
      <c r="BI203" s="535"/>
      <c r="BJ203" s="535"/>
      <c r="BK203" s="535"/>
      <c r="BL203" s="535"/>
      <c r="BM203" s="535"/>
      <c r="BN203" s="535"/>
      <c r="BO203" s="535"/>
      <c r="BP203" s="535"/>
      <c r="BQ203" s="535"/>
      <c r="BR203" s="535"/>
      <c r="BS203" s="535"/>
      <c r="BT203" s="535"/>
    </row>
    <row r="204" spans="2:72">
      <c r="B204" s="535"/>
      <c r="C204" s="535"/>
      <c r="D204" s="535"/>
      <c r="E204" s="535"/>
      <c r="F204" s="493" t="e">
        <f>VLOOKUP(E204,'Trade Code'!A:B,2,FALSE)</f>
        <v>#N/A</v>
      </c>
      <c r="G204" s="535"/>
      <c r="H204" s="535"/>
      <c r="I204" s="535"/>
      <c r="J204" s="535"/>
      <c r="K204" s="535"/>
      <c r="L204" s="535"/>
      <c r="M204" s="535"/>
      <c r="N204" s="535"/>
      <c r="O204" s="535"/>
      <c r="P204" s="535"/>
      <c r="Q204" s="535"/>
      <c r="R204" s="535"/>
      <c r="S204" s="535"/>
      <c r="T204" s="535"/>
      <c r="U204" s="535"/>
      <c r="V204" s="535"/>
      <c r="W204" s="535"/>
      <c r="X204" s="535"/>
      <c r="Y204" s="535"/>
      <c r="Z204" s="535"/>
      <c r="AA204" s="535"/>
      <c r="AB204" s="535"/>
      <c r="AC204" s="535"/>
      <c r="AD204" s="535"/>
      <c r="AE204" s="535"/>
      <c r="AF204" s="535"/>
      <c r="AG204" s="535"/>
      <c r="AH204" s="535"/>
      <c r="AI204" s="535"/>
      <c r="AJ204" s="535"/>
      <c r="AK204" s="535"/>
      <c r="AL204" s="535"/>
      <c r="AM204" s="535"/>
      <c r="AN204" s="535"/>
      <c r="AO204" s="535"/>
      <c r="AP204" s="535"/>
      <c r="AQ204" s="535"/>
      <c r="AR204" s="535"/>
      <c r="AS204" s="535"/>
      <c r="AT204" s="535"/>
      <c r="AU204" s="535"/>
      <c r="AV204" s="535"/>
      <c r="AW204" s="535"/>
      <c r="AX204" s="535"/>
      <c r="AY204" s="535"/>
      <c r="AZ204" s="535"/>
      <c r="BA204" s="535"/>
      <c r="BB204" s="535"/>
      <c r="BC204" s="535"/>
      <c r="BD204" s="535"/>
      <c r="BE204" s="535"/>
      <c r="BF204" s="535"/>
      <c r="BG204" s="535"/>
      <c r="BH204" s="535"/>
      <c r="BI204" s="535"/>
      <c r="BJ204" s="535"/>
      <c r="BK204" s="535"/>
      <c r="BL204" s="535"/>
      <c r="BM204" s="535"/>
      <c r="BN204" s="535"/>
      <c r="BO204" s="535"/>
      <c r="BP204" s="535"/>
      <c r="BQ204" s="535"/>
      <c r="BR204" s="535"/>
      <c r="BS204" s="535"/>
      <c r="BT204" s="535"/>
    </row>
    <row r="205" spans="2:72">
      <c r="B205" s="535"/>
      <c r="C205" s="535"/>
      <c r="D205" s="535"/>
      <c r="E205" s="535"/>
      <c r="F205" s="493" t="e">
        <f>VLOOKUP(E205,'Trade Code'!A:B,2,FALSE)</f>
        <v>#N/A</v>
      </c>
      <c r="G205" s="535"/>
      <c r="H205" s="535"/>
      <c r="I205" s="535"/>
      <c r="J205" s="535"/>
      <c r="K205" s="535"/>
      <c r="L205" s="535"/>
      <c r="M205" s="535"/>
      <c r="N205" s="535"/>
      <c r="O205" s="535"/>
      <c r="P205" s="535"/>
      <c r="Q205" s="535"/>
      <c r="R205" s="535"/>
      <c r="S205" s="535"/>
      <c r="T205" s="535"/>
      <c r="U205" s="535"/>
      <c r="V205" s="535"/>
      <c r="W205" s="535"/>
      <c r="X205" s="535"/>
      <c r="Y205" s="535"/>
      <c r="Z205" s="535"/>
      <c r="AA205" s="535"/>
      <c r="AB205" s="535"/>
      <c r="AC205" s="535"/>
      <c r="AD205" s="535"/>
      <c r="AE205" s="535"/>
      <c r="AF205" s="535"/>
      <c r="AG205" s="535"/>
      <c r="AH205" s="535"/>
      <c r="AI205" s="535"/>
      <c r="AJ205" s="535"/>
      <c r="AK205" s="535"/>
      <c r="AL205" s="535"/>
      <c r="AM205" s="535"/>
      <c r="AN205" s="535"/>
      <c r="AO205" s="535"/>
      <c r="AP205" s="535"/>
      <c r="AQ205" s="535"/>
      <c r="AR205" s="535"/>
      <c r="AS205" s="535"/>
      <c r="AT205" s="535"/>
      <c r="AU205" s="535"/>
      <c r="AV205" s="535"/>
      <c r="AW205" s="535"/>
      <c r="AX205" s="535"/>
      <c r="AY205" s="535"/>
      <c r="AZ205" s="535"/>
      <c r="BA205" s="535"/>
      <c r="BB205" s="535"/>
      <c r="BC205" s="535"/>
      <c r="BD205" s="535"/>
      <c r="BE205" s="535"/>
      <c r="BF205" s="535"/>
      <c r="BG205" s="535"/>
      <c r="BH205" s="535"/>
      <c r="BI205" s="535"/>
      <c r="BJ205" s="535"/>
      <c r="BK205" s="535"/>
      <c r="BL205" s="535"/>
      <c r="BM205" s="535"/>
      <c r="BN205" s="535"/>
      <c r="BO205" s="535"/>
      <c r="BP205" s="535"/>
      <c r="BQ205" s="535"/>
      <c r="BR205" s="535"/>
      <c r="BS205" s="535"/>
      <c r="BT205" s="535"/>
    </row>
    <row r="206" spans="2:72">
      <c r="B206" s="535"/>
      <c r="C206" s="535"/>
      <c r="D206" s="535"/>
      <c r="E206" s="535"/>
      <c r="F206" s="493" t="e">
        <f>VLOOKUP(E206,'Trade Code'!A:B,2,FALSE)</f>
        <v>#N/A</v>
      </c>
      <c r="G206" s="535"/>
      <c r="H206" s="535"/>
      <c r="I206" s="535"/>
      <c r="J206" s="535"/>
      <c r="K206" s="535"/>
      <c r="L206" s="535"/>
      <c r="M206" s="535"/>
      <c r="N206" s="535"/>
      <c r="O206" s="535"/>
      <c r="P206" s="535"/>
      <c r="Q206" s="535"/>
      <c r="R206" s="535"/>
      <c r="S206" s="535"/>
      <c r="T206" s="535"/>
      <c r="U206" s="535"/>
      <c r="V206" s="535"/>
      <c r="W206" s="535"/>
      <c r="X206" s="535"/>
      <c r="Y206" s="535"/>
      <c r="Z206" s="535"/>
      <c r="AA206" s="535"/>
      <c r="AB206" s="535"/>
      <c r="AC206" s="535"/>
      <c r="AD206" s="535"/>
      <c r="AE206" s="535"/>
      <c r="AF206" s="535"/>
      <c r="AG206" s="535"/>
      <c r="AH206" s="535"/>
      <c r="AI206" s="535"/>
      <c r="AJ206" s="535"/>
      <c r="AK206" s="535"/>
      <c r="AL206" s="535"/>
      <c r="AM206" s="535"/>
      <c r="AN206" s="535"/>
      <c r="AO206" s="535"/>
      <c r="AP206" s="535"/>
      <c r="AQ206" s="535"/>
      <c r="AR206" s="535"/>
      <c r="AS206" s="535"/>
      <c r="AT206" s="535"/>
      <c r="AU206" s="535"/>
      <c r="AV206" s="535"/>
      <c r="AW206" s="535"/>
      <c r="AX206" s="535"/>
      <c r="AY206" s="535"/>
      <c r="AZ206" s="535"/>
      <c r="BA206" s="535"/>
      <c r="BB206" s="535"/>
      <c r="BC206" s="535"/>
      <c r="BD206" s="535"/>
      <c r="BE206" s="535"/>
      <c r="BF206" s="535"/>
      <c r="BG206" s="535"/>
      <c r="BH206" s="535"/>
      <c r="BI206" s="535"/>
      <c r="BJ206" s="535"/>
      <c r="BK206" s="535"/>
      <c r="BL206" s="535"/>
      <c r="BM206" s="535"/>
      <c r="BN206" s="535"/>
      <c r="BO206" s="535"/>
      <c r="BP206" s="535"/>
      <c r="BQ206" s="535"/>
      <c r="BR206" s="535"/>
      <c r="BS206" s="535"/>
      <c r="BT206" s="535"/>
    </row>
    <row r="207" spans="2:72">
      <c r="B207" s="535"/>
      <c r="C207" s="535"/>
      <c r="D207" s="535"/>
      <c r="E207" s="535"/>
      <c r="F207" s="493" t="e">
        <f>VLOOKUP(E207,'Trade Code'!A:B,2,FALSE)</f>
        <v>#N/A</v>
      </c>
      <c r="G207" s="535"/>
      <c r="H207" s="535"/>
      <c r="I207" s="535"/>
      <c r="J207" s="535"/>
      <c r="K207" s="535"/>
      <c r="L207" s="535"/>
      <c r="M207" s="535"/>
      <c r="N207" s="535"/>
      <c r="O207" s="535"/>
      <c r="P207" s="535"/>
      <c r="Q207" s="535"/>
      <c r="R207" s="535"/>
      <c r="S207" s="535"/>
      <c r="T207" s="535"/>
      <c r="U207" s="535"/>
      <c r="V207" s="535"/>
      <c r="W207" s="535"/>
      <c r="X207" s="535"/>
      <c r="Y207" s="535"/>
      <c r="Z207" s="535"/>
      <c r="AA207" s="535"/>
      <c r="AB207" s="535"/>
      <c r="AC207" s="535"/>
      <c r="AD207" s="535"/>
      <c r="AE207" s="535"/>
      <c r="AF207" s="535"/>
      <c r="AG207" s="535"/>
      <c r="AH207" s="535"/>
      <c r="AI207" s="535"/>
      <c r="AJ207" s="535"/>
      <c r="AK207" s="535"/>
      <c r="AL207" s="535"/>
      <c r="AM207" s="535"/>
      <c r="AN207" s="535"/>
      <c r="AO207" s="535"/>
      <c r="AP207" s="535"/>
      <c r="AQ207" s="535"/>
      <c r="AR207" s="535"/>
      <c r="AS207" s="535"/>
      <c r="AT207" s="535"/>
      <c r="AU207" s="535"/>
      <c r="AV207" s="535"/>
      <c r="AW207" s="535"/>
      <c r="AX207" s="535"/>
      <c r="AY207" s="535"/>
      <c r="AZ207" s="535"/>
      <c r="BA207" s="535"/>
      <c r="BB207" s="535"/>
      <c r="BC207" s="535"/>
      <c r="BD207" s="535"/>
      <c r="BE207" s="535"/>
      <c r="BF207" s="535"/>
      <c r="BG207" s="535"/>
      <c r="BH207" s="535"/>
      <c r="BI207" s="535"/>
      <c r="BJ207" s="535"/>
      <c r="BK207" s="535"/>
      <c r="BL207" s="535"/>
      <c r="BM207" s="535"/>
      <c r="BN207" s="535"/>
      <c r="BO207" s="535"/>
      <c r="BP207" s="535"/>
      <c r="BQ207" s="535"/>
      <c r="BR207" s="535"/>
      <c r="BS207" s="535"/>
      <c r="BT207" s="535"/>
    </row>
    <row r="208" spans="2:72">
      <c r="B208" s="535"/>
      <c r="C208" s="535"/>
      <c r="D208" s="535"/>
      <c r="E208" s="535"/>
      <c r="F208" s="493" t="e">
        <f>VLOOKUP(E208,'Trade Code'!A:B,2,FALSE)</f>
        <v>#N/A</v>
      </c>
      <c r="G208" s="535"/>
      <c r="H208" s="535"/>
      <c r="I208" s="535"/>
      <c r="J208" s="535"/>
      <c r="K208" s="535"/>
      <c r="L208" s="535"/>
      <c r="M208" s="535"/>
      <c r="N208" s="535"/>
      <c r="O208" s="535"/>
      <c r="P208" s="535"/>
      <c r="Q208" s="535"/>
      <c r="R208" s="535"/>
      <c r="S208" s="535"/>
      <c r="T208" s="535"/>
      <c r="U208" s="535"/>
      <c r="V208" s="535"/>
      <c r="W208" s="535"/>
      <c r="X208" s="535"/>
      <c r="Y208" s="535"/>
      <c r="Z208" s="535"/>
      <c r="AA208" s="535"/>
      <c r="AB208" s="535"/>
      <c r="AC208" s="535"/>
      <c r="AD208" s="535"/>
      <c r="AE208" s="535"/>
      <c r="AF208" s="535"/>
      <c r="AG208" s="535"/>
      <c r="AH208" s="535"/>
      <c r="AI208" s="535"/>
      <c r="AJ208" s="535"/>
      <c r="AK208" s="535"/>
      <c r="AL208" s="535"/>
      <c r="AM208" s="535"/>
      <c r="AN208" s="535"/>
      <c r="AO208" s="535"/>
      <c r="AP208" s="535"/>
      <c r="AQ208" s="535"/>
      <c r="AR208" s="535"/>
      <c r="AS208" s="535"/>
      <c r="AT208" s="535"/>
      <c r="AU208" s="535"/>
      <c r="AV208" s="535"/>
      <c r="AW208" s="535"/>
      <c r="AX208" s="535"/>
      <c r="AY208" s="535"/>
      <c r="AZ208" s="535"/>
      <c r="BA208" s="535"/>
      <c r="BB208" s="535"/>
      <c r="BC208" s="535"/>
      <c r="BD208" s="535"/>
      <c r="BE208" s="535"/>
      <c r="BF208" s="535"/>
      <c r="BG208" s="535"/>
      <c r="BH208" s="535"/>
      <c r="BI208" s="535"/>
      <c r="BJ208" s="535"/>
      <c r="BK208" s="535"/>
      <c r="BL208" s="535"/>
      <c r="BM208" s="535"/>
      <c r="BN208" s="535"/>
      <c r="BO208" s="535"/>
      <c r="BP208" s="535"/>
      <c r="BQ208" s="535"/>
      <c r="BR208" s="535"/>
      <c r="BS208" s="535"/>
      <c r="BT208" s="535"/>
    </row>
    <row r="209" spans="2:72">
      <c r="B209" s="535"/>
      <c r="C209" s="535"/>
      <c r="D209" s="535"/>
      <c r="E209" s="535"/>
      <c r="F209" s="493" t="e">
        <f>VLOOKUP(E209,'Trade Code'!A:B,2,FALSE)</f>
        <v>#N/A</v>
      </c>
      <c r="G209" s="535"/>
      <c r="H209" s="535"/>
      <c r="I209" s="535"/>
      <c r="J209" s="535"/>
      <c r="K209" s="535"/>
      <c r="L209" s="535"/>
      <c r="M209" s="535"/>
      <c r="N209" s="535"/>
      <c r="O209" s="535"/>
      <c r="P209" s="535"/>
      <c r="Q209" s="535"/>
      <c r="R209" s="535"/>
      <c r="S209" s="535"/>
      <c r="T209" s="535"/>
      <c r="U209" s="535"/>
      <c r="V209" s="535"/>
      <c r="W209" s="535"/>
      <c r="X209" s="535"/>
      <c r="Y209" s="535"/>
      <c r="Z209" s="535"/>
      <c r="AA209" s="535"/>
      <c r="AB209" s="535"/>
      <c r="AC209" s="535"/>
      <c r="AD209" s="535"/>
      <c r="AE209" s="535"/>
      <c r="AF209" s="535"/>
      <c r="AG209" s="535"/>
      <c r="AH209" s="535"/>
      <c r="AI209" s="535"/>
      <c r="AJ209" s="535"/>
      <c r="AK209" s="535"/>
      <c r="AL209" s="535"/>
      <c r="AM209" s="535"/>
      <c r="AN209" s="535"/>
      <c r="AO209" s="535"/>
      <c r="AP209" s="535"/>
      <c r="AQ209" s="535"/>
      <c r="AR209" s="535"/>
      <c r="AS209" s="535"/>
      <c r="AT209" s="535"/>
      <c r="AU209" s="535"/>
      <c r="AV209" s="535"/>
      <c r="AW209" s="535"/>
      <c r="AX209" s="535"/>
      <c r="AY209" s="535"/>
      <c r="AZ209" s="535"/>
      <c r="BA209" s="535"/>
      <c r="BB209" s="535"/>
      <c r="BC209" s="535"/>
      <c r="BD209" s="535"/>
      <c r="BE209" s="535"/>
      <c r="BF209" s="535"/>
      <c r="BG209" s="535"/>
      <c r="BH209" s="535"/>
      <c r="BI209" s="535"/>
      <c r="BJ209" s="535"/>
      <c r="BK209" s="535"/>
      <c r="BL209" s="535"/>
      <c r="BM209" s="535"/>
      <c r="BN209" s="535"/>
      <c r="BO209" s="535"/>
      <c r="BP209" s="535"/>
      <c r="BQ209" s="535"/>
      <c r="BR209" s="535"/>
      <c r="BS209" s="535"/>
      <c r="BT209" s="535"/>
    </row>
    <row r="210" spans="2:72">
      <c r="B210" s="535"/>
      <c r="C210" s="535"/>
      <c r="D210" s="535"/>
      <c r="E210" s="535"/>
      <c r="F210" s="493" t="e">
        <f>VLOOKUP(E210,'Trade Code'!A:B,2,FALSE)</f>
        <v>#N/A</v>
      </c>
      <c r="G210" s="535"/>
      <c r="H210" s="535"/>
      <c r="I210" s="535"/>
      <c r="J210" s="535"/>
      <c r="K210" s="535"/>
      <c r="L210" s="535"/>
      <c r="M210" s="535"/>
      <c r="N210" s="535"/>
      <c r="O210" s="535"/>
      <c r="P210" s="535"/>
      <c r="Q210" s="535"/>
      <c r="R210" s="535"/>
      <c r="S210" s="535"/>
      <c r="T210" s="535"/>
      <c r="U210" s="535"/>
      <c r="V210" s="535"/>
      <c r="W210" s="535"/>
      <c r="X210" s="535"/>
      <c r="Y210" s="535"/>
      <c r="Z210" s="535"/>
      <c r="AA210" s="535"/>
      <c r="AB210" s="535"/>
      <c r="AC210" s="535"/>
      <c r="AD210" s="535"/>
      <c r="AE210" s="535"/>
      <c r="AF210" s="535"/>
      <c r="AG210" s="535"/>
      <c r="AH210" s="535"/>
      <c r="AI210" s="535"/>
      <c r="AJ210" s="535"/>
      <c r="AK210" s="535"/>
      <c r="AL210" s="535"/>
      <c r="AM210" s="535"/>
      <c r="AN210" s="535"/>
      <c r="AO210" s="535"/>
      <c r="AP210" s="535"/>
      <c r="AQ210" s="535"/>
      <c r="AR210" s="535"/>
      <c r="AS210" s="535"/>
      <c r="AT210" s="535"/>
      <c r="AU210" s="535"/>
      <c r="AV210" s="535"/>
      <c r="AW210" s="535"/>
      <c r="AX210" s="535"/>
      <c r="AY210" s="535"/>
      <c r="AZ210" s="535"/>
      <c r="BA210" s="535"/>
      <c r="BB210" s="535"/>
      <c r="BC210" s="535"/>
      <c r="BD210" s="535"/>
      <c r="BE210" s="535"/>
      <c r="BF210" s="535"/>
      <c r="BG210" s="535"/>
      <c r="BH210" s="535"/>
      <c r="BI210" s="535"/>
      <c r="BJ210" s="535"/>
      <c r="BK210" s="535"/>
      <c r="BL210" s="535"/>
      <c r="BM210" s="535"/>
      <c r="BN210" s="535"/>
      <c r="BO210" s="535"/>
      <c r="BP210" s="535"/>
      <c r="BQ210" s="535"/>
      <c r="BR210" s="535"/>
      <c r="BS210" s="535"/>
      <c r="BT210" s="535"/>
    </row>
    <row r="211" spans="2:72">
      <c r="B211" s="535"/>
      <c r="C211" s="535"/>
      <c r="D211" s="535"/>
      <c r="E211" s="535"/>
      <c r="F211" s="493" t="e">
        <f>VLOOKUP(E211,'Trade Code'!A:B,2,FALSE)</f>
        <v>#N/A</v>
      </c>
      <c r="G211" s="535"/>
      <c r="H211" s="535"/>
      <c r="I211" s="535"/>
      <c r="J211" s="535"/>
      <c r="K211" s="535"/>
      <c r="L211" s="535"/>
      <c r="M211" s="535"/>
      <c r="N211" s="535"/>
      <c r="O211" s="535"/>
      <c r="P211" s="535"/>
      <c r="Q211" s="535"/>
      <c r="R211" s="535"/>
      <c r="S211" s="535"/>
      <c r="T211" s="535"/>
      <c r="U211" s="535"/>
      <c r="V211" s="535"/>
      <c r="W211" s="535"/>
      <c r="X211" s="535"/>
      <c r="Y211" s="535"/>
      <c r="Z211" s="535"/>
      <c r="AA211" s="535"/>
      <c r="AB211" s="535"/>
      <c r="AC211" s="535"/>
      <c r="AD211" s="535"/>
      <c r="AE211" s="535"/>
      <c r="AF211" s="535"/>
      <c r="AG211" s="535"/>
      <c r="AH211" s="535"/>
      <c r="AI211" s="535"/>
      <c r="AJ211" s="535"/>
      <c r="AK211" s="535"/>
      <c r="AL211" s="535"/>
      <c r="AM211" s="535"/>
      <c r="AN211" s="535"/>
      <c r="AO211" s="535"/>
      <c r="AP211" s="535"/>
      <c r="AQ211" s="535"/>
      <c r="AR211" s="535"/>
      <c r="AS211" s="535"/>
      <c r="AT211" s="535"/>
      <c r="AU211" s="535"/>
      <c r="AV211" s="535"/>
      <c r="AW211" s="535"/>
      <c r="AX211" s="535"/>
      <c r="AY211" s="535"/>
      <c r="AZ211" s="535"/>
      <c r="BA211" s="535"/>
      <c r="BB211" s="535"/>
      <c r="BC211" s="535"/>
      <c r="BD211" s="535"/>
      <c r="BE211" s="535"/>
      <c r="BF211" s="535"/>
      <c r="BG211" s="535"/>
      <c r="BH211" s="535"/>
      <c r="BI211" s="535"/>
      <c r="BJ211" s="535"/>
      <c r="BK211" s="535"/>
      <c r="BL211" s="535"/>
      <c r="BM211" s="535"/>
      <c r="BN211" s="535"/>
      <c r="BO211" s="535"/>
      <c r="BP211" s="535"/>
      <c r="BQ211" s="535"/>
      <c r="BR211" s="535"/>
      <c r="BS211" s="535"/>
      <c r="BT211" s="535"/>
    </row>
    <row r="212" spans="2:72">
      <c r="B212" s="535"/>
      <c r="C212" s="535"/>
      <c r="D212" s="535"/>
      <c r="E212" s="535"/>
      <c r="F212" s="493" t="e">
        <f>VLOOKUP(E212,'Trade Code'!A:B,2,FALSE)</f>
        <v>#N/A</v>
      </c>
      <c r="G212" s="535"/>
      <c r="H212" s="535"/>
      <c r="I212" s="535"/>
      <c r="J212" s="535"/>
      <c r="K212" s="535"/>
      <c r="L212" s="535"/>
      <c r="M212" s="535"/>
      <c r="N212" s="535"/>
      <c r="O212" s="535"/>
      <c r="P212" s="535"/>
      <c r="Q212" s="535"/>
      <c r="R212" s="535"/>
      <c r="S212" s="535"/>
      <c r="T212" s="535"/>
      <c r="U212" s="535"/>
      <c r="V212" s="535"/>
      <c r="W212" s="535"/>
      <c r="X212" s="535"/>
      <c r="Y212" s="535"/>
      <c r="Z212" s="535"/>
      <c r="AA212" s="535"/>
      <c r="AB212" s="535"/>
      <c r="AC212" s="535"/>
      <c r="AD212" s="535"/>
      <c r="AE212" s="535"/>
      <c r="AF212" s="535"/>
      <c r="AG212" s="535"/>
      <c r="AH212" s="535"/>
      <c r="AI212" s="535"/>
      <c r="AJ212" s="535"/>
      <c r="AK212" s="535"/>
      <c r="AL212" s="535"/>
      <c r="AM212" s="535"/>
      <c r="AN212" s="535"/>
      <c r="AO212" s="535"/>
      <c r="AP212" s="535"/>
      <c r="AQ212" s="535"/>
      <c r="AR212" s="535"/>
      <c r="AS212" s="535"/>
      <c r="AT212" s="535"/>
      <c r="AU212" s="535"/>
      <c r="AV212" s="535"/>
      <c r="AW212" s="535"/>
      <c r="AX212" s="535"/>
      <c r="AY212" s="535"/>
      <c r="AZ212" s="535"/>
      <c r="BA212" s="535"/>
      <c r="BB212" s="535"/>
      <c r="BC212" s="535"/>
      <c r="BD212" s="535"/>
      <c r="BE212" s="535"/>
      <c r="BF212" s="535"/>
      <c r="BG212" s="535"/>
      <c r="BH212" s="535"/>
      <c r="BI212" s="535"/>
      <c r="BJ212" s="535"/>
      <c r="BK212" s="535"/>
      <c r="BL212" s="535"/>
      <c r="BM212" s="535"/>
      <c r="BN212" s="535"/>
      <c r="BO212" s="535"/>
      <c r="BP212" s="535"/>
      <c r="BQ212" s="535"/>
      <c r="BR212" s="535"/>
      <c r="BS212" s="535"/>
      <c r="BT212" s="535"/>
    </row>
    <row r="213" spans="2:72">
      <c r="B213" s="535"/>
      <c r="C213" s="535"/>
      <c r="D213" s="535"/>
      <c r="E213" s="535"/>
      <c r="F213" s="493" t="e">
        <f>VLOOKUP(E213,'Trade Code'!A:B,2,FALSE)</f>
        <v>#N/A</v>
      </c>
      <c r="G213" s="535"/>
      <c r="H213" s="535"/>
      <c r="I213" s="535"/>
      <c r="J213" s="535"/>
      <c r="K213" s="535"/>
      <c r="L213" s="535"/>
      <c r="M213" s="535"/>
      <c r="N213" s="535"/>
      <c r="O213" s="535"/>
      <c r="P213" s="535"/>
      <c r="Q213" s="535"/>
      <c r="R213" s="535"/>
      <c r="S213" s="535"/>
      <c r="T213" s="535"/>
      <c r="U213" s="535"/>
      <c r="V213" s="535"/>
      <c r="W213" s="535"/>
      <c r="X213" s="535"/>
      <c r="Y213" s="535"/>
      <c r="Z213" s="535"/>
      <c r="AA213" s="535"/>
      <c r="AB213" s="535"/>
      <c r="AC213" s="535"/>
      <c r="AD213" s="535"/>
      <c r="AE213" s="535"/>
      <c r="AF213" s="535"/>
      <c r="AG213" s="535"/>
      <c r="AH213" s="535"/>
      <c r="AI213" s="535"/>
      <c r="AJ213" s="535"/>
      <c r="AK213" s="535"/>
      <c r="AL213" s="535"/>
      <c r="AM213" s="535"/>
      <c r="AN213" s="535"/>
      <c r="AO213" s="535"/>
      <c r="AP213" s="535"/>
      <c r="AQ213" s="535"/>
      <c r="AR213" s="535"/>
      <c r="AS213" s="535"/>
      <c r="AT213" s="535"/>
      <c r="AU213" s="535"/>
      <c r="AV213" s="535"/>
      <c r="AW213" s="535"/>
      <c r="AX213" s="535"/>
      <c r="AY213" s="535"/>
      <c r="AZ213" s="535"/>
      <c r="BA213" s="535"/>
      <c r="BB213" s="535"/>
      <c r="BC213" s="535"/>
      <c r="BD213" s="535"/>
      <c r="BE213" s="535"/>
      <c r="BF213" s="535"/>
      <c r="BG213" s="535"/>
      <c r="BH213" s="535"/>
      <c r="BI213" s="535"/>
      <c r="BJ213" s="535"/>
      <c r="BK213" s="535"/>
      <c r="BL213" s="535"/>
      <c r="BM213" s="535"/>
      <c r="BN213" s="535"/>
      <c r="BO213" s="535"/>
      <c r="BP213" s="535"/>
      <c r="BQ213" s="535"/>
      <c r="BR213" s="535"/>
      <c r="BS213" s="535"/>
      <c r="BT213" s="535"/>
    </row>
    <row r="214" spans="2:72">
      <c r="B214" s="535"/>
      <c r="C214" s="535"/>
      <c r="D214" s="535"/>
      <c r="E214" s="535"/>
      <c r="F214" s="493" t="e">
        <f>VLOOKUP(E214,'Trade Code'!A:B,2,FALSE)</f>
        <v>#N/A</v>
      </c>
      <c r="G214" s="535"/>
      <c r="H214" s="535"/>
      <c r="I214" s="535"/>
      <c r="J214" s="535"/>
      <c r="K214" s="535"/>
      <c r="L214" s="535"/>
      <c r="M214" s="535"/>
      <c r="N214" s="535"/>
      <c r="O214" s="535"/>
      <c r="P214" s="535"/>
      <c r="Q214" s="535"/>
      <c r="R214" s="535"/>
      <c r="S214" s="535"/>
      <c r="T214" s="535"/>
      <c r="U214" s="535"/>
      <c r="V214" s="535"/>
      <c r="W214" s="535"/>
      <c r="X214" s="535"/>
      <c r="Y214" s="535"/>
      <c r="Z214" s="535"/>
      <c r="AA214" s="535"/>
      <c r="AB214" s="535"/>
      <c r="AC214" s="535"/>
      <c r="AD214" s="535"/>
      <c r="AE214" s="535"/>
      <c r="AF214" s="535"/>
      <c r="AG214" s="535"/>
      <c r="AH214" s="535"/>
      <c r="AI214" s="535"/>
      <c r="AJ214" s="535"/>
      <c r="AK214" s="535"/>
      <c r="AL214" s="535"/>
      <c r="AM214" s="535"/>
      <c r="AN214" s="535"/>
      <c r="AO214" s="535"/>
      <c r="AP214" s="535"/>
      <c r="AQ214" s="535"/>
      <c r="AR214" s="535"/>
      <c r="AS214" s="535"/>
      <c r="AT214" s="535"/>
      <c r="AU214" s="535"/>
      <c r="AV214" s="535"/>
      <c r="AW214" s="535"/>
      <c r="AX214" s="535"/>
      <c r="AY214" s="535"/>
      <c r="AZ214" s="535"/>
      <c r="BA214" s="535"/>
      <c r="BB214" s="535"/>
      <c r="BC214" s="535"/>
      <c r="BD214" s="535"/>
      <c r="BE214" s="535"/>
      <c r="BF214" s="535"/>
      <c r="BG214" s="535"/>
      <c r="BH214" s="535"/>
      <c r="BI214" s="535"/>
      <c r="BJ214" s="535"/>
      <c r="BK214" s="535"/>
      <c r="BL214" s="535"/>
      <c r="BM214" s="535"/>
      <c r="BN214" s="535"/>
      <c r="BO214" s="535"/>
      <c r="BP214" s="535"/>
      <c r="BQ214" s="535"/>
      <c r="BR214" s="535"/>
      <c r="BS214" s="535"/>
      <c r="BT214" s="535"/>
    </row>
    <row r="215" spans="2:72">
      <c r="B215" s="535"/>
      <c r="C215" s="535"/>
      <c r="D215" s="535"/>
      <c r="E215" s="535"/>
      <c r="F215" s="493" t="e">
        <f>VLOOKUP(E215,'Trade Code'!A:B,2,FALSE)</f>
        <v>#N/A</v>
      </c>
      <c r="G215" s="535"/>
      <c r="H215" s="535"/>
      <c r="I215" s="535"/>
      <c r="J215" s="535"/>
      <c r="K215" s="535"/>
      <c r="L215" s="535"/>
      <c r="M215" s="535"/>
      <c r="N215" s="535"/>
      <c r="O215" s="535"/>
      <c r="P215" s="535"/>
      <c r="Q215" s="535"/>
      <c r="R215" s="535"/>
      <c r="S215" s="535"/>
      <c r="T215" s="535"/>
      <c r="U215" s="535"/>
      <c r="V215" s="535"/>
      <c r="W215" s="535"/>
      <c r="X215" s="535"/>
      <c r="Y215" s="535"/>
      <c r="Z215" s="535"/>
      <c r="AA215" s="535"/>
      <c r="AB215" s="535"/>
      <c r="AC215" s="535"/>
      <c r="AD215" s="535"/>
      <c r="AE215" s="535"/>
      <c r="AF215" s="535"/>
      <c r="AG215" s="535"/>
      <c r="AH215" s="535"/>
      <c r="AI215" s="535"/>
      <c r="AJ215" s="535"/>
      <c r="AK215" s="535"/>
      <c r="AL215" s="535"/>
      <c r="AM215" s="535"/>
      <c r="AN215" s="535"/>
      <c r="AO215" s="535"/>
      <c r="AP215" s="535"/>
      <c r="AQ215" s="535"/>
      <c r="AR215" s="535"/>
      <c r="AS215" s="535"/>
      <c r="AT215" s="535"/>
      <c r="AU215" s="535"/>
      <c r="AV215" s="535"/>
      <c r="AW215" s="535"/>
      <c r="AX215" s="535"/>
      <c r="AY215" s="535"/>
      <c r="AZ215" s="535"/>
      <c r="BA215" s="535"/>
      <c r="BB215" s="535"/>
      <c r="BC215" s="535"/>
      <c r="BD215" s="535"/>
      <c r="BE215" s="535"/>
      <c r="BF215" s="535"/>
      <c r="BG215" s="535"/>
      <c r="BH215" s="535"/>
      <c r="BI215" s="535"/>
      <c r="BJ215" s="535"/>
      <c r="BK215" s="535"/>
      <c r="BL215" s="535"/>
      <c r="BM215" s="535"/>
      <c r="BN215" s="535"/>
      <c r="BO215" s="535"/>
      <c r="BP215" s="535"/>
      <c r="BQ215" s="535"/>
      <c r="BR215" s="535"/>
      <c r="BS215" s="535"/>
      <c r="BT215" s="535"/>
    </row>
    <row r="216" spans="2:72">
      <c r="B216" s="535"/>
      <c r="C216" s="535"/>
      <c r="D216" s="535"/>
      <c r="E216" s="535"/>
      <c r="F216" s="493" t="e">
        <f>VLOOKUP(E216,'Trade Code'!A:B,2,FALSE)</f>
        <v>#N/A</v>
      </c>
      <c r="G216" s="535"/>
      <c r="H216" s="535"/>
      <c r="I216" s="535"/>
      <c r="J216" s="535"/>
      <c r="K216" s="535"/>
      <c r="L216" s="535"/>
      <c r="M216" s="535"/>
      <c r="N216" s="535"/>
      <c r="O216" s="535"/>
      <c r="P216" s="535"/>
      <c r="Q216" s="535"/>
      <c r="R216" s="535"/>
      <c r="S216" s="535"/>
      <c r="T216" s="535"/>
      <c r="U216" s="535"/>
      <c r="V216" s="535"/>
      <c r="W216" s="535"/>
      <c r="X216" s="535"/>
      <c r="Y216" s="535"/>
      <c r="Z216" s="535"/>
      <c r="AA216" s="535"/>
      <c r="AB216" s="535"/>
      <c r="AC216" s="535"/>
      <c r="AD216" s="535"/>
      <c r="AE216" s="535"/>
      <c r="AF216" s="535"/>
      <c r="AG216" s="535"/>
      <c r="AH216" s="535"/>
      <c r="AI216" s="535"/>
      <c r="AJ216" s="535"/>
      <c r="AK216" s="535"/>
      <c r="AL216" s="535"/>
      <c r="AM216" s="535"/>
      <c r="AN216" s="535"/>
      <c r="AO216" s="535"/>
      <c r="AP216" s="535"/>
      <c r="AQ216" s="535"/>
      <c r="AR216" s="535"/>
      <c r="AS216" s="535"/>
      <c r="AT216" s="535"/>
      <c r="AU216" s="535"/>
      <c r="AV216" s="535"/>
      <c r="AW216" s="535"/>
      <c r="AX216" s="535"/>
      <c r="AY216" s="535"/>
      <c r="AZ216" s="535"/>
      <c r="BA216" s="535"/>
      <c r="BB216" s="535"/>
      <c r="BC216" s="535"/>
      <c r="BD216" s="535"/>
      <c r="BE216" s="535"/>
      <c r="BF216" s="535"/>
      <c r="BG216" s="535"/>
      <c r="BH216" s="535"/>
      <c r="BI216" s="535"/>
      <c r="BJ216" s="535"/>
      <c r="BK216" s="535"/>
      <c r="BL216" s="535"/>
      <c r="BM216" s="535"/>
      <c r="BN216" s="535"/>
      <c r="BO216" s="535"/>
      <c r="BP216" s="535"/>
      <c r="BQ216" s="535"/>
      <c r="BR216" s="535"/>
      <c r="BS216" s="535"/>
      <c r="BT216" s="535"/>
    </row>
    <row r="217" spans="2:72">
      <c r="B217" s="535"/>
      <c r="C217" s="535"/>
      <c r="D217" s="535"/>
      <c r="E217" s="535"/>
      <c r="F217" s="493" t="e">
        <f>VLOOKUP(E217,'Trade Code'!A:B,2,FALSE)</f>
        <v>#N/A</v>
      </c>
      <c r="G217" s="535"/>
      <c r="H217" s="535"/>
      <c r="I217" s="535"/>
      <c r="J217" s="535"/>
      <c r="K217" s="535"/>
      <c r="L217" s="535"/>
      <c r="M217" s="535"/>
      <c r="N217" s="535"/>
      <c r="O217" s="535"/>
      <c r="P217" s="535"/>
      <c r="Q217" s="535"/>
      <c r="R217" s="535"/>
      <c r="S217" s="535"/>
      <c r="T217" s="535"/>
      <c r="U217" s="535"/>
      <c r="V217" s="535"/>
      <c r="W217" s="535"/>
      <c r="X217" s="535"/>
      <c r="Y217" s="535"/>
      <c r="Z217" s="535"/>
      <c r="AA217" s="535"/>
      <c r="AB217" s="535"/>
      <c r="AC217" s="535"/>
      <c r="AD217" s="535"/>
      <c r="AE217" s="535"/>
      <c r="AF217" s="535"/>
      <c r="AG217" s="535"/>
      <c r="AH217" s="535"/>
      <c r="AI217" s="535"/>
      <c r="AJ217" s="535"/>
      <c r="AK217" s="535"/>
      <c r="AL217" s="535"/>
      <c r="AM217" s="535"/>
      <c r="AN217" s="535"/>
      <c r="AO217" s="535"/>
      <c r="AP217" s="535"/>
      <c r="AQ217" s="535"/>
      <c r="AR217" s="535"/>
      <c r="AS217" s="535"/>
      <c r="AT217" s="535"/>
      <c r="AU217" s="535"/>
      <c r="AV217" s="535"/>
      <c r="AW217" s="535"/>
      <c r="AX217" s="535"/>
      <c r="AY217" s="535"/>
      <c r="AZ217" s="535"/>
      <c r="BA217" s="535"/>
      <c r="BB217" s="535"/>
      <c r="BC217" s="535"/>
      <c r="BD217" s="535"/>
      <c r="BE217" s="535"/>
      <c r="BF217" s="535"/>
      <c r="BG217" s="535"/>
      <c r="BH217" s="535"/>
      <c r="BI217" s="535"/>
      <c r="BJ217" s="535"/>
      <c r="BK217" s="535"/>
      <c r="BL217" s="535"/>
      <c r="BM217" s="535"/>
      <c r="BN217" s="535"/>
      <c r="BO217" s="535"/>
      <c r="BP217" s="535"/>
      <c r="BQ217" s="535"/>
      <c r="BR217" s="535"/>
      <c r="BS217" s="535"/>
      <c r="BT217" s="535"/>
    </row>
    <row r="218" spans="2:72">
      <c r="B218" s="535"/>
      <c r="C218" s="535"/>
      <c r="D218" s="535"/>
      <c r="E218" s="535"/>
      <c r="F218" s="493" t="e">
        <f>VLOOKUP(E218,'Trade Code'!A:B,2,FALSE)</f>
        <v>#N/A</v>
      </c>
      <c r="G218" s="535"/>
      <c r="H218" s="535"/>
      <c r="I218" s="535"/>
      <c r="J218" s="535"/>
      <c r="K218" s="535"/>
      <c r="L218" s="535"/>
      <c r="M218" s="535"/>
      <c r="N218" s="535"/>
      <c r="O218" s="535"/>
      <c r="P218" s="535"/>
      <c r="Q218" s="535"/>
      <c r="R218" s="535"/>
      <c r="S218" s="535"/>
      <c r="T218" s="535"/>
      <c r="U218" s="535"/>
      <c r="V218" s="535"/>
      <c r="W218" s="535"/>
      <c r="X218" s="535"/>
      <c r="Y218" s="535"/>
      <c r="Z218" s="535"/>
      <c r="AA218" s="535"/>
      <c r="AB218" s="535"/>
      <c r="AC218" s="535"/>
      <c r="AD218" s="535"/>
      <c r="AE218" s="535"/>
      <c r="AF218" s="535"/>
      <c r="AG218" s="535"/>
      <c r="AH218" s="535"/>
      <c r="AI218" s="535"/>
      <c r="AJ218" s="535"/>
      <c r="AK218" s="535"/>
      <c r="AL218" s="535"/>
      <c r="AM218" s="535"/>
      <c r="AN218" s="535"/>
      <c r="AO218" s="535"/>
      <c r="AP218" s="535"/>
      <c r="AQ218" s="535"/>
      <c r="AR218" s="535"/>
      <c r="AS218" s="535"/>
      <c r="AT218" s="535"/>
      <c r="AU218" s="535"/>
      <c r="AV218" s="535"/>
      <c r="AW218" s="535"/>
      <c r="AX218" s="535"/>
      <c r="AY218" s="535"/>
      <c r="AZ218" s="535"/>
      <c r="BA218" s="535"/>
      <c r="BB218" s="535"/>
      <c r="BC218" s="535"/>
      <c r="BD218" s="535"/>
      <c r="BE218" s="535"/>
      <c r="BF218" s="535"/>
      <c r="BG218" s="535"/>
      <c r="BH218" s="535"/>
      <c r="BI218" s="535"/>
      <c r="BJ218" s="535"/>
      <c r="BK218" s="535"/>
      <c r="BL218" s="535"/>
      <c r="BM218" s="535"/>
      <c r="BN218" s="535"/>
      <c r="BO218" s="535"/>
      <c r="BP218" s="535"/>
      <c r="BQ218" s="535"/>
      <c r="BR218" s="535"/>
      <c r="BS218" s="535"/>
      <c r="BT218" s="535"/>
    </row>
    <row r="219" spans="2:72">
      <c r="B219" s="535"/>
      <c r="C219" s="535"/>
      <c r="D219" s="535"/>
      <c r="E219" s="535"/>
      <c r="F219" s="493" t="e">
        <f>VLOOKUP(E219,'Trade Code'!A:B,2,FALSE)</f>
        <v>#N/A</v>
      </c>
      <c r="G219" s="535"/>
      <c r="H219" s="535"/>
      <c r="I219" s="535"/>
      <c r="J219" s="535"/>
      <c r="K219" s="535"/>
      <c r="L219" s="535"/>
      <c r="M219" s="535"/>
      <c r="N219" s="535"/>
      <c r="O219" s="535"/>
      <c r="P219" s="535"/>
      <c r="Q219" s="535"/>
      <c r="R219" s="535"/>
      <c r="S219" s="535"/>
      <c r="T219" s="535"/>
      <c r="U219" s="535"/>
      <c r="V219" s="535"/>
      <c r="W219" s="535"/>
      <c r="X219" s="535"/>
      <c r="Y219" s="535"/>
      <c r="Z219" s="535"/>
      <c r="AA219" s="535"/>
      <c r="AB219" s="535"/>
      <c r="AC219" s="535"/>
      <c r="AD219" s="535"/>
      <c r="AE219" s="535"/>
      <c r="AF219" s="535"/>
      <c r="AG219" s="535"/>
      <c r="AH219" s="535"/>
      <c r="AI219" s="535"/>
      <c r="AJ219" s="535"/>
      <c r="AK219" s="535"/>
      <c r="AL219" s="535"/>
      <c r="AM219" s="535"/>
      <c r="AN219" s="535"/>
      <c r="AO219" s="535"/>
      <c r="AP219" s="535"/>
      <c r="AQ219" s="535"/>
      <c r="AR219" s="535"/>
      <c r="AS219" s="535"/>
      <c r="AT219" s="535"/>
      <c r="AU219" s="535"/>
      <c r="AV219" s="535"/>
      <c r="AW219" s="535"/>
      <c r="AX219" s="535"/>
      <c r="AY219" s="535"/>
      <c r="AZ219" s="535"/>
      <c r="BA219" s="535"/>
      <c r="BB219" s="535"/>
      <c r="BC219" s="535"/>
      <c r="BD219" s="535"/>
      <c r="BE219" s="535"/>
      <c r="BF219" s="535"/>
      <c r="BG219" s="535"/>
      <c r="BH219" s="535"/>
      <c r="BI219" s="535"/>
      <c r="BJ219" s="535"/>
      <c r="BK219" s="535"/>
      <c r="BL219" s="535"/>
      <c r="BM219" s="535"/>
      <c r="BN219" s="535"/>
      <c r="BO219" s="535"/>
      <c r="BP219" s="535"/>
      <c r="BQ219" s="535"/>
      <c r="BR219" s="535"/>
      <c r="BS219" s="535"/>
      <c r="BT219" s="535"/>
    </row>
    <row r="220" spans="2:72">
      <c r="B220" s="535"/>
      <c r="C220" s="535"/>
      <c r="D220" s="535"/>
      <c r="E220" s="535"/>
      <c r="F220" s="493" t="e">
        <f>VLOOKUP(E220,'Trade Code'!A:B,2,FALSE)</f>
        <v>#N/A</v>
      </c>
      <c r="G220" s="535"/>
      <c r="H220" s="535"/>
      <c r="I220" s="535"/>
      <c r="J220" s="535"/>
      <c r="K220" s="535"/>
      <c r="L220" s="535"/>
      <c r="M220" s="535"/>
      <c r="N220" s="535"/>
      <c r="O220" s="535"/>
      <c r="P220" s="535"/>
      <c r="Q220" s="535"/>
      <c r="R220" s="535"/>
      <c r="S220" s="535"/>
      <c r="T220" s="535"/>
      <c r="U220" s="535"/>
      <c r="V220" s="535"/>
      <c r="W220" s="535"/>
      <c r="X220" s="535"/>
      <c r="Y220" s="535"/>
      <c r="Z220" s="535"/>
      <c r="AA220" s="535"/>
      <c r="AB220" s="535"/>
      <c r="AC220" s="535"/>
      <c r="AD220" s="535"/>
      <c r="AE220" s="535"/>
      <c r="AF220" s="535"/>
      <c r="AG220" s="535"/>
      <c r="AH220" s="535"/>
      <c r="AI220" s="535"/>
      <c r="AJ220" s="535"/>
      <c r="AK220" s="535"/>
      <c r="AL220" s="535"/>
      <c r="AM220" s="535"/>
      <c r="AN220" s="535"/>
      <c r="AO220" s="535"/>
      <c r="AP220" s="535"/>
      <c r="AQ220" s="535"/>
      <c r="AR220" s="535"/>
      <c r="AS220" s="535"/>
      <c r="AT220" s="535"/>
      <c r="AU220" s="535"/>
      <c r="AV220" s="535"/>
      <c r="AW220" s="535"/>
      <c r="AX220" s="535"/>
      <c r="AY220" s="535"/>
      <c r="AZ220" s="535"/>
      <c r="BA220" s="535"/>
      <c r="BB220" s="535"/>
      <c r="BC220" s="535"/>
      <c r="BD220" s="535"/>
      <c r="BE220" s="535"/>
      <c r="BF220" s="535"/>
      <c r="BG220" s="535"/>
      <c r="BH220" s="535"/>
      <c r="BI220" s="535"/>
      <c r="BJ220" s="535"/>
      <c r="BK220" s="535"/>
      <c r="BL220" s="535"/>
      <c r="BM220" s="535"/>
      <c r="BN220" s="535"/>
      <c r="BO220" s="535"/>
      <c r="BP220" s="535"/>
      <c r="BQ220" s="535"/>
      <c r="BR220" s="535"/>
      <c r="BS220" s="535"/>
      <c r="BT220" s="535"/>
    </row>
    <row r="221" spans="2:72">
      <c r="B221" s="535"/>
      <c r="C221" s="535"/>
      <c r="D221" s="535"/>
      <c r="E221" s="535"/>
      <c r="F221" s="493" t="e">
        <f>VLOOKUP(E221,'Trade Code'!A:B,2,FALSE)</f>
        <v>#N/A</v>
      </c>
      <c r="G221" s="535"/>
      <c r="H221" s="535"/>
      <c r="I221" s="535"/>
      <c r="J221" s="535"/>
      <c r="K221" s="535"/>
      <c r="L221" s="535"/>
      <c r="M221" s="535"/>
      <c r="N221" s="535"/>
      <c r="O221" s="535"/>
      <c r="P221" s="535"/>
      <c r="Q221" s="535"/>
      <c r="R221" s="535"/>
      <c r="S221" s="535"/>
      <c r="T221" s="535"/>
      <c r="U221" s="535"/>
      <c r="V221" s="535"/>
      <c r="W221" s="535"/>
      <c r="X221" s="535"/>
      <c r="Y221" s="535"/>
      <c r="Z221" s="535"/>
      <c r="AA221" s="535"/>
      <c r="AB221" s="535"/>
      <c r="AC221" s="535"/>
      <c r="AD221" s="535"/>
      <c r="AE221" s="535"/>
      <c r="AF221" s="535"/>
      <c r="AG221" s="535"/>
      <c r="AH221" s="535"/>
      <c r="AI221" s="535"/>
      <c r="AJ221" s="535"/>
      <c r="AK221" s="535"/>
      <c r="AL221" s="535"/>
      <c r="AM221" s="535"/>
      <c r="AN221" s="535"/>
      <c r="AO221" s="535"/>
      <c r="AP221" s="535"/>
      <c r="AQ221" s="535"/>
      <c r="AR221" s="535"/>
      <c r="AS221" s="535"/>
      <c r="AT221" s="535"/>
      <c r="AU221" s="535"/>
      <c r="AV221" s="535"/>
      <c r="AW221" s="535"/>
      <c r="AX221" s="535"/>
      <c r="AY221" s="535"/>
      <c r="AZ221" s="535"/>
      <c r="BA221" s="535"/>
      <c r="BB221" s="535"/>
      <c r="BC221" s="535"/>
      <c r="BD221" s="535"/>
      <c r="BE221" s="535"/>
      <c r="BF221" s="535"/>
      <c r="BG221" s="535"/>
      <c r="BH221" s="535"/>
      <c r="BI221" s="535"/>
      <c r="BJ221" s="535"/>
      <c r="BK221" s="535"/>
      <c r="BL221" s="535"/>
      <c r="BM221" s="535"/>
      <c r="BN221" s="535"/>
      <c r="BO221" s="535"/>
      <c r="BP221" s="535"/>
      <c r="BQ221" s="535"/>
      <c r="BR221" s="535"/>
      <c r="BS221" s="535"/>
      <c r="BT221" s="535"/>
    </row>
    <row r="222" spans="2:72">
      <c r="B222" s="535"/>
      <c r="C222" s="535"/>
      <c r="D222" s="535"/>
      <c r="E222" s="535"/>
      <c r="F222" s="493" t="e">
        <f>VLOOKUP(E222,'Trade Code'!A:B,2,FALSE)</f>
        <v>#N/A</v>
      </c>
      <c r="G222" s="535"/>
      <c r="H222" s="535"/>
      <c r="I222" s="535"/>
      <c r="J222" s="535"/>
      <c r="K222" s="535"/>
      <c r="L222" s="535"/>
      <c r="M222" s="535"/>
      <c r="N222" s="535"/>
      <c r="O222" s="535"/>
      <c r="P222" s="535"/>
      <c r="Q222" s="535"/>
      <c r="R222" s="535"/>
      <c r="S222" s="535"/>
      <c r="T222" s="535"/>
      <c r="U222" s="535"/>
      <c r="V222" s="535"/>
      <c r="W222" s="535"/>
      <c r="X222" s="535"/>
      <c r="Y222" s="535"/>
      <c r="Z222" s="535"/>
      <c r="AA222" s="535"/>
      <c r="AB222" s="535"/>
      <c r="AC222" s="535"/>
      <c r="AD222" s="535"/>
      <c r="AE222" s="535"/>
      <c r="AF222" s="535"/>
      <c r="AG222" s="535"/>
      <c r="AH222" s="535"/>
      <c r="AI222" s="535"/>
      <c r="AJ222" s="535"/>
      <c r="AK222" s="535"/>
      <c r="AL222" s="535"/>
      <c r="AM222" s="535"/>
      <c r="AN222" s="535"/>
      <c r="AO222" s="535"/>
      <c r="AP222" s="535"/>
      <c r="AQ222" s="535"/>
      <c r="AR222" s="535"/>
      <c r="AS222" s="535"/>
      <c r="AT222" s="535"/>
      <c r="AU222" s="535"/>
      <c r="AV222" s="535"/>
      <c r="AW222" s="535"/>
      <c r="AX222" s="535"/>
      <c r="AY222" s="535"/>
      <c r="AZ222" s="535"/>
      <c r="BA222" s="535"/>
      <c r="BB222" s="535"/>
      <c r="BC222" s="535"/>
      <c r="BD222" s="535"/>
      <c r="BE222" s="535"/>
      <c r="BF222" s="535"/>
      <c r="BG222" s="535"/>
      <c r="BH222" s="535"/>
      <c r="BI222" s="535"/>
      <c r="BJ222" s="535"/>
      <c r="BK222" s="535"/>
      <c r="BL222" s="535"/>
      <c r="BM222" s="535"/>
      <c r="BN222" s="535"/>
      <c r="BO222" s="535"/>
      <c r="BP222" s="535"/>
      <c r="BQ222" s="535"/>
      <c r="BR222" s="535"/>
      <c r="BS222" s="535"/>
      <c r="BT222" s="535"/>
    </row>
    <row r="223" spans="2:72">
      <c r="B223" s="535"/>
      <c r="C223" s="535"/>
      <c r="D223" s="535"/>
      <c r="E223" s="535"/>
      <c r="F223" s="493" t="e">
        <f>VLOOKUP(E223,'Trade Code'!A:B,2,FALSE)</f>
        <v>#N/A</v>
      </c>
      <c r="G223" s="535"/>
      <c r="H223" s="535"/>
      <c r="I223" s="535"/>
      <c r="J223" s="535"/>
      <c r="K223" s="535"/>
      <c r="L223" s="535"/>
      <c r="M223" s="535"/>
      <c r="N223" s="535"/>
      <c r="O223" s="535"/>
      <c r="P223" s="535"/>
      <c r="Q223" s="535"/>
      <c r="R223" s="535"/>
      <c r="S223" s="535"/>
      <c r="T223" s="535"/>
      <c r="U223" s="535"/>
      <c r="V223" s="535"/>
      <c r="W223" s="535"/>
      <c r="X223" s="535"/>
      <c r="Y223" s="535"/>
      <c r="Z223" s="535"/>
      <c r="AA223" s="535"/>
      <c r="AB223" s="535"/>
      <c r="AC223" s="535"/>
      <c r="AD223" s="535"/>
      <c r="AE223" s="535"/>
      <c r="AF223" s="535"/>
      <c r="AG223" s="535"/>
      <c r="AH223" s="535"/>
      <c r="AI223" s="535"/>
      <c r="AJ223" s="535"/>
      <c r="AK223" s="535"/>
      <c r="AL223" s="535"/>
      <c r="AM223" s="535"/>
      <c r="AN223" s="535"/>
      <c r="AO223" s="535"/>
      <c r="AP223" s="535"/>
      <c r="AQ223" s="535"/>
      <c r="AR223" s="535"/>
      <c r="AS223" s="535"/>
      <c r="AT223" s="535"/>
      <c r="AU223" s="535"/>
      <c r="AV223" s="535"/>
      <c r="AW223" s="535"/>
      <c r="AX223" s="535"/>
      <c r="AY223" s="535"/>
      <c r="AZ223" s="535"/>
      <c r="BA223" s="535"/>
      <c r="BB223" s="535"/>
      <c r="BC223" s="535"/>
      <c r="BD223" s="535"/>
      <c r="BE223" s="535"/>
      <c r="BF223" s="535"/>
      <c r="BG223" s="535"/>
      <c r="BH223" s="535"/>
      <c r="BI223" s="535"/>
      <c r="BJ223" s="535"/>
      <c r="BK223" s="535"/>
      <c r="BL223" s="535"/>
      <c r="BM223" s="535"/>
      <c r="BN223" s="535"/>
      <c r="BO223" s="535"/>
      <c r="BP223" s="535"/>
      <c r="BQ223" s="535"/>
      <c r="BR223" s="535"/>
      <c r="BS223" s="535"/>
      <c r="BT223" s="535"/>
    </row>
    <row r="224" spans="2:72">
      <c r="B224" s="535"/>
      <c r="C224" s="535"/>
      <c r="D224" s="535"/>
      <c r="E224" s="535"/>
      <c r="F224" s="493" t="e">
        <f>VLOOKUP(E224,'Trade Code'!A:B,2,FALSE)</f>
        <v>#N/A</v>
      </c>
      <c r="G224" s="535"/>
      <c r="H224" s="535"/>
      <c r="I224" s="535"/>
      <c r="J224" s="535"/>
      <c r="K224" s="535"/>
      <c r="L224" s="535"/>
      <c r="M224" s="535"/>
      <c r="N224" s="535"/>
      <c r="O224" s="535"/>
      <c r="P224" s="535"/>
      <c r="Q224" s="535"/>
      <c r="R224" s="535"/>
      <c r="S224" s="535"/>
      <c r="T224" s="535"/>
      <c r="U224" s="535"/>
      <c r="V224" s="535"/>
      <c r="W224" s="535"/>
      <c r="X224" s="535"/>
      <c r="Y224" s="535"/>
      <c r="Z224" s="535"/>
      <c r="AA224" s="535"/>
      <c r="AB224" s="535"/>
      <c r="AC224" s="535"/>
      <c r="AD224" s="535"/>
      <c r="AE224" s="535"/>
      <c r="AF224" s="535"/>
      <c r="AG224" s="535"/>
      <c r="AH224" s="535"/>
      <c r="AI224" s="535"/>
      <c r="AJ224" s="535"/>
      <c r="AK224" s="535"/>
      <c r="AL224" s="535"/>
      <c r="AM224" s="535"/>
      <c r="AN224" s="535"/>
      <c r="AO224" s="535"/>
      <c r="AP224" s="535"/>
      <c r="AQ224" s="535"/>
      <c r="AR224" s="535"/>
      <c r="AS224" s="535"/>
      <c r="AT224" s="535"/>
      <c r="AU224" s="535"/>
      <c r="AV224" s="535"/>
      <c r="AW224" s="535"/>
      <c r="AX224" s="535"/>
      <c r="AY224" s="535"/>
      <c r="AZ224" s="535"/>
      <c r="BA224" s="535"/>
      <c r="BB224" s="535"/>
      <c r="BC224" s="535"/>
      <c r="BD224" s="535"/>
      <c r="BE224" s="535"/>
      <c r="BF224" s="535"/>
      <c r="BG224" s="535"/>
      <c r="BH224" s="535"/>
      <c r="BI224" s="535"/>
      <c r="BJ224" s="535"/>
      <c r="BK224" s="535"/>
      <c r="BL224" s="535"/>
      <c r="BM224" s="535"/>
      <c r="BN224" s="535"/>
      <c r="BO224" s="535"/>
      <c r="BP224" s="535"/>
      <c r="BQ224" s="535"/>
      <c r="BR224" s="535"/>
      <c r="BS224" s="535"/>
      <c r="BT224" s="535"/>
    </row>
    <row r="225" spans="2:72">
      <c r="B225" s="535"/>
      <c r="C225" s="535"/>
      <c r="D225" s="535"/>
      <c r="E225" s="535"/>
      <c r="F225" s="493" t="e">
        <f>VLOOKUP(E225,'Trade Code'!A:B,2,FALSE)</f>
        <v>#N/A</v>
      </c>
      <c r="G225" s="535"/>
      <c r="H225" s="535"/>
      <c r="I225" s="535"/>
      <c r="J225" s="535"/>
      <c r="K225" s="535"/>
      <c r="L225" s="535"/>
      <c r="M225" s="535"/>
      <c r="N225" s="535"/>
      <c r="O225" s="535"/>
      <c r="P225" s="535"/>
      <c r="Q225" s="535"/>
      <c r="R225" s="535"/>
      <c r="S225" s="535"/>
      <c r="T225" s="535"/>
      <c r="U225" s="535"/>
      <c r="V225" s="535"/>
      <c r="W225" s="535"/>
      <c r="X225" s="535"/>
      <c r="Y225" s="535"/>
      <c r="Z225" s="535"/>
      <c r="AA225" s="535"/>
      <c r="AB225" s="535"/>
      <c r="AC225" s="535"/>
      <c r="AD225" s="535"/>
      <c r="AE225" s="535"/>
      <c r="AF225" s="535"/>
      <c r="AG225" s="535"/>
      <c r="AH225" s="535"/>
      <c r="AI225" s="535"/>
      <c r="AJ225" s="535"/>
      <c r="AK225" s="535"/>
      <c r="AL225" s="535"/>
      <c r="AM225" s="535"/>
      <c r="AN225" s="535"/>
      <c r="AO225" s="535"/>
      <c r="AP225" s="535"/>
      <c r="AQ225" s="535"/>
      <c r="AR225" s="535"/>
      <c r="AS225" s="535"/>
      <c r="AT225" s="535"/>
      <c r="AU225" s="535"/>
      <c r="AV225" s="535"/>
      <c r="AW225" s="535"/>
      <c r="AX225" s="535"/>
      <c r="AY225" s="535"/>
      <c r="AZ225" s="535"/>
      <c r="BA225" s="535"/>
      <c r="BB225" s="535"/>
      <c r="BC225" s="535"/>
      <c r="BD225" s="535"/>
      <c r="BE225" s="535"/>
      <c r="BF225" s="535"/>
      <c r="BG225" s="535"/>
      <c r="BH225" s="535"/>
      <c r="BI225" s="535"/>
      <c r="BJ225" s="535"/>
      <c r="BK225" s="535"/>
      <c r="BL225" s="535"/>
      <c r="BM225" s="535"/>
      <c r="BN225" s="535"/>
      <c r="BO225" s="535"/>
      <c r="BP225" s="535"/>
      <c r="BQ225" s="535"/>
      <c r="BR225" s="535"/>
      <c r="BS225" s="535"/>
      <c r="BT225" s="535"/>
    </row>
    <row r="226" spans="2:72">
      <c r="B226" s="535"/>
      <c r="C226" s="535"/>
      <c r="D226" s="535"/>
      <c r="E226" s="535"/>
      <c r="F226" s="493" t="e">
        <f>VLOOKUP(E226,'Trade Code'!A:B,2,FALSE)</f>
        <v>#N/A</v>
      </c>
      <c r="G226" s="535"/>
      <c r="H226" s="535"/>
      <c r="I226" s="535"/>
      <c r="J226" s="535"/>
      <c r="K226" s="535"/>
      <c r="L226" s="535"/>
      <c r="M226" s="535"/>
      <c r="N226" s="535"/>
      <c r="O226" s="535"/>
      <c r="P226" s="535"/>
      <c r="Q226" s="535"/>
      <c r="R226" s="535"/>
      <c r="S226" s="535"/>
      <c r="T226" s="535"/>
      <c r="U226" s="535"/>
      <c r="V226" s="535"/>
      <c r="W226" s="535"/>
      <c r="X226" s="535"/>
      <c r="Y226" s="535"/>
      <c r="Z226" s="535"/>
      <c r="AA226" s="535"/>
      <c r="AB226" s="535"/>
      <c r="AC226" s="535"/>
      <c r="AD226" s="535"/>
      <c r="AE226" s="535"/>
      <c r="AF226" s="535"/>
      <c r="AG226" s="535"/>
      <c r="AH226" s="535"/>
      <c r="AI226" s="535"/>
      <c r="AJ226" s="535"/>
      <c r="AK226" s="535"/>
      <c r="AL226" s="535"/>
      <c r="AM226" s="535"/>
      <c r="AN226" s="535"/>
      <c r="AO226" s="535"/>
      <c r="AP226" s="535"/>
      <c r="AQ226" s="535"/>
      <c r="AR226" s="535"/>
      <c r="AS226" s="535"/>
      <c r="AT226" s="535"/>
      <c r="AU226" s="535"/>
      <c r="AV226" s="535"/>
      <c r="AW226" s="535"/>
      <c r="AX226" s="535"/>
      <c r="AY226" s="535"/>
      <c r="AZ226" s="535"/>
      <c r="BA226" s="535"/>
      <c r="BB226" s="535"/>
      <c r="BC226" s="535"/>
      <c r="BD226" s="535"/>
      <c r="BE226" s="535"/>
      <c r="BF226" s="535"/>
      <c r="BG226" s="535"/>
      <c r="BH226" s="535"/>
      <c r="BI226" s="535"/>
      <c r="BJ226" s="535"/>
      <c r="BK226" s="535"/>
      <c r="BL226" s="535"/>
      <c r="BM226" s="535"/>
      <c r="BN226" s="535"/>
      <c r="BO226" s="535"/>
      <c r="BP226" s="535"/>
      <c r="BQ226" s="535"/>
      <c r="BR226" s="535"/>
      <c r="BS226" s="535"/>
      <c r="BT226" s="535"/>
    </row>
    <row r="227" spans="2:72">
      <c r="B227" s="535"/>
      <c r="C227" s="535"/>
      <c r="D227" s="535"/>
      <c r="E227" s="535"/>
      <c r="F227" s="493" t="e">
        <f>VLOOKUP(E227,'Trade Code'!A:B,2,FALSE)</f>
        <v>#N/A</v>
      </c>
      <c r="G227" s="535"/>
      <c r="H227" s="535"/>
      <c r="I227" s="535"/>
      <c r="J227" s="535"/>
      <c r="K227" s="535"/>
      <c r="L227" s="535"/>
      <c r="M227" s="535"/>
      <c r="N227" s="535"/>
      <c r="O227" s="535"/>
      <c r="P227" s="535"/>
      <c r="Q227" s="535"/>
      <c r="R227" s="535"/>
      <c r="S227" s="535"/>
      <c r="T227" s="535"/>
      <c r="U227" s="535"/>
      <c r="V227" s="535"/>
      <c r="W227" s="535"/>
      <c r="X227" s="535"/>
      <c r="Y227" s="535"/>
      <c r="Z227" s="535"/>
      <c r="AA227" s="535"/>
      <c r="AB227" s="535"/>
      <c r="AC227" s="535"/>
      <c r="AD227" s="535"/>
      <c r="AE227" s="535"/>
      <c r="AF227" s="535"/>
      <c r="AG227" s="535"/>
      <c r="AH227" s="535"/>
      <c r="AI227" s="535"/>
      <c r="AJ227" s="535"/>
      <c r="AK227" s="535"/>
      <c r="AL227" s="535"/>
      <c r="AM227" s="535"/>
      <c r="AN227" s="535"/>
      <c r="AO227" s="535"/>
      <c r="AP227" s="535"/>
      <c r="AQ227" s="535"/>
      <c r="AR227" s="535"/>
      <c r="AS227" s="535"/>
      <c r="AT227" s="535"/>
      <c r="AU227" s="535"/>
      <c r="AV227" s="535"/>
      <c r="AW227" s="535"/>
      <c r="AX227" s="535"/>
      <c r="AY227" s="535"/>
      <c r="AZ227" s="535"/>
      <c r="BA227" s="535"/>
      <c r="BB227" s="535"/>
      <c r="BC227" s="535"/>
      <c r="BD227" s="535"/>
      <c r="BE227" s="535"/>
      <c r="BF227" s="535"/>
      <c r="BG227" s="535"/>
      <c r="BH227" s="535"/>
      <c r="BI227" s="535"/>
      <c r="BJ227" s="535"/>
      <c r="BK227" s="535"/>
      <c r="BL227" s="535"/>
      <c r="BM227" s="535"/>
      <c r="BN227" s="535"/>
      <c r="BO227" s="535"/>
      <c r="BP227" s="535"/>
      <c r="BQ227" s="535"/>
      <c r="BR227" s="535"/>
      <c r="BS227" s="535"/>
      <c r="BT227" s="535"/>
    </row>
    <row r="228" spans="2:72">
      <c r="B228" s="535"/>
      <c r="C228" s="535"/>
      <c r="D228" s="535"/>
      <c r="E228" s="535"/>
      <c r="F228" s="493" t="e">
        <f>VLOOKUP(E228,'Trade Code'!A:B,2,FALSE)</f>
        <v>#N/A</v>
      </c>
      <c r="G228" s="535"/>
      <c r="H228" s="535"/>
      <c r="I228" s="535"/>
      <c r="J228" s="535"/>
      <c r="K228" s="535"/>
      <c r="L228" s="535"/>
      <c r="M228" s="535"/>
      <c r="N228" s="535"/>
      <c r="O228" s="535"/>
      <c r="P228" s="535"/>
      <c r="Q228" s="535"/>
      <c r="R228" s="535"/>
      <c r="S228" s="535"/>
      <c r="T228" s="535"/>
      <c r="U228" s="535"/>
      <c r="V228" s="535"/>
      <c r="W228" s="535"/>
      <c r="X228" s="535"/>
      <c r="Y228" s="535"/>
      <c r="Z228" s="535"/>
      <c r="AA228" s="535"/>
      <c r="AB228" s="535"/>
      <c r="AC228" s="535"/>
      <c r="AD228" s="535"/>
      <c r="AE228" s="535"/>
      <c r="AF228" s="535"/>
      <c r="AG228" s="535"/>
      <c r="AH228" s="535"/>
      <c r="AI228" s="535"/>
      <c r="AJ228" s="535"/>
      <c r="AK228" s="535"/>
      <c r="AL228" s="535"/>
      <c r="AM228" s="535"/>
      <c r="AN228" s="535"/>
      <c r="AO228" s="535"/>
      <c r="AP228" s="535"/>
      <c r="AQ228" s="535"/>
      <c r="AR228" s="535"/>
      <c r="AS228" s="535"/>
      <c r="AT228" s="535"/>
      <c r="AU228" s="535"/>
      <c r="AV228" s="535"/>
      <c r="AW228" s="535"/>
      <c r="AX228" s="535"/>
      <c r="AY228" s="535"/>
      <c r="AZ228" s="535"/>
      <c r="BA228" s="535"/>
      <c r="BB228" s="535"/>
      <c r="BC228" s="535"/>
      <c r="BD228" s="535"/>
      <c r="BE228" s="535"/>
      <c r="BF228" s="535"/>
      <c r="BG228" s="535"/>
      <c r="BH228" s="535"/>
      <c r="BI228" s="535"/>
      <c r="BJ228" s="535"/>
      <c r="BK228" s="535"/>
      <c r="BL228" s="535"/>
      <c r="BM228" s="535"/>
      <c r="BN228" s="535"/>
      <c r="BO228" s="535"/>
      <c r="BP228" s="535"/>
      <c r="BQ228" s="535"/>
      <c r="BR228" s="535"/>
      <c r="BS228" s="535"/>
      <c r="BT228" s="535"/>
    </row>
    <row r="229" spans="2:72">
      <c r="B229" s="535"/>
      <c r="C229" s="535"/>
      <c r="D229" s="535"/>
      <c r="E229" s="535"/>
      <c r="F229" s="493" t="e">
        <f>VLOOKUP(E229,'Trade Code'!A:B,2,FALSE)</f>
        <v>#N/A</v>
      </c>
      <c r="G229" s="535"/>
      <c r="H229" s="535"/>
      <c r="I229" s="535"/>
      <c r="J229" s="535"/>
      <c r="K229" s="535"/>
      <c r="L229" s="535"/>
      <c r="M229" s="535"/>
      <c r="N229" s="535"/>
      <c r="O229" s="535"/>
      <c r="P229" s="535"/>
      <c r="Q229" s="535"/>
      <c r="R229" s="535"/>
      <c r="S229" s="535"/>
      <c r="T229" s="535"/>
      <c r="U229" s="535"/>
      <c r="V229" s="535"/>
      <c r="W229" s="535"/>
      <c r="X229" s="535"/>
      <c r="Y229" s="535"/>
      <c r="Z229" s="535"/>
      <c r="AA229" s="535"/>
      <c r="AB229" s="535"/>
      <c r="AC229" s="535"/>
      <c r="AD229" s="535"/>
      <c r="AE229" s="535"/>
      <c r="AF229" s="535"/>
      <c r="AG229" s="535"/>
      <c r="AH229" s="535"/>
      <c r="AI229" s="535"/>
      <c r="AJ229" s="535"/>
      <c r="AK229" s="535"/>
      <c r="AL229" s="535"/>
      <c r="AM229" s="535"/>
      <c r="AN229" s="535"/>
      <c r="AO229" s="535"/>
      <c r="AP229" s="535"/>
      <c r="AQ229" s="535"/>
      <c r="AR229" s="535"/>
      <c r="AS229" s="535"/>
      <c r="AT229" s="535"/>
      <c r="AU229" s="535"/>
      <c r="AV229" s="535"/>
      <c r="AW229" s="535"/>
      <c r="AX229" s="535"/>
      <c r="AY229" s="535"/>
      <c r="AZ229" s="535"/>
      <c r="BA229" s="535"/>
      <c r="BB229" s="535"/>
      <c r="BC229" s="535"/>
      <c r="BD229" s="535"/>
      <c r="BE229" s="535"/>
      <c r="BF229" s="535"/>
      <c r="BG229" s="535"/>
      <c r="BH229" s="535"/>
      <c r="BI229" s="535"/>
      <c r="BJ229" s="535"/>
      <c r="BK229" s="535"/>
      <c r="BL229" s="535"/>
      <c r="BM229" s="535"/>
      <c r="BN229" s="535"/>
      <c r="BO229" s="535"/>
      <c r="BP229" s="535"/>
      <c r="BQ229" s="535"/>
      <c r="BR229" s="535"/>
      <c r="BS229" s="535"/>
      <c r="BT229" s="535"/>
    </row>
    <row r="230" spans="2:72">
      <c r="B230" s="535"/>
      <c r="C230" s="535"/>
      <c r="D230" s="535"/>
      <c r="E230" s="535"/>
      <c r="F230" s="493" t="e">
        <f>VLOOKUP(E230,'Trade Code'!A:B,2,FALSE)</f>
        <v>#N/A</v>
      </c>
      <c r="G230" s="535"/>
      <c r="H230" s="535"/>
      <c r="I230" s="535"/>
      <c r="J230" s="535"/>
      <c r="K230" s="535"/>
      <c r="L230" s="535"/>
      <c r="M230" s="535"/>
      <c r="N230" s="535"/>
      <c r="O230" s="535"/>
      <c r="P230" s="535"/>
      <c r="Q230" s="535"/>
      <c r="R230" s="535"/>
      <c r="S230" s="535"/>
      <c r="T230" s="535"/>
      <c r="U230" s="535"/>
      <c r="V230" s="535"/>
      <c r="W230" s="535"/>
      <c r="X230" s="535"/>
      <c r="Y230" s="535"/>
      <c r="Z230" s="535"/>
      <c r="AA230" s="535"/>
      <c r="AB230" s="535"/>
      <c r="AC230" s="535"/>
      <c r="AD230" s="535"/>
      <c r="AE230" s="535"/>
      <c r="AF230" s="535"/>
      <c r="AG230" s="535"/>
      <c r="AH230" s="535"/>
      <c r="AI230" s="535"/>
      <c r="AJ230" s="535"/>
      <c r="AK230" s="535"/>
      <c r="AL230" s="535"/>
      <c r="AM230" s="535"/>
      <c r="AN230" s="535"/>
      <c r="AO230" s="535"/>
      <c r="AP230" s="535"/>
      <c r="AQ230" s="535"/>
      <c r="AR230" s="535"/>
      <c r="AS230" s="535"/>
      <c r="AT230" s="535"/>
      <c r="AU230" s="535"/>
      <c r="AV230" s="535"/>
      <c r="AW230" s="535"/>
      <c r="AX230" s="535"/>
      <c r="AY230" s="535"/>
      <c r="AZ230" s="535"/>
      <c r="BA230" s="535"/>
      <c r="BB230" s="535"/>
      <c r="BC230" s="535"/>
      <c r="BD230" s="535"/>
      <c r="BE230" s="535"/>
      <c r="BF230" s="535"/>
      <c r="BG230" s="535"/>
      <c r="BH230" s="535"/>
      <c r="BI230" s="535"/>
      <c r="BJ230" s="535"/>
      <c r="BK230" s="535"/>
      <c r="BL230" s="535"/>
      <c r="BM230" s="535"/>
      <c r="BN230" s="535"/>
      <c r="BO230" s="535"/>
      <c r="BP230" s="535"/>
      <c r="BQ230" s="535"/>
      <c r="BR230" s="535"/>
      <c r="BS230" s="535"/>
      <c r="BT230" s="535"/>
    </row>
    <row r="231" spans="2:72">
      <c r="B231" s="535"/>
      <c r="C231" s="535"/>
      <c r="D231" s="535"/>
      <c r="E231" s="535"/>
      <c r="F231" s="493" t="e">
        <f>VLOOKUP(E231,'Trade Code'!A:B,2,FALSE)</f>
        <v>#N/A</v>
      </c>
      <c r="G231" s="535"/>
      <c r="H231" s="535"/>
      <c r="I231" s="535"/>
      <c r="J231" s="535"/>
      <c r="K231" s="535"/>
      <c r="L231" s="535"/>
      <c r="M231" s="535"/>
      <c r="N231" s="535"/>
      <c r="O231" s="535"/>
      <c r="P231" s="535"/>
      <c r="Q231" s="535"/>
      <c r="R231" s="535"/>
      <c r="S231" s="535"/>
      <c r="T231" s="535"/>
      <c r="U231" s="535"/>
      <c r="V231" s="535"/>
      <c r="W231" s="535"/>
      <c r="X231" s="535"/>
      <c r="Y231" s="535"/>
      <c r="Z231" s="535"/>
      <c r="AA231" s="535"/>
      <c r="AB231" s="535"/>
      <c r="AC231" s="535"/>
      <c r="AD231" s="535"/>
      <c r="AE231" s="535"/>
      <c r="AF231" s="535"/>
      <c r="AG231" s="535"/>
      <c r="AH231" s="535"/>
      <c r="AI231" s="535"/>
      <c r="AJ231" s="535"/>
      <c r="AK231" s="535"/>
      <c r="AL231" s="535"/>
      <c r="AM231" s="535"/>
      <c r="AN231" s="535"/>
      <c r="AO231" s="535"/>
      <c r="AP231" s="535"/>
      <c r="AQ231" s="535"/>
      <c r="AR231" s="535"/>
      <c r="AS231" s="535"/>
      <c r="AT231" s="535"/>
      <c r="AU231" s="535"/>
      <c r="AV231" s="535"/>
      <c r="AW231" s="535"/>
      <c r="AX231" s="535"/>
      <c r="AY231" s="535"/>
      <c r="AZ231" s="535"/>
      <c r="BA231" s="535"/>
      <c r="BB231" s="535"/>
      <c r="BC231" s="535"/>
      <c r="BD231" s="535"/>
      <c r="BE231" s="535"/>
      <c r="BF231" s="535"/>
      <c r="BG231" s="535"/>
      <c r="BH231" s="535"/>
      <c r="BI231" s="535"/>
      <c r="BJ231" s="535"/>
      <c r="BK231" s="535"/>
      <c r="BL231" s="535"/>
      <c r="BM231" s="535"/>
      <c r="BN231" s="535"/>
      <c r="BO231" s="535"/>
      <c r="BP231" s="535"/>
      <c r="BQ231" s="535"/>
      <c r="BR231" s="535"/>
      <c r="BS231" s="535"/>
      <c r="BT231" s="535"/>
    </row>
    <row r="232" spans="2:72">
      <c r="B232" s="535"/>
      <c r="C232" s="535"/>
      <c r="D232" s="535"/>
      <c r="E232" s="535"/>
      <c r="F232" s="493" t="e">
        <f>VLOOKUP(E232,'Trade Code'!A:B,2,FALSE)</f>
        <v>#N/A</v>
      </c>
      <c r="G232" s="535"/>
      <c r="H232" s="535"/>
      <c r="I232" s="535"/>
      <c r="J232" s="535"/>
      <c r="K232" s="535"/>
      <c r="L232" s="535"/>
      <c r="M232" s="535"/>
      <c r="N232" s="535"/>
      <c r="O232" s="535"/>
      <c r="P232" s="535"/>
      <c r="Q232" s="535"/>
      <c r="R232" s="535"/>
      <c r="S232" s="535"/>
      <c r="T232" s="535"/>
      <c r="U232" s="535"/>
      <c r="V232" s="535"/>
      <c r="W232" s="535"/>
      <c r="X232" s="535"/>
      <c r="Y232" s="535"/>
      <c r="Z232" s="535"/>
      <c r="AA232" s="535"/>
      <c r="AB232" s="535"/>
      <c r="AC232" s="535"/>
      <c r="AD232" s="535"/>
      <c r="AE232" s="535"/>
      <c r="AF232" s="535"/>
      <c r="AG232" s="535"/>
      <c r="AH232" s="535"/>
      <c r="AI232" s="535"/>
      <c r="AJ232" s="535"/>
      <c r="AK232" s="535"/>
      <c r="AL232" s="535"/>
      <c r="AM232" s="535"/>
      <c r="AN232" s="535"/>
      <c r="AO232" s="535"/>
      <c r="AP232" s="535"/>
      <c r="AQ232" s="535"/>
      <c r="AR232" s="535"/>
      <c r="AS232" s="535"/>
      <c r="AT232" s="535"/>
      <c r="AU232" s="535"/>
      <c r="AV232" s="535"/>
      <c r="AW232" s="535"/>
      <c r="AX232" s="535"/>
      <c r="AY232" s="535"/>
      <c r="AZ232" s="535"/>
      <c r="BA232" s="535"/>
      <c r="BB232" s="535"/>
      <c r="BC232" s="535"/>
      <c r="BD232" s="535"/>
      <c r="BE232" s="535"/>
      <c r="BF232" s="535"/>
      <c r="BG232" s="535"/>
      <c r="BH232" s="535"/>
      <c r="BI232" s="535"/>
      <c r="BJ232" s="535"/>
      <c r="BK232" s="535"/>
      <c r="BL232" s="535"/>
      <c r="BM232" s="535"/>
      <c r="BN232" s="535"/>
      <c r="BO232" s="535"/>
      <c r="BP232" s="535"/>
      <c r="BQ232" s="535"/>
      <c r="BR232" s="535"/>
      <c r="BS232" s="535"/>
      <c r="BT232" s="535"/>
    </row>
    <row r="233" spans="2:72">
      <c r="B233" s="535"/>
      <c r="C233" s="535"/>
      <c r="D233" s="535"/>
      <c r="E233" s="535"/>
      <c r="F233" s="493" t="e">
        <f>VLOOKUP(E233,'Trade Code'!A:B,2,FALSE)</f>
        <v>#N/A</v>
      </c>
      <c r="G233" s="535"/>
      <c r="H233" s="535"/>
      <c r="I233" s="535"/>
      <c r="J233" s="535"/>
      <c r="K233" s="535"/>
      <c r="L233" s="535"/>
      <c r="M233" s="535"/>
      <c r="N233" s="535"/>
      <c r="O233" s="535"/>
      <c r="P233" s="535"/>
      <c r="Q233" s="535"/>
      <c r="R233" s="535"/>
      <c r="S233" s="535"/>
      <c r="T233" s="535"/>
      <c r="U233" s="535"/>
      <c r="V233" s="535"/>
      <c r="W233" s="535"/>
      <c r="X233" s="535"/>
      <c r="Y233" s="535"/>
      <c r="Z233" s="535"/>
      <c r="AA233" s="535"/>
      <c r="AB233" s="535"/>
      <c r="AC233" s="535"/>
      <c r="AD233" s="535"/>
      <c r="AE233" s="535"/>
      <c r="AF233" s="535"/>
      <c r="AG233" s="535"/>
      <c r="AH233" s="535"/>
      <c r="AI233" s="535"/>
      <c r="AJ233" s="535"/>
      <c r="AK233" s="535"/>
      <c r="AL233" s="535"/>
      <c r="AM233" s="535"/>
      <c r="AN233" s="535"/>
      <c r="AO233" s="535"/>
      <c r="AP233" s="535"/>
      <c r="AQ233" s="535"/>
      <c r="AR233" s="535"/>
      <c r="AS233" s="535"/>
      <c r="AT233" s="535"/>
      <c r="AU233" s="535"/>
      <c r="AV233" s="535"/>
      <c r="AW233" s="535"/>
      <c r="AX233" s="535"/>
      <c r="AY233" s="535"/>
      <c r="AZ233" s="535"/>
      <c r="BA233" s="535"/>
      <c r="BB233" s="535"/>
      <c r="BC233" s="535"/>
      <c r="BD233" s="535"/>
      <c r="BE233" s="535"/>
      <c r="BF233" s="535"/>
      <c r="BG233" s="535"/>
      <c r="BH233" s="535"/>
      <c r="BI233" s="535"/>
      <c r="BJ233" s="535"/>
      <c r="BK233" s="535"/>
      <c r="BL233" s="535"/>
      <c r="BM233" s="535"/>
      <c r="BN233" s="535"/>
      <c r="BO233" s="535"/>
      <c r="BP233" s="535"/>
      <c r="BQ233" s="535"/>
      <c r="BR233" s="535"/>
      <c r="BS233" s="535"/>
      <c r="BT233" s="535"/>
    </row>
    <row r="234" spans="2:72">
      <c r="B234" s="535"/>
      <c r="C234" s="535"/>
      <c r="D234" s="535"/>
      <c r="E234" s="535"/>
      <c r="F234" s="493" t="e">
        <f>VLOOKUP(E234,'Trade Code'!A:B,2,FALSE)</f>
        <v>#N/A</v>
      </c>
      <c r="G234" s="535"/>
      <c r="H234" s="535"/>
      <c r="I234" s="535"/>
      <c r="J234" s="535"/>
      <c r="K234" s="535"/>
      <c r="L234" s="535"/>
      <c r="M234" s="535"/>
      <c r="N234" s="535"/>
      <c r="O234" s="535"/>
      <c r="P234" s="535"/>
      <c r="Q234" s="535"/>
      <c r="R234" s="535"/>
      <c r="S234" s="535"/>
      <c r="T234" s="535"/>
      <c r="U234" s="535"/>
      <c r="V234" s="535"/>
      <c r="W234" s="535"/>
      <c r="X234" s="535"/>
      <c r="Y234" s="535"/>
      <c r="Z234" s="535"/>
      <c r="AA234" s="535"/>
      <c r="AB234" s="535"/>
      <c r="AC234" s="535"/>
      <c r="AD234" s="535"/>
      <c r="AE234" s="535"/>
      <c r="AF234" s="535"/>
      <c r="AG234" s="535"/>
      <c r="AH234" s="535"/>
      <c r="AI234" s="535"/>
      <c r="AJ234" s="535"/>
      <c r="AK234" s="535"/>
      <c r="AL234" s="535"/>
      <c r="AM234" s="535"/>
      <c r="AN234" s="535"/>
      <c r="AO234" s="535"/>
      <c r="AP234" s="535"/>
      <c r="AQ234" s="535"/>
      <c r="AR234" s="535"/>
      <c r="AS234" s="535"/>
      <c r="AT234" s="535"/>
      <c r="AU234" s="535"/>
      <c r="AV234" s="535"/>
      <c r="AW234" s="535"/>
      <c r="AX234" s="535"/>
      <c r="AY234" s="535"/>
      <c r="AZ234" s="535"/>
      <c r="BA234" s="535"/>
      <c r="BB234" s="535"/>
      <c r="BC234" s="535"/>
      <c r="BD234" s="535"/>
      <c r="BE234" s="535"/>
      <c r="BF234" s="535"/>
      <c r="BG234" s="535"/>
      <c r="BH234" s="535"/>
      <c r="BI234" s="535"/>
      <c r="BJ234" s="535"/>
      <c r="BK234" s="535"/>
      <c r="BL234" s="535"/>
      <c r="BM234" s="535"/>
      <c r="BN234" s="535"/>
      <c r="BO234" s="535"/>
      <c r="BP234" s="535"/>
      <c r="BQ234" s="535"/>
      <c r="BR234" s="535"/>
      <c r="BS234" s="535"/>
      <c r="BT234" s="535"/>
    </row>
    <row r="235" spans="2:72">
      <c r="B235" s="535"/>
      <c r="C235" s="535"/>
      <c r="D235" s="535"/>
      <c r="E235" s="535"/>
      <c r="F235" s="493" t="e">
        <f>VLOOKUP(E235,'Trade Code'!A:B,2,FALSE)</f>
        <v>#N/A</v>
      </c>
      <c r="G235" s="535"/>
      <c r="H235" s="535"/>
      <c r="I235" s="535"/>
      <c r="J235" s="535"/>
      <c r="K235" s="535"/>
      <c r="L235" s="535"/>
      <c r="M235" s="535"/>
      <c r="N235" s="535"/>
      <c r="O235" s="535"/>
      <c r="P235" s="535"/>
      <c r="Q235" s="535"/>
      <c r="R235" s="535"/>
      <c r="S235" s="535"/>
      <c r="T235" s="535"/>
      <c r="U235" s="535"/>
      <c r="V235" s="535"/>
      <c r="W235" s="535"/>
      <c r="X235" s="535"/>
      <c r="Y235" s="535"/>
      <c r="Z235" s="535"/>
      <c r="AA235" s="535"/>
      <c r="AB235" s="535"/>
      <c r="AC235" s="535"/>
      <c r="AD235" s="535"/>
      <c r="AE235" s="535"/>
      <c r="AF235" s="535"/>
      <c r="AG235" s="535"/>
      <c r="AH235" s="535"/>
      <c r="AI235" s="535"/>
      <c r="AJ235" s="535"/>
      <c r="AK235" s="535"/>
      <c r="AL235" s="535"/>
      <c r="AM235" s="535"/>
      <c r="AN235" s="535"/>
      <c r="AO235" s="535"/>
      <c r="AP235" s="535"/>
      <c r="AQ235" s="535"/>
      <c r="AR235" s="535"/>
      <c r="AS235" s="535"/>
      <c r="AT235" s="535"/>
      <c r="AU235" s="535"/>
      <c r="AV235" s="535"/>
      <c r="AW235" s="535"/>
      <c r="AX235" s="535"/>
      <c r="AY235" s="535"/>
      <c r="AZ235" s="535"/>
      <c r="BA235" s="535"/>
      <c r="BB235" s="535"/>
      <c r="BC235" s="535"/>
      <c r="BD235" s="535"/>
      <c r="BE235" s="535"/>
      <c r="BF235" s="535"/>
      <c r="BG235" s="535"/>
      <c r="BH235" s="535"/>
      <c r="BI235" s="535"/>
      <c r="BJ235" s="535"/>
      <c r="BK235" s="535"/>
      <c r="BL235" s="535"/>
      <c r="BM235" s="535"/>
      <c r="BN235" s="535"/>
      <c r="BO235" s="535"/>
      <c r="BP235" s="535"/>
      <c r="BQ235" s="535"/>
      <c r="BR235" s="535"/>
      <c r="BS235" s="535"/>
      <c r="BT235" s="535"/>
    </row>
    <row r="236" spans="2:72">
      <c r="B236" s="535"/>
      <c r="C236" s="535"/>
      <c r="D236" s="535"/>
      <c r="E236" s="535"/>
      <c r="F236" s="493" t="e">
        <f>VLOOKUP(E236,'Trade Code'!A:B,2,FALSE)</f>
        <v>#N/A</v>
      </c>
      <c r="G236" s="535"/>
      <c r="H236" s="535"/>
      <c r="I236" s="535"/>
      <c r="J236" s="535"/>
      <c r="K236" s="535"/>
      <c r="L236" s="535"/>
      <c r="M236" s="535"/>
      <c r="N236" s="535"/>
      <c r="O236" s="535"/>
      <c r="P236" s="535"/>
      <c r="Q236" s="535"/>
      <c r="R236" s="535"/>
      <c r="S236" s="535"/>
      <c r="T236" s="535"/>
      <c r="U236" s="535"/>
      <c r="V236" s="535"/>
      <c r="W236" s="535"/>
      <c r="X236" s="535"/>
      <c r="Y236" s="535"/>
      <c r="Z236" s="535"/>
      <c r="AA236" s="535"/>
      <c r="AB236" s="535"/>
      <c r="AC236" s="535"/>
      <c r="AD236" s="535"/>
      <c r="AE236" s="535"/>
      <c r="AF236" s="535"/>
      <c r="AG236" s="535"/>
      <c r="AH236" s="535"/>
      <c r="AI236" s="535"/>
      <c r="AJ236" s="535"/>
      <c r="AK236" s="535"/>
      <c r="AL236" s="535"/>
      <c r="AM236" s="535"/>
      <c r="AN236" s="535"/>
      <c r="AO236" s="535"/>
      <c r="AP236" s="535"/>
      <c r="AQ236" s="535"/>
      <c r="AR236" s="535"/>
      <c r="AS236" s="535"/>
      <c r="AT236" s="535"/>
      <c r="AU236" s="535"/>
      <c r="AV236" s="535"/>
      <c r="AW236" s="535"/>
      <c r="AX236" s="535"/>
      <c r="AY236" s="535"/>
      <c r="AZ236" s="535"/>
      <c r="BA236" s="535"/>
      <c r="BB236" s="535"/>
      <c r="BC236" s="535"/>
      <c r="BD236" s="535"/>
      <c r="BE236" s="535"/>
      <c r="BF236" s="535"/>
      <c r="BG236" s="535"/>
      <c r="BH236" s="535"/>
      <c r="BI236" s="535"/>
      <c r="BJ236" s="535"/>
      <c r="BK236" s="535"/>
      <c r="BL236" s="535"/>
      <c r="BM236" s="535"/>
      <c r="BN236" s="535"/>
      <c r="BO236" s="535"/>
      <c r="BP236" s="535"/>
      <c r="BQ236" s="535"/>
      <c r="BR236" s="535"/>
      <c r="BS236" s="535"/>
      <c r="BT236" s="535"/>
    </row>
    <row r="237" spans="2:72">
      <c r="B237" s="535"/>
      <c r="C237" s="535"/>
      <c r="D237" s="535"/>
      <c r="E237" s="535"/>
      <c r="F237" s="493" t="e">
        <f>VLOOKUP(E237,'Trade Code'!A:B,2,FALSE)</f>
        <v>#N/A</v>
      </c>
      <c r="G237" s="535"/>
      <c r="H237" s="535"/>
      <c r="I237" s="535"/>
      <c r="J237" s="535"/>
      <c r="K237" s="535"/>
      <c r="L237" s="535"/>
      <c r="M237" s="535"/>
      <c r="N237" s="535"/>
      <c r="O237" s="535"/>
      <c r="P237" s="535"/>
      <c r="Q237" s="535"/>
      <c r="R237" s="535"/>
      <c r="S237" s="535"/>
      <c r="T237" s="535"/>
      <c r="U237" s="535"/>
      <c r="V237" s="535"/>
      <c r="W237" s="535"/>
      <c r="X237" s="535"/>
      <c r="Y237" s="535"/>
      <c r="Z237" s="535"/>
      <c r="AA237" s="535"/>
      <c r="AB237" s="535"/>
      <c r="AC237" s="535"/>
      <c r="AD237" s="535"/>
      <c r="AE237" s="535"/>
      <c r="AF237" s="535"/>
      <c r="AG237" s="535"/>
      <c r="AH237" s="535"/>
      <c r="AI237" s="535"/>
      <c r="AJ237" s="535"/>
      <c r="AK237" s="535"/>
      <c r="AL237" s="535"/>
      <c r="AM237" s="535"/>
      <c r="AN237" s="535"/>
      <c r="AO237" s="535"/>
      <c r="AP237" s="535"/>
      <c r="AQ237" s="535"/>
      <c r="AR237" s="535"/>
      <c r="AS237" s="535"/>
      <c r="AT237" s="535"/>
      <c r="AU237" s="535"/>
      <c r="AV237" s="535"/>
      <c r="AW237" s="535"/>
      <c r="AX237" s="535"/>
      <c r="AY237" s="535"/>
      <c r="AZ237" s="535"/>
      <c r="BA237" s="535"/>
      <c r="BB237" s="535"/>
      <c r="BC237" s="535"/>
      <c r="BD237" s="535"/>
      <c r="BE237" s="535"/>
      <c r="BF237" s="535"/>
      <c r="BG237" s="535"/>
      <c r="BH237" s="535"/>
      <c r="BI237" s="535"/>
      <c r="BJ237" s="535"/>
      <c r="BK237" s="535"/>
      <c r="BL237" s="535"/>
      <c r="BM237" s="535"/>
      <c r="BN237" s="535"/>
      <c r="BO237" s="535"/>
      <c r="BP237" s="535"/>
      <c r="BQ237" s="535"/>
      <c r="BR237" s="535"/>
      <c r="BS237" s="535"/>
      <c r="BT237" s="535"/>
    </row>
    <row r="238" spans="2:72">
      <c r="B238" s="535"/>
      <c r="C238" s="535"/>
      <c r="D238" s="535"/>
      <c r="E238" s="535"/>
      <c r="F238" s="493" t="e">
        <f>VLOOKUP(E238,'Trade Code'!A:B,2,FALSE)</f>
        <v>#N/A</v>
      </c>
      <c r="G238" s="535"/>
      <c r="H238" s="535"/>
      <c r="I238" s="535"/>
      <c r="J238" s="535"/>
      <c r="K238" s="535"/>
      <c r="L238" s="535"/>
      <c r="M238" s="535"/>
      <c r="N238" s="535"/>
      <c r="O238" s="535"/>
      <c r="P238" s="535"/>
      <c r="Q238" s="535"/>
      <c r="R238" s="535"/>
      <c r="S238" s="535"/>
      <c r="T238" s="535"/>
      <c r="U238" s="535"/>
      <c r="V238" s="535"/>
      <c r="W238" s="535"/>
      <c r="X238" s="535"/>
      <c r="Y238" s="535"/>
      <c r="Z238" s="535"/>
      <c r="AA238" s="535"/>
      <c r="AB238" s="535"/>
      <c r="AC238" s="535"/>
      <c r="AD238" s="535"/>
      <c r="AE238" s="535"/>
      <c r="AF238" s="535"/>
      <c r="AG238" s="535"/>
      <c r="AH238" s="535"/>
      <c r="AI238" s="535"/>
      <c r="AJ238" s="535"/>
      <c r="AK238" s="535"/>
      <c r="AL238" s="535"/>
      <c r="AM238" s="535"/>
      <c r="AN238" s="535"/>
      <c r="AO238" s="535"/>
      <c r="AP238" s="535"/>
      <c r="AQ238" s="535"/>
      <c r="AR238" s="535"/>
      <c r="AS238" s="535"/>
      <c r="AT238" s="535"/>
      <c r="AU238" s="535"/>
      <c r="AV238" s="535"/>
      <c r="AW238" s="535"/>
      <c r="AX238" s="535"/>
      <c r="AY238" s="535"/>
      <c r="AZ238" s="535"/>
      <c r="BA238" s="535"/>
      <c r="BB238" s="535"/>
      <c r="BC238" s="535"/>
      <c r="BD238" s="535"/>
      <c r="BE238" s="535"/>
      <c r="BF238" s="535"/>
      <c r="BG238" s="535"/>
      <c r="BH238" s="535"/>
      <c r="BI238" s="535"/>
      <c r="BJ238" s="535"/>
      <c r="BK238" s="535"/>
      <c r="BL238" s="535"/>
      <c r="BM238" s="535"/>
      <c r="BN238" s="535"/>
      <c r="BO238" s="535"/>
      <c r="BP238" s="535"/>
      <c r="BQ238" s="535"/>
      <c r="BR238" s="535"/>
      <c r="BS238" s="535"/>
      <c r="BT238" s="535"/>
    </row>
    <row r="239" spans="2:72">
      <c r="B239" s="535"/>
      <c r="C239" s="535"/>
      <c r="D239" s="535"/>
      <c r="E239" s="535"/>
      <c r="F239" s="493" t="e">
        <f>VLOOKUP(E239,'Trade Code'!A:B,2,FALSE)</f>
        <v>#N/A</v>
      </c>
      <c r="G239" s="535"/>
      <c r="H239" s="535"/>
      <c r="I239" s="535"/>
      <c r="J239" s="535"/>
      <c r="K239" s="535"/>
      <c r="L239" s="535"/>
      <c r="M239" s="535"/>
      <c r="N239" s="535"/>
      <c r="O239" s="535"/>
      <c r="P239" s="535"/>
      <c r="Q239" s="535"/>
      <c r="R239" s="535"/>
      <c r="S239" s="535"/>
      <c r="T239" s="535"/>
      <c r="U239" s="535"/>
      <c r="V239" s="535"/>
      <c r="W239" s="535"/>
      <c r="X239" s="535"/>
      <c r="Y239" s="535"/>
      <c r="Z239" s="535"/>
      <c r="AA239" s="535"/>
      <c r="AB239" s="535"/>
      <c r="AC239" s="535"/>
      <c r="AD239" s="535"/>
      <c r="AE239" s="535"/>
      <c r="AF239" s="535"/>
      <c r="AG239" s="535"/>
      <c r="AH239" s="535"/>
      <c r="AI239" s="535"/>
      <c r="AJ239" s="535"/>
      <c r="AK239" s="535"/>
      <c r="AL239" s="535"/>
      <c r="AM239" s="535"/>
      <c r="AN239" s="535"/>
      <c r="AO239" s="535"/>
      <c r="AP239" s="535"/>
      <c r="AQ239" s="535"/>
      <c r="AR239" s="535"/>
      <c r="AS239" s="535"/>
      <c r="AT239" s="535"/>
      <c r="AU239" s="535"/>
      <c r="AV239" s="535"/>
      <c r="AW239" s="535"/>
      <c r="AX239" s="535"/>
      <c r="AY239" s="535"/>
      <c r="AZ239" s="535"/>
      <c r="BA239" s="535"/>
      <c r="BB239" s="535"/>
      <c r="BC239" s="535"/>
      <c r="BD239" s="535"/>
      <c r="BE239" s="535"/>
      <c r="BF239" s="535"/>
      <c r="BG239" s="535"/>
      <c r="BH239" s="535"/>
      <c r="BI239" s="535"/>
      <c r="BJ239" s="535"/>
      <c r="BK239" s="535"/>
      <c r="BL239" s="535"/>
      <c r="BM239" s="535"/>
      <c r="BN239" s="535"/>
      <c r="BO239" s="535"/>
      <c r="BP239" s="535"/>
      <c r="BQ239" s="535"/>
      <c r="BR239" s="535"/>
      <c r="BS239" s="535"/>
      <c r="BT239" s="535"/>
    </row>
    <row r="240" spans="2:72">
      <c r="B240" s="535"/>
      <c r="C240" s="535"/>
      <c r="D240" s="535"/>
      <c r="E240" s="535"/>
      <c r="F240" s="493" t="e">
        <f>VLOOKUP(E240,'Trade Code'!A:B,2,FALSE)</f>
        <v>#N/A</v>
      </c>
      <c r="G240" s="535"/>
      <c r="H240" s="535"/>
      <c r="I240" s="535"/>
      <c r="J240" s="535"/>
      <c r="K240" s="535"/>
      <c r="L240" s="535"/>
      <c r="M240" s="535"/>
      <c r="N240" s="535"/>
      <c r="O240" s="535"/>
      <c r="P240" s="535"/>
      <c r="Q240" s="535"/>
      <c r="R240" s="535"/>
      <c r="S240" s="535"/>
      <c r="T240" s="535"/>
      <c r="U240" s="535"/>
      <c r="V240" s="535"/>
      <c r="W240" s="535"/>
      <c r="X240" s="535"/>
      <c r="Y240" s="535"/>
      <c r="Z240" s="535"/>
      <c r="AA240" s="535"/>
      <c r="AB240" s="535"/>
      <c r="AC240" s="535"/>
      <c r="AD240" s="535"/>
      <c r="AE240" s="535"/>
      <c r="AF240" s="535"/>
      <c r="AG240" s="535"/>
      <c r="AH240" s="535"/>
      <c r="AI240" s="535"/>
      <c r="AJ240" s="535"/>
      <c r="AK240" s="535"/>
      <c r="AL240" s="535"/>
      <c r="AM240" s="535"/>
      <c r="AN240" s="535"/>
      <c r="AO240" s="535"/>
      <c r="AP240" s="535"/>
      <c r="AQ240" s="535"/>
      <c r="AR240" s="535"/>
      <c r="AS240" s="535"/>
      <c r="AT240" s="535"/>
      <c r="AU240" s="535"/>
      <c r="AV240" s="535"/>
      <c r="AW240" s="535"/>
      <c r="AX240" s="535"/>
      <c r="AY240" s="535"/>
      <c r="AZ240" s="535"/>
      <c r="BA240" s="535"/>
      <c r="BB240" s="535"/>
      <c r="BC240" s="535"/>
      <c r="BD240" s="535"/>
      <c r="BE240" s="535"/>
      <c r="BF240" s="535"/>
      <c r="BG240" s="535"/>
      <c r="BH240" s="535"/>
      <c r="BI240" s="535"/>
      <c r="BJ240" s="535"/>
      <c r="BK240" s="535"/>
      <c r="BL240" s="535"/>
      <c r="BM240" s="535"/>
      <c r="BN240" s="535"/>
      <c r="BO240" s="535"/>
      <c r="BP240" s="535"/>
      <c r="BQ240" s="535"/>
      <c r="BR240" s="535"/>
      <c r="BS240" s="535"/>
      <c r="BT240" s="535"/>
    </row>
    <row r="241" spans="2:72">
      <c r="B241" s="535"/>
      <c r="C241" s="535"/>
      <c r="D241" s="535"/>
      <c r="E241" s="535"/>
      <c r="F241" s="493" t="e">
        <f>VLOOKUP(E241,'Trade Code'!A:B,2,FALSE)</f>
        <v>#N/A</v>
      </c>
      <c r="G241" s="535"/>
      <c r="H241" s="535"/>
      <c r="I241" s="535"/>
      <c r="J241" s="535"/>
      <c r="K241" s="535"/>
      <c r="L241" s="535"/>
      <c r="M241" s="535"/>
      <c r="N241" s="535"/>
      <c r="O241" s="535"/>
      <c r="P241" s="535"/>
      <c r="Q241" s="535"/>
      <c r="R241" s="535"/>
      <c r="S241" s="535"/>
      <c r="T241" s="535"/>
      <c r="U241" s="535"/>
      <c r="V241" s="535"/>
      <c r="W241" s="535"/>
      <c r="X241" s="535"/>
      <c r="Y241" s="535"/>
      <c r="Z241" s="535"/>
      <c r="AA241" s="535"/>
      <c r="AB241" s="535"/>
      <c r="AC241" s="535"/>
      <c r="AD241" s="535"/>
      <c r="AE241" s="535"/>
      <c r="AF241" s="535"/>
      <c r="AG241" s="535"/>
      <c r="AH241" s="535"/>
      <c r="AI241" s="535"/>
      <c r="AJ241" s="535"/>
      <c r="AK241" s="535"/>
      <c r="AL241" s="535"/>
      <c r="AM241" s="535"/>
      <c r="AN241" s="535"/>
      <c r="AO241" s="535"/>
      <c r="AP241" s="535"/>
      <c r="AQ241" s="535"/>
      <c r="AR241" s="535"/>
      <c r="AS241" s="535"/>
      <c r="AT241" s="535"/>
      <c r="AU241" s="535"/>
      <c r="AV241" s="535"/>
      <c r="AW241" s="535"/>
      <c r="AX241" s="535"/>
      <c r="AY241" s="535"/>
      <c r="AZ241" s="535"/>
      <c r="BA241" s="535"/>
      <c r="BB241" s="535"/>
      <c r="BC241" s="535"/>
      <c r="BD241" s="535"/>
      <c r="BE241" s="535"/>
      <c r="BF241" s="535"/>
      <c r="BG241" s="535"/>
      <c r="BH241" s="535"/>
      <c r="BI241" s="535"/>
      <c r="BJ241" s="535"/>
      <c r="BK241" s="535"/>
      <c r="BL241" s="535"/>
      <c r="BM241" s="535"/>
      <c r="BN241" s="535"/>
      <c r="BO241" s="535"/>
      <c r="BP241" s="535"/>
      <c r="BQ241" s="535"/>
      <c r="BR241" s="535"/>
      <c r="BS241" s="535"/>
      <c r="BT241" s="535"/>
    </row>
    <row r="242" spans="2:72">
      <c r="B242" s="535"/>
      <c r="C242" s="535"/>
      <c r="D242" s="535"/>
      <c r="E242" s="535"/>
      <c r="F242" s="493" t="e">
        <f>VLOOKUP(E242,'Trade Code'!A:B,2,FALSE)</f>
        <v>#N/A</v>
      </c>
      <c r="G242" s="535"/>
      <c r="H242" s="535"/>
      <c r="I242" s="535"/>
      <c r="J242" s="535"/>
      <c r="K242" s="535"/>
      <c r="L242" s="535"/>
      <c r="M242" s="535"/>
      <c r="N242" s="535"/>
      <c r="O242" s="535"/>
      <c r="P242" s="535"/>
      <c r="Q242" s="535"/>
      <c r="R242" s="535"/>
      <c r="S242" s="535"/>
      <c r="T242" s="535"/>
      <c r="U242" s="535"/>
      <c r="V242" s="535"/>
      <c r="W242" s="535"/>
      <c r="X242" s="535"/>
      <c r="Y242" s="535"/>
      <c r="Z242" s="535"/>
      <c r="AA242" s="535"/>
      <c r="AB242" s="535"/>
      <c r="AC242" s="535"/>
      <c r="AD242" s="535"/>
      <c r="AE242" s="535"/>
      <c r="AF242" s="535"/>
      <c r="AG242" s="535"/>
      <c r="AH242" s="535"/>
      <c r="AI242" s="535"/>
      <c r="AJ242" s="535"/>
      <c r="AK242" s="535"/>
      <c r="AL242" s="535"/>
      <c r="AM242" s="535"/>
      <c r="AN242" s="535"/>
      <c r="AO242" s="535"/>
      <c r="AP242" s="535"/>
      <c r="AQ242" s="535"/>
      <c r="AR242" s="535"/>
      <c r="AS242" s="535"/>
      <c r="AT242" s="535"/>
      <c r="AU242" s="535"/>
      <c r="AV242" s="535"/>
      <c r="AW242" s="535"/>
      <c r="AX242" s="535"/>
      <c r="AY242" s="535"/>
      <c r="AZ242" s="535"/>
      <c r="BA242" s="535"/>
      <c r="BB242" s="535"/>
      <c r="BC242" s="535"/>
      <c r="BD242" s="535"/>
      <c r="BE242" s="535"/>
      <c r="BF242" s="535"/>
      <c r="BG242" s="535"/>
      <c r="BH242" s="535"/>
      <c r="BI242" s="535"/>
      <c r="BJ242" s="535"/>
      <c r="BK242" s="535"/>
      <c r="BL242" s="535"/>
      <c r="BM242" s="535"/>
      <c r="BN242" s="535"/>
      <c r="BO242" s="535"/>
      <c r="BP242" s="535"/>
      <c r="BQ242" s="535"/>
      <c r="BR242" s="535"/>
      <c r="BS242" s="535"/>
      <c r="BT242" s="535"/>
    </row>
    <row r="243" spans="2:72">
      <c r="B243" s="535"/>
      <c r="C243" s="535"/>
      <c r="D243" s="535"/>
      <c r="E243" s="535"/>
      <c r="F243" s="493" t="e">
        <f>VLOOKUP(E243,'Trade Code'!A:B,2,FALSE)</f>
        <v>#N/A</v>
      </c>
      <c r="G243" s="535"/>
      <c r="H243" s="535"/>
      <c r="I243" s="535"/>
      <c r="J243" s="535"/>
      <c r="K243" s="535"/>
      <c r="L243" s="535"/>
      <c r="M243" s="535"/>
      <c r="N243" s="535"/>
      <c r="O243" s="535"/>
      <c r="P243" s="535"/>
      <c r="Q243" s="535"/>
      <c r="R243" s="535"/>
      <c r="S243" s="535"/>
      <c r="T243" s="535"/>
      <c r="U243" s="535"/>
      <c r="V243" s="535"/>
      <c r="W243" s="535"/>
      <c r="X243" s="535"/>
      <c r="Y243" s="535"/>
      <c r="Z243" s="535"/>
      <c r="AA243" s="535"/>
      <c r="AB243" s="535"/>
      <c r="AC243" s="535"/>
      <c r="AD243" s="535"/>
      <c r="AE243" s="535"/>
      <c r="AF243" s="535"/>
      <c r="AG243" s="535"/>
      <c r="AH243" s="535"/>
      <c r="AI243" s="535"/>
      <c r="AJ243" s="535"/>
      <c r="AK243" s="535"/>
      <c r="AL243" s="535"/>
      <c r="AM243" s="535"/>
      <c r="AN243" s="535"/>
      <c r="AO243" s="535"/>
      <c r="AP243" s="535"/>
      <c r="AQ243" s="535"/>
      <c r="AR243" s="535"/>
      <c r="AS243" s="535"/>
      <c r="AT243" s="535"/>
      <c r="AU243" s="535"/>
      <c r="AV243" s="535"/>
      <c r="AW243" s="535"/>
      <c r="AX243" s="535"/>
      <c r="AY243" s="535"/>
      <c r="AZ243" s="535"/>
      <c r="BA243" s="535"/>
      <c r="BB243" s="535"/>
      <c r="BC243" s="535"/>
      <c r="BD243" s="535"/>
      <c r="BE243" s="535"/>
      <c r="BF243" s="535"/>
      <c r="BG243" s="535"/>
      <c r="BH243" s="535"/>
      <c r="BI243" s="535"/>
      <c r="BJ243" s="535"/>
      <c r="BK243" s="535"/>
      <c r="BL243" s="535"/>
      <c r="BM243" s="535"/>
      <c r="BN243" s="535"/>
      <c r="BO243" s="535"/>
      <c r="BP243" s="535"/>
      <c r="BQ243" s="535"/>
      <c r="BR243" s="535"/>
      <c r="BS243" s="535"/>
      <c r="BT243" s="535"/>
    </row>
    <row r="244" spans="2:72">
      <c r="B244" s="535"/>
      <c r="C244" s="535"/>
      <c r="D244" s="535"/>
      <c r="E244" s="535"/>
      <c r="F244" s="493" t="e">
        <f>VLOOKUP(E244,'Trade Code'!A:B,2,FALSE)</f>
        <v>#N/A</v>
      </c>
      <c r="G244" s="535"/>
      <c r="H244" s="535"/>
      <c r="I244" s="535"/>
      <c r="J244" s="535"/>
      <c r="K244" s="535"/>
      <c r="L244" s="535"/>
      <c r="M244" s="535"/>
      <c r="N244" s="535"/>
      <c r="O244" s="535"/>
      <c r="P244" s="535"/>
      <c r="Q244" s="535"/>
      <c r="R244" s="535"/>
      <c r="S244" s="535"/>
      <c r="T244" s="535"/>
      <c r="U244" s="535"/>
      <c r="V244" s="535"/>
      <c r="W244" s="535"/>
      <c r="X244" s="535"/>
      <c r="Y244" s="535"/>
      <c r="Z244" s="535"/>
      <c r="AA244" s="535"/>
      <c r="AB244" s="535"/>
      <c r="AC244" s="535"/>
      <c r="AD244" s="535"/>
      <c r="AE244" s="535"/>
      <c r="AF244" s="535"/>
      <c r="AG244" s="535"/>
      <c r="AH244" s="535"/>
      <c r="AI244" s="535"/>
      <c r="AJ244" s="535"/>
      <c r="AK244" s="535"/>
      <c r="AL244" s="535"/>
      <c r="AM244" s="535"/>
      <c r="AN244" s="535"/>
      <c r="AO244" s="535"/>
      <c r="AP244" s="535"/>
      <c r="AQ244" s="535"/>
      <c r="AR244" s="535"/>
      <c r="AS244" s="535"/>
      <c r="AT244" s="535"/>
      <c r="AU244" s="535"/>
      <c r="AV244" s="535"/>
      <c r="AW244" s="535"/>
      <c r="AX244" s="535"/>
      <c r="AY244" s="535"/>
      <c r="AZ244" s="535"/>
      <c r="BA244" s="535"/>
      <c r="BB244" s="535"/>
      <c r="BC244" s="535"/>
      <c r="BD244" s="535"/>
      <c r="BE244" s="535"/>
      <c r="BF244" s="535"/>
      <c r="BG244" s="535"/>
      <c r="BH244" s="535"/>
      <c r="BI244" s="535"/>
      <c r="BJ244" s="535"/>
      <c r="BK244" s="535"/>
      <c r="BL244" s="535"/>
      <c r="BM244" s="535"/>
      <c r="BN244" s="535"/>
      <c r="BO244" s="535"/>
      <c r="BP244" s="535"/>
      <c r="BQ244" s="535"/>
      <c r="BR244" s="535"/>
      <c r="BS244" s="535"/>
      <c r="BT244" s="535"/>
    </row>
    <row r="245" spans="2:72">
      <c r="B245" s="535"/>
      <c r="C245" s="535"/>
      <c r="D245" s="535"/>
      <c r="E245" s="535"/>
      <c r="F245" s="493" t="e">
        <f>VLOOKUP(E245,'Trade Code'!A:B,2,FALSE)</f>
        <v>#N/A</v>
      </c>
      <c r="G245" s="535"/>
      <c r="H245" s="535"/>
      <c r="I245" s="535"/>
      <c r="J245" s="535"/>
      <c r="K245" s="535"/>
      <c r="L245" s="535"/>
      <c r="M245" s="535"/>
      <c r="N245" s="535"/>
      <c r="O245" s="535"/>
      <c r="P245" s="535"/>
      <c r="Q245" s="535"/>
      <c r="R245" s="535"/>
      <c r="S245" s="535"/>
      <c r="T245" s="535"/>
      <c r="U245" s="535"/>
      <c r="V245" s="535"/>
      <c r="W245" s="535"/>
      <c r="X245" s="535"/>
      <c r="Y245" s="535"/>
      <c r="Z245" s="535"/>
      <c r="AA245" s="535"/>
      <c r="AB245" s="535"/>
      <c r="AC245" s="535"/>
      <c r="AD245" s="535"/>
      <c r="AE245" s="535"/>
      <c r="AF245" s="535"/>
      <c r="AG245" s="535"/>
      <c r="AH245" s="535"/>
      <c r="AI245" s="535"/>
      <c r="AJ245" s="535"/>
      <c r="AK245" s="535"/>
      <c r="AL245" s="535"/>
      <c r="AM245" s="535"/>
      <c r="AN245" s="535"/>
      <c r="AO245" s="535"/>
      <c r="AP245" s="535"/>
      <c r="AQ245" s="535"/>
      <c r="AR245" s="535"/>
      <c r="AS245" s="535"/>
      <c r="AT245" s="535"/>
      <c r="AU245" s="535"/>
      <c r="AV245" s="535"/>
      <c r="AW245" s="535"/>
      <c r="AX245" s="535"/>
      <c r="AY245" s="535"/>
      <c r="AZ245" s="535"/>
      <c r="BA245" s="535"/>
      <c r="BB245" s="535"/>
      <c r="BC245" s="535"/>
      <c r="BD245" s="535"/>
      <c r="BE245" s="535"/>
      <c r="BF245" s="535"/>
      <c r="BG245" s="535"/>
      <c r="BH245" s="535"/>
      <c r="BI245" s="535"/>
      <c r="BJ245" s="535"/>
      <c r="BK245" s="535"/>
      <c r="BL245" s="535"/>
      <c r="BM245" s="535"/>
      <c r="BN245" s="535"/>
      <c r="BO245" s="535"/>
      <c r="BP245" s="535"/>
      <c r="BQ245" s="535"/>
      <c r="BR245" s="535"/>
      <c r="BS245" s="535"/>
      <c r="BT245" s="535"/>
    </row>
    <row r="246" spans="2:72">
      <c r="B246" s="535"/>
      <c r="C246" s="535"/>
      <c r="D246" s="535"/>
      <c r="E246" s="535"/>
      <c r="F246" s="493" t="e">
        <f>VLOOKUP(E246,'Trade Code'!A:B,2,FALSE)</f>
        <v>#N/A</v>
      </c>
      <c r="G246" s="535"/>
      <c r="H246" s="535"/>
      <c r="I246" s="535"/>
      <c r="J246" s="535"/>
      <c r="K246" s="535"/>
      <c r="L246" s="535"/>
      <c r="M246" s="535"/>
      <c r="N246" s="535"/>
      <c r="O246" s="535"/>
      <c r="P246" s="535"/>
      <c r="Q246" s="535"/>
      <c r="R246" s="535"/>
      <c r="S246" s="535"/>
      <c r="T246" s="535"/>
      <c r="U246" s="535"/>
      <c r="V246" s="535"/>
      <c r="W246" s="535"/>
      <c r="X246" s="535"/>
      <c r="Y246" s="535"/>
      <c r="Z246" s="535"/>
      <c r="AA246" s="535"/>
      <c r="AB246" s="535"/>
      <c r="AC246" s="535"/>
      <c r="AD246" s="535"/>
      <c r="AE246" s="535"/>
      <c r="AF246" s="535"/>
      <c r="AG246" s="535"/>
      <c r="AH246" s="535"/>
      <c r="AI246" s="535"/>
      <c r="AJ246" s="535"/>
      <c r="AK246" s="535"/>
      <c r="AL246" s="535"/>
      <c r="AM246" s="535"/>
      <c r="AN246" s="535"/>
      <c r="AO246" s="535"/>
      <c r="AP246" s="535"/>
      <c r="AQ246" s="535"/>
      <c r="AR246" s="535"/>
      <c r="AS246" s="535"/>
      <c r="AT246" s="535"/>
      <c r="AU246" s="535"/>
      <c r="AV246" s="535"/>
      <c r="AW246" s="535"/>
      <c r="AX246" s="535"/>
      <c r="AY246" s="535"/>
      <c r="AZ246" s="535"/>
      <c r="BA246" s="535"/>
      <c r="BB246" s="535"/>
      <c r="BC246" s="535"/>
      <c r="BD246" s="535"/>
      <c r="BE246" s="535"/>
      <c r="BF246" s="535"/>
      <c r="BG246" s="535"/>
      <c r="BH246" s="535"/>
      <c r="BI246" s="535"/>
      <c r="BJ246" s="535"/>
      <c r="BK246" s="535"/>
      <c r="BL246" s="535"/>
      <c r="BM246" s="535"/>
      <c r="BN246" s="535"/>
      <c r="BO246" s="535"/>
      <c r="BP246" s="535"/>
      <c r="BQ246" s="535"/>
      <c r="BR246" s="535"/>
      <c r="BS246" s="535"/>
      <c r="BT246" s="535"/>
    </row>
    <row r="247" spans="2:72">
      <c r="B247" s="535"/>
      <c r="C247" s="535"/>
      <c r="D247" s="535"/>
      <c r="E247" s="535"/>
      <c r="F247" s="493" t="e">
        <f>VLOOKUP(E247,'Trade Code'!A:B,2,FALSE)</f>
        <v>#N/A</v>
      </c>
      <c r="G247" s="535"/>
      <c r="H247" s="535"/>
      <c r="I247" s="535"/>
      <c r="J247" s="535"/>
      <c r="K247" s="535"/>
      <c r="L247" s="535"/>
      <c r="M247" s="535"/>
      <c r="N247" s="535"/>
      <c r="O247" s="535"/>
      <c r="P247" s="535"/>
      <c r="Q247" s="535"/>
      <c r="R247" s="535"/>
      <c r="S247" s="535"/>
      <c r="T247" s="535"/>
      <c r="U247" s="535"/>
      <c r="V247" s="535"/>
      <c r="W247" s="535"/>
      <c r="X247" s="535"/>
      <c r="Y247" s="535"/>
      <c r="Z247" s="535"/>
      <c r="AA247" s="535"/>
      <c r="AB247" s="535"/>
      <c r="AC247" s="535"/>
      <c r="AD247" s="535"/>
      <c r="AE247" s="535"/>
      <c r="AF247" s="535"/>
      <c r="AG247" s="535"/>
      <c r="AH247" s="535"/>
      <c r="AI247" s="535"/>
      <c r="AJ247" s="535"/>
      <c r="AK247" s="535"/>
      <c r="AL247" s="535"/>
      <c r="AM247" s="535"/>
      <c r="AN247" s="535"/>
      <c r="AO247" s="535"/>
      <c r="AP247" s="535"/>
      <c r="AQ247" s="535"/>
      <c r="AR247" s="535"/>
      <c r="AS247" s="535"/>
      <c r="AT247" s="535"/>
      <c r="AU247" s="535"/>
      <c r="AV247" s="535"/>
      <c r="AW247" s="535"/>
      <c r="AX247" s="535"/>
      <c r="AY247" s="535"/>
      <c r="AZ247" s="535"/>
      <c r="BA247" s="535"/>
      <c r="BB247" s="535"/>
      <c r="BC247" s="535"/>
      <c r="BD247" s="535"/>
      <c r="BE247" s="535"/>
      <c r="BF247" s="535"/>
      <c r="BG247" s="535"/>
      <c r="BH247" s="535"/>
      <c r="BI247" s="535"/>
      <c r="BJ247" s="535"/>
      <c r="BK247" s="535"/>
      <c r="BL247" s="535"/>
      <c r="BM247" s="535"/>
      <c r="BN247" s="535"/>
      <c r="BO247" s="535"/>
      <c r="BP247" s="535"/>
      <c r="BQ247" s="535"/>
      <c r="BR247" s="535"/>
      <c r="BS247" s="535"/>
      <c r="BT247" s="535"/>
    </row>
    <row r="248" spans="2:72">
      <c r="B248" s="535"/>
      <c r="C248" s="535"/>
      <c r="D248" s="535"/>
      <c r="E248" s="535"/>
      <c r="F248" s="493" t="e">
        <f>VLOOKUP(E248,'Trade Code'!A:B,2,FALSE)</f>
        <v>#N/A</v>
      </c>
      <c r="G248" s="535"/>
      <c r="H248" s="535"/>
      <c r="I248" s="535"/>
      <c r="J248" s="535"/>
      <c r="K248" s="535"/>
      <c r="L248" s="535"/>
      <c r="M248" s="535"/>
      <c r="N248" s="535"/>
      <c r="O248" s="535"/>
      <c r="P248" s="535"/>
      <c r="Q248" s="535"/>
      <c r="R248" s="535"/>
      <c r="S248" s="535"/>
      <c r="T248" s="535"/>
      <c r="U248" s="535"/>
      <c r="V248" s="535"/>
      <c r="W248" s="535"/>
      <c r="X248" s="535"/>
      <c r="Y248" s="535"/>
      <c r="Z248" s="535"/>
      <c r="AA248" s="535"/>
      <c r="AB248" s="535"/>
      <c r="AC248" s="535"/>
      <c r="AD248" s="535"/>
      <c r="AE248" s="535"/>
      <c r="AF248" s="535"/>
      <c r="AG248" s="535"/>
      <c r="AH248" s="535"/>
      <c r="AI248" s="535"/>
      <c r="AJ248" s="535"/>
      <c r="AK248" s="535"/>
      <c r="AL248" s="535"/>
      <c r="AM248" s="535"/>
      <c r="AN248" s="535"/>
      <c r="AO248" s="535"/>
      <c r="AP248" s="535"/>
      <c r="AQ248" s="535"/>
      <c r="AR248" s="535"/>
      <c r="AS248" s="535"/>
      <c r="AT248" s="535"/>
      <c r="AU248" s="535"/>
      <c r="AV248" s="535"/>
      <c r="AW248" s="535"/>
      <c r="AX248" s="535"/>
      <c r="AY248" s="535"/>
      <c r="AZ248" s="535"/>
      <c r="BA248" s="535"/>
      <c r="BB248" s="535"/>
      <c r="BC248" s="535"/>
      <c r="BD248" s="535"/>
      <c r="BE248" s="535"/>
      <c r="BF248" s="535"/>
      <c r="BG248" s="535"/>
      <c r="BH248" s="535"/>
      <c r="BI248" s="535"/>
      <c r="BJ248" s="535"/>
      <c r="BK248" s="535"/>
      <c r="BL248" s="535"/>
      <c r="BM248" s="535"/>
      <c r="BN248" s="535"/>
      <c r="BO248" s="535"/>
      <c r="BP248" s="535"/>
      <c r="BQ248" s="535"/>
      <c r="BR248" s="535"/>
      <c r="BS248" s="535"/>
      <c r="BT248" s="535"/>
    </row>
    <row r="249" spans="2:72">
      <c r="B249" s="535"/>
      <c r="C249" s="535"/>
      <c r="D249" s="535"/>
      <c r="E249" s="535"/>
      <c r="F249" s="493" t="e">
        <f>VLOOKUP(E249,'Trade Code'!A:B,2,FALSE)</f>
        <v>#N/A</v>
      </c>
      <c r="G249" s="535"/>
      <c r="H249" s="535"/>
      <c r="I249" s="535"/>
      <c r="J249" s="535"/>
      <c r="K249" s="535"/>
      <c r="L249" s="535"/>
      <c r="M249" s="535"/>
      <c r="N249" s="535"/>
      <c r="O249" s="535"/>
      <c r="P249" s="535"/>
      <c r="Q249" s="535"/>
      <c r="R249" s="535"/>
      <c r="S249" s="535"/>
      <c r="T249" s="535"/>
      <c r="U249" s="535"/>
      <c r="V249" s="535"/>
      <c r="W249" s="535"/>
      <c r="X249" s="535"/>
      <c r="Y249" s="535"/>
      <c r="Z249" s="535"/>
      <c r="AA249" s="535"/>
      <c r="AB249" s="535"/>
      <c r="AC249" s="535"/>
      <c r="AD249" s="535"/>
      <c r="AE249" s="535"/>
      <c r="AF249" s="535"/>
      <c r="AG249" s="535"/>
      <c r="AH249" s="535"/>
      <c r="AI249" s="535"/>
      <c r="AJ249" s="535"/>
      <c r="AK249" s="535"/>
      <c r="AL249" s="535"/>
      <c r="AM249" s="535"/>
      <c r="AN249" s="535"/>
      <c r="AO249" s="535"/>
      <c r="AP249" s="535"/>
      <c r="AQ249" s="535"/>
      <c r="AR249" s="535"/>
      <c r="AS249" s="535"/>
      <c r="AT249" s="535"/>
      <c r="AU249" s="535"/>
      <c r="AV249" s="535"/>
      <c r="AW249" s="535"/>
      <c r="AX249" s="535"/>
      <c r="AY249" s="535"/>
      <c r="AZ249" s="535"/>
      <c r="BA249" s="535"/>
      <c r="BB249" s="535"/>
      <c r="BC249" s="535"/>
      <c r="BD249" s="535"/>
      <c r="BE249" s="535"/>
      <c r="BF249" s="535"/>
      <c r="BG249" s="535"/>
      <c r="BH249" s="535"/>
      <c r="BI249" s="535"/>
      <c r="BJ249" s="535"/>
      <c r="BK249" s="535"/>
      <c r="BL249" s="535"/>
      <c r="BM249" s="535"/>
      <c r="BN249" s="535"/>
      <c r="BO249" s="535"/>
      <c r="BP249" s="535"/>
      <c r="BQ249" s="535"/>
      <c r="BR249" s="535"/>
      <c r="BS249" s="535"/>
      <c r="BT249" s="535"/>
    </row>
    <row r="250" spans="2:72">
      <c r="B250" s="535"/>
      <c r="C250" s="535"/>
      <c r="D250" s="535"/>
      <c r="E250" s="535"/>
      <c r="F250" s="493" t="e">
        <f>VLOOKUP(E250,'Trade Code'!A:B,2,FALSE)</f>
        <v>#N/A</v>
      </c>
      <c r="G250" s="535"/>
      <c r="H250" s="535"/>
      <c r="I250" s="535"/>
      <c r="J250" s="535"/>
      <c r="K250" s="535"/>
      <c r="L250" s="535"/>
      <c r="M250" s="535"/>
      <c r="N250" s="535"/>
      <c r="O250" s="535"/>
      <c r="P250" s="535"/>
      <c r="Q250" s="535"/>
      <c r="R250" s="535"/>
      <c r="S250" s="535"/>
      <c r="T250" s="535"/>
      <c r="U250" s="535"/>
      <c r="V250" s="535"/>
      <c r="W250" s="535"/>
      <c r="X250" s="535"/>
      <c r="Y250" s="535"/>
      <c r="Z250" s="535"/>
      <c r="AA250" s="535"/>
      <c r="AB250" s="535"/>
      <c r="AC250" s="535"/>
      <c r="AD250" s="535"/>
      <c r="AE250" s="535"/>
      <c r="AF250" s="535"/>
      <c r="AG250" s="535"/>
      <c r="AH250" s="535"/>
      <c r="AI250" s="535"/>
      <c r="AJ250" s="535"/>
      <c r="AK250" s="535"/>
      <c r="AL250" s="535"/>
      <c r="AM250" s="535"/>
      <c r="AN250" s="535"/>
      <c r="AO250" s="535"/>
      <c r="AP250" s="535"/>
      <c r="AQ250" s="535"/>
      <c r="AR250" s="535"/>
      <c r="AS250" s="535"/>
      <c r="AT250" s="535"/>
      <c r="AU250" s="535"/>
      <c r="AV250" s="535"/>
      <c r="AW250" s="535"/>
      <c r="AX250" s="535"/>
      <c r="AY250" s="535"/>
      <c r="AZ250" s="535"/>
      <c r="BA250" s="535"/>
      <c r="BB250" s="535"/>
      <c r="BC250" s="535"/>
      <c r="BD250" s="535"/>
      <c r="BE250" s="535"/>
      <c r="BF250" s="535"/>
      <c r="BG250" s="535"/>
      <c r="BH250" s="535"/>
      <c r="BI250" s="535"/>
      <c r="BJ250" s="535"/>
      <c r="BK250" s="535"/>
      <c r="BL250" s="535"/>
      <c r="BM250" s="535"/>
      <c r="BN250" s="535"/>
      <c r="BO250" s="535"/>
      <c r="BP250" s="535"/>
      <c r="BQ250" s="535"/>
      <c r="BR250" s="535"/>
      <c r="BS250" s="535"/>
      <c r="BT250" s="535"/>
    </row>
    <row r="251" spans="2:72">
      <c r="B251" s="535"/>
      <c r="C251" s="535"/>
      <c r="D251" s="535"/>
      <c r="E251" s="535"/>
      <c r="F251" s="493" t="e">
        <f>VLOOKUP(E251,'Trade Code'!A:B,2,FALSE)</f>
        <v>#N/A</v>
      </c>
      <c r="G251" s="535"/>
      <c r="H251" s="535"/>
      <c r="I251" s="535"/>
      <c r="J251" s="535"/>
      <c r="K251" s="535"/>
      <c r="L251" s="535"/>
      <c r="M251" s="535"/>
      <c r="N251" s="535"/>
      <c r="O251" s="535"/>
      <c r="P251" s="535"/>
      <c r="Q251" s="535"/>
      <c r="R251" s="535"/>
      <c r="S251" s="535"/>
      <c r="T251" s="535"/>
      <c r="U251" s="535"/>
      <c r="V251" s="535"/>
      <c r="W251" s="535"/>
      <c r="X251" s="535"/>
      <c r="Y251" s="535"/>
      <c r="Z251" s="535"/>
      <c r="AA251" s="535"/>
      <c r="AB251" s="535"/>
      <c r="AC251" s="535"/>
      <c r="AD251" s="535"/>
      <c r="AE251" s="535"/>
      <c r="AF251" s="535"/>
      <c r="AG251" s="535"/>
      <c r="AH251" s="535"/>
      <c r="AI251" s="535"/>
      <c r="AJ251" s="535"/>
      <c r="AK251" s="535"/>
      <c r="AL251" s="535"/>
      <c r="AM251" s="535"/>
      <c r="AN251" s="535"/>
      <c r="AO251" s="535"/>
      <c r="AP251" s="535"/>
      <c r="AQ251" s="535"/>
      <c r="AR251" s="535"/>
      <c r="AS251" s="535"/>
      <c r="AT251" s="535"/>
      <c r="AU251" s="535"/>
      <c r="AV251" s="535"/>
      <c r="AW251" s="535"/>
      <c r="AX251" s="535"/>
      <c r="AY251" s="535"/>
      <c r="AZ251" s="535"/>
      <c r="BA251" s="535"/>
      <c r="BB251" s="535"/>
      <c r="BC251" s="535"/>
      <c r="BD251" s="535"/>
      <c r="BE251" s="535"/>
      <c r="BF251" s="535"/>
      <c r="BG251" s="535"/>
      <c r="BH251" s="535"/>
      <c r="BI251" s="535"/>
      <c r="BJ251" s="535"/>
      <c r="BK251" s="535"/>
      <c r="BL251" s="535"/>
      <c r="BM251" s="535"/>
      <c r="BN251" s="535"/>
      <c r="BO251" s="535"/>
      <c r="BP251" s="535"/>
      <c r="BQ251" s="535"/>
      <c r="BR251" s="535"/>
      <c r="BS251" s="535"/>
      <c r="BT251" s="535"/>
    </row>
    <row r="252" spans="2:72">
      <c r="B252" s="535"/>
      <c r="C252" s="535"/>
      <c r="D252" s="535"/>
      <c r="E252" s="535"/>
      <c r="F252" s="493" t="e">
        <f>VLOOKUP(E252,'Trade Code'!A:B,2,FALSE)</f>
        <v>#N/A</v>
      </c>
      <c r="G252" s="535"/>
      <c r="H252" s="535"/>
      <c r="I252" s="535"/>
      <c r="J252" s="535"/>
      <c r="K252" s="535"/>
      <c r="L252" s="535"/>
      <c r="M252" s="535"/>
      <c r="N252" s="535"/>
      <c r="O252" s="535"/>
      <c r="P252" s="535"/>
      <c r="Q252" s="535"/>
      <c r="R252" s="535"/>
      <c r="S252" s="535"/>
      <c r="T252" s="535"/>
      <c r="U252" s="535"/>
      <c r="V252" s="535"/>
      <c r="W252" s="535"/>
      <c r="X252" s="535"/>
      <c r="Y252" s="535"/>
      <c r="Z252" s="535"/>
      <c r="AA252" s="535"/>
      <c r="AB252" s="535"/>
      <c r="AC252" s="535"/>
      <c r="AD252" s="535"/>
      <c r="AE252" s="535"/>
      <c r="AF252" s="535"/>
      <c r="AG252" s="535"/>
      <c r="AH252" s="535"/>
      <c r="AI252" s="535"/>
      <c r="AJ252" s="535"/>
      <c r="AK252" s="535"/>
      <c r="AL252" s="535"/>
      <c r="AM252" s="535"/>
      <c r="AN252" s="535"/>
      <c r="AO252" s="535"/>
      <c r="AP252" s="535"/>
      <c r="AQ252" s="535"/>
      <c r="AR252" s="535"/>
      <c r="AS252" s="535"/>
      <c r="AT252" s="535"/>
      <c r="AU252" s="535"/>
      <c r="AV252" s="535"/>
      <c r="AW252" s="535"/>
      <c r="AX252" s="535"/>
      <c r="AY252" s="535"/>
      <c r="AZ252" s="535"/>
      <c r="BA252" s="535"/>
      <c r="BB252" s="535"/>
      <c r="BC252" s="535"/>
      <c r="BD252" s="535"/>
      <c r="BE252" s="535"/>
      <c r="BF252" s="535"/>
      <c r="BG252" s="535"/>
      <c r="BH252" s="535"/>
      <c r="BI252" s="535"/>
      <c r="BJ252" s="535"/>
      <c r="BK252" s="535"/>
      <c r="BL252" s="535"/>
      <c r="BM252" s="535"/>
      <c r="BN252" s="535"/>
      <c r="BO252" s="535"/>
      <c r="BP252" s="535"/>
      <c r="BQ252" s="535"/>
      <c r="BR252" s="535"/>
      <c r="BS252" s="535"/>
      <c r="BT252" s="535"/>
    </row>
    <row r="253" spans="2:72">
      <c r="B253" s="535"/>
      <c r="C253" s="535"/>
      <c r="D253" s="535"/>
      <c r="E253" s="535"/>
      <c r="F253" s="493" t="e">
        <f>VLOOKUP(E253,'Trade Code'!A:B,2,FALSE)</f>
        <v>#N/A</v>
      </c>
      <c r="G253" s="535"/>
      <c r="H253" s="535"/>
      <c r="I253" s="535"/>
      <c r="J253" s="535"/>
      <c r="K253" s="535"/>
      <c r="L253" s="535"/>
      <c r="M253" s="535"/>
      <c r="N253" s="535"/>
      <c r="O253" s="535"/>
      <c r="P253" s="535"/>
      <c r="Q253" s="535"/>
      <c r="R253" s="535"/>
      <c r="S253" s="535"/>
      <c r="T253" s="535"/>
      <c r="U253" s="535"/>
      <c r="V253" s="535"/>
      <c r="W253" s="535"/>
      <c r="X253" s="535"/>
      <c r="Y253" s="535"/>
      <c r="Z253" s="535"/>
      <c r="AA253" s="535"/>
      <c r="AB253" s="535"/>
      <c r="AC253" s="535"/>
      <c r="AD253" s="535"/>
      <c r="AE253" s="535"/>
      <c r="AF253" s="535"/>
      <c r="AG253" s="535"/>
      <c r="AH253" s="535"/>
      <c r="AI253" s="535"/>
      <c r="AJ253" s="535"/>
      <c r="AK253" s="535"/>
      <c r="AL253" s="535"/>
      <c r="AM253" s="535"/>
      <c r="AN253" s="535"/>
      <c r="AO253" s="535"/>
      <c r="AP253" s="535"/>
      <c r="AQ253" s="535"/>
      <c r="AR253" s="535"/>
      <c r="AS253" s="535"/>
      <c r="AT253" s="535"/>
      <c r="AU253" s="535"/>
      <c r="AV253" s="535"/>
      <c r="AW253" s="535"/>
      <c r="AX253" s="535"/>
      <c r="AY253" s="535"/>
      <c r="AZ253" s="535"/>
      <c r="BA253" s="535"/>
      <c r="BB253" s="535"/>
      <c r="BC253" s="535"/>
      <c r="BD253" s="535"/>
      <c r="BE253" s="535"/>
      <c r="BF253" s="535"/>
      <c r="BG253" s="535"/>
      <c r="BH253" s="535"/>
      <c r="BI253" s="535"/>
      <c r="BJ253" s="535"/>
      <c r="BK253" s="535"/>
      <c r="BL253" s="535"/>
      <c r="BM253" s="535"/>
      <c r="BN253" s="535"/>
      <c r="BO253" s="535"/>
      <c r="BP253" s="535"/>
      <c r="BQ253" s="535"/>
      <c r="BR253" s="535"/>
      <c r="BS253" s="535"/>
      <c r="BT253" s="535"/>
    </row>
    <row r="254" spans="2:72">
      <c r="B254" s="535"/>
      <c r="C254" s="535"/>
      <c r="D254" s="535"/>
      <c r="E254" s="535"/>
      <c r="F254" s="493" t="e">
        <f>VLOOKUP(E254,'Trade Code'!A:B,2,FALSE)</f>
        <v>#N/A</v>
      </c>
      <c r="G254" s="535"/>
      <c r="H254" s="535"/>
      <c r="I254" s="535"/>
      <c r="J254" s="535"/>
      <c r="K254" s="535"/>
      <c r="L254" s="535"/>
      <c r="M254" s="535"/>
      <c r="N254" s="535"/>
      <c r="O254" s="535"/>
      <c r="P254" s="535"/>
      <c r="Q254" s="535"/>
      <c r="R254" s="535"/>
      <c r="S254" s="535"/>
      <c r="T254" s="535"/>
      <c r="U254" s="535"/>
      <c r="V254" s="535"/>
      <c r="W254" s="535"/>
      <c r="X254" s="535"/>
      <c r="Y254" s="535"/>
      <c r="Z254" s="535"/>
      <c r="AA254" s="535"/>
      <c r="AB254" s="535"/>
      <c r="AC254" s="535"/>
      <c r="AD254" s="535"/>
      <c r="AE254" s="535"/>
      <c r="AF254" s="535"/>
      <c r="AG254" s="535"/>
      <c r="AH254" s="535"/>
      <c r="AI254" s="535"/>
      <c r="AJ254" s="535"/>
      <c r="AK254" s="535"/>
      <c r="AL254" s="535"/>
      <c r="AM254" s="535"/>
      <c r="AN254" s="535"/>
      <c r="AO254" s="535"/>
      <c r="AP254" s="535"/>
      <c r="AQ254" s="535"/>
      <c r="AR254" s="535"/>
      <c r="AS254" s="535"/>
      <c r="AT254" s="535"/>
      <c r="AU254" s="535"/>
      <c r="AV254" s="535"/>
      <c r="AW254" s="535"/>
      <c r="AX254" s="535"/>
      <c r="AY254" s="535"/>
      <c r="AZ254" s="535"/>
      <c r="BA254" s="535"/>
      <c r="BB254" s="535"/>
      <c r="BC254" s="535"/>
      <c r="BD254" s="535"/>
      <c r="BE254" s="535"/>
      <c r="BF254" s="535"/>
      <c r="BG254" s="535"/>
      <c r="BH254" s="535"/>
      <c r="BI254" s="535"/>
      <c r="BJ254" s="535"/>
      <c r="BK254" s="535"/>
      <c r="BL254" s="535"/>
      <c r="BM254" s="535"/>
      <c r="BN254" s="535"/>
      <c r="BO254" s="535"/>
      <c r="BP254" s="535"/>
      <c r="BQ254" s="535"/>
      <c r="BR254" s="535"/>
      <c r="BS254" s="535"/>
      <c r="BT254" s="535"/>
    </row>
    <row r="255" spans="2:72">
      <c r="B255" s="535"/>
      <c r="C255" s="535"/>
      <c r="D255" s="535"/>
      <c r="E255" s="535"/>
      <c r="F255" s="493" t="e">
        <f>VLOOKUP(E255,'Trade Code'!A:B,2,FALSE)</f>
        <v>#N/A</v>
      </c>
      <c r="G255" s="535"/>
      <c r="H255" s="535"/>
      <c r="I255" s="535"/>
      <c r="J255" s="535"/>
      <c r="K255" s="535"/>
      <c r="L255" s="535"/>
      <c r="M255" s="535"/>
      <c r="N255" s="535"/>
      <c r="O255" s="535"/>
      <c r="P255" s="535"/>
      <c r="Q255" s="535"/>
      <c r="R255" s="535"/>
      <c r="S255" s="535"/>
      <c r="T255" s="535"/>
      <c r="U255" s="535"/>
      <c r="V255" s="535"/>
      <c r="W255" s="535"/>
      <c r="X255" s="535"/>
      <c r="Y255" s="535"/>
      <c r="Z255" s="535"/>
      <c r="AA255" s="535"/>
      <c r="AB255" s="535"/>
      <c r="AC255" s="535"/>
      <c r="AD255" s="535"/>
      <c r="AE255" s="535"/>
      <c r="AF255" s="535"/>
      <c r="AG255" s="535"/>
      <c r="AH255" s="535"/>
      <c r="AI255" s="535"/>
      <c r="AJ255" s="535"/>
      <c r="AK255" s="535"/>
      <c r="AL255" s="535"/>
      <c r="AM255" s="535"/>
      <c r="AN255" s="535"/>
      <c r="AO255" s="535"/>
      <c r="AP255" s="535"/>
      <c r="AQ255" s="535"/>
      <c r="AR255" s="535"/>
      <c r="AS255" s="535"/>
      <c r="AT255" s="535"/>
      <c r="AU255" s="535"/>
      <c r="AV255" s="535"/>
      <c r="AW255" s="535"/>
      <c r="AX255" s="535"/>
      <c r="AY255" s="535"/>
      <c r="AZ255" s="535"/>
      <c r="BA255" s="535"/>
      <c r="BB255" s="535"/>
      <c r="BC255" s="535"/>
      <c r="BD255" s="535"/>
      <c r="BE255" s="535"/>
      <c r="BF255" s="535"/>
      <c r="BG255" s="535"/>
      <c r="BH255" s="535"/>
      <c r="BI255" s="535"/>
      <c r="BJ255" s="535"/>
      <c r="BK255" s="535"/>
      <c r="BL255" s="535"/>
      <c r="BM255" s="535"/>
      <c r="BN255" s="535"/>
      <c r="BO255" s="535"/>
      <c r="BP255" s="535"/>
      <c r="BQ255" s="535"/>
      <c r="BR255" s="535"/>
      <c r="BS255" s="535"/>
      <c r="BT255" s="535"/>
    </row>
    <row r="256" spans="2:72">
      <c r="B256" s="535"/>
      <c r="C256" s="535"/>
      <c r="D256" s="535"/>
      <c r="E256" s="535"/>
      <c r="F256" s="493" t="e">
        <f>VLOOKUP(E256,'Trade Code'!A:B,2,FALSE)</f>
        <v>#N/A</v>
      </c>
      <c r="G256" s="535"/>
      <c r="H256" s="535"/>
      <c r="I256" s="535"/>
      <c r="J256" s="535"/>
      <c r="K256" s="535"/>
      <c r="L256" s="535"/>
      <c r="M256" s="535"/>
      <c r="N256" s="535"/>
      <c r="O256" s="535"/>
      <c r="P256" s="535"/>
      <c r="Q256" s="535"/>
      <c r="R256" s="535"/>
      <c r="S256" s="535"/>
      <c r="T256" s="535"/>
      <c r="U256" s="535"/>
      <c r="V256" s="535"/>
      <c r="W256" s="535"/>
      <c r="X256" s="535"/>
      <c r="Y256" s="535"/>
      <c r="Z256" s="535"/>
      <c r="AA256" s="535"/>
      <c r="AB256" s="535"/>
      <c r="AC256" s="535"/>
      <c r="AD256" s="535"/>
      <c r="AE256" s="535"/>
      <c r="AF256" s="535"/>
      <c r="AG256" s="535"/>
      <c r="AH256" s="535"/>
      <c r="AI256" s="535"/>
      <c r="AJ256" s="535"/>
      <c r="AK256" s="535"/>
      <c r="AL256" s="535"/>
      <c r="AM256" s="535"/>
      <c r="AN256" s="535"/>
      <c r="AO256" s="535"/>
      <c r="AP256" s="535"/>
      <c r="AQ256" s="535"/>
      <c r="AR256" s="535"/>
      <c r="AS256" s="535"/>
      <c r="AT256" s="535"/>
      <c r="AU256" s="535"/>
      <c r="AV256" s="535"/>
      <c r="AW256" s="535"/>
      <c r="AX256" s="535"/>
      <c r="AY256" s="535"/>
      <c r="AZ256" s="535"/>
      <c r="BA256" s="535"/>
      <c r="BB256" s="535"/>
      <c r="BC256" s="535"/>
      <c r="BD256" s="535"/>
      <c r="BE256" s="535"/>
      <c r="BF256" s="535"/>
      <c r="BG256" s="535"/>
      <c r="BH256" s="535"/>
      <c r="BI256" s="535"/>
      <c r="BJ256" s="535"/>
      <c r="BK256" s="535"/>
      <c r="BL256" s="535"/>
      <c r="BM256" s="535"/>
      <c r="BN256" s="535"/>
      <c r="BO256" s="535"/>
      <c r="BP256" s="535"/>
      <c r="BQ256" s="535"/>
      <c r="BR256" s="535"/>
      <c r="BS256" s="535"/>
      <c r="BT256" s="535"/>
    </row>
    <row r="257" spans="2:72">
      <c r="B257" s="535"/>
      <c r="C257" s="535"/>
      <c r="D257" s="535"/>
      <c r="E257" s="535"/>
      <c r="F257" s="493" t="e">
        <f>VLOOKUP(E257,'Trade Code'!A:B,2,FALSE)</f>
        <v>#N/A</v>
      </c>
      <c r="G257" s="535"/>
      <c r="H257" s="535"/>
      <c r="I257" s="535"/>
      <c r="J257" s="535"/>
      <c r="K257" s="535"/>
      <c r="L257" s="535"/>
      <c r="M257" s="535"/>
      <c r="N257" s="535"/>
      <c r="O257" s="535"/>
      <c r="P257" s="535"/>
      <c r="Q257" s="535"/>
      <c r="R257" s="535"/>
      <c r="S257" s="535"/>
      <c r="T257" s="535"/>
      <c r="U257" s="535"/>
      <c r="V257" s="535"/>
      <c r="W257" s="535"/>
      <c r="X257" s="535"/>
      <c r="Y257" s="535"/>
      <c r="Z257" s="535"/>
      <c r="AA257" s="535"/>
      <c r="AB257" s="535"/>
      <c r="AC257" s="535"/>
      <c r="AD257" s="535"/>
      <c r="AE257" s="535"/>
      <c r="AF257" s="535"/>
      <c r="AG257" s="535"/>
      <c r="AH257" s="535"/>
      <c r="AI257" s="535"/>
      <c r="AJ257" s="535"/>
      <c r="AK257" s="535"/>
      <c r="AL257" s="535"/>
      <c r="AM257" s="535"/>
      <c r="AN257" s="535"/>
      <c r="AO257" s="535"/>
      <c r="AP257" s="535"/>
      <c r="AQ257" s="535"/>
      <c r="AR257" s="535"/>
      <c r="AS257" s="535"/>
      <c r="AT257" s="535"/>
      <c r="AU257" s="535"/>
      <c r="AV257" s="535"/>
      <c r="AW257" s="535"/>
      <c r="AX257" s="535"/>
      <c r="AY257" s="535"/>
      <c r="AZ257" s="535"/>
      <c r="BA257" s="535"/>
      <c r="BB257" s="535"/>
      <c r="BC257" s="535"/>
      <c r="BD257" s="535"/>
      <c r="BE257" s="535"/>
      <c r="BF257" s="535"/>
      <c r="BG257" s="535"/>
      <c r="BH257" s="535"/>
      <c r="BI257" s="535"/>
      <c r="BJ257" s="535"/>
      <c r="BK257" s="535"/>
      <c r="BL257" s="535"/>
      <c r="BM257" s="535"/>
      <c r="BN257" s="535"/>
      <c r="BO257" s="535"/>
      <c r="BP257" s="535"/>
      <c r="BQ257" s="535"/>
      <c r="BR257" s="535"/>
      <c r="BS257" s="535"/>
      <c r="BT257" s="535"/>
    </row>
    <row r="258" spans="2:72">
      <c r="B258" s="535"/>
      <c r="C258" s="535"/>
      <c r="D258" s="535"/>
      <c r="E258" s="535"/>
      <c r="F258" s="493" t="e">
        <f>VLOOKUP(E258,'Trade Code'!A:B,2,FALSE)</f>
        <v>#N/A</v>
      </c>
      <c r="G258" s="535"/>
      <c r="H258" s="535"/>
      <c r="I258" s="535"/>
      <c r="J258" s="535"/>
      <c r="K258" s="535"/>
      <c r="L258" s="535"/>
      <c r="M258" s="535"/>
      <c r="N258" s="535"/>
      <c r="O258" s="535"/>
      <c r="P258" s="535"/>
      <c r="Q258" s="535"/>
      <c r="R258" s="535"/>
      <c r="S258" s="535"/>
      <c r="T258" s="535"/>
      <c r="U258" s="535"/>
      <c r="V258" s="535"/>
      <c r="W258" s="535"/>
      <c r="X258" s="535"/>
      <c r="Y258" s="535"/>
      <c r="Z258" s="535"/>
      <c r="AA258" s="535"/>
      <c r="AB258" s="535"/>
      <c r="AC258" s="535"/>
      <c r="AD258" s="535"/>
      <c r="AE258" s="535"/>
      <c r="AF258" s="535"/>
      <c r="AG258" s="535"/>
      <c r="AH258" s="535"/>
      <c r="AI258" s="535"/>
      <c r="AJ258" s="535"/>
      <c r="AK258" s="535"/>
      <c r="AL258" s="535"/>
      <c r="AM258" s="535"/>
      <c r="AN258" s="535"/>
      <c r="AO258" s="535"/>
      <c r="AP258" s="535"/>
      <c r="AQ258" s="535"/>
      <c r="AR258" s="535"/>
      <c r="AS258" s="535"/>
      <c r="AT258" s="535"/>
      <c r="AU258" s="535"/>
      <c r="AV258" s="535"/>
      <c r="AW258" s="535"/>
      <c r="AX258" s="535"/>
      <c r="AY258" s="535"/>
      <c r="AZ258" s="535"/>
      <c r="BA258" s="535"/>
      <c r="BB258" s="535"/>
      <c r="BC258" s="535"/>
      <c r="BD258" s="535"/>
      <c r="BE258" s="535"/>
      <c r="BF258" s="535"/>
      <c r="BG258" s="535"/>
      <c r="BH258" s="535"/>
      <c r="BI258" s="535"/>
      <c r="BJ258" s="535"/>
      <c r="BK258" s="535"/>
      <c r="BL258" s="535"/>
      <c r="BM258" s="535"/>
      <c r="BN258" s="535"/>
      <c r="BO258" s="535"/>
      <c r="BP258" s="535"/>
      <c r="BQ258" s="535"/>
      <c r="BR258" s="535"/>
      <c r="BS258" s="535"/>
      <c r="BT258" s="535"/>
    </row>
    <row r="259" spans="2:72">
      <c r="B259" s="535"/>
      <c r="C259" s="535"/>
      <c r="D259" s="535"/>
      <c r="E259" s="535"/>
      <c r="F259" s="493" t="e">
        <f>VLOOKUP(E259,'Trade Code'!A:B,2,FALSE)</f>
        <v>#N/A</v>
      </c>
      <c r="G259" s="535"/>
      <c r="H259" s="535"/>
      <c r="I259" s="535"/>
      <c r="J259" s="535"/>
      <c r="K259" s="535"/>
      <c r="L259" s="535"/>
      <c r="M259" s="535"/>
      <c r="N259" s="535"/>
      <c r="O259" s="535"/>
      <c r="P259" s="535"/>
      <c r="Q259" s="535"/>
      <c r="R259" s="535"/>
      <c r="S259" s="535"/>
      <c r="T259" s="535"/>
      <c r="U259" s="535"/>
      <c r="V259" s="535"/>
      <c r="W259" s="535"/>
      <c r="X259" s="535"/>
      <c r="Y259" s="535"/>
      <c r="Z259" s="535"/>
      <c r="AA259" s="535"/>
      <c r="AB259" s="535"/>
      <c r="AC259" s="535"/>
      <c r="AD259" s="535"/>
      <c r="AE259" s="535"/>
      <c r="AF259" s="535"/>
      <c r="AG259" s="535"/>
      <c r="AH259" s="535"/>
      <c r="AI259" s="535"/>
      <c r="AJ259" s="535"/>
      <c r="AK259" s="535"/>
      <c r="AL259" s="535"/>
      <c r="AM259" s="535"/>
      <c r="AN259" s="535"/>
      <c r="AO259" s="535"/>
      <c r="AP259" s="535"/>
      <c r="AQ259" s="535"/>
      <c r="AR259" s="535"/>
      <c r="AS259" s="535"/>
      <c r="AT259" s="535"/>
      <c r="AU259" s="535"/>
      <c r="AV259" s="535"/>
      <c r="AW259" s="535"/>
      <c r="AX259" s="535"/>
      <c r="AY259" s="535"/>
      <c r="AZ259" s="535"/>
      <c r="BA259" s="535"/>
      <c r="BB259" s="535"/>
      <c r="BC259" s="535"/>
      <c r="BD259" s="535"/>
      <c r="BE259" s="535"/>
      <c r="BF259" s="535"/>
      <c r="BG259" s="535"/>
      <c r="BH259" s="535"/>
      <c r="BI259" s="535"/>
      <c r="BJ259" s="535"/>
      <c r="BK259" s="535"/>
      <c r="BL259" s="535"/>
      <c r="BM259" s="535"/>
      <c r="BN259" s="535"/>
      <c r="BO259" s="535"/>
      <c r="BP259" s="535"/>
      <c r="BQ259" s="535"/>
      <c r="BR259" s="535"/>
      <c r="BS259" s="535"/>
      <c r="BT259" s="535"/>
    </row>
    <row r="260" spans="2:72">
      <c r="B260" s="535"/>
      <c r="C260" s="535"/>
      <c r="D260" s="535"/>
      <c r="E260" s="535"/>
      <c r="F260" s="493" t="e">
        <f>VLOOKUP(E260,'Trade Code'!A:B,2,FALSE)</f>
        <v>#N/A</v>
      </c>
      <c r="G260" s="535"/>
      <c r="H260" s="535"/>
      <c r="I260" s="535"/>
      <c r="J260" s="535"/>
      <c r="K260" s="535"/>
      <c r="L260" s="535"/>
      <c r="M260" s="535"/>
      <c r="N260" s="535"/>
      <c r="O260" s="535"/>
      <c r="P260" s="535"/>
      <c r="Q260" s="535"/>
      <c r="R260" s="535"/>
      <c r="S260" s="535"/>
      <c r="T260" s="535"/>
      <c r="U260" s="535"/>
      <c r="V260" s="535"/>
      <c r="W260" s="535"/>
      <c r="X260" s="535"/>
      <c r="Y260" s="535"/>
      <c r="Z260" s="535"/>
      <c r="AA260" s="535"/>
      <c r="AB260" s="535"/>
      <c r="AC260" s="535"/>
      <c r="AD260" s="535"/>
      <c r="AE260" s="535"/>
      <c r="AF260" s="535"/>
      <c r="AG260" s="535"/>
      <c r="AH260" s="535"/>
      <c r="AI260" s="535"/>
      <c r="AJ260" s="535"/>
      <c r="AK260" s="535"/>
      <c r="AL260" s="535"/>
      <c r="AM260" s="535"/>
      <c r="AN260" s="535"/>
      <c r="AO260" s="535"/>
      <c r="AP260" s="535"/>
      <c r="AQ260" s="535"/>
      <c r="AR260" s="535"/>
      <c r="AS260" s="535"/>
      <c r="AT260" s="535"/>
      <c r="AU260" s="535"/>
      <c r="AV260" s="535"/>
      <c r="AW260" s="535"/>
      <c r="AX260" s="535"/>
      <c r="AY260" s="535"/>
      <c r="AZ260" s="535"/>
      <c r="BA260" s="535"/>
      <c r="BB260" s="535"/>
      <c r="BC260" s="535"/>
      <c r="BD260" s="535"/>
      <c r="BE260" s="535"/>
      <c r="BF260" s="535"/>
      <c r="BG260" s="535"/>
      <c r="BH260" s="535"/>
      <c r="BI260" s="535"/>
      <c r="BJ260" s="535"/>
      <c r="BK260" s="535"/>
      <c r="BL260" s="535"/>
      <c r="BM260" s="535"/>
      <c r="BN260" s="535"/>
      <c r="BO260" s="535"/>
      <c r="BP260" s="535"/>
      <c r="BQ260" s="535"/>
      <c r="BR260" s="535"/>
      <c r="BS260" s="535"/>
      <c r="BT260" s="535"/>
    </row>
    <row r="261" spans="2:72">
      <c r="B261" s="535"/>
      <c r="C261" s="535"/>
      <c r="D261" s="535"/>
      <c r="E261" s="535"/>
      <c r="F261" s="493" t="e">
        <f>VLOOKUP(E261,'Trade Code'!A:B,2,FALSE)</f>
        <v>#N/A</v>
      </c>
      <c r="G261" s="535"/>
      <c r="H261" s="535"/>
      <c r="I261" s="535"/>
      <c r="J261" s="535"/>
      <c r="K261" s="535"/>
      <c r="L261" s="535"/>
      <c r="M261" s="535"/>
      <c r="N261" s="535"/>
      <c r="O261" s="535"/>
      <c r="P261" s="535"/>
      <c r="Q261" s="535"/>
      <c r="R261" s="535"/>
      <c r="S261" s="535"/>
      <c r="T261" s="535"/>
      <c r="U261" s="535"/>
      <c r="V261" s="535"/>
      <c r="W261" s="535"/>
      <c r="X261" s="535"/>
      <c r="Y261" s="535"/>
      <c r="Z261" s="535"/>
      <c r="AA261" s="535"/>
      <c r="AB261" s="535"/>
      <c r="AC261" s="535"/>
      <c r="AD261" s="535"/>
      <c r="AE261" s="535"/>
      <c r="AF261" s="535"/>
      <c r="AG261" s="535"/>
      <c r="AH261" s="535"/>
      <c r="AI261" s="535"/>
      <c r="AJ261" s="535"/>
      <c r="AK261" s="535"/>
      <c r="AL261" s="535"/>
      <c r="AM261" s="535"/>
      <c r="AN261" s="535"/>
      <c r="AO261" s="535"/>
      <c r="AP261" s="535"/>
      <c r="AQ261" s="535"/>
      <c r="AR261" s="535"/>
      <c r="AS261" s="535"/>
      <c r="AT261" s="535"/>
      <c r="AU261" s="535"/>
      <c r="AV261" s="535"/>
      <c r="AW261" s="535"/>
      <c r="AX261" s="535"/>
      <c r="AY261" s="535"/>
      <c r="AZ261" s="535"/>
      <c r="BA261" s="535"/>
      <c r="BB261" s="535"/>
      <c r="BC261" s="535"/>
      <c r="BD261" s="535"/>
      <c r="BE261" s="535"/>
      <c r="BF261" s="535"/>
      <c r="BG261" s="535"/>
      <c r="BH261" s="535"/>
      <c r="BI261" s="535"/>
      <c r="BJ261" s="535"/>
      <c r="BK261" s="535"/>
      <c r="BL261" s="535"/>
      <c r="BM261" s="535"/>
      <c r="BN261" s="535"/>
      <c r="BO261" s="535"/>
      <c r="BP261" s="535"/>
      <c r="BQ261" s="535"/>
      <c r="BR261" s="535"/>
      <c r="BS261" s="535"/>
      <c r="BT261" s="535"/>
    </row>
    <row r="262" spans="2:72">
      <c r="B262" s="535"/>
      <c r="C262" s="535"/>
      <c r="D262" s="535"/>
      <c r="E262" s="535"/>
      <c r="F262" s="493" t="e">
        <f>VLOOKUP(E262,'Trade Code'!A:B,2,FALSE)</f>
        <v>#N/A</v>
      </c>
      <c r="G262" s="535"/>
      <c r="H262" s="535"/>
      <c r="I262" s="535"/>
      <c r="J262" s="535"/>
      <c r="K262" s="535"/>
      <c r="L262" s="535"/>
      <c r="M262" s="535"/>
      <c r="N262" s="535"/>
      <c r="O262" s="535"/>
      <c r="P262" s="535"/>
      <c r="Q262" s="535"/>
      <c r="R262" s="535"/>
      <c r="S262" s="535"/>
      <c r="T262" s="535"/>
      <c r="U262" s="535"/>
      <c r="V262" s="535"/>
      <c r="W262" s="535"/>
      <c r="X262" s="535"/>
      <c r="Y262" s="535"/>
      <c r="Z262" s="535"/>
      <c r="AA262" s="535"/>
      <c r="AB262" s="535"/>
      <c r="AC262" s="535"/>
      <c r="AD262" s="535"/>
      <c r="AE262" s="535"/>
      <c r="AF262" s="535"/>
      <c r="AG262" s="535"/>
      <c r="AH262" s="535"/>
      <c r="AI262" s="535"/>
      <c r="AJ262" s="535"/>
      <c r="AK262" s="535"/>
      <c r="AL262" s="535"/>
      <c r="AM262" s="535"/>
      <c r="AN262" s="535"/>
      <c r="AO262" s="535"/>
      <c r="AP262" s="535"/>
      <c r="AQ262" s="535"/>
      <c r="AR262" s="535"/>
      <c r="AS262" s="535"/>
      <c r="AT262" s="535"/>
      <c r="AU262" s="535"/>
      <c r="AV262" s="535"/>
      <c r="AW262" s="535"/>
      <c r="AX262" s="535"/>
      <c r="AY262" s="535"/>
      <c r="AZ262" s="535"/>
      <c r="BA262" s="535"/>
      <c r="BB262" s="535"/>
      <c r="BC262" s="535"/>
      <c r="BD262" s="535"/>
      <c r="BE262" s="535"/>
      <c r="BF262" s="535"/>
      <c r="BG262" s="535"/>
      <c r="BH262" s="535"/>
      <c r="BI262" s="535"/>
      <c r="BJ262" s="535"/>
      <c r="BK262" s="535"/>
      <c r="BL262" s="535"/>
      <c r="BM262" s="535"/>
      <c r="BN262" s="535"/>
      <c r="BO262" s="535"/>
      <c r="BP262" s="535"/>
      <c r="BQ262" s="535"/>
      <c r="BR262" s="535"/>
      <c r="BS262" s="535"/>
      <c r="BT262" s="535"/>
    </row>
    <row r="263" spans="2:72">
      <c r="B263" s="535"/>
      <c r="C263" s="535"/>
      <c r="D263" s="535"/>
      <c r="E263" s="535"/>
      <c r="F263" s="493" t="e">
        <f>VLOOKUP(E263,'Trade Code'!A:B,2,FALSE)</f>
        <v>#N/A</v>
      </c>
      <c r="G263" s="535"/>
      <c r="H263" s="535"/>
      <c r="I263" s="535"/>
      <c r="J263" s="535"/>
      <c r="K263" s="535"/>
      <c r="L263" s="535"/>
      <c r="M263" s="535"/>
      <c r="N263" s="535"/>
      <c r="O263" s="535"/>
      <c r="P263" s="535"/>
      <c r="Q263" s="535"/>
      <c r="R263" s="535"/>
      <c r="S263" s="535"/>
      <c r="T263" s="535"/>
      <c r="U263" s="535"/>
      <c r="V263" s="535"/>
      <c r="W263" s="535"/>
      <c r="X263" s="535"/>
      <c r="Y263" s="535"/>
      <c r="Z263" s="535"/>
      <c r="AA263" s="535"/>
      <c r="AB263" s="535"/>
      <c r="AC263" s="535"/>
      <c r="AD263" s="535"/>
      <c r="AE263" s="535"/>
      <c r="AF263" s="535"/>
      <c r="AG263" s="535"/>
      <c r="AH263" s="535"/>
      <c r="AI263" s="535"/>
      <c r="AJ263" s="535"/>
      <c r="AK263" s="535"/>
      <c r="AL263" s="535"/>
      <c r="AM263" s="535"/>
      <c r="AN263" s="535"/>
      <c r="AO263" s="535"/>
      <c r="AP263" s="535"/>
      <c r="AQ263" s="535"/>
      <c r="AR263" s="535"/>
      <c r="AS263" s="535"/>
      <c r="AT263" s="535"/>
      <c r="AU263" s="535"/>
      <c r="AV263" s="535"/>
      <c r="AW263" s="535"/>
      <c r="AX263" s="535"/>
      <c r="AY263" s="535"/>
      <c r="AZ263" s="535"/>
      <c r="BA263" s="535"/>
      <c r="BB263" s="535"/>
      <c r="BC263" s="535"/>
      <c r="BD263" s="535"/>
      <c r="BE263" s="535"/>
      <c r="BF263" s="535"/>
      <c r="BG263" s="535"/>
      <c r="BH263" s="535"/>
      <c r="BI263" s="535"/>
      <c r="BJ263" s="535"/>
      <c r="BK263" s="535"/>
      <c r="BL263" s="535"/>
      <c r="BM263" s="535"/>
      <c r="BN263" s="535"/>
      <c r="BO263" s="535"/>
      <c r="BP263" s="535"/>
      <c r="BQ263" s="535"/>
      <c r="BR263" s="535"/>
      <c r="BS263" s="535"/>
      <c r="BT263" s="535"/>
    </row>
    <row r="264" spans="2:72">
      <c r="B264" s="535"/>
      <c r="C264" s="535"/>
      <c r="D264" s="535"/>
      <c r="E264" s="535"/>
      <c r="F264" s="493" t="e">
        <f>VLOOKUP(E264,'Trade Code'!A:B,2,FALSE)</f>
        <v>#N/A</v>
      </c>
      <c r="G264" s="535"/>
      <c r="H264" s="535"/>
      <c r="I264" s="535"/>
      <c r="J264" s="535"/>
      <c r="K264" s="535"/>
      <c r="L264" s="535"/>
      <c r="M264" s="535"/>
      <c r="N264" s="535"/>
      <c r="O264" s="535"/>
      <c r="P264" s="535"/>
      <c r="Q264" s="535"/>
      <c r="R264" s="535"/>
      <c r="S264" s="535"/>
      <c r="T264" s="535"/>
      <c r="U264" s="535"/>
      <c r="V264" s="535"/>
      <c r="W264" s="535"/>
      <c r="X264" s="535"/>
      <c r="Y264" s="535"/>
      <c r="Z264" s="535"/>
      <c r="AA264" s="535"/>
      <c r="AB264" s="535"/>
      <c r="AC264" s="535"/>
      <c r="AD264" s="535"/>
      <c r="AE264" s="535"/>
      <c r="AF264" s="535"/>
      <c r="AG264" s="535"/>
      <c r="AH264" s="535"/>
      <c r="AI264" s="535"/>
      <c r="AJ264" s="535"/>
      <c r="AK264" s="535"/>
      <c r="AL264" s="535"/>
      <c r="AM264" s="535"/>
      <c r="AN264" s="535"/>
      <c r="AO264" s="535"/>
      <c r="AP264" s="535"/>
      <c r="AQ264" s="535"/>
      <c r="AR264" s="535"/>
      <c r="AS264" s="535"/>
      <c r="AT264" s="535"/>
      <c r="AU264" s="535"/>
      <c r="AV264" s="535"/>
      <c r="AW264" s="535"/>
      <c r="AX264" s="535"/>
      <c r="AY264" s="535"/>
      <c r="AZ264" s="535"/>
      <c r="BA264" s="535"/>
      <c r="BB264" s="535"/>
      <c r="BC264" s="535"/>
      <c r="BD264" s="535"/>
      <c r="BE264" s="535"/>
      <c r="BF264" s="535"/>
      <c r="BG264" s="535"/>
      <c r="BH264" s="535"/>
      <c r="BI264" s="535"/>
      <c r="BJ264" s="535"/>
      <c r="BK264" s="535"/>
      <c r="BL264" s="535"/>
      <c r="BM264" s="535"/>
      <c r="BN264" s="535"/>
      <c r="BO264" s="535"/>
      <c r="BP264" s="535"/>
      <c r="BQ264" s="535"/>
      <c r="BR264" s="535"/>
      <c r="BS264" s="535"/>
      <c r="BT264" s="535"/>
    </row>
    <row r="265" spans="2:72">
      <c r="B265" s="535"/>
      <c r="C265" s="535"/>
      <c r="D265" s="535"/>
      <c r="E265" s="535"/>
      <c r="F265" s="493" t="e">
        <f>VLOOKUP(E265,'Trade Code'!A:B,2,FALSE)</f>
        <v>#N/A</v>
      </c>
      <c r="G265" s="535"/>
      <c r="H265" s="535"/>
      <c r="I265" s="535"/>
      <c r="J265" s="535"/>
      <c r="K265" s="535"/>
      <c r="L265" s="535"/>
      <c r="M265" s="535"/>
      <c r="N265" s="535"/>
      <c r="O265" s="535"/>
      <c r="P265" s="535"/>
      <c r="Q265" s="535"/>
      <c r="R265" s="535"/>
      <c r="S265" s="535"/>
      <c r="T265" s="535"/>
      <c r="U265" s="535"/>
      <c r="V265" s="535"/>
      <c r="W265" s="535"/>
      <c r="X265" s="535"/>
      <c r="Y265" s="535"/>
      <c r="Z265" s="535"/>
      <c r="AA265" s="535"/>
      <c r="AB265" s="535"/>
      <c r="AC265" s="535"/>
      <c r="AD265" s="535"/>
      <c r="AE265" s="535"/>
      <c r="AF265" s="535"/>
      <c r="AG265" s="535"/>
      <c r="AH265" s="535"/>
      <c r="AI265" s="535"/>
      <c r="AJ265" s="535"/>
      <c r="AK265" s="535"/>
      <c r="AL265" s="535"/>
      <c r="AM265" s="535"/>
      <c r="AN265" s="535"/>
      <c r="AO265" s="535"/>
      <c r="AP265" s="535"/>
      <c r="AQ265" s="535"/>
      <c r="AR265" s="535"/>
      <c r="AS265" s="535"/>
      <c r="AT265" s="535"/>
      <c r="AU265" s="535"/>
      <c r="AV265" s="535"/>
      <c r="AW265" s="535"/>
      <c r="AX265" s="535"/>
      <c r="AY265" s="535"/>
      <c r="AZ265" s="535"/>
      <c r="BA265" s="535"/>
      <c r="BB265" s="535"/>
      <c r="BC265" s="535"/>
      <c r="BD265" s="535"/>
      <c r="BE265" s="535"/>
      <c r="BF265" s="535"/>
      <c r="BG265" s="535"/>
      <c r="BH265" s="535"/>
      <c r="BI265" s="535"/>
      <c r="BJ265" s="535"/>
      <c r="BK265" s="535"/>
      <c r="BL265" s="535"/>
      <c r="BM265" s="535"/>
      <c r="BN265" s="535"/>
      <c r="BO265" s="535"/>
      <c r="BP265" s="535"/>
      <c r="BQ265" s="535"/>
      <c r="BR265" s="535"/>
      <c r="BS265" s="535"/>
      <c r="BT265" s="535"/>
    </row>
    <row r="266" spans="2:72">
      <c r="B266" s="535"/>
      <c r="C266" s="535"/>
      <c r="D266" s="535"/>
      <c r="E266" s="535"/>
      <c r="F266" s="493" t="e">
        <f>VLOOKUP(E266,'Trade Code'!A:B,2,FALSE)</f>
        <v>#N/A</v>
      </c>
      <c r="G266" s="535"/>
      <c r="H266" s="535"/>
      <c r="I266" s="535"/>
      <c r="J266" s="535"/>
      <c r="K266" s="535"/>
      <c r="L266" s="535"/>
      <c r="M266" s="535"/>
      <c r="N266" s="535"/>
      <c r="O266" s="535"/>
      <c r="P266" s="535"/>
      <c r="Q266" s="535"/>
      <c r="R266" s="535"/>
      <c r="S266" s="535"/>
      <c r="T266" s="535"/>
      <c r="U266" s="535"/>
      <c r="V266" s="535"/>
      <c r="W266" s="535"/>
      <c r="X266" s="535"/>
      <c r="Y266" s="535"/>
      <c r="Z266" s="535"/>
      <c r="AA266" s="535"/>
      <c r="AB266" s="535"/>
      <c r="AC266" s="535"/>
      <c r="AD266" s="535"/>
      <c r="AE266" s="535"/>
      <c r="AF266" s="535"/>
      <c r="AG266" s="535"/>
      <c r="AH266" s="535"/>
      <c r="AI266" s="535"/>
      <c r="AJ266" s="535"/>
      <c r="AK266" s="535"/>
      <c r="AL266" s="535"/>
      <c r="AM266" s="535"/>
      <c r="AN266" s="535"/>
      <c r="AO266" s="535"/>
      <c r="AP266" s="535"/>
      <c r="AQ266" s="535"/>
      <c r="AR266" s="535"/>
      <c r="AS266" s="535"/>
      <c r="AT266" s="535"/>
      <c r="AU266" s="535"/>
      <c r="AV266" s="535"/>
      <c r="AW266" s="535"/>
      <c r="AX266" s="535"/>
      <c r="AY266" s="535"/>
      <c r="AZ266" s="535"/>
      <c r="BA266" s="535"/>
      <c r="BB266" s="535"/>
      <c r="BC266" s="535"/>
      <c r="BD266" s="535"/>
      <c r="BE266" s="535"/>
      <c r="BF266" s="535"/>
      <c r="BG266" s="535"/>
      <c r="BH266" s="535"/>
      <c r="BI266" s="535"/>
      <c r="BJ266" s="535"/>
      <c r="BK266" s="535"/>
      <c r="BL266" s="535"/>
      <c r="BM266" s="535"/>
      <c r="BN266" s="535"/>
      <c r="BO266" s="535"/>
      <c r="BP266" s="535"/>
      <c r="BQ266" s="535"/>
      <c r="BR266" s="535"/>
      <c r="BS266" s="535"/>
      <c r="BT266" s="535"/>
    </row>
    <row r="267" spans="2:72">
      <c r="B267" s="535"/>
      <c r="C267" s="535"/>
      <c r="D267" s="535"/>
      <c r="E267" s="535"/>
      <c r="F267" s="493" t="e">
        <f>VLOOKUP(E267,'Trade Code'!A:B,2,FALSE)</f>
        <v>#N/A</v>
      </c>
      <c r="G267" s="535"/>
      <c r="H267" s="535"/>
      <c r="I267" s="535"/>
      <c r="J267" s="535"/>
      <c r="K267" s="535"/>
      <c r="L267" s="535"/>
      <c r="M267" s="535"/>
      <c r="N267" s="535"/>
      <c r="O267" s="535"/>
      <c r="P267" s="535"/>
      <c r="Q267" s="535"/>
      <c r="R267" s="535"/>
      <c r="S267" s="535"/>
      <c r="T267" s="535"/>
      <c r="U267" s="535"/>
      <c r="V267" s="535"/>
      <c r="W267" s="535"/>
      <c r="X267" s="535"/>
      <c r="Y267" s="535"/>
      <c r="Z267" s="535"/>
      <c r="AA267" s="535"/>
      <c r="AB267" s="535"/>
      <c r="AC267" s="535"/>
      <c r="AD267" s="535"/>
      <c r="AE267" s="535"/>
      <c r="AF267" s="535"/>
      <c r="AG267" s="535"/>
      <c r="AH267" s="535"/>
      <c r="AI267" s="535"/>
      <c r="AJ267" s="535"/>
      <c r="AK267" s="535"/>
      <c r="AL267" s="535"/>
      <c r="AM267" s="535"/>
      <c r="AN267" s="535"/>
      <c r="AO267" s="535"/>
      <c r="AP267" s="535"/>
      <c r="AQ267" s="535"/>
      <c r="AR267" s="535"/>
      <c r="AS267" s="535"/>
      <c r="AT267" s="535"/>
      <c r="AU267" s="535"/>
      <c r="AV267" s="535"/>
      <c r="AW267" s="535"/>
      <c r="AX267" s="535"/>
      <c r="AY267" s="535"/>
      <c r="AZ267" s="535"/>
      <c r="BA267" s="535"/>
      <c r="BB267" s="535"/>
      <c r="BC267" s="535"/>
      <c r="BD267" s="535"/>
      <c r="BE267" s="535"/>
      <c r="BF267" s="535"/>
      <c r="BG267" s="535"/>
      <c r="BH267" s="535"/>
      <c r="BI267" s="535"/>
      <c r="BJ267" s="535"/>
      <c r="BK267" s="535"/>
      <c r="BL267" s="535"/>
      <c r="BM267" s="535"/>
      <c r="BN267" s="535"/>
      <c r="BO267" s="535"/>
      <c r="BP267" s="535"/>
      <c r="BQ267" s="535"/>
      <c r="BR267" s="535"/>
      <c r="BS267" s="535"/>
      <c r="BT267" s="535"/>
    </row>
    <row r="268" spans="2:72">
      <c r="B268" s="535"/>
      <c r="C268" s="535"/>
      <c r="D268" s="535"/>
      <c r="E268" s="535"/>
      <c r="F268" s="493" t="e">
        <f>VLOOKUP(E268,'Trade Code'!A:B,2,FALSE)</f>
        <v>#N/A</v>
      </c>
      <c r="G268" s="535"/>
      <c r="H268" s="535"/>
      <c r="I268" s="535"/>
      <c r="J268" s="535"/>
      <c r="K268" s="535"/>
      <c r="L268" s="535"/>
      <c r="M268" s="535"/>
      <c r="N268" s="535"/>
      <c r="O268" s="535"/>
      <c r="P268" s="535"/>
      <c r="Q268" s="535"/>
      <c r="R268" s="535"/>
      <c r="S268" s="535"/>
      <c r="T268" s="535"/>
      <c r="U268" s="535"/>
      <c r="V268" s="535"/>
      <c r="W268" s="535"/>
      <c r="X268" s="535"/>
      <c r="Y268" s="535"/>
      <c r="Z268" s="535"/>
      <c r="AA268" s="535"/>
      <c r="AB268" s="535"/>
      <c r="AC268" s="535"/>
      <c r="AD268" s="535"/>
      <c r="AE268" s="535"/>
      <c r="AF268" s="535"/>
      <c r="AG268" s="535"/>
      <c r="AH268" s="535"/>
      <c r="AI268" s="535"/>
      <c r="AJ268" s="535"/>
      <c r="AK268" s="535"/>
      <c r="AL268" s="535"/>
      <c r="AM268" s="535"/>
      <c r="AN268" s="535"/>
      <c r="AO268" s="535"/>
      <c r="AP268" s="535"/>
      <c r="AQ268" s="535"/>
      <c r="AR268" s="535"/>
      <c r="AS268" s="535"/>
      <c r="AT268" s="535"/>
      <c r="AU268" s="535"/>
      <c r="AV268" s="535"/>
      <c r="AW268" s="535"/>
      <c r="AX268" s="535"/>
      <c r="AY268" s="535"/>
      <c r="AZ268" s="535"/>
      <c r="BA268" s="535"/>
      <c r="BB268" s="535"/>
      <c r="BC268" s="535"/>
      <c r="BD268" s="535"/>
      <c r="BE268" s="535"/>
      <c r="BF268" s="535"/>
      <c r="BG268" s="535"/>
      <c r="BH268" s="535"/>
      <c r="BI268" s="535"/>
      <c r="BJ268" s="535"/>
      <c r="BK268" s="535"/>
      <c r="BL268" s="535"/>
      <c r="BM268" s="535"/>
      <c r="BN268" s="535"/>
      <c r="BO268" s="535"/>
      <c r="BP268" s="535"/>
      <c r="BQ268" s="535"/>
      <c r="BR268" s="535"/>
      <c r="BS268" s="535"/>
      <c r="BT268" s="535"/>
    </row>
    <row r="269" spans="2:72">
      <c r="B269" s="535"/>
      <c r="C269" s="535"/>
      <c r="D269" s="535"/>
      <c r="E269" s="535"/>
      <c r="F269" s="493" t="e">
        <f>VLOOKUP(E269,'Trade Code'!A:B,2,FALSE)</f>
        <v>#N/A</v>
      </c>
      <c r="G269" s="535"/>
      <c r="H269" s="535"/>
      <c r="I269" s="535"/>
      <c r="J269" s="535"/>
      <c r="K269" s="535"/>
      <c r="L269" s="535"/>
      <c r="M269" s="535"/>
      <c r="N269" s="535"/>
      <c r="O269" s="535"/>
      <c r="P269" s="535"/>
      <c r="Q269" s="535"/>
      <c r="R269" s="535"/>
      <c r="S269" s="535"/>
      <c r="T269" s="535"/>
      <c r="U269" s="535"/>
      <c r="V269" s="535"/>
      <c r="W269" s="535"/>
      <c r="X269" s="535"/>
      <c r="Y269" s="535"/>
      <c r="Z269" s="535"/>
      <c r="AA269" s="535"/>
      <c r="AB269" s="535"/>
      <c r="AC269" s="535"/>
      <c r="AD269" s="535"/>
      <c r="AE269" s="535"/>
      <c r="AF269" s="535"/>
      <c r="AG269" s="535"/>
      <c r="AH269" s="535"/>
      <c r="AI269" s="535"/>
      <c r="AJ269" s="535"/>
      <c r="AK269" s="535"/>
      <c r="AL269" s="535"/>
      <c r="AM269" s="535"/>
      <c r="AN269" s="535"/>
      <c r="AO269" s="535"/>
      <c r="AP269" s="535"/>
      <c r="AQ269" s="535"/>
      <c r="AR269" s="535"/>
      <c r="AS269" s="535"/>
      <c r="AT269" s="535"/>
      <c r="AU269" s="535"/>
      <c r="AV269" s="535"/>
      <c r="AW269" s="535"/>
      <c r="AX269" s="535"/>
      <c r="AY269" s="535"/>
      <c r="AZ269" s="535"/>
      <c r="BA269" s="535"/>
      <c r="BB269" s="535"/>
      <c r="BC269" s="535"/>
      <c r="BD269" s="535"/>
      <c r="BE269" s="535"/>
      <c r="BF269" s="535"/>
      <c r="BG269" s="535"/>
      <c r="BH269" s="535"/>
      <c r="BI269" s="535"/>
      <c r="BJ269" s="535"/>
      <c r="BK269" s="535"/>
      <c r="BL269" s="535"/>
      <c r="BM269" s="535"/>
      <c r="BN269" s="535"/>
      <c r="BO269" s="535"/>
      <c r="BP269" s="535"/>
      <c r="BQ269" s="535"/>
      <c r="BR269" s="535"/>
      <c r="BS269" s="535"/>
      <c r="BT269" s="535"/>
    </row>
    <row r="270" spans="2:72">
      <c r="B270" s="535"/>
      <c r="C270" s="535"/>
      <c r="D270" s="535"/>
      <c r="E270" s="535"/>
      <c r="F270" s="493" t="e">
        <f>VLOOKUP(E270,'Trade Code'!A:B,2,FALSE)</f>
        <v>#N/A</v>
      </c>
      <c r="G270" s="535"/>
      <c r="H270" s="535"/>
      <c r="I270" s="535"/>
      <c r="J270" s="535"/>
      <c r="K270" s="535"/>
      <c r="L270" s="535"/>
      <c r="M270" s="535"/>
      <c r="N270" s="535"/>
      <c r="O270" s="535"/>
      <c r="P270" s="535"/>
      <c r="Q270" s="535"/>
      <c r="R270" s="535"/>
      <c r="S270" s="535"/>
      <c r="T270" s="535"/>
      <c r="U270" s="535"/>
      <c r="V270" s="535"/>
      <c r="W270" s="535"/>
      <c r="X270" s="535"/>
      <c r="Y270" s="535"/>
      <c r="Z270" s="535"/>
      <c r="AA270" s="535"/>
      <c r="AB270" s="535"/>
      <c r="AC270" s="535"/>
      <c r="AD270" s="535"/>
      <c r="AE270" s="535"/>
      <c r="AF270" s="535"/>
      <c r="AG270" s="535"/>
      <c r="AH270" s="535"/>
      <c r="AI270" s="535"/>
      <c r="AJ270" s="535"/>
      <c r="AK270" s="535"/>
      <c r="AL270" s="535"/>
      <c r="AM270" s="535"/>
      <c r="AN270" s="535"/>
      <c r="AO270" s="535"/>
      <c r="AP270" s="535"/>
      <c r="AQ270" s="535"/>
      <c r="AR270" s="535"/>
      <c r="AS270" s="535"/>
      <c r="AT270" s="535"/>
      <c r="AU270" s="535"/>
      <c r="AV270" s="535"/>
      <c r="AW270" s="535"/>
      <c r="AX270" s="535"/>
      <c r="AY270" s="535"/>
      <c r="AZ270" s="535"/>
      <c r="BA270" s="535"/>
      <c r="BB270" s="535"/>
      <c r="BC270" s="535"/>
      <c r="BD270" s="535"/>
      <c r="BE270" s="535"/>
      <c r="BF270" s="535"/>
      <c r="BG270" s="535"/>
      <c r="BH270" s="535"/>
      <c r="BI270" s="535"/>
      <c r="BJ270" s="535"/>
      <c r="BK270" s="535"/>
      <c r="BL270" s="535"/>
      <c r="BM270" s="535"/>
      <c r="BN270" s="535"/>
      <c r="BO270" s="535"/>
      <c r="BP270" s="535"/>
      <c r="BQ270" s="535"/>
      <c r="BR270" s="535"/>
      <c r="BS270" s="535"/>
      <c r="BT270" s="535"/>
    </row>
    <row r="271" spans="2:72">
      <c r="B271" s="535"/>
      <c r="C271" s="535"/>
      <c r="D271" s="535"/>
      <c r="E271" s="535"/>
      <c r="F271" s="493" t="e">
        <f>VLOOKUP(E271,'Trade Code'!A:B,2,FALSE)</f>
        <v>#N/A</v>
      </c>
      <c r="G271" s="535"/>
      <c r="H271" s="535"/>
      <c r="I271" s="535"/>
      <c r="J271" s="535"/>
      <c r="K271" s="535"/>
      <c r="L271" s="535"/>
      <c r="M271" s="535"/>
      <c r="N271" s="535"/>
      <c r="O271" s="535"/>
      <c r="P271" s="535"/>
      <c r="Q271" s="535"/>
      <c r="R271" s="535"/>
      <c r="S271" s="535"/>
      <c r="T271" s="535"/>
      <c r="U271" s="535"/>
      <c r="V271" s="535"/>
      <c r="W271" s="535"/>
      <c r="X271" s="535"/>
      <c r="Y271" s="535"/>
      <c r="Z271" s="535"/>
      <c r="AA271" s="535"/>
      <c r="AB271" s="535"/>
      <c r="AC271" s="535"/>
      <c r="AD271" s="535"/>
      <c r="AE271" s="535"/>
      <c r="AF271" s="535"/>
      <c r="AG271" s="535"/>
      <c r="AH271" s="535"/>
      <c r="AI271" s="535"/>
      <c r="AJ271" s="535"/>
      <c r="AK271" s="535"/>
      <c r="AL271" s="535"/>
      <c r="AM271" s="535"/>
      <c r="AN271" s="535"/>
      <c r="AO271" s="535"/>
      <c r="AP271" s="535"/>
      <c r="AQ271" s="535"/>
      <c r="AR271" s="535"/>
      <c r="AS271" s="535"/>
      <c r="AT271" s="535"/>
      <c r="AU271" s="535"/>
      <c r="AV271" s="535"/>
      <c r="AW271" s="535"/>
      <c r="AX271" s="535"/>
      <c r="AY271" s="535"/>
      <c r="AZ271" s="535"/>
      <c r="BA271" s="535"/>
      <c r="BB271" s="535"/>
      <c r="BC271" s="535"/>
      <c r="BD271" s="535"/>
      <c r="BE271" s="535"/>
      <c r="BF271" s="535"/>
      <c r="BG271" s="535"/>
      <c r="BH271" s="535"/>
      <c r="BI271" s="535"/>
      <c r="BJ271" s="535"/>
      <c r="BK271" s="535"/>
      <c r="BL271" s="535"/>
      <c r="BM271" s="535"/>
      <c r="BN271" s="535"/>
      <c r="BO271" s="535"/>
      <c r="BP271" s="535"/>
      <c r="BQ271" s="535"/>
      <c r="BR271" s="535"/>
      <c r="BS271" s="535"/>
      <c r="BT271" s="535"/>
    </row>
    <row r="272" spans="2:72">
      <c r="B272" s="535"/>
      <c r="C272" s="535"/>
      <c r="D272" s="535"/>
      <c r="E272" s="535"/>
      <c r="F272" s="493" t="e">
        <f>VLOOKUP(E272,'Trade Code'!A:B,2,FALSE)</f>
        <v>#N/A</v>
      </c>
      <c r="G272" s="535"/>
      <c r="H272" s="535"/>
      <c r="I272" s="535"/>
      <c r="J272" s="535"/>
      <c r="K272" s="535"/>
      <c r="L272" s="535"/>
      <c r="M272" s="535"/>
      <c r="N272" s="535"/>
      <c r="O272" s="535"/>
      <c r="P272" s="535"/>
      <c r="Q272" s="535"/>
      <c r="R272" s="535"/>
      <c r="S272" s="535"/>
      <c r="T272" s="535"/>
      <c r="U272" s="535"/>
      <c r="V272" s="535"/>
      <c r="W272" s="535"/>
      <c r="X272" s="535"/>
      <c r="Y272" s="535"/>
      <c r="Z272" s="535"/>
      <c r="AA272" s="535"/>
      <c r="AB272" s="535"/>
      <c r="AC272" s="535"/>
      <c r="AD272" s="535"/>
      <c r="AE272" s="535"/>
      <c r="AF272" s="535"/>
      <c r="AG272" s="535"/>
      <c r="AH272" s="535"/>
      <c r="AI272" s="535"/>
      <c r="AJ272" s="535"/>
      <c r="AK272" s="535"/>
      <c r="AL272" s="535"/>
      <c r="AM272" s="535"/>
      <c r="AN272" s="535"/>
      <c r="AO272" s="535"/>
      <c r="AP272" s="535"/>
      <c r="AQ272" s="535"/>
      <c r="AR272" s="535"/>
      <c r="AS272" s="535"/>
      <c r="AT272" s="535"/>
      <c r="AU272" s="535"/>
      <c r="AV272" s="535"/>
      <c r="AW272" s="535"/>
      <c r="AX272" s="535"/>
      <c r="AY272" s="535"/>
      <c r="AZ272" s="535"/>
      <c r="BA272" s="535"/>
      <c r="BB272" s="535"/>
      <c r="BC272" s="535"/>
      <c r="BD272" s="535"/>
      <c r="BE272" s="535"/>
      <c r="BF272" s="535"/>
      <c r="BG272" s="535"/>
      <c r="BH272" s="535"/>
      <c r="BI272" s="535"/>
      <c r="BJ272" s="535"/>
      <c r="BK272" s="535"/>
      <c r="BL272" s="535"/>
      <c r="BM272" s="535"/>
      <c r="BN272" s="535"/>
      <c r="BO272" s="535"/>
      <c r="BP272" s="535"/>
      <c r="BQ272" s="535"/>
      <c r="BR272" s="535"/>
      <c r="BS272" s="535"/>
      <c r="BT272" s="535"/>
    </row>
    <row r="273" spans="2:72">
      <c r="B273" s="535"/>
      <c r="C273" s="535"/>
      <c r="D273" s="535"/>
      <c r="E273" s="535"/>
      <c r="F273" s="493" t="e">
        <f>VLOOKUP(E273,'Trade Code'!A:B,2,FALSE)</f>
        <v>#N/A</v>
      </c>
      <c r="G273" s="535"/>
      <c r="H273" s="535"/>
      <c r="I273" s="535"/>
      <c r="J273" s="535"/>
      <c r="K273" s="535"/>
      <c r="L273" s="535"/>
      <c r="M273" s="535"/>
      <c r="N273" s="535"/>
      <c r="O273" s="535"/>
      <c r="P273" s="535"/>
      <c r="Q273" s="535"/>
      <c r="R273" s="535"/>
      <c r="S273" s="535"/>
      <c r="T273" s="535"/>
      <c r="U273" s="535"/>
      <c r="V273" s="535"/>
      <c r="W273" s="535"/>
      <c r="X273" s="535"/>
      <c r="Y273" s="535"/>
      <c r="Z273" s="535"/>
      <c r="AA273" s="535"/>
      <c r="AB273" s="535"/>
      <c r="AC273" s="535"/>
      <c r="AD273" s="535"/>
      <c r="AE273" s="535"/>
      <c r="AF273" s="535"/>
      <c r="AG273" s="535"/>
      <c r="AH273" s="535"/>
      <c r="AI273" s="535"/>
      <c r="AJ273" s="535"/>
      <c r="AK273" s="535"/>
      <c r="AL273" s="535"/>
      <c r="AM273" s="535"/>
      <c r="AN273" s="535"/>
      <c r="AO273" s="535"/>
      <c r="AP273" s="535"/>
      <c r="AQ273" s="535"/>
      <c r="AR273" s="535"/>
      <c r="AS273" s="535"/>
      <c r="AT273" s="535"/>
      <c r="AU273" s="535"/>
      <c r="AV273" s="535"/>
      <c r="AW273" s="535"/>
      <c r="AX273" s="535"/>
      <c r="AY273" s="535"/>
      <c r="AZ273" s="535"/>
      <c r="BA273" s="535"/>
      <c r="BB273" s="535"/>
      <c r="BC273" s="535"/>
      <c r="BD273" s="535"/>
      <c r="BE273" s="535"/>
      <c r="BF273" s="535"/>
      <c r="BG273" s="535"/>
      <c r="BH273" s="535"/>
      <c r="BI273" s="535"/>
      <c r="BJ273" s="535"/>
      <c r="BK273" s="535"/>
      <c r="BL273" s="535"/>
      <c r="BM273" s="535"/>
      <c r="BN273" s="535"/>
      <c r="BO273" s="535"/>
      <c r="BP273" s="535"/>
      <c r="BQ273" s="535"/>
      <c r="BR273" s="535"/>
      <c r="BS273" s="535"/>
      <c r="BT273" s="535"/>
    </row>
    <row r="274" spans="2:72">
      <c r="B274" s="535"/>
      <c r="C274" s="535"/>
      <c r="D274" s="535"/>
      <c r="E274" s="535"/>
      <c r="F274" s="493" t="e">
        <f>VLOOKUP(E274,'Trade Code'!A:B,2,FALSE)</f>
        <v>#N/A</v>
      </c>
      <c r="G274" s="535"/>
      <c r="H274" s="535"/>
      <c r="I274" s="535"/>
      <c r="J274" s="535"/>
      <c r="K274" s="535"/>
      <c r="L274" s="535"/>
      <c r="M274" s="535"/>
      <c r="N274" s="535"/>
      <c r="O274" s="535"/>
      <c r="P274" s="535"/>
      <c r="Q274" s="535"/>
      <c r="R274" s="535"/>
      <c r="S274" s="535"/>
      <c r="T274" s="535"/>
      <c r="U274" s="535"/>
      <c r="V274" s="535"/>
      <c r="W274" s="535"/>
      <c r="X274" s="535"/>
      <c r="Y274" s="535"/>
      <c r="Z274" s="535"/>
      <c r="AA274" s="535"/>
      <c r="AB274" s="535"/>
      <c r="AC274" s="535"/>
      <c r="AD274" s="535"/>
      <c r="AE274" s="535"/>
      <c r="AF274" s="535"/>
      <c r="AG274" s="535"/>
      <c r="AH274" s="535"/>
      <c r="AI274" s="535"/>
      <c r="AJ274" s="535"/>
      <c r="AK274" s="535"/>
      <c r="AL274" s="535"/>
      <c r="AM274" s="535"/>
      <c r="AN274" s="535"/>
      <c r="AO274" s="535"/>
      <c r="AP274" s="535"/>
      <c r="AQ274" s="535"/>
      <c r="AR274" s="535"/>
      <c r="AS274" s="535"/>
      <c r="AT274" s="535"/>
      <c r="AU274" s="535"/>
      <c r="AV274" s="535"/>
      <c r="AW274" s="535"/>
      <c r="AX274" s="535"/>
      <c r="AY274" s="535"/>
      <c r="AZ274" s="535"/>
      <c r="BA274" s="535"/>
      <c r="BB274" s="535"/>
      <c r="BC274" s="535"/>
      <c r="BD274" s="535"/>
      <c r="BE274" s="535"/>
      <c r="BF274" s="535"/>
      <c r="BG274" s="535"/>
      <c r="BH274" s="535"/>
      <c r="BI274" s="535"/>
      <c r="BJ274" s="535"/>
      <c r="BK274" s="535"/>
      <c r="BL274" s="535"/>
      <c r="BM274" s="535"/>
      <c r="BN274" s="535"/>
      <c r="BO274" s="535"/>
      <c r="BP274" s="535"/>
      <c r="BQ274" s="535"/>
      <c r="BR274" s="535"/>
      <c r="BS274" s="535"/>
      <c r="BT274" s="535"/>
    </row>
    <row r="275" spans="2:72">
      <c r="B275" s="535"/>
      <c r="C275" s="535"/>
      <c r="D275" s="535"/>
      <c r="E275" s="535"/>
      <c r="F275" s="493" t="e">
        <f>VLOOKUP(E275,'Trade Code'!A:B,2,FALSE)</f>
        <v>#N/A</v>
      </c>
      <c r="G275" s="535"/>
      <c r="H275" s="535"/>
      <c r="I275" s="535"/>
      <c r="J275" s="535"/>
      <c r="K275" s="535"/>
      <c r="L275" s="535"/>
      <c r="M275" s="535"/>
      <c r="N275" s="535"/>
      <c r="O275" s="535"/>
      <c r="P275" s="535"/>
      <c r="Q275" s="535"/>
      <c r="R275" s="535"/>
      <c r="S275" s="535"/>
      <c r="T275" s="535"/>
      <c r="U275" s="535"/>
      <c r="V275" s="535"/>
      <c r="W275" s="535"/>
      <c r="X275" s="535"/>
      <c r="Y275" s="535"/>
      <c r="Z275" s="535"/>
      <c r="AA275" s="535"/>
      <c r="AB275" s="535"/>
      <c r="AC275" s="535"/>
      <c r="AD275" s="535"/>
      <c r="AE275" s="535"/>
      <c r="AF275" s="535"/>
      <c r="AG275" s="535"/>
      <c r="AH275" s="535"/>
      <c r="AI275" s="535"/>
      <c r="AJ275" s="535"/>
      <c r="AK275" s="535"/>
      <c r="AL275" s="535"/>
      <c r="AM275" s="535"/>
      <c r="AN275" s="535"/>
      <c r="AO275" s="535"/>
      <c r="AP275" s="535"/>
      <c r="AQ275" s="535"/>
      <c r="AR275" s="535"/>
      <c r="AS275" s="535"/>
      <c r="AT275" s="535"/>
      <c r="AU275" s="535"/>
      <c r="AV275" s="535"/>
      <c r="AW275" s="535"/>
      <c r="AX275" s="535"/>
      <c r="AY275" s="535"/>
      <c r="AZ275" s="535"/>
      <c r="BA275" s="535"/>
      <c r="BB275" s="535"/>
      <c r="BC275" s="535"/>
      <c r="BD275" s="535"/>
      <c r="BE275" s="535"/>
      <c r="BF275" s="535"/>
      <c r="BG275" s="535"/>
      <c r="BH275" s="535"/>
      <c r="BI275" s="535"/>
      <c r="BJ275" s="535"/>
      <c r="BK275" s="535"/>
      <c r="BL275" s="535"/>
      <c r="BM275" s="535"/>
      <c r="BN275" s="535"/>
      <c r="BO275" s="535"/>
      <c r="BP275" s="535"/>
      <c r="BQ275" s="535"/>
      <c r="BR275" s="535"/>
      <c r="BS275" s="535"/>
      <c r="BT275" s="535"/>
    </row>
    <row r="276" spans="2:72">
      <c r="B276" s="535"/>
      <c r="C276" s="535"/>
      <c r="D276" s="535"/>
      <c r="E276" s="535"/>
      <c r="F276" s="493" t="e">
        <f>VLOOKUP(E276,'Trade Code'!A:B,2,FALSE)</f>
        <v>#N/A</v>
      </c>
      <c r="G276" s="535"/>
      <c r="H276" s="535"/>
      <c r="I276" s="535"/>
      <c r="J276" s="535"/>
      <c r="K276" s="535"/>
      <c r="L276" s="535"/>
      <c r="M276" s="535"/>
      <c r="N276" s="535"/>
      <c r="O276" s="535"/>
      <c r="P276" s="535"/>
      <c r="Q276" s="535"/>
      <c r="R276" s="535"/>
      <c r="S276" s="535"/>
      <c r="T276" s="535"/>
      <c r="U276" s="535"/>
      <c r="V276" s="535"/>
      <c r="W276" s="535"/>
      <c r="X276" s="535"/>
      <c r="Y276" s="535"/>
      <c r="Z276" s="535"/>
      <c r="AA276" s="535"/>
      <c r="AB276" s="535"/>
      <c r="AC276" s="535"/>
      <c r="AD276" s="535"/>
      <c r="AE276" s="535"/>
      <c r="AF276" s="535"/>
      <c r="AG276" s="535"/>
      <c r="AH276" s="535"/>
      <c r="AI276" s="535"/>
      <c r="AJ276" s="535"/>
      <c r="AK276" s="535"/>
      <c r="AL276" s="535"/>
      <c r="AM276" s="535"/>
      <c r="AN276" s="535"/>
      <c r="AO276" s="535"/>
      <c r="AP276" s="535"/>
      <c r="AQ276" s="535"/>
      <c r="AR276" s="535"/>
      <c r="AS276" s="535"/>
      <c r="AT276" s="535"/>
      <c r="AU276" s="535"/>
      <c r="AV276" s="535"/>
      <c r="AW276" s="535"/>
      <c r="AX276" s="535"/>
      <c r="AY276" s="535"/>
      <c r="AZ276" s="535"/>
      <c r="BA276" s="535"/>
      <c r="BB276" s="535"/>
      <c r="BC276" s="535"/>
      <c r="BD276" s="535"/>
      <c r="BE276" s="535"/>
      <c r="BF276" s="535"/>
      <c r="BG276" s="535"/>
      <c r="BH276" s="535"/>
      <c r="BI276" s="535"/>
      <c r="BJ276" s="535"/>
      <c r="BK276" s="535"/>
      <c r="BL276" s="535"/>
      <c r="BM276" s="535"/>
      <c r="BN276" s="535"/>
      <c r="BO276" s="535"/>
      <c r="BP276" s="535"/>
      <c r="BQ276" s="535"/>
      <c r="BR276" s="535"/>
      <c r="BS276" s="535"/>
      <c r="BT276" s="535"/>
    </row>
    <row r="277" spans="2:72">
      <c r="B277" s="535"/>
      <c r="C277" s="535"/>
      <c r="D277" s="535"/>
      <c r="E277" s="535"/>
      <c r="F277" s="493" t="e">
        <f>VLOOKUP(E277,'Trade Code'!A:B,2,FALSE)</f>
        <v>#N/A</v>
      </c>
      <c r="G277" s="535"/>
      <c r="H277" s="535"/>
      <c r="I277" s="535"/>
      <c r="J277" s="535"/>
      <c r="K277" s="535"/>
      <c r="L277" s="535"/>
      <c r="M277" s="535"/>
      <c r="N277" s="535"/>
      <c r="O277" s="535"/>
      <c r="P277" s="535"/>
      <c r="Q277" s="535"/>
      <c r="R277" s="535"/>
      <c r="S277" s="535"/>
      <c r="T277" s="535"/>
      <c r="U277" s="535"/>
      <c r="V277" s="535"/>
      <c r="W277" s="535"/>
      <c r="X277" s="535"/>
      <c r="Y277" s="535"/>
      <c r="Z277" s="535"/>
      <c r="AA277" s="535"/>
      <c r="AB277" s="535"/>
      <c r="AC277" s="535"/>
      <c r="AD277" s="535"/>
      <c r="AE277" s="535"/>
      <c r="AF277" s="535"/>
      <c r="AG277" s="535"/>
      <c r="AH277" s="535"/>
      <c r="AI277" s="535"/>
      <c r="AJ277" s="535"/>
      <c r="AK277" s="535"/>
      <c r="AL277" s="535"/>
      <c r="AM277" s="535"/>
      <c r="AN277" s="535"/>
      <c r="AO277" s="535"/>
      <c r="AP277" s="535"/>
      <c r="AQ277" s="535"/>
      <c r="AR277" s="535"/>
      <c r="AS277" s="535"/>
      <c r="AT277" s="535"/>
      <c r="AU277" s="535"/>
      <c r="AV277" s="535"/>
      <c r="AW277" s="535"/>
      <c r="AX277" s="535"/>
      <c r="AY277" s="535"/>
      <c r="AZ277" s="535"/>
      <c r="BA277" s="535"/>
      <c r="BB277" s="535"/>
      <c r="BC277" s="535"/>
      <c r="BD277" s="535"/>
      <c r="BE277" s="535"/>
      <c r="BF277" s="535"/>
      <c r="BG277" s="535"/>
      <c r="BH277" s="535"/>
      <c r="BI277" s="535"/>
      <c r="BJ277" s="535"/>
      <c r="BK277" s="535"/>
      <c r="BL277" s="535"/>
      <c r="BM277" s="535"/>
      <c r="BN277" s="535"/>
      <c r="BO277" s="535"/>
      <c r="BP277" s="535"/>
      <c r="BQ277" s="535"/>
      <c r="BR277" s="535"/>
      <c r="BS277" s="535"/>
      <c r="BT277" s="535"/>
    </row>
    <row r="278" spans="2:72">
      <c r="B278" s="535"/>
      <c r="C278" s="535"/>
      <c r="D278" s="535"/>
      <c r="E278" s="535"/>
      <c r="F278" s="493" t="e">
        <f>VLOOKUP(E278,'Trade Code'!A:B,2,FALSE)</f>
        <v>#N/A</v>
      </c>
      <c r="G278" s="535"/>
      <c r="H278" s="535"/>
      <c r="I278" s="535"/>
      <c r="J278" s="535"/>
      <c r="K278" s="535"/>
      <c r="L278" s="535"/>
      <c r="M278" s="535"/>
      <c r="N278" s="535"/>
      <c r="O278" s="535"/>
      <c r="P278" s="535"/>
      <c r="Q278" s="535"/>
      <c r="R278" s="535"/>
      <c r="S278" s="535"/>
      <c r="T278" s="535"/>
      <c r="U278" s="535"/>
      <c r="V278" s="535"/>
      <c r="W278" s="535"/>
      <c r="X278" s="535"/>
      <c r="Y278" s="535"/>
      <c r="Z278" s="535"/>
      <c r="AA278" s="535"/>
      <c r="AB278" s="535"/>
      <c r="AC278" s="535"/>
      <c r="AD278" s="535"/>
      <c r="AE278" s="535"/>
      <c r="AF278" s="535"/>
      <c r="AG278" s="535"/>
      <c r="AH278" s="535"/>
      <c r="AI278" s="535"/>
      <c r="AJ278" s="535"/>
      <c r="AK278" s="535"/>
      <c r="AL278" s="535"/>
      <c r="AM278" s="535"/>
      <c r="AN278" s="535"/>
      <c r="AO278" s="535"/>
      <c r="AP278" s="535"/>
      <c r="AQ278" s="535"/>
      <c r="AR278" s="535"/>
      <c r="AS278" s="535"/>
      <c r="AT278" s="535"/>
      <c r="AU278" s="535"/>
      <c r="AV278" s="535"/>
      <c r="AW278" s="535"/>
      <c r="AX278" s="535"/>
      <c r="AY278" s="535"/>
      <c r="AZ278" s="535"/>
      <c r="BA278" s="535"/>
      <c r="BB278" s="535"/>
      <c r="BC278" s="535"/>
      <c r="BD278" s="535"/>
      <c r="BE278" s="535"/>
      <c r="BF278" s="535"/>
      <c r="BG278" s="535"/>
      <c r="BH278" s="535"/>
      <c r="BI278" s="535"/>
      <c r="BJ278" s="535"/>
      <c r="BK278" s="535"/>
      <c r="BL278" s="535"/>
      <c r="BM278" s="535"/>
      <c r="BN278" s="535"/>
      <c r="BO278" s="535"/>
      <c r="BP278" s="535"/>
      <c r="BQ278" s="535"/>
      <c r="BR278" s="535"/>
      <c r="BS278" s="535"/>
      <c r="BT278" s="535"/>
    </row>
    <row r="279" spans="2:72">
      <c r="B279" s="535"/>
      <c r="C279" s="535"/>
      <c r="D279" s="535"/>
      <c r="E279" s="535"/>
      <c r="F279" s="493" t="e">
        <f>VLOOKUP(E279,'Trade Code'!A:B,2,FALSE)</f>
        <v>#N/A</v>
      </c>
      <c r="G279" s="535"/>
      <c r="H279" s="535"/>
      <c r="I279" s="535"/>
      <c r="J279" s="535"/>
      <c r="K279" s="535"/>
      <c r="L279" s="535"/>
      <c r="M279" s="535"/>
      <c r="N279" s="535"/>
      <c r="O279" s="535"/>
      <c r="P279" s="535"/>
      <c r="Q279" s="535"/>
      <c r="R279" s="535"/>
      <c r="S279" s="535"/>
      <c r="T279" s="535"/>
      <c r="U279" s="535"/>
      <c r="V279" s="535"/>
      <c r="W279" s="535"/>
      <c r="X279" s="535"/>
      <c r="Y279" s="535"/>
      <c r="Z279" s="535"/>
      <c r="AA279" s="535"/>
      <c r="AB279" s="535"/>
      <c r="AC279" s="535"/>
      <c r="AD279" s="535"/>
      <c r="AE279" s="535"/>
      <c r="AF279" s="535"/>
      <c r="AG279" s="535"/>
      <c r="AH279" s="535"/>
      <c r="AI279" s="535"/>
      <c r="AJ279" s="535"/>
      <c r="AK279" s="535"/>
      <c r="AL279" s="535"/>
      <c r="AM279" s="535"/>
      <c r="AN279" s="535"/>
      <c r="AO279" s="535"/>
      <c r="AP279" s="535"/>
      <c r="AQ279" s="535"/>
      <c r="AR279" s="535"/>
      <c r="AS279" s="535"/>
      <c r="AT279" s="535"/>
      <c r="AU279" s="535"/>
      <c r="AV279" s="535"/>
      <c r="AW279" s="535"/>
      <c r="AX279" s="535"/>
      <c r="AY279" s="535"/>
      <c r="AZ279" s="535"/>
      <c r="BA279" s="535"/>
      <c r="BB279" s="535"/>
      <c r="BC279" s="535"/>
      <c r="BD279" s="535"/>
      <c r="BE279" s="535"/>
      <c r="BF279" s="535"/>
      <c r="BG279" s="535"/>
      <c r="BH279" s="535"/>
      <c r="BI279" s="535"/>
      <c r="BJ279" s="535"/>
      <c r="BK279" s="535"/>
      <c r="BL279" s="535"/>
      <c r="BM279" s="535"/>
      <c r="BN279" s="535"/>
      <c r="BO279" s="535"/>
      <c r="BP279" s="535"/>
      <c r="BQ279" s="535"/>
      <c r="BR279" s="535"/>
      <c r="BS279" s="535"/>
      <c r="BT279" s="535"/>
    </row>
    <row r="280" spans="2:72">
      <c r="B280" s="535"/>
      <c r="C280" s="535"/>
      <c r="D280" s="535"/>
      <c r="E280" s="535"/>
      <c r="F280" s="493" t="e">
        <f>VLOOKUP(E280,'Trade Code'!A:B,2,FALSE)</f>
        <v>#N/A</v>
      </c>
      <c r="G280" s="535"/>
      <c r="H280" s="535"/>
      <c r="I280" s="535"/>
      <c r="J280" s="535"/>
      <c r="K280" s="535"/>
      <c r="L280" s="535"/>
      <c r="M280" s="535"/>
      <c r="N280" s="535"/>
      <c r="O280" s="535"/>
      <c r="P280" s="535"/>
      <c r="Q280" s="535"/>
      <c r="R280" s="535"/>
      <c r="S280" s="535"/>
      <c r="T280" s="535"/>
      <c r="U280" s="535"/>
      <c r="V280" s="535"/>
      <c r="W280" s="535"/>
      <c r="X280" s="535"/>
      <c r="Y280" s="535"/>
      <c r="Z280" s="535"/>
      <c r="AA280" s="535"/>
      <c r="AB280" s="535"/>
      <c r="AC280" s="535"/>
      <c r="AD280" s="535"/>
      <c r="AE280" s="535"/>
      <c r="AF280" s="535"/>
      <c r="AG280" s="535"/>
      <c r="AH280" s="535"/>
      <c r="AI280" s="535"/>
      <c r="AJ280" s="535"/>
      <c r="AK280" s="535"/>
      <c r="AL280" s="535"/>
      <c r="AM280" s="535"/>
      <c r="AN280" s="535"/>
      <c r="AO280" s="535"/>
      <c r="AP280" s="535"/>
      <c r="AQ280" s="535"/>
      <c r="AR280" s="535"/>
      <c r="AS280" s="535"/>
      <c r="AT280" s="535"/>
      <c r="AU280" s="535"/>
      <c r="AV280" s="535"/>
      <c r="AW280" s="535"/>
      <c r="AX280" s="535"/>
      <c r="AY280" s="535"/>
      <c r="AZ280" s="535"/>
      <c r="BA280" s="535"/>
      <c r="BB280" s="535"/>
      <c r="BC280" s="535"/>
      <c r="BD280" s="535"/>
      <c r="BE280" s="535"/>
      <c r="BF280" s="535"/>
      <c r="BG280" s="535"/>
      <c r="BH280" s="535"/>
      <c r="BI280" s="535"/>
      <c r="BJ280" s="535"/>
      <c r="BK280" s="535"/>
      <c r="BL280" s="535"/>
      <c r="BM280" s="535"/>
      <c r="BN280" s="535"/>
      <c r="BO280" s="535"/>
      <c r="BP280" s="535"/>
      <c r="BQ280" s="535"/>
      <c r="BR280" s="535"/>
      <c r="BS280" s="535"/>
      <c r="BT280" s="535"/>
    </row>
    <row r="281" spans="2:72">
      <c r="B281" s="535"/>
      <c r="C281" s="535"/>
      <c r="D281" s="535"/>
      <c r="E281" s="535"/>
      <c r="F281" s="493" t="e">
        <f>VLOOKUP(E281,'Trade Code'!A:B,2,FALSE)</f>
        <v>#N/A</v>
      </c>
      <c r="G281" s="535"/>
      <c r="H281" s="535"/>
      <c r="I281" s="535"/>
      <c r="J281" s="535"/>
      <c r="K281" s="535"/>
      <c r="L281" s="535"/>
      <c r="M281" s="535"/>
      <c r="N281" s="535"/>
      <c r="O281" s="535"/>
      <c r="P281" s="535"/>
      <c r="Q281" s="535"/>
      <c r="R281" s="535"/>
      <c r="S281" s="535"/>
      <c r="T281" s="535"/>
      <c r="U281" s="535"/>
      <c r="V281" s="535"/>
      <c r="W281" s="535"/>
      <c r="X281" s="535"/>
      <c r="Y281" s="535"/>
      <c r="Z281" s="535"/>
      <c r="AA281" s="535"/>
      <c r="AB281" s="535"/>
      <c r="AC281" s="535"/>
      <c r="AD281" s="535"/>
      <c r="AE281" s="535"/>
      <c r="AF281" s="535"/>
      <c r="AG281" s="535"/>
      <c r="AH281" s="535"/>
      <c r="AI281" s="535"/>
      <c r="AJ281" s="535"/>
      <c r="AK281" s="535"/>
      <c r="AL281" s="535"/>
      <c r="AM281" s="535"/>
      <c r="AN281" s="535"/>
      <c r="AO281" s="535"/>
      <c r="AP281" s="535"/>
      <c r="AQ281" s="535"/>
      <c r="AR281" s="535"/>
      <c r="AS281" s="535"/>
      <c r="AT281" s="535"/>
      <c r="AU281" s="535"/>
      <c r="AV281" s="535"/>
      <c r="AW281" s="535"/>
      <c r="AX281" s="535"/>
      <c r="AY281" s="535"/>
      <c r="AZ281" s="535"/>
      <c r="BA281" s="535"/>
      <c r="BB281" s="535"/>
      <c r="BC281" s="535"/>
      <c r="BD281" s="535"/>
      <c r="BE281" s="535"/>
      <c r="BF281" s="535"/>
      <c r="BG281" s="535"/>
      <c r="BH281" s="535"/>
      <c r="BI281" s="535"/>
      <c r="BJ281" s="535"/>
      <c r="BK281" s="535"/>
      <c r="BL281" s="535"/>
      <c r="BM281" s="535"/>
      <c r="BN281" s="535"/>
      <c r="BO281" s="535"/>
      <c r="BP281" s="535"/>
      <c r="BQ281" s="535"/>
      <c r="BR281" s="535"/>
      <c r="BS281" s="535"/>
      <c r="BT281" s="535"/>
    </row>
    <row r="282" spans="2:72">
      <c r="B282" s="535"/>
      <c r="C282" s="535"/>
      <c r="D282" s="535"/>
      <c r="E282" s="535"/>
      <c r="F282" s="493" t="e">
        <f>VLOOKUP(E282,'Trade Code'!A:B,2,FALSE)</f>
        <v>#N/A</v>
      </c>
      <c r="G282" s="535"/>
      <c r="H282" s="535"/>
      <c r="I282" s="535"/>
      <c r="J282" s="535"/>
      <c r="K282" s="535"/>
      <c r="L282" s="535"/>
      <c r="M282" s="535"/>
      <c r="N282" s="535"/>
      <c r="O282" s="535"/>
      <c r="P282" s="535"/>
      <c r="Q282" s="535"/>
      <c r="R282" s="535"/>
      <c r="S282" s="535"/>
      <c r="T282" s="535"/>
      <c r="U282" s="535"/>
      <c r="V282" s="535"/>
      <c r="W282" s="535"/>
      <c r="X282" s="535"/>
      <c r="Y282" s="535"/>
      <c r="Z282" s="535"/>
      <c r="AA282" s="535"/>
      <c r="AB282" s="535"/>
      <c r="AC282" s="535"/>
      <c r="AD282" s="535"/>
      <c r="AE282" s="535"/>
      <c r="AF282" s="535"/>
      <c r="AG282" s="535"/>
      <c r="AH282" s="535"/>
      <c r="AI282" s="535"/>
      <c r="AJ282" s="535"/>
      <c r="AK282" s="535"/>
      <c r="AL282" s="535"/>
      <c r="AM282" s="535"/>
      <c r="AN282" s="535"/>
      <c r="AO282" s="535"/>
      <c r="AP282" s="535"/>
      <c r="AQ282" s="535"/>
      <c r="AR282" s="535"/>
      <c r="AS282" s="535"/>
      <c r="AT282" s="535"/>
      <c r="AU282" s="535"/>
      <c r="AV282" s="535"/>
      <c r="AW282" s="535"/>
      <c r="AX282" s="535"/>
      <c r="AY282" s="535"/>
      <c r="AZ282" s="535"/>
      <c r="BA282" s="535"/>
      <c r="BB282" s="535"/>
      <c r="BC282" s="535"/>
      <c r="BD282" s="535"/>
      <c r="BE282" s="535"/>
      <c r="BF282" s="535"/>
      <c r="BG282" s="535"/>
      <c r="BH282" s="535"/>
      <c r="BI282" s="535"/>
      <c r="BJ282" s="535"/>
      <c r="BK282" s="535"/>
      <c r="BL282" s="535"/>
      <c r="BM282" s="535"/>
      <c r="BN282" s="535"/>
      <c r="BO282" s="535"/>
      <c r="BP282" s="535"/>
      <c r="BQ282" s="535"/>
      <c r="BR282" s="535"/>
      <c r="BS282" s="535"/>
      <c r="BT282" s="535"/>
    </row>
    <row r="283" spans="2:72">
      <c r="B283" s="535"/>
      <c r="C283" s="535"/>
      <c r="D283" s="535"/>
      <c r="E283" s="535"/>
      <c r="F283" s="493" t="e">
        <f>VLOOKUP(E283,'Trade Code'!A:B,2,FALSE)</f>
        <v>#N/A</v>
      </c>
      <c r="G283" s="535"/>
      <c r="H283" s="535"/>
      <c r="I283" s="535"/>
      <c r="J283" s="535"/>
      <c r="K283" s="535"/>
      <c r="L283" s="535"/>
      <c r="M283" s="535"/>
      <c r="N283" s="535"/>
      <c r="O283" s="535"/>
      <c r="P283" s="535"/>
      <c r="Q283" s="535"/>
      <c r="R283" s="535"/>
      <c r="S283" s="535"/>
      <c r="T283" s="535"/>
      <c r="U283" s="535"/>
      <c r="V283" s="535"/>
      <c r="W283" s="535"/>
      <c r="X283" s="535"/>
      <c r="Y283" s="535"/>
      <c r="Z283" s="535"/>
      <c r="AA283" s="535"/>
      <c r="AB283" s="535"/>
      <c r="AC283" s="535"/>
      <c r="AD283" s="535"/>
      <c r="AE283" s="535"/>
      <c r="AF283" s="535"/>
      <c r="AG283" s="535"/>
      <c r="AH283" s="535"/>
      <c r="AI283" s="535"/>
      <c r="AJ283" s="535"/>
      <c r="AK283" s="535"/>
      <c r="AL283" s="535"/>
      <c r="AM283" s="535"/>
      <c r="AN283" s="535"/>
      <c r="AO283" s="535"/>
      <c r="AP283" s="535"/>
      <c r="AQ283" s="535"/>
      <c r="AR283" s="535"/>
      <c r="AS283" s="535"/>
      <c r="AT283" s="535"/>
      <c r="AU283" s="535"/>
      <c r="AV283" s="535"/>
      <c r="AW283" s="535"/>
      <c r="AX283" s="535"/>
      <c r="AY283" s="535"/>
      <c r="AZ283" s="535"/>
      <c r="BA283" s="535"/>
      <c r="BB283" s="535"/>
      <c r="BC283" s="535"/>
      <c r="BD283" s="535"/>
      <c r="BE283" s="535"/>
      <c r="BF283" s="535"/>
      <c r="BG283" s="535"/>
      <c r="BH283" s="535"/>
      <c r="BI283" s="535"/>
      <c r="BJ283" s="535"/>
      <c r="BK283" s="535"/>
      <c r="BL283" s="535"/>
      <c r="BM283" s="535"/>
      <c r="BN283" s="535"/>
      <c r="BO283" s="535"/>
      <c r="BP283" s="535"/>
      <c r="BQ283" s="535"/>
      <c r="BR283" s="535"/>
      <c r="BS283" s="535"/>
      <c r="BT283" s="535"/>
    </row>
    <row r="284" spans="2:72">
      <c r="B284" s="535"/>
      <c r="C284" s="535"/>
      <c r="D284" s="535"/>
      <c r="E284" s="535"/>
      <c r="F284" s="493" t="e">
        <f>VLOOKUP(E284,'Trade Code'!A:B,2,FALSE)</f>
        <v>#N/A</v>
      </c>
      <c r="G284" s="535"/>
      <c r="H284" s="535"/>
      <c r="I284" s="535"/>
      <c r="J284" s="535"/>
      <c r="K284" s="535"/>
      <c r="L284" s="535"/>
      <c r="M284" s="535"/>
      <c r="N284" s="535"/>
      <c r="O284" s="535"/>
      <c r="P284" s="535"/>
      <c r="Q284" s="535"/>
      <c r="R284" s="535"/>
      <c r="S284" s="535"/>
      <c r="T284" s="535"/>
      <c r="U284" s="535"/>
      <c r="V284" s="535"/>
      <c r="W284" s="535"/>
      <c r="X284" s="535"/>
      <c r="Y284" s="535"/>
      <c r="Z284" s="535"/>
      <c r="AA284" s="535"/>
      <c r="AB284" s="535"/>
      <c r="AC284" s="535"/>
      <c r="AD284" s="535"/>
      <c r="AE284" s="535"/>
      <c r="AF284" s="535"/>
      <c r="AG284" s="535"/>
      <c r="AH284" s="535"/>
      <c r="AI284" s="535"/>
      <c r="AJ284" s="535"/>
      <c r="AK284" s="535"/>
      <c r="AL284" s="535"/>
      <c r="AM284" s="535"/>
      <c r="AN284" s="535"/>
      <c r="AO284" s="535"/>
      <c r="AP284" s="535"/>
      <c r="AQ284" s="535"/>
      <c r="AR284" s="535"/>
      <c r="AS284" s="535"/>
      <c r="AT284" s="535"/>
      <c r="AU284" s="535"/>
      <c r="AV284" s="535"/>
      <c r="AW284" s="535"/>
      <c r="AX284" s="535"/>
      <c r="AY284" s="535"/>
      <c r="AZ284" s="535"/>
      <c r="BA284" s="535"/>
      <c r="BB284" s="535"/>
      <c r="BC284" s="535"/>
      <c r="BD284" s="535"/>
      <c r="BE284" s="535"/>
      <c r="BF284" s="535"/>
      <c r="BG284" s="535"/>
      <c r="BH284" s="535"/>
      <c r="BI284" s="535"/>
      <c r="BJ284" s="535"/>
      <c r="BK284" s="535"/>
      <c r="BL284" s="535"/>
      <c r="BM284" s="535"/>
      <c r="BN284" s="535"/>
      <c r="BO284" s="535"/>
      <c r="BP284" s="535"/>
      <c r="BQ284" s="535"/>
      <c r="BR284" s="535"/>
      <c r="BS284" s="535"/>
      <c r="BT284" s="535"/>
    </row>
    <row r="285" spans="2:72">
      <c r="B285" s="535"/>
      <c r="C285" s="535"/>
      <c r="D285" s="535"/>
      <c r="E285" s="535"/>
      <c r="F285" s="493" t="e">
        <f>VLOOKUP(E285,'Trade Code'!A:B,2,FALSE)</f>
        <v>#N/A</v>
      </c>
      <c r="G285" s="535"/>
      <c r="H285" s="535"/>
      <c r="I285" s="535"/>
      <c r="J285" s="535"/>
      <c r="K285" s="535"/>
      <c r="L285" s="535"/>
      <c r="M285" s="535"/>
      <c r="N285" s="535"/>
      <c r="O285" s="535"/>
      <c r="P285" s="535"/>
      <c r="Q285" s="535"/>
      <c r="R285" s="535"/>
      <c r="S285" s="535"/>
      <c r="T285" s="535"/>
      <c r="U285" s="535"/>
      <c r="V285" s="535"/>
      <c r="W285" s="535"/>
      <c r="X285" s="535"/>
      <c r="Y285" s="535"/>
      <c r="Z285" s="535"/>
      <c r="AA285" s="535"/>
      <c r="AB285" s="535"/>
      <c r="AC285" s="535"/>
      <c r="AD285" s="535"/>
      <c r="AE285" s="535"/>
      <c r="AF285" s="535"/>
      <c r="AG285" s="535"/>
      <c r="AH285" s="535"/>
      <c r="AI285" s="535"/>
      <c r="AJ285" s="535"/>
      <c r="AK285" s="535"/>
      <c r="AL285" s="535"/>
      <c r="AM285" s="535"/>
      <c r="AN285" s="535"/>
      <c r="AO285" s="535"/>
      <c r="AP285" s="535"/>
      <c r="AQ285" s="535"/>
      <c r="AR285" s="535"/>
      <c r="AS285" s="535"/>
      <c r="AT285" s="535"/>
      <c r="AU285" s="535"/>
      <c r="AV285" s="535"/>
      <c r="AW285" s="535"/>
      <c r="AX285" s="535"/>
      <c r="AY285" s="535"/>
      <c r="AZ285" s="535"/>
      <c r="BA285" s="535"/>
      <c r="BB285" s="535"/>
      <c r="BC285" s="535"/>
      <c r="BD285" s="535"/>
      <c r="BE285" s="535"/>
      <c r="BF285" s="535"/>
      <c r="BG285" s="535"/>
      <c r="BH285" s="535"/>
      <c r="BI285" s="535"/>
      <c r="BJ285" s="535"/>
      <c r="BK285" s="535"/>
      <c r="BL285" s="535"/>
      <c r="BM285" s="535"/>
      <c r="BN285" s="535"/>
      <c r="BO285" s="535"/>
      <c r="BP285" s="535"/>
      <c r="BQ285" s="535"/>
      <c r="BR285" s="535"/>
      <c r="BS285" s="535"/>
      <c r="BT285" s="535"/>
    </row>
    <row r="286" spans="2:72">
      <c r="B286" s="535"/>
      <c r="C286" s="535"/>
      <c r="D286" s="535"/>
      <c r="E286" s="535"/>
      <c r="F286" s="493" t="e">
        <f>VLOOKUP(E286,'Trade Code'!A:B,2,FALSE)</f>
        <v>#N/A</v>
      </c>
      <c r="G286" s="535"/>
      <c r="H286" s="535"/>
      <c r="I286" s="535"/>
      <c r="J286" s="535"/>
      <c r="K286" s="535"/>
      <c r="L286" s="535"/>
      <c r="M286" s="535"/>
      <c r="N286" s="535"/>
      <c r="O286" s="535"/>
      <c r="P286" s="535"/>
      <c r="Q286" s="535"/>
      <c r="R286" s="535"/>
      <c r="S286" s="535"/>
      <c r="T286" s="535"/>
      <c r="U286" s="535"/>
      <c r="V286" s="535"/>
      <c r="W286" s="535"/>
      <c r="X286" s="535"/>
      <c r="Y286" s="535"/>
      <c r="Z286" s="535"/>
      <c r="AA286" s="535"/>
      <c r="AB286" s="535"/>
      <c r="AC286" s="535"/>
      <c r="AD286" s="535"/>
      <c r="AE286" s="535"/>
      <c r="AF286" s="535"/>
      <c r="AG286" s="535"/>
      <c r="AH286" s="535"/>
      <c r="AI286" s="535"/>
      <c r="AJ286" s="535"/>
      <c r="AK286" s="535"/>
      <c r="AL286" s="535"/>
      <c r="AM286" s="535"/>
      <c r="AN286" s="535"/>
      <c r="AO286" s="535"/>
      <c r="AP286" s="535"/>
      <c r="AQ286" s="535"/>
      <c r="AR286" s="535"/>
      <c r="AS286" s="535"/>
      <c r="AT286" s="535"/>
      <c r="AU286" s="535"/>
      <c r="AV286" s="535"/>
      <c r="AW286" s="535"/>
      <c r="AX286" s="535"/>
      <c r="AY286" s="535"/>
      <c r="AZ286" s="535"/>
      <c r="BA286" s="535"/>
      <c r="BB286" s="535"/>
      <c r="BC286" s="535"/>
      <c r="BD286" s="535"/>
      <c r="BE286" s="535"/>
      <c r="BF286" s="535"/>
      <c r="BG286" s="535"/>
      <c r="BH286" s="535"/>
      <c r="BI286" s="535"/>
      <c r="BJ286" s="535"/>
      <c r="BK286" s="535"/>
      <c r="BL286" s="535"/>
      <c r="BM286" s="535"/>
      <c r="BN286" s="535"/>
      <c r="BO286" s="535"/>
      <c r="BP286" s="535"/>
      <c r="BQ286" s="535"/>
      <c r="BR286" s="535"/>
      <c r="BS286" s="535"/>
      <c r="BT286" s="535"/>
    </row>
    <row r="287" spans="2:72">
      <c r="B287" s="535"/>
      <c r="C287" s="535"/>
      <c r="D287" s="535"/>
      <c r="E287" s="535"/>
      <c r="F287" s="493" t="e">
        <f>VLOOKUP(E287,'Trade Code'!A:B,2,FALSE)</f>
        <v>#N/A</v>
      </c>
      <c r="G287" s="535"/>
      <c r="H287" s="535"/>
      <c r="I287" s="535"/>
      <c r="J287" s="535"/>
      <c r="K287" s="535"/>
      <c r="L287" s="535"/>
      <c r="M287" s="535"/>
      <c r="N287" s="535"/>
      <c r="O287" s="535"/>
      <c r="P287" s="535"/>
      <c r="Q287" s="535"/>
      <c r="R287" s="535"/>
      <c r="S287" s="535"/>
      <c r="T287" s="535"/>
      <c r="U287" s="535"/>
      <c r="V287" s="535"/>
      <c r="W287" s="535"/>
      <c r="X287" s="535"/>
      <c r="Y287" s="535"/>
      <c r="Z287" s="535"/>
      <c r="AA287" s="535"/>
      <c r="AB287" s="535"/>
      <c r="AC287" s="535"/>
      <c r="AD287" s="535"/>
      <c r="AE287" s="535"/>
      <c r="AF287" s="535"/>
      <c r="AG287" s="535"/>
      <c r="AH287" s="535"/>
      <c r="AI287" s="535"/>
      <c r="AJ287" s="535"/>
      <c r="AK287" s="535"/>
      <c r="AL287" s="535"/>
      <c r="AM287" s="535"/>
      <c r="AN287" s="535"/>
      <c r="AO287" s="535"/>
      <c r="AP287" s="535"/>
      <c r="AQ287" s="535"/>
      <c r="AR287" s="535"/>
      <c r="AS287" s="535"/>
      <c r="AT287" s="535"/>
      <c r="AU287" s="535"/>
      <c r="AV287" s="535"/>
      <c r="AW287" s="535"/>
      <c r="AX287" s="535"/>
      <c r="AY287" s="535"/>
      <c r="AZ287" s="535"/>
      <c r="BA287" s="535"/>
      <c r="BB287" s="535"/>
      <c r="BC287" s="535"/>
      <c r="BD287" s="535"/>
      <c r="BE287" s="535"/>
      <c r="BF287" s="535"/>
      <c r="BG287" s="535"/>
      <c r="BH287" s="535"/>
      <c r="BI287" s="535"/>
      <c r="BJ287" s="535"/>
      <c r="BK287" s="535"/>
      <c r="BL287" s="535"/>
      <c r="BM287" s="535"/>
      <c r="BN287" s="535"/>
      <c r="BO287" s="535"/>
      <c r="BP287" s="535"/>
      <c r="BQ287" s="535"/>
      <c r="BR287" s="535"/>
      <c r="BS287" s="535"/>
      <c r="BT287" s="535"/>
    </row>
    <row r="288" spans="2:72">
      <c r="B288" s="535"/>
      <c r="C288" s="535"/>
      <c r="D288" s="535"/>
      <c r="E288" s="535"/>
      <c r="F288" s="493" t="e">
        <f>VLOOKUP(E288,'Trade Code'!A:B,2,FALSE)</f>
        <v>#N/A</v>
      </c>
      <c r="G288" s="535"/>
      <c r="H288" s="535"/>
      <c r="I288" s="535"/>
      <c r="J288" s="535"/>
      <c r="K288" s="535"/>
      <c r="L288" s="535"/>
      <c r="M288" s="535"/>
      <c r="N288" s="535"/>
      <c r="O288" s="535"/>
      <c r="P288" s="535"/>
      <c r="Q288" s="535"/>
      <c r="R288" s="535"/>
      <c r="S288" s="535"/>
      <c r="T288" s="535"/>
      <c r="U288" s="535"/>
      <c r="V288" s="535"/>
      <c r="W288" s="535"/>
      <c r="X288" s="535"/>
      <c r="Y288" s="535"/>
      <c r="Z288" s="535"/>
      <c r="AA288" s="535"/>
      <c r="AB288" s="535"/>
      <c r="AC288" s="535"/>
      <c r="AD288" s="535"/>
      <c r="AE288" s="535"/>
      <c r="AF288" s="535"/>
      <c r="AG288" s="535"/>
      <c r="AH288" s="535"/>
      <c r="AI288" s="535"/>
      <c r="AJ288" s="535"/>
      <c r="AK288" s="535"/>
      <c r="AL288" s="535"/>
      <c r="AM288" s="535"/>
      <c r="AN288" s="535"/>
      <c r="AO288" s="535"/>
      <c r="AP288" s="535"/>
      <c r="AQ288" s="535"/>
      <c r="AR288" s="535"/>
      <c r="AS288" s="535"/>
      <c r="AT288" s="535"/>
      <c r="AU288" s="535"/>
      <c r="AV288" s="535"/>
      <c r="AW288" s="535"/>
      <c r="AX288" s="535"/>
      <c r="AY288" s="535"/>
      <c r="AZ288" s="535"/>
      <c r="BA288" s="535"/>
      <c r="BB288" s="535"/>
      <c r="BC288" s="535"/>
      <c r="BD288" s="535"/>
      <c r="BE288" s="535"/>
      <c r="BF288" s="535"/>
      <c r="BG288" s="535"/>
      <c r="BH288" s="535"/>
      <c r="BI288" s="535"/>
      <c r="BJ288" s="535"/>
      <c r="BK288" s="535"/>
      <c r="BL288" s="535"/>
      <c r="BM288" s="535"/>
      <c r="BN288" s="535"/>
      <c r="BO288" s="535"/>
      <c r="BP288" s="535"/>
      <c r="BQ288" s="535"/>
      <c r="BR288" s="535"/>
      <c r="BS288" s="535"/>
      <c r="BT288" s="535"/>
    </row>
    <row r="289" spans="2:72">
      <c r="B289" s="535"/>
      <c r="C289" s="535"/>
      <c r="D289" s="535"/>
      <c r="E289" s="535"/>
      <c r="F289" s="493" t="e">
        <f>VLOOKUP(E289,'Trade Code'!A:B,2,FALSE)</f>
        <v>#N/A</v>
      </c>
      <c r="G289" s="535"/>
      <c r="H289" s="535"/>
      <c r="I289" s="535"/>
      <c r="J289" s="535"/>
      <c r="K289" s="535"/>
      <c r="L289" s="535"/>
      <c r="M289" s="535"/>
      <c r="N289" s="535"/>
      <c r="O289" s="535"/>
      <c r="P289" s="535"/>
      <c r="Q289" s="535"/>
      <c r="R289" s="535"/>
      <c r="S289" s="535"/>
      <c r="T289" s="535"/>
      <c r="U289" s="535"/>
      <c r="V289" s="535"/>
      <c r="W289" s="535"/>
      <c r="X289" s="535"/>
      <c r="Y289" s="535"/>
      <c r="Z289" s="535"/>
      <c r="AA289" s="535"/>
      <c r="AB289" s="535"/>
      <c r="AC289" s="535"/>
      <c r="AD289" s="535"/>
      <c r="AE289" s="535"/>
      <c r="AF289" s="535"/>
      <c r="AG289" s="535"/>
      <c r="AH289" s="535"/>
      <c r="AI289" s="535"/>
      <c r="AJ289" s="535"/>
      <c r="AK289" s="535"/>
      <c r="AL289" s="535"/>
      <c r="AM289" s="535"/>
      <c r="AN289" s="535"/>
      <c r="AO289" s="535"/>
      <c r="AP289" s="535"/>
      <c r="AQ289" s="535"/>
      <c r="AR289" s="535"/>
      <c r="AS289" s="535"/>
      <c r="AT289" s="535"/>
      <c r="AU289" s="535"/>
      <c r="AV289" s="535"/>
      <c r="AW289" s="535"/>
      <c r="AX289" s="535"/>
      <c r="AY289" s="535"/>
      <c r="AZ289" s="535"/>
      <c r="BA289" s="535"/>
      <c r="BB289" s="535"/>
      <c r="BC289" s="535"/>
      <c r="BD289" s="535"/>
      <c r="BE289" s="535"/>
      <c r="BF289" s="535"/>
      <c r="BG289" s="535"/>
      <c r="BH289" s="535"/>
      <c r="BI289" s="535"/>
      <c r="BJ289" s="535"/>
      <c r="BK289" s="535"/>
      <c r="BL289" s="535"/>
      <c r="BM289" s="535"/>
      <c r="BN289" s="535"/>
      <c r="BO289" s="535"/>
      <c r="BP289" s="535"/>
      <c r="BQ289" s="535"/>
      <c r="BR289" s="535"/>
      <c r="BS289" s="535"/>
      <c r="BT289" s="535"/>
    </row>
    <row r="290" spans="2:72">
      <c r="B290" s="535"/>
      <c r="C290" s="535"/>
      <c r="D290" s="535"/>
      <c r="E290" s="535"/>
      <c r="F290" s="493" t="e">
        <f>VLOOKUP(E290,'Trade Code'!A:B,2,FALSE)</f>
        <v>#N/A</v>
      </c>
      <c r="G290" s="535"/>
      <c r="H290" s="535"/>
      <c r="I290" s="535"/>
      <c r="J290" s="535"/>
      <c r="K290" s="535"/>
      <c r="L290" s="535"/>
      <c r="M290" s="535"/>
      <c r="N290" s="535"/>
      <c r="O290" s="535"/>
      <c r="P290" s="535"/>
      <c r="Q290" s="535"/>
      <c r="R290" s="535"/>
      <c r="S290" s="535"/>
      <c r="T290" s="535"/>
      <c r="U290" s="535"/>
      <c r="V290" s="535"/>
      <c r="W290" s="535"/>
      <c r="X290" s="535"/>
      <c r="Y290" s="535"/>
      <c r="Z290" s="535"/>
      <c r="AA290" s="535"/>
      <c r="AB290" s="535"/>
      <c r="AC290" s="535"/>
      <c r="AD290" s="535"/>
      <c r="AE290" s="535"/>
      <c r="AF290" s="535"/>
      <c r="AG290" s="535"/>
      <c r="AH290" s="535"/>
      <c r="AI290" s="535"/>
      <c r="AJ290" s="535"/>
      <c r="AK290" s="535"/>
      <c r="AL290" s="535"/>
      <c r="AM290" s="535"/>
      <c r="AN290" s="535"/>
      <c r="AO290" s="535"/>
      <c r="AP290" s="535"/>
      <c r="AQ290" s="535"/>
      <c r="AR290" s="535"/>
      <c r="AS290" s="535"/>
      <c r="AT290" s="535"/>
      <c r="AU290" s="535"/>
      <c r="AV290" s="535"/>
      <c r="AW290" s="535"/>
      <c r="AX290" s="535"/>
      <c r="AY290" s="535"/>
      <c r="AZ290" s="535"/>
      <c r="BA290" s="535"/>
      <c r="BB290" s="535"/>
      <c r="BC290" s="535"/>
      <c r="BD290" s="535"/>
      <c r="BE290" s="535"/>
      <c r="BF290" s="535"/>
      <c r="BG290" s="535"/>
      <c r="BH290" s="535"/>
      <c r="BI290" s="535"/>
      <c r="BJ290" s="535"/>
      <c r="BK290" s="535"/>
      <c r="BL290" s="535"/>
      <c r="BM290" s="535"/>
      <c r="BN290" s="535"/>
      <c r="BO290" s="535"/>
      <c r="BP290" s="535"/>
      <c r="BQ290" s="535"/>
      <c r="BR290" s="535"/>
      <c r="BS290" s="535"/>
      <c r="BT290" s="535"/>
    </row>
    <row r="291" spans="2:72">
      <c r="B291" s="535"/>
      <c r="C291" s="535"/>
      <c r="D291" s="535"/>
      <c r="E291" s="535"/>
      <c r="F291" s="493" t="e">
        <f>VLOOKUP(E291,'Trade Code'!A:B,2,FALSE)</f>
        <v>#N/A</v>
      </c>
      <c r="G291" s="535"/>
      <c r="H291" s="535"/>
      <c r="I291" s="535"/>
      <c r="J291" s="535"/>
      <c r="K291" s="535"/>
      <c r="L291" s="535"/>
      <c r="M291" s="535"/>
      <c r="N291" s="535"/>
      <c r="O291" s="535"/>
      <c r="P291" s="535"/>
      <c r="Q291" s="535"/>
      <c r="R291" s="535"/>
      <c r="S291" s="535"/>
      <c r="T291" s="535"/>
      <c r="U291" s="535"/>
      <c r="V291" s="535"/>
      <c r="W291" s="535"/>
      <c r="X291" s="535"/>
      <c r="Y291" s="535"/>
      <c r="Z291" s="535"/>
      <c r="AA291" s="535"/>
      <c r="AB291" s="535"/>
      <c r="AC291" s="535"/>
      <c r="AD291" s="535"/>
      <c r="AE291" s="535"/>
      <c r="AF291" s="535"/>
      <c r="AG291" s="535"/>
      <c r="AH291" s="535"/>
      <c r="AI291" s="535"/>
      <c r="AJ291" s="535"/>
      <c r="AK291" s="535"/>
      <c r="AL291" s="535"/>
      <c r="AM291" s="535"/>
      <c r="AN291" s="535"/>
      <c r="AO291" s="535"/>
      <c r="AP291" s="535"/>
      <c r="AQ291" s="535"/>
      <c r="AR291" s="535"/>
      <c r="AS291" s="535"/>
      <c r="AT291" s="535"/>
      <c r="AU291" s="535"/>
      <c r="AV291" s="535"/>
      <c r="AW291" s="535"/>
      <c r="AX291" s="535"/>
      <c r="AY291" s="535"/>
      <c r="AZ291" s="535"/>
      <c r="BA291" s="535"/>
      <c r="BB291" s="535"/>
      <c r="BC291" s="535"/>
      <c r="BD291" s="535"/>
      <c r="BE291" s="535"/>
      <c r="BF291" s="535"/>
      <c r="BG291" s="535"/>
      <c r="BH291" s="535"/>
      <c r="BI291" s="535"/>
      <c r="BJ291" s="535"/>
      <c r="BK291" s="535"/>
      <c r="BL291" s="535"/>
      <c r="BM291" s="535"/>
      <c r="BN291" s="535"/>
      <c r="BO291" s="535"/>
      <c r="BP291" s="535"/>
      <c r="BQ291" s="535"/>
      <c r="BR291" s="535"/>
      <c r="BS291" s="535"/>
      <c r="BT291" s="535"/>
    </row>
    <row r="292" spans="2:72">
      <c r="B292" s="535"/>
      <c r="C292" s="535"/>
      <c r="D292" s="535"/>
      <c r="E292" s="535"/>
      <c r="F292" s="493" t="e">
        <f>VLOOKUP(E292,'Trade Code'!A:B,2,FALSE)</f>
        <v>#N/A</v>
      </c>
      <c r="G292" s="535"/>
      <c r="H292" s="535"/>
      <c r="I292" s="535"/>
      <c r="J292" s="535"/>
      <c r="K292" s="535"/>
      <c r="L292" s="535"/>
      <c r="M292" s="535"/>
      <c r="N292" s="535"/>
      <c r="O292" s="535"/>
      <c r="P292" s="535"/>
      <c r="Q292" s="535"/>
      <c r="R292" s="535"/>
      <c r="S292" s="535"/>
      <c r="T292" s="535"/>
      <c r="U292" s="535"/>
      <c r="V292" s="535"/>
      <c r="W292" s="535"/>
      <c r="X292" s="535"/>
      <c r="Y292" s="535"/>
      <c r="Z292" s="535"/>
      <c r="AA292" s="535"/>
      <c r="AB292" s="535"/>
      <c r="AC292" s="535"/>
      <c r="AD292" s="535"/>
      <c r="AE292" s="535"/>
      <c r="AF292" s="535"/>
      <c r="AG292" s="535"/>
      <c r="AH292" s="535"/>
      <c r="AI292" s="535"/>
      <c r="AJ292" s="535"/>
      <c r="AK292" s="535"/>
      <c r="AL292" s="535"/>
      <c r="AM292" s="535"/>
      <c r="AN292" s="535"/>
      <c r="AO292" s="535"/>
      <c r="AP292" s="535"/>
      <c r="AQ292" s="535"/>
      <c r="AR292" s="535"/>
      <c r="AS292" s="535"/>
      <c r="AT292" s="535"/>
      <c r="AU292" s="535"/>
      <c r="AV292" s="535"/>
      <c r="AW292" s="535"/>
      <c r="AX292" s="535"/>
      <c r="AY292" s="535"/>
      <c r="AZ292" s="535"/>
      <c r="BA292" s="535"/>
      <c r="BB292" s="535"/>
      <c r="BC292" s="535"/>
      <c r="BD292" s="535"/>
      <c r="BE292" s="535"/>
      <c r="BF292" s="535"/>
      <c r="BG292" s="535"/>
      <c r="BH292" s="535"/>
      <c r="BI292" s="535"/>
      <c r="BJ292" s="535"/>
      <c r="BK292" s="535"/>
      <c r="BL292" s="535"/>
      <c r="BM292" s="535"/>
      <c r="BN292" s="535"/>
      <c r="BO292" s="535"/>
      <c r="BP292" s="535"/>
      <c r="BQ292" s="535"/>
      <c r="BR292" s="535"/>
      <c r="BS292" s="535"/>
      <c r="BT292" s="535"/>
    </row>
    <row r="293" spans="2:72">
      <c r="B293" s="535"/>
      <c r="C293" s="535"/>
      <c r="D293" s="535"/>
      <c r="E293" s="535"/>
      <c r="F293" s="493" t="e">
        <f>VLOOKUP(E293,'Trade Code'!A:B,2,FALSE)</f>
        <v>#N/A</v>
      </c>
      <c r="G293" s="535"/>
      <c r="H293" s="535"/>
      <c r="I293" s="535"/>
      <c r="J293" s="535"/>
      <c r="K293" s="535"/>
      <c r="L293" s="535"/>
      <c r="M293" s="535"/>
      <c r="N293" s="535"/>
      <c r="O293" s="535"/>
      <c r="P293" s="535"/>
      <c r="Q293" s="535"/>
      <c r="R293" s="535"/>
      <c r="S293" s="535"/>
      <c r="T293" s="535"/>
      <c r="U293" s="535"/>
      <c r="V293" s="535"/>
      <c r="W293" s="535"/>
      <c r="X293" s="535"/>
      <c r="Y293" s="535"/>
      <c r="Z293" s="535"/>
      <c r="AA293" s="535"/>
      <c r="AB293" s="535"/>
      <c r="AC293" s="535"/>
      <c r="AD293" s="535"/>
      <c r="AE293" s="535"/>
      <c r="AF293" s="535"/>
      <c r="AG293" s="535"/>
      <c r="AH293" s="535"/>
      <c r="AI293" s="535"/>
      <c r="AJ293" s="535"/>
      <c r="AK293" s="535"/>
      <c r="AL293" s="535"/>
      <c r="AM293" s="535"/>
      <c r="AN293" s="535"/>
      <c r="AO293" s="535"/>
      <c r="AP293" s="535"/>
      <c r="AQ293" s="535"/>
      <c r="AR293" s="535"/>
      <c r="AS293" s="535"/>
      <c r="AT293" s="535"/>
      <c r="AU293" s="535"/>
      <c r="AV293" s="535"/>
      <c r="AW293" s="535"/>
      <c r="AX293" s="535"/>
      <c r="AY293" s="535"/>
      <c r="AZ293" s="535"/>
      <c r="BA293" s="535"/>
      <c r="BB293" s="535"/>
      <c r="BC293" s="535"/>
      <c r="BD293" s="535"/>
      <c r="BE293" s="535"/>
      <c r="BF293" s="535"/>
      <c r="BG293" s="535"/>
      <c r="BH293" s="535"/>
      <c r="BI293" s="535"/>
      <c r="BJ293" s="535"/>
      <c r="BK293" s="535"/>
      <c r="BL293" s="535"/>
      <c r="BM293" s="535"/>
      <c r="BN293" s="535"/>
      <c r="BO293" s="535"/>
      <c r="BP293" s="535"/>
      <c r="BQ293" s="535"/>
      <c r="BR293" s="535"/>
      <c r="BS293" s="535"/>
      <c r="BT293" s="535"/>
    </row>
    <row r="294" spans="2:72">
      <c r="B294" s="535"/>
      <c r="C294" s="535"/>
      <c r="D294" s="535"/>
      <c r="E294" s="535"/>
      <c r="F294" s="493" t="e">
        <f>VLOOKUP(E294,'Trade Code'!A:B,2,FALSE)</f>
        <v>#N/A</v>
      </c>
      <c r="G294" s="535"/>
      <c r="H294" s="535"/>
      <c r="I294" s="535"/>
      <c r="J294" s="535"/>
      <c r="K294" s="535"/>
      <c r="L294" s="535"/>
      <c r="M294" s="535"/>
      <c r="N294" s="535"/>
      <c r="O294" s="535"/>
      <c r="P294" s="535"/>
      <c r="Q294" s="535"/>
      <c r="R294" s="535"/>
      <c r="S294" s="535"/>
      <c r="T294" s="535"/>
      <c r="U294" s="535"/>
      <c r="V294" s="535"/>
      <c r="W294" s="535"/>
      <c r="X294" s="535"/>
      <c r="Y294" s="535"/>
      <c r="Z294" s="535"/>
      <c r="AA294" s="535"/>
      <c r="AB294" s="535"/>
      <c r="AC294" s="535"/>
      <c r="AD294" s="535"/>
      <c r="AE294" s="535"/>
      <c r="AF294" s="535"/>
      <c r="AG294" s="535"/>
      <c r="AH294" s="535"/>
      <c r="AI294" s="535"/>
      <c r="AJ294" s="535"/>
      <c r="AK294" s="535"/>
      <c r="AL294" s="535"/>
      <c r="AM294" s="535"/>
      <c r="AN294" s="535"/>
      <c r="AO294" s="535"/>
      <c r="AP294" s="535"/>
      <c r="AQ294" s="535"/>
      <c r="AR294" s="535"/>
      <c r="AS294" s="535"/>
      <c r="AT294" s="535"/>
      <c r="AU294" s="535"/>
      <c r="AV294" s="535"/>
      <c r="AW294" s="535"/>
      <c r="AX294" s="535"/>
      <c r="AY294" s="535"/>
      <c r="AZ294" s="535"/>
      <c r="BA294" s="535"/>
      <c r="BB294" s="535"/>
      <c r="BC294" s="535"/>
      <c r="BD294" s="535"/>
      <c r="BE294" s="535"/>
      <c r="BF294" s="535"/>
      <c r="BG294" s="535"/>
      <c r="BH294" s="535"/>
      <c r="BI294" s="535"/>
      <c r="BJ294" s="535"/>
      <c r="BK294" s="535"/>
      <c r="BL294" s="535"/>
      <c r="BM294" s="535"/>
      <c r="BN294" s="535"/>
      <c r="BO294" s="535"/>
      <c r="BP294" s="535"/>
      <c r="BQ294" s="535"/>
      <c r="BR294" s="535"/>
      <c r="BS294" s="535"/>
      <c r="BT294" s="535"/>
    </row>
    <row r="295" spans="2:72">
      <c r="B295" s="535"/>
      <c r="C295" s="535"/>
      <c r="D295" s="535"/>
      <c r="E295" s="535"/>
      <c r="F295" s="493" t="e">
        <f>VLOOKUP(E295,'Trade Code'!A:B,2,FALSE)</f>
        <v>#N/A</v>
      </c>
      <c r="G295" s="535"/>
      <c r="H295" s="535"/>
      <c r="I295" s="535"/>
      <c r="J295" s="535"/>
      <c r="K295" s="535"/>
      <c r="L295" s="535"/>
      <c r="M295" s="535"/>
      <c r="N295" s="535"/>
      <c r="O295" s="535"/>
      <c r="P295" s="535"/>
      <c r="Q295" s="535"/>
      <c r="R295" s="535"/>
      <c r="S295" s="535"/>
      <c r="T295" s="535"/>
      <c r="U295" s="535"/>
      <c r="V295" s="535"/>
      <c r="W295" s="535"/>
      <c r="X295" s="535"/>
      <c r="Y295" s="535"/>
      <c r="Z295" s="535"/>
      <c r="AA295" s="535"/>
      <c r="AB295" s="535"/>
      <c r="AC295" s="535"/>
      <c r="AD295" s="535"/>
      <c r="AE295" s="535"/>
      <c r="AF295" s="535"/>
      <c r="AG295" s="535"/>
      <c r="AH295" s="535"/>
      <c r="AI295" s="535"/>
      <c r="AJ295" s="535"/>
      <c r="AK295" s="535"/>
      <c r="AL295" s="535"/>
      <c r="AM295" s="535"/>
      <c r="AN295" s="535"/>
      <c r="AO295" s="535"/>
      <c r="AP295" s="535"/>
      <c r="AQ295" s="535"/>
      <c r="AR295" s="535"/>
      <c r="AS295" s="535"/>
      <c r="AT295" s="535"/>
      <c r="AU295" s="535"/>
      <c r="AV295" s="535"/>
      <c r="AW295" s="535"/>
      <c r="AX295" s="535"/>
      <c r="AY295" s="535"/>
      <c r="AZ295" s="535"/>
      <c r="BA295" s="535"/>
      <c r="BB295" s="535"/>
      <c r="BC295" s="535"/>
      <c r="BD295" s="535"/>
      <c r="BE295" s="535"/>
      <c r="BF295" s="535"/>
      <c r="BG295" s="535"/>
      <c r="BH295" s="535"/>
      <c r="BI295" s="535"/>
      <c r="BJ295" s="535"/>
      <c r="BK295" s="535"/>
      <c r="BL295" s="535"/>
      <c r="BM295" s="535"/>
      <c r="BN295" s="535"/>
      <c r="BO295" s="535"/>
      <c r="BP295" s="535"/>
      <c r="BQ295" s="535"/>
      <c r="BR295" s="535"/>
      <c r="BS295" s="535"/>
      <c r="BT295" s="535"/>
    </row>
    <row r="296" spans="2:72">
      <c r="B296" s="535"/>
      <c r="C296" s="535"/>
      <c r="D296" s="535"/>
      <c r="E296" s="535"/>
      <c r="F296" s="493" t="e">
        <f>VLOOKUP(E296,'Trade Code'!A:B,2,FALSE)</f>
        <v>#N/A</v>
      </c>
      <c r="G296" s="535"/>
      <c r="H296" s="535"/>
      <c r="I296" s="535"/>
      <c r="J296" s="535"/>
      <c r="K296" s="535"/>
      <c r="L296" s="535"/>
      <c r="M296" s="535"/>
      <c r="N296" s="535"/>
      <c r="O296" s="535"/>
      <c r="P296" s="535"/>
      <c r="Q296" s="535"/>
      <c r="R296" s="535"/>
      <c r="S296" s="535"/>
      <c r="T296" s="535"/>
      <c r="U296" s="535"/>
      <c r="V296" s="535"/>
      <c r="W296" s="535"/>
      <c r="X296" s="535"/>
      <c r="Y296" s="535"/>
      <c r="Z296" s="535"/>
      <c r="AA296" s="535"/>
      <c r="AB296" s="535"/>
      <c r="AC296" s="535"/>
      <c r="AD296" s="535"/>
      <c r="AE296" s="535"/>
      <c r="AF296" s="535"/>
      <c r="AG296" s="535"/>
      <c r="AH296" s="535"/>
      <c r="AI296" s="535"/>
      <c r="AJ296" s="535"/>
      <c r="AK296" s="535"/>
      <c r="AL296" s="535"/>
      <c r="AM296" s="535"/>
      <c r="AN296" s="535"/>
      <c r="AO296" s="535"/>
      <c r="AP296" s="535"/>
      <c r="AQ296" s="535"/>
      <c r="AR296" s="535"/>
      <c r="AS296" s="535"/>
      <c r="AT296" s="535"/>
      <c r="AU296" s="535"/>
      <c r="AV296" s="535"/>
      <c r="AW296" s="535"/>
      <c r="AX296" s="535"/>
      <c r="AY296" s="535"/>
      <c r="AZ296" s="535"/>
      <c r="BA296" s="535"/>
      <c r="BB296" s="535"/>
      <c r="BC296" s="535"/>
      <c r="BD296" s="535"/>
      <c r="BE296" s="535"/>
      <c r="BF296" s="535"/>
      <c r="BG296" s="535"/>
      <c r="BH296" s="535"/>
      <c r="BI296" s="535"/>
      <c r="BJ296" s="535"/>
      <c r="BK296" s="535"/>
      <c r="BL296" s="535"/>
      <c r="BM296" s="535"/>
      <c r="BN296" s="535"/>
      <c r="BO296" s="535"/>
      <c r="BP296" s="535"/>
      <c r="BQ296" s="535"/>
      <c r="BR296" s="535"/>
      <c r="BS296" s="535"/>
      <c r="BT296" s="535"/>
    </row>
    <row r="297" spans="2:72">
      <c r="B297" s="535"/>
      <c r="C297" s="535"/>
      <c r="D297" s="535"/>
      <c r="E297" s="535"/>
      <c r="F297" s="493" t="e">
        <f>VLOOKUP(E297,'Trade Code'!A:B,2,FALSE)</f>
        <v>#N/A</v>
      </c>
      <c r="G297" s="535"/>
      <c r="H297" s="535"/>
      <c r="I297" s="535"/>
      <c r="J297" s="535"/>
      <c r="K297" s="535"/>
      <c r="L297" s="535"/>
      <c r="M297" s="535"/>
      <c r="N297" s="535"/>
      <c r="O297" s="535"/>
      <c r="P297" s="535"/>
      <c r="Q297" s="535"/>
      <c r="R297" s="535"/>
      <c r="S297" s="535"/>
      <c r="T297" s="535"/>
      <c r="U297" s="535"/>
      <c r="V297" s="535"/>
      <c r="W297" s="535"/>
      <c r="X297" s="535"/>
      <c r="Y297" s="535"/>
      <c r="Z297" s="535"/>
      <c r="AA297" s="535"/>
      <c r="AB297" s="535"/>
      <c r="AC297" s="535"/>
      <c r="AD297" s="535"/>
      <c r="AE297" s="535"/>
      <c r="AF297" s="535"/>
      <c r="AG297" s="535"/>
      <c r="AH297" s="535"/>
      <c r="AI297" s="535"/>
      <c r="AJ297" s="535"/>
      <c r="AK297" s="535"/>
      <c r="AL297" s="535"/>
      <c r="AM297" s="535"/>
      <c r="AN297" s="535"/>
      <c r="AO297" s="535"/>
      <c r="AP297" s="535"/>
      <c r="AQ297" s="535"/>
      <c r="AR297" s="535"/>
      <c r="AS297" s="535"/>
      <c r="AT297" s="535"/>
      <c r="AU297" s="535"/>
      <c r="AV297" s="535"/>
      <c r="AW297" s="535"/>
      <c r="AX297" s="535"/>
      <c r="AY297" s="535"/>
      <c r="AZ297" s="535"/>
      <c r="BA297" s="535"/>
      <c r="BB297" s="535"/>
      <c r="BC297" s="535"/>
      <c r="BD297" s="535"/>
      <c r="BE297" s="535"/>
      <c r="BF297" s="535"/>
      <c r="BG297" s="535"/>
      <c r="BH297" s="535"/>
      <c r="BI297" s="535"/>
      <c r="BJ297" s="535"/>
      <c r="BK297" s="535"/>
      <c r="BL297" s="535"/>
      <c r="BM297" s="535"/>
      <c r="BN297" s="535"/>
      <c r="BO297" s="535"/>
      <c r="BP297" s="535"/>
      <c r="BQ297" s="535"/>
      <c r="BR297" s="535"/>
      <c r="BS297" s="535"/>
      <c r="BT297" s="535"/>
    </row>
    <row r="298" spans="2:72">
      <c r="B298" s="535"/>
      <c r="C298" s="535"/>
      <c r="D298" s="535"/>
      <c r="E298" s="535"/>
      <c r="F298" s="493" t="e">
        <f>VLOOKUP(E298,'Trade Code'!A:B,2,FALSE)</f>
        <v>#N/A</v>
      </c>
      <c r="G298" s="535"/>
      <c r="H298" s="535"/>
      <c r="I298" s="535"/>
      <c r="J298" s="535"/>
      <c r="K298" s="535"/>
      <c r="L298" s="535"/>
      <c r="M298" s="535"/>
      <c r="N298" s="535"/>
      <c r="O298" s="535"/>
      <c r="P298" s="535"/>
      <c r="Q298" s="535"/>
      <c r="R298" s="535"/>
      <c r="S298" s="535"/>
      <c r="T298" s="535"/>
      <c r="U298" s="535"/>
      <c r="V298" s="535"/>
      <c r="W298" s="535"/>
      <c r="X298" s="535"/>
      <c r="Y298" s="535"/>
      <c r="Z298" s="535"/>
      <c r="AA298" s="535"/>
      <c r="AB298" s="535"/>
      <c r="AC298" s="535"/>
      <c r="AD298" s="535"/>
      <c r="AE298" s="535"/>
      <c r="AF298" s="535"/>
      <c r="AG298" s="535"/>
      <c r="AH298" s="535"/>
      <c r="AI298" s="535"/>
      <c r="AJ298" s="535"/>
      <c r="AK298" s="535"/>
      <c r="AL298" s="535"/>
      <c r="AM298" s="535"/>
      <c r="AN298" s="535"/>
      <c r="AO298" s="535"/>
      <c r="AP298" s="535"/>
      <c r="AQ298" s="535"/>
      <c r="AR298" s="535"/>
      <c r="AS298" s="535"/>
      <c r="AT298" s="535"/>
      <c r="AU298" s="535"/>
      <c r="AV298" s="535"/>
      <c r="AW298" s="535"/>
      <c r="AX298" s="535"/>
      <c r="AY298" s="535"/>
      <c r="AZ298" s="535"/>
      <c r="BA298" s="535"/>
      <c r="BB298" s="535"/>
      <c r="BC298" s="535"/>
      <c r="BD298" s="535"/>
      <c r="BE298" s="535"/>
      <c r="BF298" s="535"/>
      <c r="BG298" s="535"/>
      <c r="BH298" s="535"/>
      <c r="BI298" s="535"/>
      <c r="BJ298" s="535"/>
      <c r="BK298" s="535"/>
      <c r="BL298" s="535"/>
      <c r="BM298" s="535"/>
      <c r="BN298" s="535"/>
      <c r="BO298" s="535"/>
      <c r="BP298" s="535"/>
      <c r="BQ298" s="535"/>
      <c r="BR298" s="535"/>
      <c r="BS298" s="535"/>
      <c r="BT298" s="535"/>
    </row>
    <row r="299" spans="2:72">
      <c r="B299" s="535"/>
      <c r="C299" s="535"/>
      <c r="D299" s="535"/>
      <c r="E299" s="535"/>
      <c r="F299" s="493" t="e">
        <f>VLOOKUP(E299,'Trade Code'!A:B,2,FALSE)</f>
        <v>#N/A</v>
      </c>
      <c r="G299" s="535"/>
      <c r="H299" s="535"/>
      <c r="I299" s="535"/>
      <c r="J299" s="535"/>
      <c r="K299" s="535"/>
      <c r="L299" s="535"/>
      <c r="M299" s="535"/>
      <c r="N299" s="535"/>
      <c r="O299" s="535"/>
      <c r="P299" s="535"/>
      <c r="Q299" s="535"/>
      <c r="R299" s="535"/>
      <c r="S299" s="535"/>
      <c r="T299" s="535"/>
      <c r="U299" s="535"/>
      <c r="V299" s="535"/>
      <c r="W299" s="535"/>
      <c r="X299" s="535"/>
      <c r="Y299" s="535"/>
      <c r="Z299" s="535"/>
      <c r="AA299" s="535"/>
      <c r="AB299" s="535"/>
      <c r="AC299" s="535"/>
      <c r="AD299" s="535"/>
      <c r="AE299" s="535"/>
      <c r="AF299" s="535"/>
      <c r="AG299" s="535"/>
      <c r="AH299" s="535"/>
      <c r="AI299" s="535"/>
      <c r="AJ299" s="535"/>
      <c r="AK299" s="535"/>
      <c r="AL299" s="535"/>
      <c r="AM299" s="535"/>
      <c r="AN299" s="535"/>
      <c r="AO299" s="535"/>
      <c r="AP299" s="535"/>
      <c r="AQ299" s="535"/>
      <c r="AR299" s="535"/>
      <c r="AS299" s="535"/>
      <c r="AT299" s="535"/>
      <c r="AU299" s="535"/>
      <c r="AV299" s="535"/>
      <c r="AW299" s="535"/>
      <c r="AX299" s="535"/>
      <c r="AY299" s="535"/>
      <c r="AZ299" s="535"/>
      <c r="BA299" s="535"/>
      <c r="BB299" s="535"/>
      <c r="BC299" s="535"/>
      <c r="BD299" s="535"/>
      <c r="BE299" s="535"/>
      <c r="BF299" s="535"/>
      <c r="BG299" s="535"/>
      <c r="BH299" s="535"/>
      <c r="BI299" s="535"/>
      <c r="BJ299" s="535"/>
      <c r="BK299" s="535"/>
      <c r="BL299" s="535"/>
      <c r="BM299" s="535"/>
      <c r="BN299" s="535"/>
      <c r="BO299" s="535"/>
      <c r="BP299" s="535"/>
      <c r="BQ299" s="535"/>
      <c r="BR299" s="535"/>
      <c r="BS299" s="535"/>
      <c r="BT299" s="535"/>
    </row>
    <row r="300" spans="2:72">
      <c r="B300" s="535"/>
      <c r="C300" s="535"/>
      <c r="D300" s="535"/>
      <c r="E300" s="535"/>
      <c r="F300" s="493" t="e">
        <f>VLOOKUP(E300,'Trade Code'!A:B,2,FALSE)</f>
        <v>#N/A</v>
      </c>
      <c r="G300" s="535"/>
      <c r="H300" s="535"/>
      <c r="I300" s="535"/>
      <c r="J300" s="535"/>
      <c r="K300" s="535"/>
      <c r="L300" s="535"/>
      <c r="M300" s="535"/>
      <c r="N300" s="535"/>
      <c r="O300" s="535"/>
      <c r="P300" s="535"/>
      <c r="Q300" s="535"/>
      <c r="R300" s="535"/>
      <c r="S300" s="535"/>
      <c r="T300" s="535"/>
      <c r="U300" s="535"/>
      <c r="V300" s="535"/>
      <c r="W300" s="535"/>
      <c r="X300" s="535"/>
      <c r="Y300" s="535"/>
      <c r="Z300" s="535"/>
      <c r="AA300" s="535"/>
      <c r="AB300" s="535"/>
      <c r="AC300" s="535"/>
      <c r="AD300" s="535"/>
      <c r="AE300" s="535"/>
      <c r="AF300" s="535"/>
      <c r="AG300" s="535"/>
      <c r="AH300" s="535"/>
      <c r="AI300" s="535"/>
      <c r="AJ300" s="535"/>
      <c r="AK300" s="535"/>
      <c r="AL300" s="535"/>
      <c r="AM300" s="535"/>
      <c r="AN300" s="535"/>
      <c r="AO300" s="535"/>
      <c r="AP300" s="535"/>
      <c r="AQ300" s="535"/>
      <c r="AR300" s="535"/>
      <c r="AS300" s="535"/>
      <c r="AT300" s="535"/>
      <c r="AU300" s="535"/>
      <c r="AV300" s="535"/>
      <c r="AW300" s="535"/>
      <c r="AX300" s="535"/>
      <c r="AY300" s="535"/>
      <c r="AZ300" s="535"/>
      <c r="BA300" s="535"/>
      <c r="BB300" s="535"/>
      <c r="BC300" s="535"/>
      <c r="BD300" s="535"/>
      <c r="BE300" s="535"/>
      <c r="BF300" s="535"/>
      <c r="BG300" s="535"/>
      <c r="BH300" s="535"/>
      <c r="BI300" s="535"/>
      <c r="BJ300" s="535"/>
      <c r="BK300" s="535"/>
      <c r="BL300" s="535"/>
      <c r="BM300" s="535"/>
      <c r="BN300" s="535"/>
      <c r="BO300" s="535"/>
      <c r="BP300" s="535"/>
      <c r="BQ300" s="535"/>
      <c r="BR300" s="535"/>
      <c r="BS300" s="535"/>
      <c r="BT300" s="535"/>
    </row>
    <row r="301" spans="2:72">
      <c r="B301" s="535"/>
      <c r="C301" s="535"/>
      <c r="D301" s="535"/>
      <c r="E301" s="535"/>
      <c r="F301" s="493" t="e">
        <f>VLOOKUP(E301,'Trade Code'!A:B,2,FALSE)</f>
        <v>#N/A</v>
      </c>
      <c r="G301" s="535"/>
      <c r="H301" s="535"/>
      <c r="I301" s="535"/>
      <c r="J301" s="535"/>
      <c r="K301" s="535"/>
      <c r="L301" s="535"/>
      <c r="M301" s="535"/>
      <c r="N301" s="535"/>
      <c r="O301" s="535"/>
      <c r="P301" s="535"/>
      <c r="Q301" s="535"/>
      <c r="R301" s="535"/>
      <c r="S301" s="535"/>
      <c r="T301" s="535"/>
      <c r="U301" s="535"/>
      <c r="V301" s="535"/>
      <c r="W301" s="535"/>
      <c r="X301" s="535"/>
      <c r="Y301" s="535"/>
      <c r="Z301" s="535"/>
      <c r="AA301" s="535"/>
      <c r="AB301" s="535"/>
      <c r="AC301" s="535"/>
      <c r="AD301" s="535"/>
      <c r="AE301" s="535"/>
      <c r="AF301" s="535"/>
      <c r="AG301" s="535"/>
      <c r="AH301" s="535"/>
      <c r="AI301" s="535"/>
      <c r="AJ301" s="535"/>
      <c r="AK301" s="535"/>
      <c r="AL301" s="535"/>
      <c r="AM301" s="535"/>
      <c r="AN301" s="535"/>
      <c r="AO301" s="535"/>
      <c r="AP301" s="535"/>
      <c r="AQ301" s="535"/>
      <c r="AR301" s="535"/>
      <c r="AS301" s="535"/>
      <c r="AT301" s="535"/>
      <c r="AU301" s="535"/>
      <c r="AV301" s="535"/>
      <c r="AW301" s="535"/>
      <c r="AX301" s="535"/>
      <c r="AY301" s="535"/>
      <c r="AZ301" s="535"/>
      <c r="BA301" s="535"/>
      <c r="BB301" s="535"/>
      <c r="BC301" s="535"/>
      <c r="BD301" s="535"/>
      <c r="BE301" s="535"/>
      <c r="BF301" s="535"/>
      <c r="BG301" s="535"/>
      <c r="BH301" s="535"/>
      <c r="BI301" s="535"/>
      <c r="BJ301" s="535"/>
      <c r="BK301" s="535"/>
      <c r="BL301" s="535"/>
      <c r="BM301" s="535"/>
      <c r="BN301" s="535"/>
      <c r="BO301" s="535"/>
      <c r="BP301" s="535"/>
      <c r="BQ301" s="535"/>
      <c r="BR301" s="535"/>
      <c r="BS301" s="535"/>
      <c r="BT301" s="535"/>
    </row>
    <row r="302" spans="2:72">
      <c r="B302" s="535"/>
      <c r="C302" s="535"/>
      <c r="D302" s="535"/>
      <c r="E302" s="535"/>
      <c r="F302" s="493" t="e">
        <f>VLOOKUP(E302,'Trade Code'!A:B,2,FALSE)</f>
        <v>#N/A</v>
      </c>
      <c r="G302" s="535"/>
      <c r="H302" s="535"/>
      <c r="I302" s="535"/>
      <c r="J302" s="535"/>
      <c r="K302" s="535"/>
      <c r="L302" s="535"/>
      <c r="M302" s="535"/>
      <c r="N302" s="535"/>
      <c r="O302" s="535"/>
      <c r="P302" s="535"/>
      <c r="Q302" s="535"/>
      <c r="R302" s="535"/>
      <c r="S302" s="535"/>
      <c r="T302" s="535"/>
      <c r="U302" s="535"/>
      <c r="V302" s="535"/>
      <c r="W302" s="535"/>
      <c r="X302" s="535"/>
      <c r="Y302" s="535"/>
      <c r="Z302" s="535"/>
      <c r="AA302" s="535"/>
      <c r="AB302" s="535"/>
      <c r="AC302" s="535"/>
      <c r="AD302" s="535"/>
      <c r="AE302" s="535"/>
      <c r="AF302" s="535"/>
      <c r="AG302" s="535"/>
      <c r="AH302" s="535"/>
      <c r="AI302" s="535"/>
      <c r="AJ302" s="535"/>
      <c r="AK302" s="535"/>
      <c r="AL302" s="535"/>
      <c r="AM302" s="535"/>
      <c r="AN302" s="535"/>
      <c r="AO302" s="535"/>
      <c r="AP302" s="535"/>
      <c r="AQ302" s="535"/>
      <c r="AR302" s="535"/>
      <c r="AS302" s="535"/>
      <c r="AT302" s="535"/>
      <c r="AU302" s="535"/>
      <c r="AV302" s="535"/>
      <c r="AW302" s="535"/>
      <c r="AX302" s="535"/>
      <c r="AY302" s="535"/>
      <c r="AZ302" s="535"/>
      <c r="BA302" s="535"/>
      <c r="BB302" s="535"/>
      <c r="BC302" s="535"/>
      <c r="BD302" s="535"/>
      <c r="BE302" s="535"/>
      <c r="BF302" s="535"/>
      <c r="BG302" s="535"/>
      <c r="BH302" s="535"/>
      <c r="BI302" s="535"/>
      <c r="BJ302" s="535"/>
      <c r="BK302" s="535"/>
      <c r="BL302" s="535"/>
      <c r="BM302" s="535"/>
      <c r="BN302" s="535"/>
      <c r="BO302" s="535"/>
      <c r="BP302" s="535"/>
      <c r="BQ302" s="535"/>
      <c r="BR302" s="535"/>
      <c r="BS302" s="535"/>
      <c r="BT302" s="535"/>
    </row>
    <row r="303" spans="2:72">
      <c r="B303" s="535"/>
      <c r="C303" s="535"/>
      <c r="D303" s="535"/>
      <c r="E303" s="535"/>
      <c r="F303" s="493" t="e">
        <f>VLOOKUP(E303,'Trade Code'!A:B,2,FALSE)</f>
        <v>#N/A</v>
      </c>
      <c r="G303" s="535"/>
      <c r="H303" s="535"/>
      <c r="I303" s="535"/>
      <c r="J303" s="535"/>
      <c r="K303" s="535"/>
      <c r="L303" s="535"/>
      <c r="M303" s="535"/>
      <c r="N303" s="535"/>
      <c r="O303" s="535"/>
      <c r="P303" s="535"/>
      <c r="Q303" s="535"/>
      <c r="R303" s="535"/>
      <c r="S303" s="535"/>
      <c r="T303" s="535"/>
      <c r="U303" s="535"/>
      <c r="V303" s="535"/>
      <c r="W303" s="535"/>
      <c r="X303" s="535"/>
      <c r="Y303" s="535"/>
      <c r="Z303" s="535"/>
      <c r="AA303" s="535"/>
      <c r="AB303" s="535"/>
      <c r="AC303" s="535"/>
      <c r="AD303" s="535"/>
      <c r="AE303" s="535"/>
      <c r="AF303" s="535"/>
      <c r="AG303" s="535"/>
      <c r="AH303" s="535"/>
      <c r="AI303" s="535"/>
      <c r="AJ303" s="535"/>
      <c r="AK303" s="535"/>
      <c r="AL303" s="535"/>
      <c r="AM303" s="535"/>
      <c r="AN303" s="535"/>
      <c r="AO303" s="535"/>
      <c r="AP303" s="535"/>
      <c r="AQ303" s="535"/>
      <c r="AR303" s="535"/>
      <c r="AS303" s="535"/>
      <c r="AT303" s="535"/>
      <c r="AU303" s="535"/>
      <c r="AV303" s="535"/>
      <c r="AW303" s="535"/>
      <c r="AX303" s="535"/>
      <c r="AY303" s="535"/>
      <c r="AZ303" s="535"/>
      <c r="BA303" s="535"/>
      <c r="BB303" s="535"/>
      <c r="BC303" s="535"/>
      <c r="BD303" s="535"/>
      <c r="BE303" s="535"/>
      <c r="BF303" s="535"/>
      <c r="BG303" s="535"/>
      <c r="BH303" s="535"/>
      <c r="BI303" s="535"/>
      <c r="BJ303" s="535"/>
      <c r="BK303" s="535"/>
      <c r="BL303" s="535"/>
      <c r="BM303" s="535"/>
      <c r="BN303" s="535"/>
      <c r="BO303" s="535"/>
      <c r="BP303" s="535"/>
      <c r="BQ303" s="535"/>
      <c r="BR303" s="535"/>
      <c r="BS303" s="535"/>
      <c r="BT303" s="535"/>
    </row>
    <row r="304" spans="2:72">
      <c r="B304" s="535"/>
      <c r="C304" s="535"/>
      <c r="D304" s="535"/>
      <c r="E304" s="535"/>
      <c r="F304" s="493" t="e">
        <f>VLOOKUP(E304,'Trade Code'!A:B,2,FALSE)</f>
        <v>#N/A</v>
      </c>
      <c r="G304" s="535"/>
      <c r="H304" s="535"/>
      <c r="I304" s="535"/>
      <c r="J304" s="535"/>
      <c r="K304" s="535"/>
      <c r="L304" s="535"/>
      <c r="M304" s="535"/>
      <c r="N304" s="535"/>
      <c r="O304" s="535"/>
      <c r="P304" s="535"/>
      <c r="Q304" s="535"/>
      <c r="R304" s="535"/>
      <c r="S304" s="535"/>
      <c r="T304" s="535"/>
      <c r="U304" s="535"/>
      <c r="V304" s="535"/>
      <c r="W304" s="535"/>
      <c r="X304" s="535"/>
      <c r="Y304" s="535"/>
      <c r="Z304" s="535"/>
      <c r="AA304" s="535"/>
      <c r="AB304" s="535"/>
      <c r="AC304" s="535"/>
      <c r="AD304" s="535"/>
      <c r="AE304" s="535"/>
      <c r="AF304" s="535"/>
      <c r="AG304" s="535"/>
      <c r="AH304" s="535"/>
      <c r="AI304" s="535"/>
      <c r="AJ304" s="535"/>
      <c r="AK304" s="535"/>
      <c r="AL304" s="535"/>
      <c r="AM304" s="535"/>
      <c r="AN304" s="535"/>
      <c r="AO304" s="535"/>
      <c r="AP304" s="535"/>
      <c r="AQ304" s="535"/>
      <c r="AR304" s="535"/>
      <c r="AS304" s="535"/>
      <c r="AT304" s="535"/>
      <c r="AU304" s="535"/>
      <c r="AV304" s="535"/>
      <c r="AW304" s="535"/>
      <c r="AX304" s="535"/>
      <c r="AY304" s="535"/>
      <c r="AZ304" s="535"/>
      <c r="BA304" s="535"/>
      <c r="BB304" s="535"/>
      <c r="BC304" s="535"/>
      <c r="BD304" s="535"/>
      <c r="BE304" s="535"/>
      <c r="BF304" s="535"/>
      <c r="BG304" s="535"/>
      <c r="BH304" s="535"/>
      <c r="BI304" s="535"/>
      <c r="BJ304" s="535"/>
      <c r="BK304" s="535"/>
      <c r="BL304" s="535"/>
      <c r="BM304" s="535"/>
      <c r="BN304" s="535"/>
      <c r="BO304" s="535"/>
      <c r="BP304" s="535"/>
      <c r="BQ304" s="535"/>
      <c r="BR304" s="535"/>
      <c r="BS304" s="535"/>
      <c r="BT304" s="535"/>
    </row>
    <row r="305" spans="2:72">
      <c r="B305" s="535"/>
      <c r="C305" s="535"/>
      <c r="D305" s="535"/>
      <c r="E305" s="535"/>
      <c r="F305" s="493" t="e">
        <f>VLOOKUP(E305,'Trade Code'!A:B,2,FALSE)</f>
        <v>#N/A</v>
      </c>
      <c r="G305" s="535"/>
      <c r="H305" s="535"/>
      <c r="I305" s="535"/>
      <c r="J305" s="535"/>
      <c r="K305" s="535"/>
      <c r="L305" s="535"/>
      <c r="M305" s="535"/>
      <c r="N305" s="535"/>
      <c r="O305" s="535"/>
      <c r="P305" s="535"/>
      <c r="Q305" s="535"/>
      <c r="R305" s="535"/>
      <c r="S305" s="535"/>
      <c r="T305" s="535"/>
      <c r="U305" s="535"/>
      <c r="V305" s="535"/>
      <c r="W305" s="535"/>
      <c r="X305" s="535"/>
      <c r="Y305" s="535"/>
      <c r="Z305" s="535"/>
      <c r="AA305" s="535"/>
      <c r="AB305" s="535"/>
      <c r="AC305" s="535"/>
      <c r="AD305" s="535"/>
      <c r="AE305" s="535"/>
      <c r="AF305" s="535"/>
      <c r="AG305" s="535"/>
      <c r="AH305" s="535"/>
      <c r="AI305" s="535"/>
      <c r="AJ305" s="535"/>
      <c r="AK305" s="535"/>
      <c r="AL305" s="535"/>
      <c r="AM305" s="535"/>
      <c r="AN305" s="535"/>
      <c r="AO305" s="535"/>
      <c r="AP305" s="535"/>
      <c r="AQ305" s="535"/>
      <c r="AR305" s="535"/>
      <c r="AS305" s="535"/>
      <c r="AT305" s="535"/>
      <c r="AU305" s="535"/>
      <c r="AV305" s="535"/>
      <c r="AW305" s="535"/>
      <c r="AX305" s="535"/>
      <c r="AY305" s="535"/>
      <c r="AZ305" s="535"/>
      <c r="BA305" s="535"/>
      <c r="BB305" s="535"/>
      <c r="BC305" s="535"/>
      <c r="BD305" s="535"/>
      <c r="BE305" s="535"/>
      <c r="BF305" s="535"/>
      <c r="BG305" s="535"/>
      <c r="BH305" s="535"/>
      <c r="BI305" s="535"/>
      <c r="BJ305" s="535"/>
      <c r="BK305" s="535"/>
      <c r="BL305" s="535"/>
      <c r="BM305" s="535"/>
      <c r="BN305" s="535"/>
      <c r="BO305" s="535"/>
      <c r="BP305" s="535"/>
      <c r="BQ305" s="535"/>
      <c r="BR305" s="535"/>
      <c r="BS305" s="535"/>
      <c r="BT305" s="535"/>
    </row>
    <row r="306" spans="2:72">
      <c r="B306" s="535"/>
      <c r="C306" s="535"/>
      <c r="D306" s="535"/>
      <c r="E306" s="535"/>
      <c r="F306" s="493" t="e">
        <f>VLOOKUP(E306,'Trade Code'!A:B,2,FALSE)</f>
        <v>#N/A</v>
      </c>
      <c r="G306" s="535"/>
      <c r="H306" s="535"/>
      <c r="I306" s="535"/>
      <c r="J306" s="535"/>
      <c r="K306" s="535"/>
      <c r="L306" s="535"/>
      <c r="M306" s="535"/>
      <c r="N306" s="535"/>
      <c r="O306" s="535"/>
      <c r="P306" s="535"/>
      <c r="Q306" s="535"/>
      <c r="R306" s="535"/>
      <c r="S306" s="535"/>
      <c r="T306" s="535"/>
      <c r="U306" s="535"/>
      <c r="V306" s="535"/>
      <c r="W306" s="535"/>
      <c r="X306" s="535"/>
      <c r="Y306" s="535"/>
      <c r="Z306" s="535"/>
      <c r="AA306" s="535"/>
      <c r="AB306" s="535"/>
      <c r="AC306" s="535"/>
      <c r="AD306" s="535"/>
      <c r="AE306" s="535"/>
      <c r="AF306" s="535"/>
      <c r="AG306" s="535"/>
      <c r="AH306" s="535"/>
      <c r="AI306" s="535"/>
      <c r="AJ306" s="535"/>
      <c r="AK306" s="535"/>
      <c r="AL306" s="535"/>
      <c r="AM306" s="535"/>
      <c r="AN306" s="535"/>
      <c r="AO306" s="535"/>
      <c r="AP306" s="535"/>
      <c r="AQ306" s="535"/>
      <c r="AR306" s="535"/>
      <c r="AS306" s="535"/>
      <c r="AT306" s="535"/>
      <c r="AU306" s="535"/>
      <c r="AV306" s="535"/>
      <c r="AW306" s="535"/>
      <c r="AX306" s="535"/>
      <c r="AY306" s="535"/>
      <c r="AZ306" s="535"/>
      <c r="BA306" s="535"/>
      <c r="BB306" s="535"/>
      <c r="BC306" s="535"/>
      <c r="BD306" s="535"/>
      <c r="BE306" s="535"/>
      <c r="BF306" s="535"/>
      <c r="BG306" s="535"/>
      <c r="BH306" s="535"/>
      <c r="BI306" s="535"/>
      <c r="BJ306" s="535"/>
      <c r="BK306" s="535"/>
      <c r="BL306" s="535"/>
      <c r="BM306" s="535"/>
      <c r="BN306" s="535"/>
      <c r="BO306" s="535"/>
      <c r="BP306" s="535"/>
      <c r="BQ306" s="535"/>
      <c r="BR306" s="535"/>
      <c r="BS306" s="535"/>
      <c r="BT306" s="535"/>
    </row>
    <row r="307" spans="2:72">
      <c r="B307" s="535"/>
      <c r="C307" s="535"/>
      <c r="D307" s="535"/>
      <c r="E307" s="535"/>
      <c r="F307" s="493" t="e">
        <f>VLOOKUP(E307,'Trade Code'!A:B,2,FALSE)</f>
        <v>#N/A</v>
      </c>
      <c r="G307" s="535"/>
      <c r="H307" s="535"/>
      <c r="I307" s="535"/>
      <c r="J307" s="535"/>
      <c r="K307" s="535"/>
      <c r="L307" s="535"/>
      <c r="M307" s="535"/>
      <c r="N307" s="535"/>
      <c r="O307" s="535"/>
      <c r="P307" s="535"/>
      <c r="Q307" s="535"/>
      <c r="R307" s="535"/>
      <c r="S307" s="535"/>
      <c r="T307" s="535"/>
      <c r="U307" s="535"/>
      <c r="V307" s="535"/>
      <c r="W307" s="535"/>
      <c r="X307" s="535"/>
      <c r="Y307" s="535"/>
      <c r="Z307" s="535"/>
      <c r="AA307" s="535"/>
      <c r="AB307" s="535"/>
      <c r="AC307" s="535"/>
      <c r="AD307" s="535"/>
      <c r="AE307" s="535"/>
      <c r="AF307" s="535"/>
      <c r="AG307" s="535"/>
      <c r="AH307" s="535"/>
      <c r="AI307" s="535"/>
      <c r="AJ307" s="535"/>
      <c r="AK307" s="535"/>
      <c r="AL307" s="535"/>
      <c r="AM307" s="535"/>
      <c r="AN307" s="535"/>
      <c r="AO307" s="535"/>
      <c r="AP307" s="535"/>
      <c r="AQ307" s="535"/>
      <c r="AR307" s="535"/>
      <c r="AS307" s="535"/>
      <c r="AT307" s="535"/>
      <c r="AU307" s="535"/>
      <c r="AV307" s="535"/>
      <c r="AW307" s="535"/>
      <c r="AX307" s="535"/>
      <c r="AY307" s="535"/>
      <c r="AZ307" s="535"/>
      <c r="BA307" s="535"/>
      <c r="BB307" s="535"/>
      <c r="BC307" s="535"/>
      <c r="BD307" s="535"/>
      <c r="BE307" s="535"/>
      <c r="BF307" s="535"/>
      <c r="BG307" s="535"/>
      <c r="BH307" s="535"/>
      <c r="BI307" s="535"/>
      <c r="BJ307" s="535"/>
      <c r="BK307" s="535"/>
      <c r="BL307" s="535"/>
      <c r="BM307" s="535"/>
      <c r="BN307" s="535"/>
      <c r="BO307" s="535"/>
      <c r="BP307" s="535"/>
      <c r="BQ307" s="535"/>
      <c r="BR307" s="535"/>
      <c r="BS307" s="535"/>
      <c r="BT307" s="535"/>
    </row>
    <row r="308" spans="2:72">
      <c r="B308" s="535"/>
      <c r="C308" s="535"/>
      <c r="D308" s="535"/>
      <c r="E308" s="535"/>
      <c r="F308" s="493" t="e">
        <f>VLOOKUP(E308,'Trade Code'!A:B,2,FALSE)</f>
        <v>#N/A</v>
      </c>
      <c r="G308" s="535"/>
      <c r="H308" s="535"/>
      <c r="I308" s="535"/>
      <c r="J308" s="535"/>
      <c r="K308" s="535"/>
      <c r="L308" s="535"/>
      <c r="M308" s="535"/>
      <c r="N308" s="535"/>
      <c r="O308" s="535"/>
      <c r="P308" s="535"/>
      <c r="Q308" s="535"/>
      <c r="R308" s="535"/>
      <c r="S308" s="535"/>
      <c r="T308" s="535"/>
      <c r="U308" s="535"/>
      <c r="V308" s="535"/>
      <c r="W308" s="535"/>
      <c r="X308" s="535"/>
      <c r="Y308" s="535"/>
      <c r="Z308" s="535"/>
      <c r="AA308" s="535"/>
      <c r="AB308" s="535"/>
      <c r="AC308" s="535"/>
      <c r="AD308" s="535"/>
      <c r="AE308" s="535"/>
      <c r="AF308" s="535"/>
      <c r="AG308" s="535"/>
      <c r="AH308" s="535"/>
      <c r="AI308" s="535"/>
      <c r="AJ308" s="535"/>
      <c r="AK308" s="535"/>
      <c r="AL308" s="535"/>
      <c r="AM308" s="535"/>
      <c r="AN308" s="535"/>
      <c r="AO308" s="535"/>
      <c r="AP308" s="535"/>
      <c r="AQ308" s="535"/>
      <c r="AR308" s="535"/>
      <c r="AS308" s="535"/>
      <c r="AT308" s="535"/>
      <c r="AU308" s="535"/>
      <c r="AV308" s="535"/>
      <c r="AW308" s="535"/>
      <c r="AX308" s="535"/>
      <c r="AY308" s="535"/>
      <c r="AZ308" s="535"/>
      <c r="BA308" s="535"/>
      <c r="BB308" s="535"/>
      <c r="BC308" s="535"/>
      <c r="BD308" s="535"/>
      <c r="BE308" s="535"/>
      <c r="BF308" s="535"/>
      <c r="BG308" s="535"/>
      <c r="BH308" s="535"/>
      <c r="BI308" s="535"/>
      <c r="BJ308" s="535"/>
      <c r="BK308" s="535"/>
      <c r="BL308" s="535"/>
      <c r="BM308" s="535"/>
      <c r="BN308" s="535"/>
      <c r="BO308" s="535"/>
      <c r="BP308" s="535"/>
      <c r="BQ308" s="535"/>
      <c r="BR308" s="535"/>
      <c r="BS308" s="535"/>
      <c r="BT308" s="535"/>
    </row>
    <row r="309" spans="2:72">
      <c r="B309" s="535"/>
      <c r="C309" s="535"/>
      <c r="D309" s="535"/>
      <c r="E309" s="535"/>
      <c r="F309" s="493" t="e">
        <f>VLOOKUP(E309,'Trade Code'!A:B,2,FALSE)</f>
        <v>#N/A</v>
      </c>
      <c r="G309" s="535"/>
      <c r="H309" s="535"/>
      <c r="I309" s="535"/>
      <c r="J309" s="535"/>
      <c r="K309" s="535"/>
      <c r="L309" s="535"/>
      <c r="M309" s="535"/>
      <c r="N309" s="535"/>
      <c r="O309" s="535"/>
      <c r="P309" s="535"/>
      <c r="Q309" s="535"/>
      <c r="R309" s="535"/>
      <c r="S309" s="535"/>
      <c r="T309" s="535"/>
      <c r="U309" s="535"/>
      <c r="V309" s="535"/>
      <c r="W309" s="535"/>
      <c r="X309" s="535"/>
      <c r="Y309" s="535"/>
      <c r="Z309" s="535"/>
      <c r="AA309" s="535"/>
      <c r="AB309" s="535"/>
      <c r="AC309" s="535"/>
      <c r="AD309" s="535"/>
      <c r="AE309" s="535"/>
      <c r="AF309" s="535"/>
      <c r="AG309" s="535"/>
      <c r="AH309" s="535"/>
      <c r="AI309" s="535"/>
      <c r="AJ309" s="535"/>
      <c r="AK309" s="535"/>
      <c r="AL309" s="535"/>
      <c r="AM309" s="535"/>
      <c r="AN309" s="535"/>
      <c r="AO309" s="535"/>
      <c r="AP309" s="535"/>
      <c r="AQ309" s="535"/>
      <c r="AR309" s="535"/>
      <c r="AS309" s="535"/>
      <c r="AT309" s="535"/>
      <c r="AU309" s="535"/>
      <c r="AV309" s="535"/>
      <c r="AW309" s="535"/>
      <c r="AX309" s="535"/>
      <c r="AY309" s="535"/>
      <c r="AZ309" s="535"/>
      <c r="BA309" s="535"/>
      <c r="BB309" s="535"/>
      <c r="BC309" s="535"/>
      <c r="BD309" s="535"/>
      <c r="BE309" s="535"/>
      <c r="BF309" s="535"/>
      <c r="BG309" s="535"/>
      <c r="BH309" s="535"/>
      <c r="BI309" s="535"/>
      <c r="BJ309" s="535"/>
      <c r="BK309" s="535"/>
      <c r="BL309" s="535"/>
      <c r="BM309" s="535"/>
      <c r="BN309" s="535"/>
      <c r="BO309" s="535"/>
      <c r="BP309" s="535"/>
      <c r="BQ309" s="535"/>
      <c r="BR309" s="535"/>
      <c r="BS309" s="535"/>
      <c r="BT309" s="535"/>
    </row>
    <row r="310" spans="2:72">
      <c r="B310" s="535"/>
      <c r="C310" s="535"/>
      <c r="D310" s="535"/>
      <c r="E310" s="535"/>
      <c r="F310" s="493" t="e">
        <f>VLOOKUP(E310,'Trade Code'!A:B,2,FALSE)</f>
        <v>#N/A</v>
      </c>
      <c r="G310" s="535"/>
      <c r="H310" s="535"/>
      <c r="I310" s="535"/>
      <c r="J310" s="535"/>
      <c r="K310" s="535"/>
      <c r="L310" s="535"/>
      <c r="M310" s="535"/>
      <c r="N310" s="535"/>
      <c r="O310" s="535"/>
      <c r="P310" s="535"/>
      <c r="Q310" s="535"/>
      <c r="R310" s="535"/>
      <c r="S310" s="535"/>
      <c r="T310" s="535"/>
      <c r="U310" s="535"/>
      <c r="V310" s="535"/>
      <c r="W310" s="535"/>
      <c r="X310" s="535"/>
      <c r="Y310" s="535"/>
      <c r="Z310" s="535"/>
      <c r="AA310" s="535"/>
      <c r="AB310" s="535"/>
      <c r="AC310" s="535"/>
      <c r="AD310" s="535"/>
      <c r="AE310" s="535"/>
      <c r="AF310" s="535"/>
      <c r="AG310" s="535"/>
      <c r="AH310" s="535"/>
      <c r="AI310" s="535"/>
      <c r="AJ310" s="535"/>
      <c r="AK310" s="535"/>
      <c r="AL310" s="535"/>
      <c r="AM310" s="535"/>
      <c r="AN310" s="535"/>
      <c r="AO310" s="535"/>
      <c r="AP310" s="535"/>
      <c r="AQ310" s="535"/>
      <c r="AR310" s="535"/>
      <c r="AS310" s="535"/>
      <c r="AT310" s="535"/>
      <c r="AU310" s="535"/>
      <c r="AV310" s="535"/>
      <c r="AW310" s="535"/>
      <c r="AX310" s="535"/>
      <c r="AY310" s="535"/>
      <c r="AZ310" s="535"/>
      <c r="BA310" s="535"/>
      <c r="BB310" s="535"/>
      <c r="BC310" s="535"/>
      <c r="BD310" s="535"/>
      <c r="BE310" s="535"/>
      <c r="BF310" s="535"/>
      <c r="BG310" s="535"/>
      <c r="BH310" s="535"/>
      <c r="BI310" s="535"/>
      <c r="BJ310" s="535"/>
      <c r="BK310" s="535"/>
      <c r="BL310" s="535"/>
      <c r="BM310" s="535"/>
      <c r="BN310" s="535"/>
      <c r="BO310" s="535"/>
      <c r="BP310" s="535"/>
      <c r="BQ310" s="535"/>
      <c r="BR310" s="535"/>
      <c r="BS310" s="535"/>
      <c r="BT310" s="535"/>
    </row>
    <row r="311" spans="2:72">
      <c r="B311" s="535"/>
      <c r="C311" s="535"/>
      <c r="D311" s="535"/>
      <c r="E311" s="535"/>
      <c r="F311" s="493" t="e">
        <f>VLOOKUP(E311,'Trade Code'!A:B,2,FALSE)</f>
        <v>#N/A</v>
      </c>
      <c r="G311" s="535"/>
      <c r="H311" s="535"/>
      <c r="I311" s="535"/>
      <c r="J311" s="535"/>
      <c r="K311" s="535"/>
      <c r="L311" s="535"/>
      <c r="M311" s="535"/>
      <c r="N311" s="535"/>
      <c r="O311" s="535"/>
      <c r="P311" s="535"/>
      <c r="Q311" s="535"/>
      <c r="R311" s="535"/>
      <c r="S311" s="535"/>
      <c r="T311" s="535"/>
      <c r="U311" s="535"/>
      <c r="V311" s="535"/>
      <c r="W311" s="535"/>
      <c r="X311" s="535"/>
      <c r="Y311" s="535"/>
      <c r="Z311" s="535"/>
      <c r="AA311" s="535"/>
      <c r="AB311" s="535"/>
      <c r="AC311" s="535"/>
      <c r="AD311" s="535"/>
      <c r="AE311" s="535"/>
      <c r="AF311" s="535"/>
      <c r="AG311" s="535"/>
      <c r="AH311" s="535"/>
      <c r="AI311" s="535"/>
      <c r="AJ311" s="535"/>
      <c r="AK311" s="535"/>
      <c r="AL311" s="535"/>
      <c r="AM311" s="535"/>
      <c r="AN311" s="535"/>
      <c r="AO311" s="535"/>
      <c r="AP311" s="535"/>
      <c r="AQ311" s="535"/>
      <c r="AR311" s="535"/>
      <c r="AS311" s="535"/>
      <c r="AT311" s="535"/>
      <c r="AU311" s="535"/>
      <c r="AV311" s="535"/>
      <c r="AW311" s="535"/>
      <c r="AX311" s="535"/>
      <c r="AY311" s="535"/>
      <c r="AZ311" s="535"/>
      <c r="BA311" s="535"/>
      <c r="BB311" s="535"/>
      <c r="BC311" s="535"/>
      <c r="BD311" s="535"/>
      <c r="BE311" s="535"/>
      <c r="BF311" s="535"/>
      <c r="BG311" s="535"/>
      <c r="BH311" s="535"/>
      <c r="BI311" s="535"/>
      <c r="BJ311" s="535"/>
      <c r="BK311" s="535"/>
      <c r="BL311" s="535"/>
      <c r="BM311" s="535"/>
      <c r="BN311" s="535"/>
      <c r="BO311" s="535"/>
      <c r="BP311" s="535"/>
      <c r="BQ311" s="535"/>
      <c r="BR311" s="535"/>
      <c r="BS311" s="535"/>
      <c r="BT311" s="535"/>
    </row>
    <row r="312" spans="2:72">
      <c r="B312" s="535"/>
      <c r="C312" s="535"/>
      <c r="D312" s="535"/>
      <c r="E312" s="535"/>
      <c r="F312" s="493" t="e">
        <f>VLOOKUP(E312,'Trade Code'!A:B,2,FALSE)</f>
        <v>#N/A</v>
      </c>
      <c r="G312" s="535"/>
      <c r="H312" s="535"/>
      <c r="I312" s="535"/>
      <c r="J312" s="535"/>
      <c r="K312" s="535"/>
      <c r="L312" s="535"/>
      <c r="M312" s="535"/>
      <c r="N312" s="535"/>
      <c r="O312" s="535"/>
      <c r="P312" s="535"/>
      <c r="Q312" s="535"/>
      <c r="R312" s="535"/>
      <c r="S312" s="535"/>
      <c r="T312" s="535"/>
      <c r="U312" s="535"/>
      <c r="V312" s="535"/>
      <c r="W312" s="535"/>
      <c r="X312" s="535"/>
      <c r="Y312" s="535"/>
      <c r="Z312" s="535"/>
      <c r="AA312" s="535"/>
      <c r="AB312" s="535"/>
      <c r="AC312" s="535"/>
      <c r="AD312" s="535"/>
      <c r="AE312" s="535"/>
      <c r="AF312" s="535"/>
      <c r="AG312" s="535"/>
      <c r="AH312" s="535"/>
      <c r="AI312" s="535"/>
      <c r="AJ312" s="535"/>
      <c r="AK312" s="535"/>
      <c r="AL312" s="535"/>
      <c r="AM312" s="535"/>
      <c r="AN312" s="535"/>
      <c r="AO312" s="535"/>
      <c r="AP312" s="535"/>
      <c r="AQ312" s="535"/>
      <c r="AR312" s="535"/>
      <c r="AS312" s="535"/>
      <c r="AT312" s="535"/>
      <c r="AU312" s="535"/>
      <c r="AV312" s="535"/>
      <c r="AW312" s="535"/>
      <c r="AX312" s="535"/>
      <c r="AY312" s="535"/>
      <c r="AZ312" s="535"/>
      <c r="BA312" s="535"/>
      <c r="BB312" s="535"/>
      <c r="BC312" s="535"/>
      <c r="BD312" s="535"/>
      <c r="BE312" s="535"/>
      <c r="BF312" s="535"/>
      <c r="BG312" s="535"/>
      <c r="BH312" s="535"/>
      <c r="BI312" s="535"/>
      <c r="BJ312" s="535"/>
      <c r="BK312" s="535"/>
      <c r="BL312" s="535"/>
      <c r="BM312" s="535"/>
      <c r="BN312" s="535"/>
      <c r="BO312" s="535"/>
      <c r="BP312" s="535"/>
      <c r="BQ312" s="535"/>
      <c r="BR312" s="535"/>
      <c r="BS312" s="535"/>
      <c r="BT312" s="535"/>
    </row>
    <row r="313" spans="2:72">
      <c r="B313" s="535"/>
      <c r="C313" s="535"/>
      <c r="D313" s="535"/>
      <c r="E313" s="535"/>
      <c r="F313" s="493" t="e">
        <f>VLOOKUP(E313,'Trade Code'!A:B,2,FALSE)</f>
        <v>#N/A</v>
      </c>
      <c r="G313" s="535"/>
      <c r="H313" s="535"/>
      <c r="I313" s="535"/>
      <c r="J313" s="535"/>
      <c r="K313" s="535"/>
      <c r="L313" s="535"/>
      <c r="M313" s="535"/>
      <c r="N313" s="535"/>
      <c r="O313" s="535"/>
      <c r="P313" s="535"/>
      <c r="Q313" s="535"/>
      <c r="R313" s="535"/>
      <c r="S313" s="535"/>
      <c r="T313" s="535"/>
      <c r="U313" s="535"/>
      <c r="V313" s="535"/>
      <c r="W313" s="535"/>
      <c r="X313" s="535"/>
      <c r="Y313" s="535"/>
      <c r="Z313" s="535"/>
      <c r="AA313" s="535"/>
      <c r="AB313" s="535"/>
      <c r="AC313" s="535"/>
      <c r="AD313" s="535"/>
      <c r="AE313" s="535"/>
      <c r="AF313" s="535"/>
      <c r="AG313" s="535"/>
      <c r="AH313" s="535"/>
      <c r="AI313" s="535"/>
      <c r="AJ313" s="535"/>
      <c r="AK313" s="535"/>
      <c r="AL313" s="535"/>
      <c r="AM313" s="535"/>
      <c r="AN313" s="535"/>
      <c r="AO313" s="535"/>
      <c r="AP313" s="535"/>
      <c r="AQ313" s="535"/>
      <c r="AR313" s="535"/>
      <c r="AS313" s="535"/>
      <c r="AT313" s="535"/>
      <c r="AU313" s="535"/>
      <c r="AV313" s="535"/>
      <c r="AW313" s="535"/>
      <c r="AX313" s="535"/>
      <c r="AY313" s="535"/>
      <c r="AZ313" s="535"/>
      <c r="BA313" s="535"/>
      <c r="BB313" s="535"/>
      <c r="BC313" s="535"/>
      <c r="BD313" s="535"/>
      <c r="BE313" s="535"/>
      <c r="BF313" s="535"/>
      <c r="BG313" s="535"/>
      <c r="BH313" s="535"/>
      <c r="BI313" s="535"/>
      <c r="BJ313" s="535"/>
      <c r="BK313" s="535"/>
      <c r="BL313" s="535"/>
      <c r="BM313" s="535"/>
      <c r="BN313" s="535"/>
      <c r="BO313" s="535"/>
      <c r="BP313" s="535"/>
      <c r="BQ313" s="535"/>
      <c r="BR313" s="535"/>
      <c r="BS313" s="535"/>
      <c r="BT313" s="535"/>
    </row>
    <row r="314" spans="2:72">
      <c r="B314" s="535"/>
      <c r="C314" s="535"/>
      <c r="D314" s="535"/>
      <c r="E314" s="535"/>
      <c r="F314" s="493" t="e">
        <f>VLOOKUP(E314,'Trade Code'!A:B,2,FALSE)</f>
        <v>#N/A</v>
      </c>
      <c r="G314" s="535"/>
      <c r="H314" s="535"/>
      <c r="I314" s="535"/>
      <c r="J314" s="535"/>
      <c r="K314" s="535"/>
      <c r="L314" s="535"/>
      <c r="M314" s="535"/>
      <c r="N314" s="535"/>
      <c r="O314" s="535"/>
      <c r="P314" s="535"/>
      <c r="Q314" s="535"/>
      <c r="R314" s="535"/>
      <c r="S314" s="535"/>
      <c r="T314" s="535"/>
      <c r="U314" s="535"/>
      <c r="V314" s="535"/>
      <c r="W314" s="535"/>
      <c r="X314" s="535"/>
      <c r="Y314" s="535"/>
      <c r="Z314" s="535"/>
      <c r="AA314" s="535"/>
      <c r="AB314" s="535"/>
      <c r="AC314" s="535"/>
      <c r="AD314" s="535"/>
      <c r="AE314" s="535"/>
      <c r="AF314" s="535"/>
      <c r="AG314" s="535"/>
      <c r="AH314" s="535"/>
      <c r="AI314" s="535"/>
      <c r="AJ314" s="535"/>
      <c r="AK314" s="535"/>
      <c r="AL314" s="535"/>
      <c r="AM314" s="535"/>
      <c r="AN314" s="535"/>
      <c r="AO314" s="535"/>
      <c r="AP314" s="535"/>
      <c r="AQ314" s="535"/>
      <c r="AR314" s="535"/>
      <c r="AS314" s="535"/>
      <c r="AT314" s="535"/>
      <c r="AU314" s="535"/>
      <c r="AV314" s="535"/>
      <c r="AW314" s="535"/>
      <c r="AX314" s="535"/>
      <c r="AY314" s="535"/>
      <c r="AZ314" s="535"/>
      <c r="BA314" s="535"/>
      <c r="BB314" s="535"/>
      <c r="BC314" s="535"/>
      <c r="BD314" s="535"/>
      <c r="BE314" s="535"/>
      <c r="BF314" s="535"/>
      <c r="BG314" s="535"/>
      <c r="BH314" s="535"/>
      <c r="BI314" s="535"/>
      <c r="BJ314" s="535"/>
      <c r="BK314" s="535"/>
      <c r="BL314" s="535"/>
      <c r="BM314" s="535"/>
      <c r="BN314" s="535"/>
      <c r="BO314" s="535"/>
      <c r="BP314" s="535"/>
      <c r="BQ314" s="535"/>
      <c r="BR314" s="535"/>
      <c r="BS314" s="535"/>
      <c r="BT314" s="535"/>
    </row>
    <row r="315" spans="2:72">
      <c r="B315" s="535"/>
      <c r="C315" s="535"/>
      <c r="D315" s="535"/>
      <c r="E315" s="535"/>
      <c r="F315" s="493" t="e">
        <f>VLOOKUP(E315,'Trade Code'!A:B,2,FALSE)</f>
        <v>#N/A</v>
      </c>
      <c r="G315" s="535"/>
      <c r="H315" s="535"/>
      <c r="I315" s="535"/>
      <c r="J315" s="535"/>
      <c r="K315" s="535"/>
      <c r="L315" s="535"/>
      <c r="M315" s="535"/>
      <c r="N315" s="535"/>
      <c r="O315" s="535"/>
      <c r="P315" s="535"/>
      <c r="Q315" s="535"/>
      <c r="R315" s="535"/>
      <c r="S315" s="535"/>
      <c r="T315" s="535"/>
      <c r="U315" s="535"/>
      <c r="V315" s="535"/>
      <c r="W315" s="535"/>
      <c r="X315" s="535"/>
      <c r="Y315" s="535"/>
      <c r="Z315" s="535"/>
      <c r="AA315" s="535"/>
      <c r="AB315" s="535"/>
      <c r="AC315" s="535"/>
      <c r="AD315" s="535"/>
      <c r="AE315" s="535"/>
      <c r="AF315" s="535"/>
      <c r="AG315" s="535"/>
      <c r="AH315" s="535"/>
      <c r="AI315" s="535"/>
      <c r="AJ315" s="535"/>
      <c r="AK315" s="535"/>
      <c r="AL315" s="535"/>
      <c r="AM315" s="535"/>
      <c r="AN315" s="535"/>
      <c r="AO315" s="535"/>
      <c r="AP315" s="535"/>
      <c r="AQ315" s="535"/>
      <c r="AR315" s="535"/>
      <c r="AS315" s="535"/>
      <c r="AT315" s="535"/>
      <c r="AU315" s="535"/>
      <c r="AV315" s="535"/>
      <c r="AW315" s="535"/>
      <c r="AX315" s="535"/>
      <c r="AY315" s="535"/>
      <c r="AZ315" s="535"/>
      <c r="BA315" s="535"/>
      <c r="BB315" s="535"/>
      <c r="BC315" s="535"/>
      <c r="BD315" s="535"/>
      <c r="BE315" s="535"/>
      <c r="BF315" s="535"/>
      <c r="BG315" s="535"/>
      <c r="BH315" s="535"/>
      <c r="BI315" s="535"/>
      <c r="BJ315" s="535"/>
      <c r="BK315" s="535"/>
      <c r="BL315" s="535"/>
      <c r="BM315" s="535"/>
      <c r="BN315" s="535"/>
      <c r="BO315" s="535"/>
      <c r="BP315" s="535"/>
      <c r="BQ315" s="535"/>
      <c r="BR315" s="535"/>
      <c r="BS315" s="535"/>
      <c r="BT315" s="535"/>
    </row>
    <row r="316" spans="2:72">
      <c r="B316" s="535"/>
      <c r="C316" s="535"/>
      <c r="D316" s="535"/>
      <c r="E316" s="535"/>
      <c r="F316" s="493" t="e">
        <f>VLOOKUP(E316,'Trade Code'!A:B,2,FALSE)</f>
        <v>#N/A</v>
      </c>
      <c r="G316" s="535"/>
      <c r="H316" s="535"/>
      <c r="I316" s="535"/>
      <c r="J316" s="535"/>
      <c r="K316" s="535"/>
      <c r="L316" s="535"/>
      <c r="M316" s="535"/>
      <c r="N316" s="535"/>
      <c r="O316" s="535"/>
      <c r="P316" s="535"/>
      <c r="Q316" s="535"/>
      <c r="R316" s="535"/>
      <c r="S316" s="535"/>
      <c r="T316" s="535"/>
      <c r="U316" s="535"/>
      <c r="V316" s="535"/>
      <c r="W316" s="535"/>
      <c r="X316" s="535"/>
      <c r="Y316" s="535"/>
      <c r="Z316" s="535"/>
      <c r="AA316" s="535"/>
      <c r="AB316" s="535"/>
      <c r="AC316" s="535"/>
      <c r="AD316" s="535"/>
      <c r="AE316" s="535"/>
      <c r="AF316" s="535"/>
      <c r="AG316" s="535"/>
      <c r="AH316" s="535"/>
      <c r="AI316" s="535"/>
      <c r="AJ316" s="535"/>
      <c r="AK316" s="535"/>
      <c r="AL316" s="535"/>
      <c r="AM316" s="535"/>
      <c r="AN316" s="535"/>
      <c r="AO316" s="535"/>
      <c r="AP316" s="535"/>
      <c r="AQ316" s="535"/>
      <c r="AR316" s="535"/>
      <c r="AS316" s="535"/>
      <c r="AT316" s="535"/>
      <c r="AU316" s="535"/>
      <c r="AV316" s="535"/>
      <c r="AW316" s="535"/>
      <c r="AX316" s="535"/>
      <c r="AY316" s="535"/>
      <c r="AZ316" s="535"/>
      <c r="BA316" s="535"/>
      <c r="BB316" s="535"/>
      <c r="BC316" s="535"/>
      <c r="BD316" s="535"/>
      <c r="BE316" s="535"/>
      <c r="BF316" s="535"/>
      <c r="BG316" s="535"/>
      <c r="BH316" s="535"/>
      <c r="BI316" s="535"/>
      <c r="BJ316" s="535"/>
      <c r="BK316" s="535"/>
      <c r="BL316" s="535"/>
      <c r="BM316" s="535"/>
      <c r="BN316" s="535"/>
      <c r="BO316" s="535"/>
      <c r="BP316" s="535"/>
      <c r="BQ316" s="535"/>
      <c r="BR316" s="535"/>
      <c r="BS316" s="535"/>
      <c r="BT316" s="535"/>
    </row>
    <row r="317" spans="2:72">
      <c r="B317" s="535"/>
      <c r="C317" s="535"/>
      <c r="D317" s="535"/>
      <c r="E317" s="535"/>
      <c r="F317" s="493" t="e">
        <f>VLOOKUP(E317,'Trade Code'!A:B,2,FALSE)</f>
        <v>#N/A</v>
      </c>
      <c r="G317" s="535"/>
      <c r="H317" s="535"/>
      <c r="I317" s="535"/>
      <c r="J317" s="535"/>
      <c r="K317" s="535"/>
      <c r="L317" s="535"/>
      <c r="M317" s="535"/>
      <c r="N317" s="535"/>
      <c r="O317" s="535"/>
      <c r="P317" s="535"/>
      <c r="Q317" s="535"/>
      <c r="R317" s="535"/>
      <c r="S317" s="535"/>
      <c r="T317" s="535"/>
      <c r="U317" s="535"/>
      <c r="V317" s="535"/>
      <c r="W317" s="535"/>
      <c r="X317" s="535"/>
      <c r="Y317" s="535"/>
      <c r="Z317" s="535"/>
      <c r="AA317" s="535"/>
      <c r="AB317" s="535"/>
      <c r="AC317" s="535"/>
      <c r="AD317" s="535"/>
      <c r="AE317" s="535"/>
      <c r="AF317" s="535"/>
      <c r="AG317" s="535"/>
      <c r="AH317" s="535"/>
      <c r="AI317" s="535"/>
      <c r="AJ317" s="535"/>
      <c r="AK317" s="535"/>
      <c r="AL317" s="535"/>
      <c r="AM317" s="535"/>
      <c r="AN317" s="535"/>
      <c r="AO317" s="535"/>
      <c r="AP317" s="535"/>
      <c r="AQ317" s="535"/>
      <c r="AR317" s="535"/>
      <c r="AS317" s="535"/>
      <c r="AT317" s="535"/>
      <c r="AU317" s="535"/>
      <c r="AV317" s="535"/>
      <c r="AW317" s="535"/>
      <c r="AX317" s="535"/>
      <c r="AY317" s="535"/>
      <c r="AZ317" s="535"/>
      <c r="BA317" s="535"/>
      <c r="BB317" s="535"/>
      <c r="BC317" s="535"/>
      <c r="BD317" s="535"/>
      <c r="BE317" s="535"/>
      <c r="BF317" s="535"/>
      <c r="BG317" s="535"/>
      <c r="BH317" s="535"/>
      <c r="BI317" s="535"/>
      <c r="BJ317" s="535"/>
      <c r="BK317" s="535"/>
      <c r="BL317" s="535"/>
      <c r="BM317" s="535"/>
      <c r="BN317" s="535"/>
      <c r="BO317" s="535"/>
      <c r="BP317" s="535"/>
      <c r="BQ317" s="535"/>
      <c r="BR317" s="535"/>
      <c r="BS317" s="535"/>
      <c r="BT317" s="535"/>
    </row>
    <row r="318" spans="2:72">
      <c r="B318" s="535"/>
      <c r="C318" s="535"/>
      <c r="D318" s="535"/>
      <c r="E318" s="535"/>
      <c r="F318" s="493" t="e">
        <f>VLOOKUP(E318,'Trade Code'!A:B,2,FALSE)</f>
        <v>#N/A</v>
      </c>
      <c r="G318" s="535"/>
      <c r="H318" s="535"/>
      <c r="I318" s="535"/>
      <c r="J318" s="535"/>
      <c r="K318" s="535"/>
      <c r="L318" s="535"/>
      <c r="M318" s="535"/>
      <c r="N318" s="535"/>
      <c r="O318" s="535"/>
      <c r="P318" s="535"/>
      <c r="Q318" s="535"/>
      <c r="R318" s="535"/>
      <c r="S318" s="535"/>
      <c r="T318" s="535"/>
      <c r="U318" s="535"/>
      <c r="V318" s="535"/>
      <c r="W318" s="535"/>
      <c r="X318" s="535"/>
      <c r="Y318" s="535"/>
      <c r="Z318" s="535"/>
      <c r="AA318" s="535"/>
      <c r="AB318" s="535"/>
      <c r="AC318" s="535"/>
      <c r="AD318" s="535"/>
      <c r="AE318" s="535"/>
      <c r="AF318" s="535"/>
      <c r="AG318" s="535"/>
      <c r="AH318" s="535"/>
      <c r="AI318" s="535"/>
      <c r="AJ318" s="535"/>
      <c r="AK318" s="535"/>
      <c r="AL318" s="535"/>
      <c r="AM318" s="535"/>
      <c r="AN318" s="535"/>
      <c r="AO318" s="535"/>
      <c r="AP318" s="535"/>
      <c r="AQ318" s="535"/>
      <c r="AR318" s="535"/>
      <c r="AS318" s="535"/>
      <c r="AT318" s="535"/>
      <c r="AU318" s="535"/>
      <c r="AV318" s="535"/>
      <c r="AW318" s="535"/>
      <c r="AX318" s="535"/>
      <c r="AY318" s="535"/>
      <c r="AZ318" s="535"/>
      <c r="BA318" s="535"/>
      <c r="BB318" s="535"/>
      <c r="BC318" s="535"/>
      <c r="BD318" s="535"/>
      <c r="BE318" s="535"/>
      <c r="BF318" s="535"/>
      <c r="BG318" s="535"/>
      <c r="BH318" s="535"/>
      <c r="BI318" s="535"/>
      <c r="BJ318" s="535"/>
      <c r="BK318" s="535"/>
      <c r="BL318" s="535"/>
      <c r="BM318" s="535"/>
      <c r="BN318" s="535"/>
      <c r="BO318" s="535"/>
      <c r="BP318" s="535"/>
      <c r="BQ318" s="535"/>
      <c r="BR318" s="535"/>
      <c r="BS318" s="535"/>
      <c r="BT318" s="535"/>
    </row>
    <row r="319" spans="2:72">
      <c r="B319" s="535"/>
      <c r="C319" s="535"/>
      <c r="D319" s="535"/>
      <c r="E319" s="535"/>
      <c r="F319" s="493" t="e">
        <f>VLOOKUP(E319,'Trade Code'!A:B,2,FALSE)</f>
        <v>#N/A</v>
      </c>
      <c r="G319" s="535"/>
      <c r="H319" s="535"/>
      <c r="I319" s="535"/>
      <c r="J319" s="535"/>
      <c r="K319" s="535"/>
      <c r="L319" s="535"/>
      <c r="M319" s="535"/>
      <c r="N319" s="535"/>
      <c r="O319" s="535"/>
      <c r="P319" s="535"/>
      <c r="Q319" s="535"/>
      <c r="R319" s="535"/>
      <c r="S319" s="535"/>
      <c r="T319" s="535"/>
      <c r="U319" s="535"/>
      <c r="V319" s="535"/>
      <c r="W319" s="535"/>
      <c r="X319" s="535"/>
      <c r="Y319" s="535"/>
      <c r="Z319" s="535"/>
      <c r="AA319" s="535"/>
      <c r="AB319" s="535"/>
      <c r="AC319" s="535"/>
      <c r="AD319" s="535"/>
      <c r="AE319" s="535"/>
      <c r="AF319" s="535"/>
      <c r="AG319" s="535"/>
      <c r="AH319" s="535"/>
      <c r="AI319" s="535"/>
      <c r="AJ319" s="535"/>
      <c r="AK319" s="535"/>
      <c r="AL319" s="535"/>
      <c r="AM319" s="535"/>
      <c r="AN319" s="535"/>
      <c r="AO319" s="535"/>
      <c r="AP319" s="535"/>
      <c r="AQ319" s="535"/>
      <c r="AR319" s="535"/>
      <c r="AS319" s="535"/>
      <c r="AT319" s="535"/>
      <c r="AU319" s="535"/>
      <c r="AV319" s="535"/>
      <c r="AW319" s="535"/>
      <c r="AX319" s="535"/>
      <c r="AY319" s="535"/>
      <c r="AZ319" s="535"/>
      <c r="BA319" s="535"/>
      <c r="BB319" s="535"/>
      <c r="BC319" s="535"/>
      <c r="BD319" s="535"/>
      <c r="BE319" s="535"/>
      <c r="BF319" s="535"/>
      <c r="BG319" s="535"/>
      <c r="BH319" s="535"/>
      <c r="BI319" s="535"/>
      <c r="BJ319" s="535"/>
      <c r="BK319" s="535"/>
      <c r="BL319" s="535"/>
      <c r="BM319" s="535"/>
      <c r="BN319" s="535"/>
      <c r="BO319" s="535"/>
      <c r="BP319" s="535"/>
      <c r="BQ319" s="535"/>
      <c r="BR319" s="535"/>
      <c r="BS319" s="535"/>
      <c r="BT319" s="535"/>
    </row>
    <row r="320" spans="2:72">
      <c r="B320" s="535"/>
      <c r="C320" s="535"/>
      <c r="D320" s="535"/>
      <c r="E320" s="535"/>
      <c r="F320" s="493" t="e">
        <f>VLOOKUP(E320,'Trade Code'!A:B,2,FALSE)</f>
        <v>#N/A</v>
      </c>
      <c r="G320" s="535"/>
      <c r="H320" s="535"/>
      <c r="I320" s="535"/>
      <c r="J320" s="535"/>
      <c r="K320" s="535"/>
      <c r="L320" s="535"/>
      <c r="M320" s="535"/>
      <c r="N320" s="535"/>
      <c r="O320" s="535"/>
      <c r="P320" s="535"/>
      <c r="Q320" s="535"/>
      <c r="R320" s="535"/>
      <c r="S320" s="535"/>
      <c r="T320" s="535"/>
      <c r="U320" s="535"/>
      <c r="V320" s="535"/>
      <c r="W320" s="535"/>
      <c r="X320" s="535"/>
      <c r="Y320" s="535"/>
      <c r="Z320" s="535"/>
      <c r="AA320" s="535"/>
      <c r="AB320" s="535"/>
      <c r="AC320" s="535"/>
      <c r="AD320" s="535"/>
      <c r="AE320" s="535"/>
      <c r="AF320" s="535"/>
      <c r="AG320" s="535"/>
      <c r="AH320" s="535"/>
      <c r="AI320" s="535"/>
      <c r="AJ320" s="535"/>
      <c r="AK320" s="535"/>
      <c r="AL320" s="535"/>
      <c r="AM320" s="535"/>
      <c r="AN320" s="535"/>
      <c r="AO320" s="535"/>
      <c r="AP320" s="535"/>
      <c r="AQ320" s="535"/>
      <c r="AR320" s="535"/>
      <c r="AS320" s="535"/>
      <c r="AT320" s="535"/>
      <c r="AU320" s="535"/>
      <c r="AV320" s="535"/>
      <c r="AW320" s="535"/>
      <c r="AX320" s="535"/>
      <c r="AY320" s="535"/>
      <c r="AZ320" s="535"/>
      <c r="BA320" s="535"/>
      <c r="BB320" s="535"/>
      <c r="BC320" s="535"/>
      <c r="BD320" s="535"/>
      <c r="BE320" s="535"/>
      <c r="BF320" s="535"/>
      <c r="BG320" s="535"/>
      <c r="BH320" s="535"/>
      <c r="BI320" s="535"/>
      <c r="BJ320" s="535"/>
      <c r="BK320" s="535"/>
      <c r="BL320" s="535"/>
      <c r="BM320" s="535"/>
      <c r="BN320" s="535"/>
      <c r="BO320" s="535"/>
      <c r="BP320" s="535"/>
      <c r="BQ320" s="535"/>
      <c r="BR320" s="535"/>
      <c r="BS320" s="535"/>
      <c r="BT320" s="535"/>
    </row>
    <row r="321" spans="2:72">
      <c r="B321" s="535"/>
      <c r="C321" s="535"/>
      <c r="D321" s="535"/>
      <c r="E321" s="535"/>
      <c r="F321" s="493" t="e">
        <f>VLOOKUP(E321,'Trade Code'!A:B,2,FALSE)</f>
        <v>#N/A</v>
      </c>
      <c r="G321" s="535"/>
      <c r="H321" s="535"/>
      <c r="I321" s="535"/>
      <c r="J321" s="535"/>
      <c r="K321" s="535"/>
      <c r="L321" s="535"/>
      <c r="M321" s="535"/>
      <c r="N321" s="535"/>
      <c r="O321" s="535"/>
      <c r="P321" s="535"/>
      <c r="Q321" s="535"/>
      <c r="R321" s="535"/>
      <c r="S321" s="535"/>
      <c r="T321" s="535"/>
      <c r="U321" s="535"/>
      <c r="V321" s="535"/>
      <c r="W321" s="535"/>
      <c r="X321" s="535"/>
      <c r="Y321" s="535"/>
      <c r="Z321" s="535"/>
      <c r="AA321" s="535"/>
      <c r="AB321" s="535"/>
      <c r="AC321" s="535"/>
      <c r="AD321" s="535"/>
      <c r="AE321" s="535"/>
      <c r="AF321" s="535"/>
      <c r="AG321" s="535"/>
      <c r="AH321" s="535"/>
      <c r="AI321" s="535"/>
      <c r="AJ321" s="535"/>
      <c r="AK321" s="535"/>
      <c r="AL321" s="535"/>
      <c r="AM321" s="535"/>
      <c r="AN321" s="535"/>
      <c r="AO321" s="535"/>
      <c r="AP321" s="535"/>
      <c r="AQ321" s="535"/>
      <c r="AR321" s="535"/>
      <c r="AS321" s="535"/>
      <c r="AT321" s="535"/>
      <c r="AU321" s="535"/>
      <c r="AV321" s="535"/>
      <c r="AW321" s="535"/>
      <c r="AX321" s="535"/>
      <c r="AY321" s="535"/>
      <c r="AZ321" s="535"/>
      <c r="BA321" s="535"/>
      <c r="BB321" s="535"/>
      <c r="BC321" s="535"/>
      <c r="BD321" s="535"/>
      <c r="BE321" s="535"/>
      <c r="BF321" s="535"/>
      <c r="BG321" s="535"/>
      <c r="BH321" s="535"/>
      <c r="BI321" s="535"/>
      <c r="BJ321" s="535"/>
      <c r="BK321" s="535"/>
      <c r="BL321" s="535"/>
      <c r="BM321" s="535"/>
      <c r="BN321" s="535"/>
      <c r="BO321" s="535"/>
      <c r="BP321" s="535"/>
      <c r="BQ321" s="535"/>
      <c r="BR321" s="535"/>
      <c r="BS321" s="535"/>
      <c r="BT321" s="535"/>
    </row>
    <row r="322" spans="2:72">
      <c r="B322" s="535"/>
      <c r="C322" s="535"/>
      <c r="D322" s="535"/>
      <c r="E322" s="535"/>
      <c r="F322" s="493" t="e">
        <f>VLOOKUP(E322,'Trade Code'!A:B,2,FALSE)</f>
        <v>#N/A</v>
      </c>
      <c r="G322" s="535"/>
      <c r="H322" s="535"/>
      <c r="I322" s="535"/>
      <c r="J322" s="535"/>
      <c r="K322" s="535"/>
      <c r="L322" s="535"/>
      <c r="M322" s="535"/>
      <c r="N322" s="535"/>
      <c r="O322" s="535"/>
      <c r="P322" s="535"/>
      <c r="Q322" s="535"/>
      <c r="R322" s="535"/>
      <c r="S322" s="535"/>
      <c r="T322" s="535"/>
      <c r="U322" s="535"/>
      <c r="V322" s="535"/>
      <c r="W322" s="535"/>
      <c r="X322" s="535"/>
      <c r="Y322" s="535"/>
      <c r="Z322" s="535"/>
      <c r="AA322" s="535"/>
      <c r="AB322" s="535"/>
      <c r="AC322" s="535"/>
      <c r="AD322" s="535"/>
      <c r="AE322" s="535"/>
      <c r="AF322" s="535"/>
      <c r="AG322" s="535"/>
      <c r="AH322" s="535"/>
      <c r="AI322" s="535"/>
      <c r="AJ322" s="535"/>
      <c r="AK322" s="535"/>
      <c r="AL322" s="535"/>
      <c r="AM322" s="535"/>
      <c r="AN322" s="535"/>
      <c r="AO322" s="535"/>
      <c r="AP322" s="535"/>
      <c r="AQ322" s="535"/>
      <c r="AR322" s="535"/>
      <c r="AS322" s="535"/>
      <c r="AT322" s="535"/>
      <c r="AU322" s="535"/>
      <c r="AV322" s="535"/>
      <c r="AW322" s="535"/>
      <c r="AX322" s="535"/>
      <c r="AY322" s="535"/>
      <c r="AZ322" s="535"/>
      <c r="BA322" s="535"/>
      <c r="BB322" s="535"/>
      <c r="BC322" s="535"/>
      <c r="BD322" s="535"/>
      <c r="BE322" s="535"/>
      <c r="BF322" s="535"/>
      <c r="BG322" s="535"/>
      <c r="BH322" s="535"/>
      <c r="BI322" s="535"/>
      <c r="BJ322" s="535"/>
      <c r="BK322" s="535"/>
      <c r="BL322" s="535"/>
      <c r="BM322" s="535"/>
      <c r="BN322" s="535"/>
      <c r="BO322" s="535"/>
      <c r="BP322" s="535"/>
      <c r="BQ322" s="535"/>
      <c r="BR322" s="535"/>
      <c r="BS322" s="535"/>
      <c r="BT322" s="535"/>
    </row>
    <row r="323" spans="2:72">
      <c r="B323" s="535"/>
      <c r="C323" s="535"/>
      <c r="D323" s="535"/>
      <c r="E323" s="535"/>
      <c r="F323" s="493" t="e">
        <f>VLOOKUP(E323,'Trade Code'!A:B,2,FALSE)</f>
        <v>#N/A</v>
      </c>
      <c r="G323" s="535"/>
      <c r="H323" s="535"/>
      <c r="I323" s="535"/>
      <c r="J323" s="535"/>
      <c r="K323" s="535"/>
      <c r="L323" s="535"/>
      <c r="M323" s="535"/>
      <c r="N323" s="535"/>
      <c r="O323" s="535"/>
      <c r="P323" s="535"/>
      <c r="Q323" s="535"/>
      <c r="R323" s="535"/>
      <c r="S323" s="535"/>
      <c r="T323" s="535"/>
      <c r="U323" s="535"/>
      <c r="V323" s="535"/>
      <c r="W323" s="535"/>
      <c r="X323" s="535"/>
      <c r="Y323" s="535"/>
      <c r="Z323" s="535"/>
      <c r="AA323" s="535"/>
      <c r="AB323" s="535"/>
      <c r="AC323" s="535"/>
      <c r="AD323" s="535"/>
      <c r="AE323" s="535"/>
      <c r="AF323" s="535"/>
      <c r="AG323" s="535"/>
      <c r="AH323" s="535"/>
      <c r="AI323" s="535"/>
      <c r="AJ323" s="535"/>
      <c r="AK323" s="535"/>
      <c r="AL323" s="535"/>
      <c r="AM323" s="535"/>
      <c r="AN323" s="535"/>
      <c r="AO323" s="535"/>
      <c r="AP323" s="535"/>
      <c r="AQ323" s="535"/>
      <c r="AR323" s="535"/>
      <c r="AS323" s="535"/>
      <c r="AT323" s="535"/>
      <c r="AU323" s="535"/>
      <c r="AV323" s="535"/>
      <c r="AW323" s="535"/>
      <c r="AX323" s="535"/>
      <c r="AY323" s="535"/>
      <c r="AZ323" s="535"/>
      <c r="BA323" s="535"/>
      <c r="BB323" s="535"/>
      <c r="BC323" s="535"/>
      <c r="BD323" s="535"/>
      <c r="BE323" s="535"/>
      <c r="BF323" s="535"/>
      <c r="BG323" s="535"/>
      <c r="BH323" s="535"/>
      <c r="BI323" s="535"/>
      <c r="BJ323" s="535"/>
      <c r="BK323" s="535"/>
      <c r="BL323" s="535"/>
      <c r="BM323" s="535"/>
      <c r="BN323" s="535"/>
      <c r="BO323" s="535"/>
      <c r="BP323" s="535"/>
      <c r="BQ323" s="535"/>
      <c r="BR323" s="535"/>
      <c r="BS323" s="535"/>
      <c r="BT323" s="535"/>
    </row>
    <row r="324" spans="2:72">
      <c r="B324" s="535"/>
      <c r="C324" s="535"/>
      <c r="D324" s="535"/>
      <c r="E324" s="535"/>
      <c r="F324" s="493" t="e">
        <f>VLOOKUP(E324,'Trade Code'!A:B,2,FALSE)</f>
        <v>#N/A</v>
      </c>
      <c r="G324" s="535"/>
      <c r="H324" s="535"/>
      <c r="I324" s="535"/>
      <c r="J324" s="535"/>
      <c r="K324" s="535"/>
      <c r="L324" s="535"/>
      <c r="M324" s="535"/>
      <c r="N324" s="535"/>
      <c r="O324" s="535"/>
      <c r="P324" s="535"/>
      <c r="Q324" s="535"/>
      <c r="R324" s="535"/>
      <c r="S324" s="535"/>
      <c r="T324" s="535"/>
      <c r="U324" s="535"/>
      <c r="V324" s="535"/>
      <c r="W324" s="535"/>
      <c r="X324" s="535"/>
      <c r="Y324" s="535"/>
      <c r="Z324" s="535"/>
      <c r="AA324" s="535"/>
      <c r="AB324" s="535"/>
      <c r="AC324" s="535"/>
      <c r="AD324" s="535"/>
      <c r="AE324" s="535"/>
      <c r="AF324" s="535"/>
      <c r="AG324" s="535"/>
      <c r="AH324" s="535"/>
      <c r="AI324" s="535"/>
      <c r="AJ324" s="535"/>
      <c r="AK324" s="535"/>
      <c r="AL324" s="535"/>
      <c r="AM324" s="535"/>
      <c r="AN324" s="535"/>
      <c r="AO324" s="535"/>
      <c r="AP324" s="535"/>
      <c r="AQ324" s="535"/>
      <c r="AR324" s="535"/>
      <c r="AS324" s="535"/>
      <c r="AT324" s="535"/>
      <c r="AU324" s="535"/>
      <c r="AV324" s="535"/>
      <c r="AW324" s="535"/>
      <c r="AX324" s="535"/>
      <c r="AY324" s="535"/>
      <c r="AZ324" s="535"/>
      <c r="BA324" s="535"/>
      <c r="BB324" s="535"/>
      <c r="BC324" s="535"/>
      <c r="BD324" s="535"/>
      <c r="BE324" s="535"/>
      <c r="BF324" s="535"/>
      <c r="BG324" s="535"/>
      <c r="BH324" s="535"/>
      <c r="BI324" s="535"/>
      <c r="BJ324" s="535"/>
      <c r="BK324" s="535"/>
      <c r="BL324" s="535"/>
      <c r="BM324" s="535"/>
      <c r="BN324" s="535"/>
      <c r="BO324" s="535"/>
      <c r="BP324" s="535"/>
      <c r="BQ324" s="535"/>
      <c r="BR324" s="535"/>
      <c r="BS324" s="535"/>
      <c r="BT324" s="535"/>
    </row>
    <row r="325" spans="2:72">
      <c r="B325" s="535"/>
      <c r="C325" s="535"/>
      <c r="D325" s="535"/>
      <c r="E325" s="535"/>
      <c r="F325" s="493" t="e">
        <f>VLOOKUP(E325,'Trade Code'!A:B,2,FALSE)</f>
        <v>#N/A</v>
      </c>
      <c r="G325" s="535"/>
      <c r="H325" s="535"/>
      <c r="I325" s="535"/>
      <c r="J325" s="535"/>
      <c r="K325" s="535"/>
      <c r="L325" s="535"/>
      <c r="M325" s="535"/>
      <c r="N325" s="535"/>
      <c r="O325" s="535"/>
      <c r="P325" s="535"/>
      <c r="Q325" s="535"/>
      <c r="R325" s="535"/>
      <c r="S325" s="535"/>
      <c r="T325" s="535"/>
      <c r="U325" s="535"/>
      <c r="V325" s="535"/>
      <c r="W325" s="535"/>
      <c r="X325" s="535"/>
      <c r="Y325" s="535"/>
      <c r="Z325" s="535"/>
      <c r="AA325" s="535"/>
      <c r="AB325" s="535"/>
      <c r="AC325" s="535"/>
      <c r="AD325" s="535"/>
      <c r="AE325" s="535"/>
      <c r="AF325" s="535"/>
      <c r="AG325" s="535"/>
      <c r="AH325" s="535"/>
      <c r="AI325" s="535"/>
      <c r="AJ325" s="535"/>
      <c r="AK325" s="535"/>
      <c r="AL325" s="535"/>
      <c r="AM325" s="535"/>
      <c r="AN325" s="535"/>
      <c r="AO325" s="535"/>
      <c r="AP325" s="535"/>
      <c r="AQ325" s="535"/>
      <c r="AR325" s="535"/>
      <c r="AS325" s="535"/>
      <c r="AT325" s="535"/>
      <c r="AU325" s="535"/>
      <c r="AV325" s="535"/>
      <c r="AW325" s="535"/>
      <c r="AX325" s="535"/>
      <c r="AY325" s="535"/>
      <c r="AZ325" s="535"/>
      <c r="BA325" s="535"/>
      <c r="BB325" s="535"/>
      <c r="BC325" s="535"/>
      <c r="BD325" s="535"/>
      <c r="BE325" s="535"/>
      <c r="BF325" s="535"/>
      <c r="BG325" s="535"/>
      <c r="BH325" s="535"/>
      <c r="BI325" s="535"/>
      <c r="BJ325" s="535"/>
      <c r="BK325" s="535"/>
      <c r="BL325" s="535"/>
      <c r="BM325" s="535"/>
      <c r="BN325" s="535"/>
      <c r="BO325" s="535"/>
      <c r="BP325" s="535"/>
      <c r="BQ325" s="535"/>
      <c r="BR325" s="535"/>
      <c r="BS325" s="535"/>
      <c r="BT325" s="535"/>
    </row>
    <row r="326" spans="2:72">
      <c r="B326" s="535"/>
      <c r="C326" s="535"/>
      <c r="D326" s="535"/>
      <c r="E326" s="535"/>
      <c r="F326" s="493" t="e">
        <f>VLOOKUP(E326,'Trade Code'!A:B,2,FALSE)</f>
        <v>#N/A</v>
      </c>
      <c r="G326" s="535"/>
      <c r="H326" s="535"/>
      <c r="I326" s="535"/>
      <c r="J326" s="535"/>
      <c r="K326" s="535"/>
      <c r="L326" s="535"/>
      <c r="M326" s="535"/>
      <c r="N326" s="535"/>
      <c r="O326" s="535"/>
      <c r="P326" s="535"/>
      <c r="Q326" s="535"/>
      <c r="R326" s="535"/>
      <c r="S326" s="535"/>
      <c r="T326" s="535"/>
      <c r="U326" s="535"/>
      <c r="V326" s="535"/>
      <c r="W326" s="535"/>
      <c r="X326" s="535"/>
      <c r="Y326" s="535"/>
      <c r="Z326" s="535"/>
      <c r="AA326" s="535"/>
      <c r="AB326" s="535"/>
      <c r="AC326" s="535"/>
      <c r="AD326" s="535"/>
      <c r="AE326" s="535"/>
      <c r="AF326" s="535"/>
      <c r="AG326" s="535"/>
      <c r="AH326" s="535"/>
      <c r="AI326" s="535"/>
      <c r="AJ326" s="535"/>
      <c r="AK326" s="535"/>
      <c r="AL326" s="535"/>
      <c r="AM326" s="535"/>
      <c r="AN326" s="535"/>
      <c r="AO326" s="535"/>
      <c r="AP326" s="535"/>
      <c r="AQ326" s="535"/>
      <c r="AR326" s="535"/>
      <c r="AS326" s="535"/>
      <c r="AT326" s="535"/>
      <c r="AU326" s="535"/>
      <c r="AV326" s="535"/>
      <c r="AW326" s="535"/>
      <c r="AX326" s="535"/>
      <c r="AY326" s="535"/>
      <c r="AZ326" s="535"/>
      <c r="BA326" s="535"/>
      <c r="BB326" s="535"/>
      <c r="BC326" s="535"/>
      <c r="BD326" s="535"/>
      <c r="BE326" s="535"/>
      <c r="BF326" s="535"/>
      <c r="BG326" s="535"/>
      <c r="BH326" s="535"/>
      <c r="BI326" s="535"/>
      <c r="BJ326" s="535"/>
      <c r="BK326" s="535"/>
      <c r="BL326" s="535"/>
      <c r="BM326" s="535"/>
      <c r="BN326" s="535"/>
      <c r="BO326" s="535"/>
      <c r="BP326" s="535"/>
      <c r="BQ326" s="535"/>
      <c r="BR326" s="535"/>
      <c r="BS326" s="535"/>
      <c r="BT326" s="535"/>
    </row>
    <row r="327" spans="2:72">
      <c r="B327" s="535"/>
      <c r="C327" s="535"/>
      <c r="D327" s="535"/>
      <c r="E327" s="535"/>
      <c r="F327" s="493" t="e">
        <f>VLOOKUP(E327,'Trade Code'!A:B,2,FALSE)</f>
        <v>#N/A</v>
      </c>
      <c r="G327" s="535"/>
      <c r="H327" s="535"/>
      <c r="I327" s="535"/>
      <c r="J327" s="535"/>
      <c r="K327" s="535"/>
      <c r="L327" s="535"/>
      <c r="M327" s="535"/>
      <c r="N327" s="535"/>
      <c r="O327" s="535"/>
      <c r="P327" s="535"/>
      <c r="Q327" s="535"/>
      <c r="R327" s="535"/>
      <c r="S327" s="535"/>
      <c r="T327" s="535"/>
      <c r="U327" s="535"/>
      <c r="V327" s="535"/>
      <c r="W327" s="535"/>
      <c r="X327" s="535"/>
      <c r="Y327" s="535"/>
      <c r="Z327" s="535"/>
      <c r="AA327" s="535"/>
      <c r="AB327" s="535"/>
      <c r="AC327" s="535"/>
      <c r="AD327" s="535"/>
      <c r="AE327" s="535"/>
      <c r="AF327" s="535"/>
      <c r="AG327" s="535"/>
      <c r="AH327" s="535"/>
      <c r="AI327" s="535"/>
      <c r="AJ327" s="535"/>
      <c r="AK327" s="535"/>
      <c r="AL327" s="535"/>
      <c r="AM327" s="535"/>
      <c r="AN327" s="535"/>
      <c r="AO327" s="535"/>
      <c r="AP327" s="535"/>
      <c r="AQ327" s="535"/>
      <c r="AR327" s="535"/>
      <c r="AS327" s="535"/>
      <c r="AT327" s="535"/>
      <c r="AU327" s="535"/>
      <c r="AV327" s="535"/>
      <c r="AW327" s="535"/>
      <c r="AX327" s="535"/>
      <c r="AY327" s="535"/>
      <c r="AZ327" s="535"/>
      <c r="BA327" s="535"/>
      <c r="BB327" s="535"/>
      <c r="BC327" s="535"/>
      <c r="BD327" s="535"/>
      <c r="BE327" s="535"/>
      <c r="BF327" s="535"/>
      <c r="BG327" s="535"/>
      <c r="BH327" s="535"/>
      <c r="BI327" s="535"/>
      <c r="BJ327" s="535"/>
      <c r="BK327" s="535"/>
      <c r="BL327" s="535"/>
      <c r="BM327" s="535"/>
      <c r="BN327" s="535"/>
      <c r="BO327" s="535"/>
      <c r="BP327" s="535"/>
      <c r="BQ327" s="535"/>
      <c r="BR327" s="535"/>
      <c r="BS327" s="535"/>
      <c r="BT327" s="535"/>
    </row>
    <row r="328" spans="2:72">
      <c r="B328" s="535"/>
      <c r="C328" s="535"/>
      <c r="D328" s="535"/>
      <c r="E328" s="535"/>
      <c r="F328" s="493" t="e">
        <f>VLOOKUP(E328,'Trade Code'!A:B,2,FALSE)</f>
        <v>#N/A</v>
      </c>
      <c r="G328" s="535"/>
      <c r="H328" s="535"/>
      <c r="I328" s="535"/>
      <c r="J328" s="535"/>
      <c r="K328" s="535"/>
      <c r="L328" s="535"/>
      <c r="M328" s="535"/>
      <c r="N328" s="535"/>
      <c r="O328" s="535"/>
      <c r="P328" s="535"/>
      <c r="Q328" s="535"/>
      <c r="R328" s="535"/>
      <c r="S328" s="535"/>
      <c r="T328" s="535"/>
      <c r="U328" s="535"/>
      <c r="V328" s="535"/>
      <c r="W328" s="535"/>
      <c r="X328" s="535"/>
      <c r="Y328" s="535"/>
      <c r="Z328" s="535"/>
      <c r="AA328" s="535"/>
      <c r="AB328" s="535"/>
      <c r="AC328" s="535"/>
      <c r="AD328" s="535"/>
      <c r="AE328" s="535"/>
      <c r="AF328" s="535"/>
      <c r="AG328" s="535"/>
      <c r="AH328" s="535"/>
      <c r="AI328" s="535"/>
      <c r="AJ328" s="535"/>
      <c r="AK328" s="535"/>
      <c r="AL328" s="535"/>
      <c r="AM328" s="535"/>
      <c r="AN328" s="535"/>
      <c r="AO328" s="535"/>
      <c r="AP328" s="535"/>
      <c r="AQ328" s="535"/>
      <c r="AR328" s="535"/>
      <c r="AS328" s="535"/>
      <c r="AT328" s="535"/>
      <c r="AU328" s="535"/>
      <c r="AV328" s="535"/>
      <c r="AW328" s="535"/>
      <c r="AX328" s="535"/>
      <c r="AY328" s="535"/>
      <c r="AZ328" s="535"/>
      <c r="BA328" s="535"/>
      <c r="BB328" s="535"/>
      <c r="BC328" s="535"/>
      <c r="BD328" s="535"/>
      <c r="BE328" s="535"/>
      <c r="BF328" s="535"/>
      <c r="BG328" s="535"/>
      <c r="BH328" s="535"/>
      <c r="BI328" s="535"/>
      <c r="BJ328" s="535"/>
      <c r="BK328" s="535"/>
      <c r="BL328" s="535"/>
      <c r="BM328" s="535"/>
      <c r="BN328" s="535"/>
      <c r="BO328" s="535"/>
      <c r="BP328" s="535"/>
      <c r="BQ328" s="535"/>
      <c r="BR328" s="535"/>
      <c r="BS328" s="535"/>
      <c r="BT328" s="535"/>
    </row>
    <row r="329" spans="2:72">
      <c r="B329" s="535"/>
      <c r="C329" s="535"/>
      <c r="D329" s="535"/>
      <c r="E329" s="535"/>
      <c r="F329" s="493" t="e">
        <f>VLOOKUP(E329,'Trade Code'!A:B,2,FALSE)</f>
        <v>#N/A</v>
      </c>
      <c r="G329" s="535"/>
      <c r="H329" s="535"/>
      <c r="I329" s="535"/>
      <c r="J329" s="535"/>
      <c r="K329" s="535"/>
      <c r="L329" s="535"/>
      <c r="M329" s="535"/>
      <c r="N329" s="535"/>
      <c r="O329" s="535"/>
      <c r="P329" s="535"/>
      <c r="Q329" s="535"/>
      <c r="R329" s="535"/>
      <c r="S329" s="535"/>
      <c r="T329" s="535"/>
      <c r="U329" s="535"/>
      <c r="V329" s="535"/>
      <c r="W329" s="535"/>
      <c r="X329" s="535"/>
      <c r="Y329" s="535"/>
      <c r="Z329" s="535"/>
      <c r="AA329" s="535"/>
      <c r="AB329" s="535"/>
      <c r="AC329" s="535"/>
      <c r="AD329" s="535"/>
      <c r="AE329" s="535"/>
      <c r="AF329" s="535"/>
      <c r="AG329" s="535"/>
      <c r="AH329" s="535"/>
      <c r="AI329" s="535"/>
      <c r="AJ329" s="535"/>
      <c r="AK329" s="535"/>
      <c r="AL329" s="535"/>
      <c r="AM329" s="535"/>
      <c r="AN329" s="535"/>
      <c r="AO329" s="535"/>
      <c r="AP329" s="535"/>
      <c r="AQ329" s="535"/>
      <c r="AR329" s="535"/>
      <c r="AS329" s="535"/>
      <c r="AT329" s="535"/>
      <c r="AU329" s="535"/>
      <c r="AV329" s="535"/>
      <c r="AW329" s="535"/>
      <c r="AX329" s="535"/>
      <c r="AY329" s="535"/>
      <c r="AZ329" s="535"/>
      <c r="BA329" s="535"/>
      <c r="BB329" s="535"/>
      <c r="BC329" s="535"/>
      <c r="BD329" s="535"/>
      <c r="BE329" s="535"/>
      <c r="BF329" s="535"/>
      <c r="BG329" s="535"/>
      <c r="BH329" s="535"/>
      <c r="BI329" s="535"/>
      <c r="BJ329" s="535"/>
      <c r="BK329" s="535"/>
      <c r="BL329" s="535"/>
      <c r="BM329" s="535"/>
      <c r="BN329" s="535"/>
      <c r="BO329" s="535"/>
      <c r="BP329" s="535"/>
      <c r="BQ329" s="535"/>
      <c r="BR329" s="535"/>
      <c r="BS329" s="535"/>
      <c r="BT329" s="535"/>
    </row>
    <row r="330" spans="2:72">
      <c r="B330" s="535"/>
      <c r="C330" s="535"/>
      <c r="D330" s="535"/>
      <c r="E330" s="535"/>
      <c r="F330" s="493" t="e">
        <f>VLOOKUP(E330,'Trade Code'!A:B,2,FALSE)</f>
        <v>#N/A</v>
      </c>
      <c r="G330" s="535"/>
      <c r="H330" s="535"/>
      <c r="I330" s="535"/>
      <c r="J330" s="535"/>
      <c r="K330" s="535"/>
      <c r="L330" s="535"/>
      <c r="M330" s="535"/>
      <c r="N330" s="535"/>
      <c r="O330" s="535"/>
      <c r="P330" s="535"/>
      <c r="Q330" s="535"/>
      <c r="R330" s="535"/>
      <c r="S330" s="535"/>
      <c r="T330" s="535"/>
      <c r="U330" s="535"/>
      <c r="V330" s="535"/>
      <c r="W330" s="535"/>
      <c r="X330" s="535"/>
      <c r="Y330" s="535"/>
      <c r="Z330" s="535"/>
      <c r="AA330" s="535"/>
      <c r="AB330" s="535"/>
      <c r="AC330" s="535"/>
      <c r="AD330" s="535"/>
      <c r="AE330" s="535"/>
      <c r="AF330" s="535"/>
      <c r="AG330" s="535"/>
      <c r="AH330" s="535"/>
      <c r="AI330" s="535"/>
      <c r="AJ330" s="535"/>
      <c r="AK330" s="535"/>
      <c r="AL330" s="535"/>
      <c r="AM330" s="535"/>
      <c r="AN330" s="535"/>
      <c r="AO330" s="535"/>
      <c r="AP330" s="535"/>
      <c r="AQ330" s="535"/>
      <c r="AR330" s="535"/>
      <c r="AS330" s="535"/>
      <c r="AT330" s="535"/>
      <c r="AU330" s="535"/>
      <c r="AV330" s="535"/>
      <c r="AW330" s="535"/>
      <c r="AX330" s="535"/>
      <c r="AY330" s="535"/>
      <c r="AZ330" s="535"/>
      <c r="BA330" s="535"/>
      <c r="BB330" s="535"/>
      <c r="BC330" s="535"/>
      <c r="BD330" s="535"/>
      <c r="BE330" s="535"/>
      <c r="BF330" s="535"/>
      <c r="BG330" s="535"/>
      <c r="BH330" s="535"/>
      <c r="BI330" s="535"/>
      <c r="BJ330" s="535"/>
      <c r="BK330" s="535"/>
      <c r="BL330" s="535"/>
      <c r="BM330" s="535"/>
      <c r="BN330" s="535"/>
      <c r="BO330" s="535"/>
      <c r="BP330" s="535"/>
      <c r="BQ330" s="535"/>
      <c r="BR330" s="535"/>
      <c r="BS330" s="535"/>
      <c r="BT330" s="535"/>
    </row>
    <row r="331" spans="2:72">
      <c r="B331" s="535"/>
      <c r="C331" s="535"/>
      <c r="D331" s="535"/>
      <c r="E331" s="535"/>
      <c r="F331" s="493" t="e">
        <f>VLOOKUP(E331,'Trade Code'!A:B,2,FALSE)</f>
        <v>#N/A</v>
      </c>
      <c r="G331" s="535"/>
      <c r="H331" s="535"/>
      <c r="I331" s="535"/>
      <c r="J331" s="535"/>
      <c r="K331" s="535"/>
      <c r="L331" s="535"/>
      <c r="M331" s="535"/>
      <c r="N331" s="535"/>
      <c r="O331" s="535"/>
      <c r="P331" s="535"/>
      <c r="Q331" s="535"/>
      <c r="R331" s="535"/>
      <c r="S331" s="535"/>
      <c r="T331" s="535"/>
      <c r="U331" s="535"/>
      <c r="V331" s="535"/>
      <c r="W331" s="535"/>
      <c r="X331" s="535"/>
      <c r="Y331" s="535"/>
      <c r="Z331" s="535"/>
      <c r="AA331" s="535"/>
      <c r="AB331" s="535"/>
      <c r="AC331" s="535"/>
      <c r="AD331" s="535"/>
      <c r="AE331" s="535"/>
      <c r="AF331" s="535"/>
      <c r="AG331" s="535"/>
      <c r="AH331" s="535"/>
      <c r="AI331" s="535"/>
      <c r="AJ331" s="535"/>
      <c r="AK331" s="535"/>
      <c r="AL331" s="535"/>
      <c r="AM331" s="535"/>
      <c r="AN331" s="535"/>
      <c r="AO331" s="535"/>
      <c r="AP331" s="535"/>
      <c r="AQ331" s="535"/>
      <c r="AR331" s="535"/>
      <c r="AS331" s="535"/>
      <c r="AT331" s="535"/>
      <c r="AU331" s="535"/>
      <c r="AV331" s="535"/>
      <c r="AW331" s="535"/>
      <c r="AX331" s="535"/>
      <c r="AY331" s="535"/>
      <c r="AZ331" s="535"/>
      <c r="BA331" s="535"/>
      <c r="BB331" s="535"/>
      <c r="BC331" s="535"/>
      <c r="BD331" s="535"/>
      <c r="BE331" s="535"/>
      <c r="BF331" s="535"/>
      <c r="BG331" s="535"/>
      <c r="BH331" s="535"/>
      <c r="BI331" s="535"/>
      <c r="BJ331" s="535"/>
      <c r="BK331" s="535"/>
      <c r="BL331" s="535"/>
      <c r="BM331" s="535"/>
      <c r="BN331" s="535"/>
      <c r="BO331" s="535"/>
      <c r="BP331" s="535"/>
      <c r="BQ331" s="535"/>
      <c r="BR331" s="535"/>
      <c r="BS331" s="535"/>
      <c r="BT331" s="535"/>
    </row>
    <row r="332" spans="2:72">
      <c r="B332" s="535"/>
      <c r="C332" s="535"/>
      <c r="D332" s="535"/>
      <c r="E332" s="535"/>
      <c r="F332" s="493" t="e">
        <f>VLOOKUP(E332,'Trade Code'!A:B,2,FALSE)</f>
        <v>#N/A</v>
      </c>
      <c r="G332" s="535"/>
      <c r="H332" s="535"/>
      <c r="I332" s="535"/>
      <c r="J332" s="535"/>
      <c r="K332" s="535"/>
      <c r="L332" s="535"/>
      <c r="M332" s="535"/>
      <c r="N332" s="535"/>
      <c r="O332" s="535"/>
      <c r="P332" s="535"/>
      <c r="Q332" s="535"/>
      <c r="R332" s="535"/>
      <c r="S332" s="535"/>
      <c r="T332" s="535"/>
      <c r="U332" s="535"/>
      <c r="V332" s="535"/>
      <c r="W332" s="535"/>
      <c r="X332" s="535"/>
      <c r="Y332" s="535"/>
      <c r="Z332" s="535"/>
      <c r="AA332" s="535"/>
      <c r="AB332" s="535"/>
      <c r="AC332" s="535"/>
      <c r="AD332" s="535"/>
      <c r="AE332" s="535"/>
      <c r="AF332" s="535"/>
      <c r="AG332" s="535"/>
      <c r="AH332" s="535"/>
      <c r="AI332" s="535"/>
      <c r="AJ332" s="535"/>
      <c r="AK332" s="535"/>
      <c r="AL332" s="535"/>
      <c r="AM332" s="535"/>
      <c r="AN332" s="535"/>
      <c r="AO332" s="535"/>
      <c r="AP332" s="535"/>
      <c r="AQ332" s="535"/>
      <c r="AR332" s="535"/>
      <c r="AS332" s="535"/>
      <c r="AT332" s="535"/>
      <c r="AU332" s="535"/>
      <c r="AV332" s="535"/>
      <c r="AW332" s="535"/>
      <c r="AX332" s="535"/>
      <c r="AY332" s="535"/>
      <c r="AZ332" s="535"/>
      <c r="BA332" s="535"/>
      <c r="BB332" s="535"/>
      <c r="BC332" s="535"/>
      <c r="BD332" s="535"/>
      <c r="BE332" s="535"/>
      <c r="BF332" s="535"/>
      <c r="BG332" s="535"/>
      <c r="BH332" s="535"/>
      <c r="BI332" s="535"/>
      <c r="BJ332" s="535"/>
      <c r="BK332" s="535"/>
      <c r="BL332" s="535"/>
      <c r="BM332" s="535"/>
      <c r="BN332" s="535"/>
      <c r="BO332" s="535"/>
      <c r="BP332" s="535"/>
      <c r="BQ332" s="535"/>
      <c r="BR332" s="535"/>
      <c r="BS332" s="535"/>
      <c r="BT332" s="535"/>
    </row>
    <row r="333" spans="2:72">
      <c r="B333" s="535"/>
      <c r="C333" s="535"/>
      <c r="D333" s="535"/>
      <c r="E333" s="535"/>
      <c r="F333" s="493" t="e">
        <f>VLOOKUP(E333,'Trade Code'!A:B,2,FALSE)</f>
        <v>#N/A</v>
      </c>
      <c r="G333" s="535"/>
      <c r="H333" s="535"/>
      <c r="I333" s="535"/>
      <c r="J333" s="535"/>
      <c r="K333" s="535"/>
      <c r="L333" s="535"/>
      <c r="M333" s="535"/>
      <c r="N333" s="535"/>
      <c r="O333" s="535"/>
      <c r="P333" s="535"/>
      <c r="Q333" s="535"/>
      <c r="R333" s="535"/>
      <c r="S333" s="535"/>
      <c r="T333" s="535"/>
      <c r="U333" s="535"/>
      <c r="V333" s="535"/>
      <c r="W333" s="535"/>
      <c r="X333" s="535"/>
      <c r="Y333" s="535"/>
      <c r="Z333" s="535"/>
      <c r="AA333" s="535"/>
      <c r="AB333" s="535"/>
      <c r="AC333" s="535"/>
      <c r="AD333" s="535"/>
      <c r="AE333" s="535"/>
      <c r="AF333" s="535"/>
      <c r="AG333" s="535"/>
      <c r="AH333" s="535"/>
      <c r="AI333" s="535"/>
      <c r="AJ333" s="535"/>
      <c r="AK333" s="535"/>
      <c r="AL333" s="535"/>
      <c r="AM333" s="535"/>
      <c r="AN333" s="535"/>
      <c r="AO333" s="535"/>
      <c r="AP333" s="535"/>
      <c r="AQ333" s="535"/>
      <c r="AR333" s="535"/>
      <c r="AS333" s="535"/>
      <c r="AT333" s="535"/>
      <c r="AU333" s="535"/>
      <c r="AV333" s="535"/>
      <c r="AW333" s="535"/>
      <c r="AX333" s="535"/>
      <c r="AY333" s="535"/>
      <c r="AZ333" s="535"/>
      <c r="BA333" s="535"/>
      <c r="BB333" s="535"/>
      <c r="BC333" s="535"/>
      <c r="BD333" s="535"/>
      <c r="BE333" s="535"/>
      <c r="BF333" s="535"/>
      <c r="BG333" s="535"/>
      <c r="BH333" s="535"/>
      <c r="BI333" s="535"/>
      <c r="BJ333" s="535"/>
      <c r="BK333" s="535"/>
      <c r="BL333" s="535"/>
      <c r="BM333" s="535"/>
      <c r="BN333" s="535"/>
      <c r="BO333" s="535"/>
      <c r="BP333" s="535"/>
      <c r="BQ333" s="535"/>
      <c r="BR333" s="535"/>
      <c r="BS333" s="535"/>
      <c r="BT333" s="535"/>
    </row>
    <row r="334" spans="2:72">
      <c r="B334" s="535"/>
      <c r="C334" s="535"/>
      <c r="D334" s="535"/>
      <c r="E334" s="535"/>
      <c r="F334" s="493" t="e">
        <f>VLOOKUP(E334,'Trade Code'!A:B,2,FALSE)</f>
        <v>#N/A</v>
      </c>
      <c r="G334" s="535"/>
      <c r="H334" s="535"/>
      <c r="I334" s="535"/>
      <c r="J334" s="535"/>
      <c r="K334" s="535"/>
      <c r="L334" s="535"/>
      <c r="M334" s="535"/>
      <c r="N334" s="535"/>
      <c r="O334" s="535"/>
      <c r="P334" s="535"/>
      <c r="Q334" s="535"/>
      <c r="R334" s="535"/>
      <c r="S334" s="535"/>
      <c r="T334" s="535"/>
      <c r="U334" s="535"/>
      <c r="V334" s="535"/>
      <c r="W334" s="535"/>
      <c r="X334" s="535"/>
      <c r="Y334" s="535"/>
      <c r="Z334" s="535"/>
      <c r="AA334" s="535"/>
      <c r="AB334" s="535"/>
      <c r="AC334" s="535"/>
      <c r="AD334" s="535"/>
      <c r="AE334" s="535"/>
      <c r="AF334" s="535"/>
      <c r="AG334" s="535"/>
      <c r="AH334" s="535"/>
      <c r="AI334" s="535"/>
      <c r="AJ334" s="535"/>
      <c r="AK334" s="535"/>
      <c r="AL334" s="535"/>
      <c r="AM334" s="535"/>
      <c r="AN334" s="535"/>
      <c r="AO334" s="535"/>
      <c r="AP334" s="535"/>
      <c r="AQ334" s="535"/>
      <c r="AR334" s="535"/>
      <c r="AS334" s="535"/>
      <c r="AT334" s="535"/>
      <c r="AU334" s="535"/>
      <c r="AV334" s="535"/>
      <c r="AW334" s="535"/>
      <c r="AX334" s="535"/>
      <c r="AY334" s="535"/>
      <c r="AZ334" s="535"/>
      <c r="BA334" s="535"/>
      <c r="BB334" s="535"/>
      <c r="BC334" s="535"/>
      <c r="BD334" s="535"/>
      <c r="BE334" s="535"/>
      <c r="BF334" s="535"/>
      <c r="BG334" s="535"/>
      <c r="BH334" s="535"/>
      <c r="BI334" s="535"/>
      <c r="BJ334" s="535"/>
      <c r="BK334" s="535"/>
      <c r="BL334" s="535"/>
      <c r="BM334" s="535"/>
      <c r="BN334" s="535"/>
      <c r="BO334" s="535"/>
      <c r="BP334" s="535"/>
      <c r="BQ334" s="535"/>
      <c r="BR334" s="535"/>
      <c r="BS334" s="535"/>
      <c r="BT334" s="535"/>
    </row>
    <row r="335" spans="2:72">
      <c r="B335" s="535"/>
      <c r="C335" s="535"/>
      <c r="D335" s="535"/>
      <c r="E335" s="535"/>
      <c r="F335" s="493" t="e">
        <f>VLOOKUP(E335,'Trade Code'!A:B,2,FALSE)</f>
        <v>#N/A</v>
      </c>
      <c r="G335" s="535"/>
      <c r="H335" s="535"/>
      <c r="I335" s="535"/>
      <c r="J335" s="535"/>
      <c r="K335" s="535"/>
      <c r="L335" s="535"/>
      <c r="M335" s="535"/>
      <c r="N335" s="535"/>
      <c r="O335" s="535"/>
      <c r="P335" s="535"/>
      <c r="Q335" s="535"/>
      <c r="R335" s="535"/>
      <c r="S335" s="535"/>
      <c r="T335" s="535"/>
      <c r="U335" s="535"/>
      <c r="V335" s="535"/>
      <c r="W335" s="535"/>
      <c r="X335" s="535"/>
      <c r="Y335" s="535"/>
      <c r="Z335" s="535"/>
      <c r="AA335" s="535"/>
      <c r="AB335" s="535"/>
      <c r="AC335" s="535"/>
      <c r="AD335" s="535"/>
      <c r="AE335" s="535"/>
      <c r="AF335" s="535"/>
      <c r="AG335" s="535"/>
      <c r="AH335" s="535"/>
      <c r="AI335" s="535"/>
      <c r="AJ335" s="535"/>
      <c r="AK335" s="535"/>
      <c r="AL335" s="535"/>
      <c r="AM335" s="535"/>
      <c r="AN335" s="535"/>
      <c r="AO335" s="535"/>
      <c r="AP335" s="535"/>
      <c r="AQ335" s="535"/>
      <c r="AR335" s="535"/>
      <c r="AS335" s="535"/>
      <c r="AT335" s="535"/>
      <c r="AU335" s="535"/>
      <c r="AV335" s="535"/>
      <c r="AW335" s="535"/>
      <c r="AX335" s="535"/>
      <c r="AY335" s="535"/>
      <c r="AZ335" s="535"/>
      <c r="BA335" s="535"/>
      <c r="BB335" s="535"/>
      <c r="BC335" s="535"/>
      <c r="BD335" s="535"/>
      <c r="BE335" s="535"/>
      <c r="BF335" s="535"/>
      <c r="BG335" s="535"/>
      <c r="BH335" s="535"/>
      <c r="BI335" s="535"/>
      <c r="BJ335" s="535"/>
      <c r="BK335" s="535"/>
      <c r="BL335" s="535"/>
      <c r="BM335" s="535"/>
      <c r="BN335" s="535"/>
      <c r="BO335" s="535"/>
      <c r="BP335" s="535"/>
      <c r="BQ335" s="535"/>
      <c r="BR335" s="535"/>
      <c r="BS335" s="535"/>
      <c r="BT335" s="535"/>
    </row>
    <row r="336" spans="2:72">
      <c r="B336" s="535"/>
      <c r="C336" s="535"/>
      <c r="D336" s="535"/>
      <c r="E336" s="535"/>
      <c r="F336" s="493" t="e">
        <f>VLOOKUP(E336,'Trade Code'!A:B,2,FALSE)</f>
        <v>#N/A</v>
      </c>
      <c r="G336" s="535"/>
      <c r="H336" s="535"/>
      <c r="I336" s="535"/>
      <c r="J336" s="535"/>
      <c r="K336" s="535"/>
      <c r="L336" s="535"/>
      <c r="M336" s="535"/>
      <c r="N336" s="535"/>
      <c r="O336" s="535"/>
      <c r="P336" s="535"/>
      <c r="Q336" s="535"/>
      <c r="R336" s="535"/>
      <c r="S336" s="535"/>
      <c r="T336" s="535"/>
      <c r="U336" s="535"/>
      <c r="V336" s="535"/>
      <c r="W336" s="535"/>
      <c r="X336" s="535"/>
      <c r="Y336" s="535"/>
      <c r="Z336" s="535"/>
      <c r="AA336" s="535"/>
      <c r="AB336" s="535"/>
      <c r="AC336" s="535"/>
      <c r="AD336" s="535"/>
      <c r="AE336" s="535"/>
      <c r="AF336" s="535"/>
      <c r="AG336" s="535"/>
      <c r="AH336" s="535"/>
      <c r="AI336" s="535"/>
      <c r="AJ336" s="535"/>
      <c r="AK336" s="535"/>
      <c r="AL336" s="535"/>
      <c r="AM336" s="535"/>
      <c r="AN336" s="535"/>
      <c r="AO336" s="535"/>
      <c r="AP336" s="535"/>
      <c r="AQ336" s="535"/>
      <c r="AR336" s="535"/>
      <c r="AS336" s="535"/>
      <c r="AT336" s="535"/>
      <c r="AU336" s="535"/>
      <c r="AV336" s="535"/>
      <c r="AW336" s="535"/>
      <c r="AX336" s="535"/>
      <c r="AY336" s="535"/>
      <c r="AZ336" s="535"/>
      <c r="BA336" s="535"/>
      <c r="BB336" s="535"/>
      <c r="BC336" s="535"/>
      <c r="BD336" s="535"/>
      <c r="BE336" s="535"/>
      <c r="BF336" s="535"/>
      <c r="BG336" s="535"/>
      <c r="BH336" s="535"/>
      <c r="BI336" s="535"/>
      <c r="BJ336" s="535"/>
      <c r="BK336" s="535"/>
      <c r="BL336" s="535"/>
      <c r="BM336" s="535"/>
      <c r="BN336" s="535"/>
      <c r="BO336" s="535"/>
      <c r="BP336" s="535"/>
      <c r="BQ336" s="535"/>
      <c r="BR336" s="535"/>
      <c r="BS336" s="535"/>
      <c r="BT336" s="535"/>
    </row>
    <row r="337" spans="2:72">
      <c r="B337" s="535"/>
      <c r="C337" s="535"/>
      <c r="D337" s="535"/>
      <c r="E337" s="535"/>
      <c r="F337" s="493" t="e">
        <f>VLOOKUP(E337,'Trade Code'!A:B,2,FALSE)</f>
        <v>#N/A</v>
      </c>
      <c r="G337" s="535"/>
      <c r="H337" s="535"/>
      <c r="I337" s="535"/>
      <c r="J337" s="535"/>
      <c r="K337" s="535"/>
      <c r="L337" s="535"/>
      <c r="M337" s="535"/>
      <c r="N337" s="535"/>
      <c r="O337" s="535"/>
      <c r="P337" s="535"/>
      <c r="Q337" s="535"/>
      <c r="R337" s="535"/>
      <c r="S337" s="535"/>
      <c r="T337" s="535"/>
      <c r="U337" s="535"/>
      <c r="V337" s="535"/>
      <c r="W337" s="535"/>
      <c r="X337" s="535"/>
      <c r="Y337" s="535"/>
      <c r="Z337" s="535"/>
      <c r="AA337" s="535"/>
      <c r="AB337" s="535"/>
      <c r="AC337" s="535"/>
      <c r="AD337" s="535"/>
      <c r="AE337" s="535"/>
      <c r="AF337" s="535"/>
      <c r="AG337" s="535"/>
      <c r="AH337" s="535"/>
      <c r="AI337" s="535"/>
      <c r="AJ337" s="535"/>
      <c r="AK337" s="535"/>
      <c r="AL337" s="535"/>
      <c r="AM337" s="535"/>
      <c r="AN337" s="535"/>
      <c r="AO337" s="535"/>
      <c r="AP337" s="535"/>
      <c r="AQ337" s="535"/>
      <c r="AR337" s="535"/>
      <c r="AS337" s="535"/>
      <c r="AT337" s="535"/>
      <c r="AU337" s="535"/>
      <c r="AV337" s="535"/>
      <c r="AW337" s="535"/>
      <c r="AX337" s="535"/>
      <c r="AY337" s="535"/>
      <c r="AZ337" s="535"/>
      <c r="BA337" s="535"/>
      <c r="BB337" s="535"/>
      <c r="BC337" s="535"/>
      <c r="BD337" s="535"/>
      <c r="BE337" s="535"/>
      <c r="BF337" s="535"/>
      <c r="BG337" s="535"/>
      <c r="BH337" s="535"/>
      <c r="BI337" s="535"/>
      <c r="BJ337" s="535"/>
      <c r="BK337" s="535"/>
      <c r="BL337" s="535"/>
      <c r="BM337" s="535"/>
      <c r="BN337" s="535"/>
      <c r="BO337" s="535"/>
      <c r="BP337" s="535"/>
      <c r="BQ337" s="535"/>
      <c r="BR337" s="535"/>
      <c r="BS337" s="535"/>
      <c r="BT337" s="535"/>
    </row>
    <row r="338" spans="2:72">
      <c r="B338" s="535"/>
      <c r="C338" s="535"/>
      <c r="D338" s="535"/>
      <c r="E338" s="535"/>
      <c r="F338" s="493" t="e">
        <f>VLOOKUP(E338,'Trade Code'!A:B,2,FALSE)</f>
        <v>#N/A</v>
      </c>
      <c r="G338" s="535"/>
      <c r="H338" s="535"/>
      <c r="I338" s="535"/>
      <c r="J338" s="535"/>
      <c r="K338" s="535"/>
      <c r="L338" s="535"/>
      <c r="M338" s="535"/>
      <c r="N338" s="535"/>
      <c r="O338" s="535"/>
      <c r="P338" s="535"/>
      <c r="Q338" s="535"/>
      <c r="R338" s="535"/>
      <c r="S338" s="535"/>
      <c r="T338" s="535"/>
      <c r="U338" s="535"/>
      <c r="V338" s="535"/>
      <c r="W338" s="535"/>
      <c r="X338" s="535"/>
      <c r="Y338" s="535"/>
      <c r="Z338" s="535"/>
      <c r="AA338" s="535"/>
      <c r="AB338" s="535"/>
      <c r="AC338" s="535"/>
      <c r="AD338" s="535"/>
      <c r="AE338" s="535"/>
      <c r="AF338" s="535"/>
      <c r="AG338" s="535"/>
      <c r="AH338" s="535"/>
      <c r="AI338" s="535"/>
      <c r="AJ338" s="535"/>
      <c r="AK338" s="535"/>
      <c r="AL338" s="535"/>
      <c r="AM338" s="535"/>
      <c r="AN338" s="535"/>
      <c r="AO338" s="535"/>
      <c r="AP338" s="535"/>
      <c r="AQ338" s="535"/>
      <c r="AR338" s="535"/>
      <c r="AS338" s="535"/>
      <c r="AT338" s="535"/>
      <c r="AU338" s="535"/>
      <c r="AV338" s="535"/>
      <c r="AW338" s="535"/>
      <c r="AX338" s="535"/>
      <c r="AY338" s="535"/>
      <c r="AZ338" s="535"/>
      <c r="BA338" s="535"/>
      <c r="BB338" s="535"/>
      <c r="BC338" s="535"/>
      <c r="BD338" s="535"/>
      <c r="BE338" s="535"/>
      <c r="BF338" s="535"/>
      <c r="BG338" s="535"/>
      <c r="BH338" s="535"/>
      <c r="BI338" s="535"/>
      <c r="BJ338" s="535"/>
      <c r="BK338" s="535"/>
      <c r="BL338" s="535"/>
      <c r="BM338" s="535"/>
      <c r="BN338" s="535"/>
      <c r="BO338" s="535"/>
      <c r="BP338" s="535"/>
      <c r="BQ338" s="535"/>
      <c r="BR338" s="535"/>
      <c r="BS338" s="535"/>
      <c r="BT338" s="535"/>
    </row>
    <row r="339" spans="2:72">
      <c r="B339" s="535"/>
      <c r="C339" s="535"/>
      <c r="D339" s="535"/>
      <c r="E339" s="535"/>
      <c r="F339" s="493" t="e">
        <f>VLOOKUP(E339,'Trade Code'!A:B,2,FALSE)</f>
        <v>#N/A</v>
      </c>
      <c r="G339" s="535"/>
      <c r="H339" s="535"/>
      <c r="I339" s="535"/>
      <c r="J339" s="535"/>
      <c r="K339" s="535"/>
      <c r="L339" s="535"/>
      <c r="M339" s="535"/>
      <c r="N339" s="535"/>
      <c r="O339" s="535"/>
      <c r="P339" s="535"/>
      <c r="Q339" s="535"/>
      <c r="R339" s="535"/>
      <c r="S339" s="535"/>
      <c r="T339" s="535"/>
      <c r="U339" s="535"/>
      <c r="V339" s="535"/>
      <c r="W339" s="535"/>
      <c r="X339" s="535"/>
      <c r="Y339" s="535"/>
      <c r="Z339" s="535"/>
      <c r="AA339" s="535"/>
      <c r="AB339" s="535"/>
      <c r="AC339" s="535"/>
      <c r="AD339" s="535"/>
      <c r="AE339" s="535"/>
      <c r="AF339" s="535"/>
      <c r="AG339" s="535"/>
      <c r="AH339" s="535"/>
      <c r="AI339" s="535"/>
      <c r="AJ339" s="535"/>
      <c r="AK339" s="535"/>
      <c r="AL339" s="535"/>
      <c r="AM339" s="535"/>
      <c r="AN339" s="535"/>
      <c r="AO339" s="535"/>
      <c r="AP339" s="535"/>
      <c r="AQ339" s="535"/>
      <c r="AR339" s="535"/>
      <c r="AS339" s="535"/>
      <c r="AT339" s="535"/>
      <c r="AU339" s="535"/>
      <c r="AV339" s="535"/>
      <c r="AW339" s="535"/>
      <c r="AX339" s="535"/>
      <c r="AY339" s="535"/>
      <c r="AZ339" s="535"/>
      <c r="BA339" s="535"/>
      <c r="BB339" s="535"/>
      <c r="BC339" s="535"/>
      <c r="BD339" s="535"/>
      <c r="BE339" s="535"/>
      <c r="BF339" s="535"/>
      <c r="BG339" s="535"/>
      <c r="BH339" s="535"/>
      <c r="BI339" s="535"/>
      <c r="BJ339" s="535"/>
      <c r="BK339" s="535"/>
      <c r="BL339" s="535"/>
      <c r="BM339" s="535"/>
      <c r="BN339" s="535"/>
      <c r="BO339" s="535"/>
      <c r="BP339" s="535"/>
      <c r="BQ339" s="535"/>
      <c r="BR339" s="535"/>
      <c r="BS339" s="535"/>
      <c r="BT339" s="535"/>
    </row>
    <row r="340" spans="2:72">
      <c r="B340" s="535"/>
      <c r="C340" s="535"/>
      <c r="D340" s="535"/>
      <c r="E340" s="535"/>
      <c r="F340" s="493" t="e">
        <f>VLOOKUP(E340,'Trade Code'!A:B,2,FALSE)</f>
        <v>#N/A</v>
      </c>
      <c r="G340" s="535"/>
      <c r="H340" s="535"/>
      <c r="I340" s="535"/>
      <c r="J340" s="535"/>
      <c r="K340" s="535"/>
      <c r="L340" s="535"/>
      <c r="M340" s="535"/>
      <c r="N340" s="535"/>
      <c r="O340" s="535"/>
      <c r="P340" s="535"/>
      <c r="Q340" s="535"/>
      <c r="R340" s="535"/>
      <c r="S340" s="535"/>
      <c r="T340" s="535"/>
      <c r="U340" s="535"/>
      <c r="V340" s="535"/>
      <c r="W340" s="535"/>
      <c r="X340" s="535"/>
      <c r="Y340" s="535"/>
      <c r="Z340" s="535"/>
      <c r="AA340" s="535"/>
      <c r="AB340" s="535"/>
      <c r="AC340" s="535"/>
      <c r="AD340" s="535"/>
      <c r="AE340" s="535"/>
      <c r="AF340" s="535"/>
      <c r="AG340" s="535"/>
      <c r="AH340" s="535"/>
      <c r="AI340" s="535"/>
      <c r="AJ340" s="535"/>
      <c r="AK340" s="535"/>
      <c r="AL340" s="535"/>
      <c r="AM340" s="535"/>
      <c r="AN340" s="535"/>
      <c r="AO340" s="535"/>
      <c r="AP340" s="535"/>
      <c r="AQ340" s="535"/>
      <c r="AR340" s="535"/>
      <c r="AS340" s="535"/>
      <c r="AT340" s="535"/>
      <c r="AU340" s="535"/>
      <c r="AV340" s="535"/>
      <c r="AW340" s="535"/>
      <c r="AX340" s="535"/>
      <c r="AY340" s="535"/>
      <c r="AZ340" s="535"/>
      <c r="BA340" s="535"/>
      <c r="BB340" s="535"/>
      <c r="BC340" s="535"/>
      <c r="BD340" s="535"/>
      <c r="BE340" s="535"/>
      <c r="BF340" s="535"/>
      <c r="BG340" s="535"/>
      <c r="BH340" s="535"/>
      <c r="BI340" s="535"/>
      <c r="BJ340" s="535"/>
      <c r="BK340" s="535"/>
      <c r="BL340" s="535"/>
      <c r="BM340" s="535"/>
      <c r="BN340" s="535"/>
      <c r="BO340" s="535"/>
      <c r="BP340" s="535"/>
      <c r="BQ340" s="535"/>
      <c r="BR340" s="535"/>
      <c r="BS340" s="535"/>
      <c r="BT340" s="535"/>
    </row>
    <row r="341" spans="2:72">
      <c r="B341" s="535"/>
      <c r="C341" s="535"/>
      <c r="D341" s="535"/>
      <c r="E341" s="535"/>
      <c r="F341" s="493" t="e">
        <f>VLOOKUP(E341,'Trade Code'!A:B,2,FALSE)</f>
        <v>#N/A</v>
      </c>
      <c r="G341" s="535"/>
      <c r="H341" s="535"/>
      <c r="I341" s="535"/>
      <c r="J341" s="535"/>
      <c r="K341" s="535"/>
      <c r="L341" s="535"/>
      <c r="M341" s="535"/>
      <c r="N341" s="535"/>
      <c r="O341" s="535"/>
      <c r="P341" s="535"/>
      <c r="Q341" s="535"/>
      <c r="R341" s="535"/>
      <c r="S341" s="535"/>
      <c r="T341" s="535"/>
      <c r="U341" s="535"/>
      <c r="V341" s="535"/>
      <c r="W341" s="535"/>
      <c r="X341" s="535"/>
      <c r="Y341" s="535"/>
      <c r="Z341" s="535"/>
      <c r="AA341" s="535"/>
      <c r="AB341" s="535"/>
      <c r="AC341" s="535"/>
      <c r="AD341" s="535"/>
      <c r="AE341" s="535"/>
      <c r="AF341" s="535"/>
      <c r="AG341" s="535"/>
      <c r="AH341" s="535"/>
      <c r="AI341" s="535"/>
      <c r="AJ341" s="535"/>
      <c r="AK341" s="535"/>
      <c r="AL341" s="535"/>
      <c r="AM341" s="535"/>
      <c r="AN341" s="535"/>
      <c r="AO341" s="535"/>
      <c r="AP341" s="535"/>
      <c r="AQ341" s="535"/>
      <c r="AR341" s="535"/>
      <c r="AS341" s="535"/>
      <c r="AT341" s="535"/>
      <c r="AU341" s="535"/>
      <c r="AV341" s="535"/>
      <c r="AW341" s="535"/>
      <c r="AX341" s="535"/>
      <c r="AY341" s="535"/>
      <c r="AZ341" s="535"/>
      <c r="BA341" s="535"/>
      <c r="BB341" s="535"/>
      <c r="BC341" s="535"/>
      <c r="BD341" s="535"/>
      <c r="BE341" s="535"/>
      <c r="BF341" s="535"/>
      <c r="BG341" s="535"/>
      <c r="BH341" s="535"/>
      <c r="BI341" s="535"/>
      <c r="BJ341" s="535"/>
      <c r="BK341" s="535"/>
      <c r="BL341" s="535"/>
      <c r="BM341" s="535"/>
      <c r="BN341" s="535"/>
      <c r="BO341" s="535"/>
      <c r="BP341" s="535"/>
      <c r="BQ341" s="535"/>
      <c r="BR341" s="535"/>
      <c r="BS341" s="535"/>
      <c r="BT341" s="535"/>
    </row>
    <row r="342" spans="2:72">
      <c r="B342" s="535"/>
      <c r="C342" s="535"/>
      <c r="D342" s="535"/>
      <c r="E342" s="535"/>
      <c r="F342" s="493" t="e">
        <f>VLOOKUP(E342,'Trade Code'!A:B,2,FALSE)</f>
        <v>#N/A</v>
      </c>
      <c r="G342" s="535"/>
      <c r="H342" s="535"/>
      <c r="I342" s="535"/>
      <c r="J342" s="535"/>
      <c r="K342" s="535"/>
      <c r="L342" s="535"/>
      <c r="M342" s="535"/>
      <c r="N342" s="535"/>
      <c r="O342" s="535"/>
      <c r="P342" s="535"/>
      <c r="Q342" s="535"/>
      <c r="R342" s="535"/>
      <c r="S342" s="535"/>
      <c r="T342" s="535"/>
      <c r="U342" s="535"/>
      <c r="V342" s="535"/>
      <c r="W342" s="535"/>
      <c r="X342" s="535"/>
      <c r="Y342" s="535"/>
      <c r="Z342" s="535"/>
      <c r="AA342" s="535"/>
      <c r="AB342" s="535"/>
      <c r="AC342" s="535"/>
      <c r="AD342" s="535"/>
      <c r="AE342" s="535"/>
      <c r="AF342" s="535"/>
      <c r="AG342" s="535"/>
      <c r="AH342" s="535"/>
      <c r="AI342" s="535"/>
      <c r="AJ342" s="535"/>
      <c r="AK342" s="535"/>
      <c r="AL342" s="535"/>
      <c r="AM342" s="535"/>
      <c r="AN342" s="535"/>
      <c r="AO342" s="535"/>
      <c r="AP342" s="535"/>
      <c r="AQ342" s="535"/>
      <c r="AR342" s="535"/>
      <c r="AS342" s="535"/>
      <c r="AT342" s="535"/>
      <c r="AU342" s="535"/>
      <c r="AV342" s="535"/>
      <c r="AW342" s="535"/>
      <c r="AX342" s="535"/>
      <c r="AY342" s="535"/>
      <c r="AZ342" s="535"/>
      <c r="BA342" s="535"/>
      <c r="BB342" s="535"/>
      <c r="BC342" s="535"/>
      <c r="BD342" s="535"/>
      <c r="BE342" s="535"/>
      <c r="BF342" s="535"/>
      <c r="BG342" s="535"/>
      <c r="BH342" s="535"/>
      <c r="BI342" s="535"/>
      <c r="BJ342" s="535"/>
      <c r="BK342" s="535"/>
      <c r="BL342" s="535"/>
      <c r="BM342" s="535"/>
      <c r="BN342" s="535"/>
      <c r="BO342" s="535"/>
      <c r="BP342" s="535"/>
      <c r="BQ342" s="535"/>
      <c r="BR342" s="535"/>
      <c r="BS342" s="535"/>
      <c r="BT342" s="535"/>
    </row>
    <row r="343" spans="2:72">
      <c r="B343" s="535"/>
      <c r="C343" s="535"/>
      <c r="D343" s="535"/>
      <c r="E343" s="535"/>
      <c r="F343" s="493" t="e">
        <f>VLOOKUP(E343,'Trade Code'!A:B,2,FALSE)</f>
        <v>#N/A</v>
      </c>
      <c r="G343" s="535"/>
      <c r="H343" s="535"/>
      <c r="I343" s="535"/>
      <c r="J343" s="535"/>
      <c r="K343" s="535"/>
      <c r="L343" s="535"/>
      <c r="M343" s="535"/>
      <c r="N343" s="535"/>
      <c r="O343" s="535"/>
      <c r="P343" s="535"/>
      <c r="Q343" s="535"/>
      <c r="R343" s="535"/>
      <c r="S343" s="535"/>
      <c r="T343" s="535"/>
      <c r="U343" s="535"/>
      <c r="V343" s="535"/>
      <c r="W343" s="535"/>
      <c r="X343" s="535"/>
      <c r="Y343" s="535"/>
      <c r="Z343" s="535"/>
      <c r="AA343" s="535"/>
      <c r="AB343" s="535"/>
      <c r="AC343" s="535"/>
      <c r="AD343" s="535"/>
      <c r="AE343" s="535"/>
      <c r="AF343" s="535"/>
      <c r="AG343" s="535"/>
      <c r="AH343" s="535"/>
      <c r="AI343" s="535"/>
      <c r="AJ343" s="535"/>
      <c r="AK343" s="535"/>
      <c r="AL343" s="535"/>
      <c r="AM343" s="535"/>
      <c r="AN343" s="535"/>
      <c r="AO343" s="535"/>
      <c r="AP343" s="535"/>
      <c r="AQ343" s="535"/>
      <c r="AR343" s="535"/>
      <c r="AS343" s="535"/>
      <c r="AT343" s="535"/>
      <c r="AU343" s="535"/>
      <c r="AV343" s="535"/>
      <c r="AW343" s="535"/>
      <c r="AX343" s="535"/>
      <c r="AY343" s="535"/>
      <c r="AZ343" s="535"/>
      <c r="BA343" s="535"/>
      <c r="BB343" s="535"/>
      <c r="BC343" s="535"/>
      <c r="BD343" s="535"/>
      <c r="BE343" s="535"/>
      <c r="BF343" s="535"/>
      <c r="BG343" s="535"/>
      <c r="BH343" s="535"/>
      <c r="BI343" s="535"/>
      <c r="BJ343" s="535"/>
      <c r="BK343" s="535"/>
      <c r="BL343" s="535"/>
      <c r="BM343" s="535"/>
      <c r="BN343" s="535"/>
      <c r="BO343" s="535"/>
      <c r="BP343" s="535"/>
      <c r="BQ343" s="535"/>
      <c r="BR343" s="535"/>
      <c r="BS343" s="535"/>
      <c r="BT343" s="535"/>
    </row>
    <row r="344" spans="2:72">
      <c r="B344" s="535"/>
      <c r="C344" s="535"/>
      <c r="D344" s="535"/>
      <c r="E344" s="535"/>
      <c r="F344" s="493" t="e">
        <f>VLOOKUP(E344,'Trade Code'!A:B,2,FALSE)</f>
        <v>#N/A</v>
      </c>
      <c r="G344" s="535"/>
      <c r="H344" s="535"/>
      <c r="I344" s="535"/>
      <c r="J344" s="535"/>
      <c r="K344" s="535"/>
      <c r="L344" s="535"/>
      <c r="M344" s="535"/>
      <c r="N344" s="535"/>
      <c r="O344" s="535"/>
      <c r="P344" s="535"/>
      <c r="Q344" s="535"/>
      <c r="R344" s="535"/>
      <c r="S344" s="535"/>
      <c r="T344" s="535"/>
      <c r="U344" s="535"/>
      <c r="V344" s="535"/>
      <c r="W344" s="535"/>
      <c r="X344" s="535"/>
      <c r="Y344" s="535"/>
      <c r="Z344" s="535"/>
      <c r="AA344" s="535"/>
      <c r="AB344" s="535"/>
      <c r="AC344" s="535"/>
      <c r="AD344" s="535"/>
      <c r="AE344" s="535"/>
      <c r="AF344" s="535"/>
      <c r="AG344" s="535"/>
      <c r="AH344" s="535"/>
      <c r="AI344" s="535"/>
      <c r="AJ344" s="535"/>
      <c r="AK344" s="535"/>
      <c r="AL344" s="535"/>
      <c r="AM344" s="535"/>
      <c r="AN344" s="535"/>
      <c r="AO344" s="535"/>
      <c r="AP344" s="535"/>
      <c r="AQ344" s="535"/>
      <c r="AR344" s="535"/>
      <c r="AS344" s="535"/>
      <c r="AT344" s="535"/>
      <c r="AU344" s="535"/>
      <c r="AV344" s="535"/>
      <c r="AW344" s="535"/>
      <c r="AX344" s="535"/>
      <c r="AY344" s="535"/>
      <c r="AZ344" s="535"/>
      <c r="BA344" s="535"/>
      <c r="BB344" s="535"/>
      <c r="BC344" s="535"/>
      <c r="BD344" s="535"/>
      <c r="BE344" s="535"/>
      <c r="BF344" s="535"/>
      <c r="BG344" s="535"/>
      <c r="BH344" s="535"/>
      <c r="BI344" s="535"/>
      <c r="BJ344" s="535"/>
      <c r="BK344" s="535"/>
      <c r="BL344" s="535"/>
      <c r="BM344" s="535"/>
      <c r="BN344" s="535"/>
      <c r="BO344" s="535"/>
      <c r="BP344" s="535"/>
      <c r="BQ344" s="535"/>
      <c r="BR344" s="535"/>
      <c r="BS344" s="535"/>
      <c r="BT344" s="535"/>
    </row>
    <row r="345" spans="2:72">
      <c r="B345" s="535"/>
      <c r="C345" s="535"/>
      <c r="D345" s="535"/>
      <c r="E345" s="535"/>
      <c r="F345" s="493" t="e">
        <f>VLOOKUP(E345,'Trade Code'!A:B,2,FALSE)</f>
        <v>#N/A</v>
      </c>
      <c r="G345" s="535"/>
      <c r="H345" s="535"/>
      <c r="I345" s="535"/>
      <c r="J345" s="535"/>
      <c r="K345" s="535"/>
      <c r="L345" s="535"/>
      <c r="M345" s="535"/>
      <c r="N345" s="535"/>
      <c r="O345" s="535"/>
      <c r="P345" s="535"/>
      <c r="Q345" s="535"/>
      <c r="R345" s="535"/>
      <c r="S345" s="535"/>
      <c r="T345" s="535"/>
      <c r="U345" s="535"/>
      <c r="V345" s="535"/>
      <c r="W345" s="535"/>
      <c r="X345" s="535"/>
      <c r="Y345" s="535"/>
      <c r="Z345" s="535"/>
      <c r="AA345" s="535"/>
      <c r="AB345" s="535"/>
      <c r="AC345" s="535"/>
      <c r="AD345" s="535"/>
      <c r="AE345" s="535"/>
      <c r="AF345" s="535"/>
      <c r="AG345" s="535"/>
      <c r="AH345" s="535"/>
      <c r="AI345" s="535"/>
      <c r="AJ345" s="535"/>
      <c r="AK345" s="535"/>
      <c r="AL345" s="535"/>
      <c r="AM345" s="535"/>
      <c r="AN345" s="535"/>
      <c r="AO345" s="535"/>
      <c r="AP345" s="535"/>
      <c r="AQ345" s="535"/>
      <c r="AR345" s="535"/>
      <c r="AS345" s="535"/>
      <c r="AT345" s="535"/>
      <c r="AU345" s="535"/>
      <c r="AV345" s="535"/>
      <c r="AW345" s="535"/>
      <c r="AX345" s="535"/>
      <c r="AY345" s="535"/>
      <c r="AZ345" s="535"/>
      <c r="BA345" s="535"/>
      <c r="BB345" s="535"/>
      <c r="BC345" s="535"/>
      <c r="BD345" s="535"/>
      <c r="BE345" s="535"/>
      <c r="BF345" s="535"/>
      <c r="BG345" s="535"/>
      <c r="BH345" s="535"/>
      <c r="BI345" s="535"/>
      <c r="BJ345" s="535"/>
      <c r="BK345" s="535"/>
      <c r="BL345" s="535"/>
      <c r="BM345" s="535"/>
      <c r="BN345" s="535"/>
      <c r="BO345" s="535"/>
      <c r="BP345" s="535"/>
      <c r="BQ345" s="535"/>
      <c r="BR345" s="535"/>
      <c r="BS345" s="535"/>
      <c r="BT345" s="535"/>
    </row>
    <row r="346" spans="2:72">
      <c r="B346" s="535"/>
      <c r="C346" s="535"/>
      <c r="D346" s="535"/>
      <c r="E346" s="535"/>
      <c r="F346" s="493" t="e">
        <f>VLOOKUP(E346,'Trade Code'!A:B,2,FALSE)</f>
        <v>#N/A</v>
      </c>
      <c r="G346" s="535"/>
      <c r="H346" s="535"/>
      <c r="I346" s="535"/>
      <c r="J346" s="535"/>
      <c r="K346" s="535"/>
      <c r="L346" s="535"/>
      <c r="M346" s="535"/>
      <c r="N346" s="535"/>
      <c r="O346" s="535"/>
      <c r="P346" s="535"/>
      <c r="Q346" s="535"/>
      <c r="R346" s="535"/>
      <c r="S346" s="535"/>
      <c r="T346" s="535"/>
      <c r="U346" s="535"/>
      <c r="V346" s="535"/>
      <c r="W346" s="535"/>
      <c r="X346" s="535"/>
      <c r="Y346" s="535"/>
      <c r="Z346" s="535"/>
      <c r="AA346" s="535"/>
      <c r="AB346" s="535"/>
      <c r="AC346" s="535"/>
      <c r="AD346" s="535"/>
      <c r="AE346" s="535"/>
      <c r="AF346" s="535"/>
      <c r="AG346" s="535"/>
      <c r="AH346" s="535"/>
      <c r="AI346" s="535"/>
      <c r="AJ346" s="535"/>
      <c r="AK346" s="535"/>
      <c r="AL346" s="535"/>
      <c r="AM346" s="535"/>
      <c r="AN346" s="535"/>
      <c r="AO346" s="535"/>
      <c r="AP346" s="535"/>
      <c r="AQ346" s="535"/>
      <c r="AR346" s="535"/>
      <c r="AS346" s="535"/>
      <c r="AT346" s="535"/>
      <c r="AU346" s="535"/>
      <c r="AV346" s="535"/>
      <c r="AW346" s="535"/>
      <c r="AX346" s="535"/>
      <c r="AY346" s="535"/>
      <c r="AZ346" s="535"/>
      <c r="BA346" s="535"/>
      <c r="BB346" s="535"/>
      <c r="BC346" s="535"/>
      <c r="BD346" s="535"/>
      <c r="BE346" s="535"/>
      <c r="BF346" s="535"/>
      <c r="BG346" s="535"/>
      <c r="BH346" s="535"/>
      <c r="BI346" s="535"/>
      <c r="BJ346" s="535"/>
      <c r="BK346" s="535"/>
      <c r="BL346" s="535"/>
      <c r="BM346" s="535"/>
      <c r="BN346" s="535"/>
      <c r="BO346" s="535"/>
      <c r="BP346" s="535"/>
      <c r="BQ346" s="535"/>
      <c r="BR346" s="535"/>
      <c r="BS346" s="535"/>
      <c r="BT346" s="535"/>
    </row>
    <row r="347" spans="2:72">
      <c r="B347" s="535"/>
      <c r="C347" s="535"/>
      <c r="D347" s="535"/>
      <c r="E347" s="535"/>
      <c r="F347" s="493" t="e">
        <f>VLOOKUP(E347,'Trade Code'!A:B,2,FALSE)</f>
        <v>#N/A</v>
      </c>
      <c r="G347" s="535"/>
      <c r="H347" s="535"/>
      <c r="I347" s="535"/>
      <c r="J347" s="535"/>
      <c r="K347" s="535"/>
      <c r="L347" s="535"/>
      <c r="M347" s="535"/>
      <c r="N347" s="535"/>
      <c r="O347" s="535"/>
      <c r="P347" s="535"/>
      <c r="Q347" s="535"/>
      <c r="R347" s="535"/>
      <c r="S347" s="535"/>
      <c r="T347" s="535"/>
      <c r="U347" s="535"/>
      <c r="V347" s="535"/>
      <c r="W347" s="535"/>
      <c r="X347" s="535"/>
      <c r="Y347" s="535"/>
      <c r="Z347" s="535"/>
      <c r="AA347" s="535"/>
      <c r="AB347" s="535"/>
      <c r="AC347" s="535"/>
      <c r="AD347" s="535"/>
      <c r="AE347" s="535"/>
      <c r="AF347" s="535"/>
      <c r="AG347" s="535"/>
      <c r="AH347" s="535"/>
      <c r="AI347" s="535"/>
      <c r="AJ347" s="535"/>
      <c r="AK347" s="535"/>
      <c r="AL347" s="535"/>
      <c r="AM347" s="535"/>
      <c r="AN347" s="535"/>
      <c r="AO347" s="535"/>
      <c r="AP347" s="535"/>
      <c r="AQ347" s="535"/>
      <c r="AR347" s="535"/>
      <c r="AS347" s="535"/>
      <c r="AT347" s="535"/>
      <c r="AU347" s="535"/>
      <c r="AV347" s="535"/>
      <c r="AW347" s="535"/>
      <c r="AX347" s="535"/>
      <c r="AY347" s="535"/>
      <c r="AZ347" s="535"/>
      <c r="BA347" s="535"/>
      <c r="BB347" s="535"/>
      <c r="BC347" s="535"/>
      <c r="BD347" s="535"/>
      <c r="BE347" s="535"/>
      <c r="BF347" s="535"/>
      <c r="BG347" s="535"/>
      <c r="BH347" s="535"/>
      <c r="BI347" s="535"/>
      <c r="BJ347" s="535"/>
      <c r="BK347" s="535"/>
      <c r="BL347" s="535"/>
      <c r="BM347" s="535"/>
      <c r="BN347" s="535"/>
      <c r="BO347" s="535"/>
      <c r="BP347" s="535"/>
      <c r="BQ347" s="535"/>
      <c r="BR347" s="535"/>
      <c r="BS347" s="535"/>
      <c r="BT347" s="535"/>
    </row>
    <row r="348" spans="2:72">
      <c r="B348" s="535"/>
      <c r="C348" s="535"/>
      <c r="D348" s="535"/>
      <c r="E348" s="535"/>
      <c r="F348" s="493" t="e">
        <f>VLOOKUP(E348,'Trade Code'!A:B,2,FALSE)</f>
        <v>#N/A</v>
      </c>
      <c r="G348" s="535"/>
      <c r="H348" s="535"/>
      <c r="I348" s="535"/>
      <c r="J348" s="535"/>
      <c r="K348" s="535"/>
      <c r="L348" s="535"/>
      <c r="M348" s="535"/>
      <c r="N348" s="535"/>
      <c r="O348" s="535"/>
      <c r="P348" s="535"/>
      <c r="Q348" s="535"/>
      <c r="R348" s="535"/>
      <c r="S348" s="535"/>
      <c r="T348" s="535"/>
      <c r="U348" s="535"/>
      <c r="V348" s="535"/>
      <c r="W348" s="535"/>
      <c r="X348" s="535"/>
      <c r="Y348" s="535"/>
      <c r="Z348" s="535"/>
      <c r="AA348" s="535"/>
      <c r="AB348" s="535"/>
      <c r="AC348" s="535"/>
      <c r="AD348" s="535"/>
      <c r="AE348" s="535"/>
      <c r="AF348" s="535"/>
      <c r="AG348" s="535"/>
      <c r="AH348" s="535"/>
      <c r="AI348" s="535"/>
      <c r="AJ348" s="535"/>
      <c r="AK348" s="535"/>
      <c r="AL348" s="535"/>
      <c r="AM348" s="535"/>
      <c r="AN348" s="535"/>
      <c r="AO348" s="535"/>
      <c r="AP348" s="535"/>
      <c r="AQ348" s="535"/>
      <c r="AR348" s="535"/>
      <c r="AS348" s="535"/>
      <c r="AT348" s="535"/>
      <c r="AU348" s="535"/>
      <c r="AV348" s="535"/>
      <c r="AW348" s="535"/>
      <c r="AX348" s="535"/>
      <c r="AY348" s="535"/>
      <c r="AZ348" s="535"/>
      <c r="BA348" s="535"/>
      <c r="BB348" s="535"/>
      <c r="BC348" s="535"/>
      <c r="BD348" s="535"/>
      <c r="BE348" s="535"/>
      <c r="BF348" s="535"/>
      <c r="BG348" s="535"/>
      <c r="BH348" s="535"/>
      <c r="BI348" s="535"/>
      <c r="BJ348" s="535"/>
      <c r="BK348" s="535"/>
      <c r="BL348" s="535"/>
      <c r="BM348" s="535"/>
      <c r="BN348" s="535"/>
      <c r="BO348" s="535"/>
      <c r="BP348" s="535"/>
      <c r="BQ348" s="535"/>
      <c r="BR348" s="535"/>
      <c r="BS348" s="535"/>
      <c r="BT348" s="535"/>
    </row>
    <row r="349" spans="2:72">
      <c r="B349" s="535"/>
      <c r="C349" s="535"/>
      <c r="D349" s="535"/>
      <c r="E349" s="535"/>
      <c r="F349" s="493" t="e">
        <f>VLOOKUP(E349,'Trade Code'!A:B,2,FALSE)</f>
        <v>#N/A</v>
      </c>
      <c r="G349" s="535"/>
      <c r="H349" s="535"/>
      <c r="I349" s="535"/>
      <c r="J349" s="535"/>
      <c r="K349" s="535"/>
      <c r="L349" s="535"/>
      <c r="M349" s="535"/>
      <c r="N349" s="535"/>
      <c r="O349" s="535"/>
      <c r="P349" s="535"/>
      <c r="Q349" s="535"/>
      <c r="R349" s="535"/>
      <c r="S349" s="535"/>
      <c r="T349" s="535"/>
      <c r="U349" s="535"/>
      <c r="V349" s="535"/>
      <c r="W349" s="535"/>
      <c r="X349" s="535"/>
      <c r="Y349" s="535"/>
      <c r="Z349" s="535"/>
      <c r="AA349" s="535"/>
      <c r="AB349" s="535"/>
      <c r="AC349" s="535"/>
      <c r="AD349" s="535"/>
      <c r="AE349" s="535"/>
      <c r="AF349" s="535"/>
      <c r="AG349" s="535"/>
      <c r="AH349" s="535"/>
      <c r="AI349" s="535"/>
      <c r="AJ349" s="535"/>
      <c r="AK349" s="535"/>
      <c r="AL349" s="535"/>
      <c r="AM349" s="535"/>
      <c r="AN349" s="535"/>
      <c r="AO349" s="535"/>
      <c r="AP349" s="535"/>
      <c r="AQ349" s="535"/>
      <c r="AR349" s="535"/>
      <c r="AS349" s="535"/>
      <c r="AT349" s="535"/>
      <c r="AU349" s="535"/>
      <c r="AV349" s="535"/>
      <c r="AW349" s="535"/>
      <c r="AX349" s="535"/>
      <c r="AY349" s="535"/>
      <c r="AZ349" s="535"/>
      <c r="BA349" s="535"/>
      <c r="BB349" s="535"/>
      <c r="BC349" s="535"/>
      <c r="BD349" s="535"/>
      <c r="BE349" s="535"/>
      <c r="BF349" s="535"/>
      <c r="BG349" s="535"/>
      <c r="BH349" s="535"/>
      <c r="BI349" s="535"/>
      <c r="BJ349" s="535"/>
      <c r="BK349" s="535"/>
      <c r="BL349" s="535"/>
      <c r="BM349" s="535"/>
      <c r="BN349" s="535"/>
      <c r="BO349" s="535"/>
      <c r="BP349" s="535"/>
      <c r="BQ349" s="535"/>
      <c r="BR349" s="535"/>
      <c r="BS349" s="535"/>
      <c r="BT349" s="535"/>
    </row>
    <row r="350" spans="2:72">
      <c r="B350" s="535"/>
      <c r="C350" s="535"/>
      <c r="D350" s="535"/>
      <c r="E350" s="535"/>
      <c r="F350" s="493" t="e">
        <f>VLOOKUP(E350,'Trade Code'!A:B,2,FALSE)</f>
        <v>#N/A</v>
      </c>
      <c r="G350" s="535"/>
      <c r="H350" s="535"/>
      <c r="I350" s="535"/>
      <c r="J350" s="535"/>
      <c r="K350" s="535"/>
      <c r="L350" s="535"/>
      <c r="M350" s="535"/>
      <c r="N350" s="535"/>
      <c r="O350" s="535"/>
      <c r="P350" s="535"/>
      <c r="Q350" s="535"/>
      <c r="R350" s="535"/>
      <c r="S350" s="535"/>
      <c r="T350" s="535"/>
      <c r="U350" s="535"/>
      <c r="V350" s="535"/>
      <c r="W350" s="535"/>
      <c r="X350" s="535"/>
      <c r="Y350" s="535"/>
      <c r="Z350" s="535"/>
      <c r="AA350" s="535"/>
      <c r="AB350" s="535"/>
      <c r="AC350" s="535"/>
      <c r="AD350" s="535"/>
      <c r="AE350" s="535"/>
      <c r="AF350" s="535"/>
      <c r="AG350" s="535"/>
      <c r="AH350" s="535"/>
      <c r="AI350" s="535"/>
      <c r="AJ350" s="535"/>
      <c r="AK350" s="535"/>
      <c r="AL350" s="535"/>
      <c r="AM350" s="535"/>
      <c r="AN350" s="535"/>
      <c r="AO350" s="535"/>
      <c r="AP350" s="535"/>
      <c r="AQ350" s="535"/>
      <c r="AR350" s="535"/>
      <c r="AS350" s="535"/>
      <c r="AT350" s="535"/>
      <c r="AU350" s="535"/>
      <c r="AV350" s="535"/>
      <c r="AW350" s="535"/>
      <c r="AX350" s="535"/>
      <c r="AY350" s="535"/>
      <c r="AZ350" s="535"/>
      <c r="BA350" s="535"/>
      <c r="BB350" s="535"/>
      <c r="BC350" s="535"/>
      <c r="BD350" s="535"/>
      <c r="BE350" s="535"/>
      <c r="BF350" s="535"/>
      <c r="BG350" s="535"/>
      <c r="BH350" s="535"/>
      <c r="BI350" s="535"/>
      <c r="BJ350" s="535"/>
      <c r="BK350" s="535"/>
      <c r="BL350" s="535"/>
      <c r="BM350" s="535"/>
      <c r="BN350" s="535"/>
      <c r="BO350" s="535"/>
      <c r="BP350" s="535"/>
      <c r="BQ350" s="535"/>
      <c r="BR350" s="535"/>
      <c r="BS350" s="535"/>
      <c r="BT350" s="535"/>
    </row>
    <row r="351" spans="2:72">
      <c r="B351" s="535"/>
      <c r="C351" s="535"/>
      <c r="D351" s="535"/>
      <c r="E351" s="535"/>
      <c r="F351" s="493" t="e">
        <f>VLOOKUP(E351,'Trade Code'!A:B,2,FALSE)</f>
        <v>#N/A</v>
      </c>
      <c r="G351" s="535"/>
      <c r="H351" s="535"/>
      <c r="I351" s="535"/>
      <c r="J351" s="535"/>
      <c r="K351" s="535"/>
      <c r="L351" s="535"/>
      <c r="M351" s="535"/>
      <c r="N351" s="535"/>
      <c r="O351" s="535"/>
      <c r="P351" s="535"/>
      <c r="Q351" s="535"/>
      <c r="R351" s="535"/>
      <c r="S351" s="535"/>
      <c r="T351" s="535"/>
      <c r="U351" s="535"/>
      <c r="V351" s="535"/>
      <c r="W351" s="535"/>
      <c r="X351" s="535"/>
      <c r="Y351" s="535"/>
      <c r="Z351" s="535"/>
      <c r="AA351" s="535"/>
      <c r="AB351" s="535"/>
      <c r="AC351" s="535"/>
      <c r="AD351" s="535"/>
      <c r="AE351" s="535"/>
      <c r="AF351" s="535"/>
      <c r="AG351" s="535"/>
      <c r="AH351" s="535"/>
      <c r="AI351" s="535"/>
      <c r="AJ351" s="535"/>
      <c r="AK351" s="535"/>
      <c r="AL351" s="535"/>
      <c r="AM351" s="535"/>
      <c r="AN351" s="535"/>
      <c r="AO351" s="535"/>
      <c r="AP351" s="535"/>
      <c r="AQ351" s="535"/>
      <c r="AR351" s="535"/>
      <c r="AS351" s="535"/>
      <c r="AT351" s="535"/>
      <c r="AU351" s="535"/>
      <c r="AV351" s="535"/>
      <c r="AW351" s="535"/>
      <c r="AX351" s="535"/>
      <c r="AY351" s="535"/>
      <c r="AZ351" s="535"/>
      <c r="BA351" s="535"/>
      <c r="BB351" s="535"/>
      <c r="BC351" s="535"/>
      <c r="BD351" s="535"/>
      <c r="BE351" s="535"/>
      <c r="BF351" s="535"/>
      <c r="BG351" s="535"/>
      <c r="BH351" s="535"/>
      <c r="BI351" s="535"/>
      <c r="BJ351" s="535"/>
      <c r="BK351" s="535"/>
      <c r="BL351" s="535"/>
      <c r="BM351" s="535"/>
      <c r="BN351" s="535"/>
      <c r="BO351" s="535"/>
      <c r="BP351" s="535"/>
      <c r="BQ351" s="535"/>
      <c r="BR351" s="535"/>
      <c r="BS351" s="535"/>
      <c r="BT351" s="535"/>
    </row>
    <row r="352" spans="2:72">
      <c r="B352" s="535"/>
      <c r="C352" s="535"/>
      <c r="D352" s="535"/>
      <c r="E352" s="535"/>
      <c r="F352" s="493" t="e">
        <f>VLOOKUP(E352,'Trade Code'!A:B,2,FALSE)</f>
        <v>#N/A</v>
      </c>
      <c r="G352" s="535"/>
      <c r="H352" s="535"/>
      <c r="I352" s="535"/>
      <c r="J352" s="535"/>
      <c r="K352" s="535"/>
      <c r="L352" s="535"/>
      <c r="M352" s="535"/>
      <c r="N352" s="535"/>
      <c r="O352" s="535"/>
      <c r="P352" s="535"/>
      <c r="Q352" s="535"/>
      <c r="R352" s="535"/>
      <c r="S352" s="535"/>
      <c r="T352" s="535"/>
      <c r="U352" s="535"/>
      <c r="V352" s="535"/>
      <c r="W352" s="535"/>
      <c r="X352" s="535"/>
      <c r="Y352" s="535"/>
      <c r="Z352" s="535"/>
      <c r="AA352" s="535"/>
      <c r="AB352" s="535"/>
      <c r="AC352" s="535"/>
      <c r="AD352" s="535"/>
      <c r="AE352" s="535"/>
      <c r="AF352" s="535"/>
      <c r="AG352" s="535"/>
      <c r="AH352" s="535"/>
      <c r="AI352" s="535"/>
      <c r="AJ352" s="535"/>
      <c r="AK352" s="535"/>
      <c r="AL352" s="535"/>
      <c r="AM352" s="535"/>
      <c r="AN352" s="535"/>
      <c r="AO352" s="535"/>
      <c r="AP352" s="535"/>
      <c r="AQ352" s="535"/>
      <c r="AR352" s="535"/>
      <c r="AS352" s="535"/>
      <c r="AT352" s="535"/>
      <c r="AU352" s="535"/>
      <c r="AV352" s="535"/>
      <c r="AW352" s="535"/>
      <c r="AX352" s="535"/>
      <c r="AY352" s="535"/>
      <c r="AZ352" s="535"/>
      <c r="BA352" s="535"/>
      <c r="BB352" s="535"/>
      <c r="BC352" s="535"/>
      <c r="BD352" s="535"/>
      <c r="BE352" s="535"/>
      <c r="BF352" s="535"/>
      <c r="BG352" s="535"/>
      <c r="BH352" s="535"/>
      <c r="BI352" s="535"/>
      <c r="BJ352" s="535"/>
      <c r="BK352" s="535"/>
      <c r="BL352" s="535"/>
      <c r="BM352" s="535"/>
      <c r="BN352" s="535"/>
      <c r="BO352" s="535"/>
      <c r="BP352" s="535"/>
      <c r="BQ352" s="535"/>
      <c r="BR352" s="535"/>
      <c r="BS352" s="535"/>
      <c r="BT352" s="535"/>
    </row>
    <row r="353" spans="2:72">
      <c r="B353" s="535"/>
      <c r="C353" s="535"/>
      <c r="D353" s="535"/>
      <c r="E353" s="535"/>
      <c r="F353" s="493" t="e">
        <f>VLOOKUP(E353,'Trade Code'!A:B,2,FALSE)</f>
        <v>#N/A</v>
      </c>
      <c r="G353" s="535"/>
      <c r="H353" s="535"/>
      <c r="I353" s="535"/>
      <c r="J353" s="535"/>
      <c r="K353" s="535"/>
      <c r="L353" s="535"/>
      <c r="M353" s="535"/>
      <c r="N353" s="535"/>
      <c r="O353" s="535"/>
      <c r="P353" s="535"/>
      <c r="Q353" s="535"/>
      <c r="R353" s="535"/>
      <c r="S353" s="535"/>
      <c r="T353" s="535"/>
      <c r="U353" s="535"/>
      <c r="V353" s="535"/>
      <c r="W353" s="535"/>
      <c r="X353" s="535"/>
      <c r="Y353" s="535"/>
      <c r="Z353" s="535"/>
      <c r="AA353" s="535"/>
      <c r="AB353" s="535"/>
      <c r="AC353" s="535"/>
      <c r="AD353" s="535"/>
      <c r="AE353" s="535"/>
      <c r="AF353" s="535"/>
      <c r="AG353" s="535"/>
      <c r="AH353" s="535"/>
      <c r="AI353" s="535"/>
      <c r="AJ353" s="535"/>
      <c r="AK353" s="535"/>
      <c r="AL353" s="535"/>
      <c r="AM353" s="535"/>
      <c r="AN353" s="535"/>
      <c r="AO353" s="535"/>
      <c r="AP353" s="535"/>
      <c r="AQ353" s="535"/>
      <c r="AR353" s="535"/>
      <c r="AS353" s="535"/>
      <c r="AT353" s="535"/>
      <c r="AU353" s="535"/>
      <c r="AV353" s="535"/>
      <c r="AW353" s="535"/>
      <c r="AX353" s="535"/>
      <c r="AY353" s="535"/>
      <c r="AZ353" s="535"/>
      <c r="BA353" s="535"/>
      <c r="BB353" s="535"/>
      <c r="BC353" s="535"/>
      <c r="BD353" s="535"/>
      <c r="BE353" s="535"/>
      <c r="BF353" s="535"/>
      <c r="BG353" s="535"/>
      <c r="BH353" s="535"/>
      <c r="BI353" s="535"/>
      <c r="BJ353" s="535"/>
      <c r="BK353" s="535"/>
      <c r="BL353" s="535"/>
      <c r="BM353" s="535"/>
      <c r="BN353" s="535"/>
      <c r="BO353" s="535"/>
      <c r="BP353" s="535"/>
      <c r="BQ353" s="535"/>
      <c r="BR353" s="535"/>
      <c r="BS353" s="535"/>
      <c r="BT353" s="535"/>
    </row>
    <row r="354" spans="2:72">
      <c r="B354" s="535"/>
      <c r="C354" s="535"/>
      <c r="D354" s="535"/>
      <c r="E354" s="535"/>
      <c r="F354" s="493" t="e">
        <f>VLOOKUP(E354,'Trade Code'!A:B,2,FALSE)</f>
        <v>#N/A</v>
      </c>
      <c r="G354" s="535"/>
      <c r="H354" s="535"/>
      <c r="I354" s="535"/>
      <c r="J354" s="535"/>
      <c r="K354" s="535"/>
      <c r="L354" s="535"/>
      <c r="M354" s="535"/>
      <c r="N354" s="535"/>
      <c r="O354" s="535"/>
      <c r="P354" s="535"/>
      <c r="Q354" s="535"/>
      <c r="R354" s="535"/>
      <c r="S354" s="535"/>
      <c r="T354" s="535"/>
      <c r="U354" s="535"/>
      <c r="V354" s="535"/>
      <c r="W354" s="535"/>
      <c r="X354" s="535"/>
      <c r="Y354" s="535"/>
      <c r="Z354" s="535"/>
      <c r="AA354" s="535"/>
      <c r="AB354" s="535"/>
      <c r="AC354" s="535"/>
      <c r="AD354" s="535"/>
      <c r="AE354" s="535"/>
      <c r="AF354" s="535"/>
      <c r="AG354" s="535"/>
      <c r="AH354" s="535"/>
      <c r="AI354" s="535"/>
      <c r="AJ354" s="535"/>
      <c r="AK354" s="535"/>
      <c r="AL354" s="535"/>
      <c r="AM354" s="535"/>
      <c r="AN354" s="535"/>
      <c r="AO354" s="535"/>
      <c r="AP354" s="535"/>
      <c r="AQ354" s="535"/>
      <c r="AR354" s="535"/>
      <c r="AS354" s="535"/>
      <c r="AT354" s="535"/>
      <c r="AU354" s="535"/>
      <c r="AV354" s="535"/>
      <c r="AW354" s="535"/>
      <c r="AX354" s="535"/>
      <c r="AY354" s="535"/>
      <c r="AZ354" s="535"/>
      <c r="BA354" s="535"/>
      <c r="BB354" s="535"/>
      <c r="BC354" s="535"/>
      <c r="BD354" s="535"/>
      <c r="BE354" s="535"/>
      <c r="BF354" s="535"/>
      <c r="BG354" s="535"/>
      <c r="BH354" s="535"/>
      <c r="BI354" s="535"/>
      <c r="BJ354" s="535"/>
      <c r="BK354" s="535"/>
      <c r="BL354" s="535"/>
      <c r="BM354" s="535"/>
      <c r="BN354" s="535"/>
      <c r="BO354" s="535"/>
      <c r="BP354" s="535"/>
      <c r="BQ354" s="535"/>
      <c r="BR354" s="535"/>
      <c r="BS354" s="535"/>
      <c r="BT354" s="535"/>
    </row>
    <row r="355" spans="2:72">
      <c r="B355" s="535"/>
      <c r="C355" s="535"/>
      <c r="D355" s="535"/>
      <c r="E355" s="535"/>
      <c r="F355" s="493" t="e">
        <f>VLOOKUP(E355,'Trade Code'!A:B,2,FALSE)</f>
        <v>#N/A</v>
      </c>
      <c r="G355" s="535"/>
      <c r="H355" s="535"/>
      <c r="I355" s="535"/>
      <c r="J355" s="535"/>
      <c r="K355" s="535"/>
      <c r="L355" s="535"/>
      <c r="M355" s="535"/>
      <c r="N355" s="535"/>
      <c r="O355" s="535"/>
      <c r="P355" s="535"/>
      <c r="Q355" s="535"/>
      <c r="R355" s="535"/>
      <c r="S355" s="535"/>
      <c r="T355" s="535"/>
      <c r="U355" s="535"/>
      <c r="V355" s="535"/>
      <c r="W355" s="535"/>
      <c r="X355" s="535"/>
      <c r="Y355" s="535"/>
      <c r="Z355" s="535"/>
      <c r="AA355" s="535"/>
      <c r="AB355" s="535"/>
      <c r="AC355" s="535"/>
      <c r="AD355" s="535"/>
      <c r="AE355" s="535"/>
      <c r="AF355" s="535"/>
      <c r="AG355" s="535"/>
      <c r="AH355" s="535"/>
      <c r="AI355" s="535"/>
      <c r="AJ355" s="535"/>
      <c r="AK355" s="535"/>
      <c r="AL355" s="535"/>
      <c r="AM355" s="535"/>
      <c r="AN355" s="535"/>
      <c r="AO355" s="535"/>
      <c r="AP355" s="535"/>
      <c r="AQ355" s="535"/>
      <c r="AR355" s="535"/>
      <c r="AS355" s="535"/>
      <c r="AT355" s="535"/>
      <c r="AU355" s="535"/>
      <c r="AV355" s="535"/>
      <c r="AW355" s="535"/>
      <c r="AX355" s="535"/>
      <c r="AY355" s="535"/>
      <c r="AZ355" s="535"/>
      <c r="BA355" s="535"/>
      <c r="BB355" s="535"/>
      <c r="BC355" s="535"/>
      <c r="BD355" s="535"/>
      <c r="BE355" s="535"/>
      <c r="BF355" s="535"/>
      <c r="BG355" s="535"/>
      <c r="BH355" s="535"/>
      <c r="BI355" s="535"/>
      <c r="BJ355" s="535"/>
      <c r="BK355" s="535"/>
      <c r="BL355" s="535"/>
      <c r="BM355" s="535"/>
      <c r="BN355" s="535"/>
      <c r="BO355" s="535"/>
      <c r="BP355" s="535"/>
      <c r="BQ355" s="535"/>
      <c r="BR355" s="535"/>
      <c r="BS355" s="535"/>
      <c r="BT355" s="535"/>
    </row>
    <row r="356" spans="2:72">
      <c r="B356" s="535"/>
      <c r="C356" s="535"/>
      <c r="D356" s="535"/>
      <c r="E356" s="535"/>
      <c r="F356" s="493" t="e">
        <f>VLOOKUP(E356,'Trade Code'!A:B,2,FALSE)</f>
        <v>#N/A</v>
      </c>
      <c r="G356" s="535"/>
      <c r="H356" s="535"/>
      <c r="I356" s="535"/>
      <c r="J356" s="535"/>
      <c r="K356" s="535"/>
      <c r="L356" s="535"/>
      <c r="M356" s="535"/>
      <c r="N356" s="535"/>
      <c r="O356" s="535"/>
      <c r="P356" s="535"/>
      <c r="Q356" s="535"/>
      <c r="R356" s="535"/>
      <c r="S356" s="535"/>
      <c r="T356" s="535"/>
      <c r="U356" s="535"/>
      <c r="V356" s="535"/>
      <c r="W356" s="535"/>
      <c r="X356" s="535"/>
      <c r="Y356" s="535"/>
      <c r="Z356" s="535"/>
      <c r="AA356" s="535"/>
      <c r="AB356" s="535"/>
      <c r="AC356" s="535"/>
      <c r="AD356" s="535"/>
      <c r="AE356" s="535"/>
      <c r="AF356" s="535"/>
      <c r="AG356" s="535"/>
      <c r="AH356" s="535"/>
      <c r="AI356" s="535"/>
      <c r="AJ356" s="535"/>
      <c r="AK356" s="535"/>
      <c r="AL356" s="535"/>
      <c r="AM356" s="535"/>
      <c r="AN356" s="535"/>
      <c r="AO356" s="535"/>
      <c r="AP356" s="535"/>
      <c r="AQ356" s="535"/>
      <c r="AR356" s="535"/>
      <c r="AS356" s="535"/>
      <c r="AT356" s="535"/>
      <c r="AU356" s="535"/>
      <c r="AV356" s="535"/>
      <c r="AW356" s="535"/>
      <c r="AX356" s="535"/>
      <c r="AY356" s="535"/>
      <c r="AZ356" s="535"/>
      <c r="BA356" s="535"/>
      <c r="BB356" s="535"/>
      <c r="BC356" s="535"/>
      <c r="BD356" s="535"/>
      <c r="BE356" s="535"/>
      <c r="BF356" s="535"/>
      <c r="BG356" s="535"/>
      <c r="BH356" s="535"/>
      <c r="BI356" s="535"/>
      <c r="BJ356" s="535"/>
      <c r="BK356" s="535"/>
      <c r="BL356" s="535"/>
      <c r="BM356" s="535"/>
      <c r="BN356" s="535"/>
      <c r="BO356" s="535"/>
      <c r="BP356" s="535"/>
      <c r="BQ356" s="535"/>
      <c r="BR356" s="535"/>
      <c r="BS356" s="535"/>
      <c r="BT356" s="535"/>
    </row>
    <row r="357" spans="2:72">
      <c r="B357" s="535"/>
      <c r="C357" s="535"/>
      <c r="D357" s="535"/>
      <c r="E357" s="535"/>
      <c r="F357" s="493" t="e">
        <f>VLOOKUP(E357,'Trade Code'!A:B,2,FALSE)</f>
        <v>#N/A</v>
      </c>
      <c r="G357" s="535"/>
      <c r="H357" s="535"/>
      <c r="I357" s="535"/>
      <c r="J357" s="535"/>
      <c r="K357" s="535"/>
      <c r="L357" s="535"/>
      <c r="M357" s="535"/>
      <c r="N357" s="535"/>
      <c r="O357" s="535"/>
      <c r="P357" s="535"/>
      <c r="Q357" s="535"/>
      <c r="R357" s="535"/>
      <c r="S357" s="535"/>
      <c r="T357" s="535"/>
      <c r="U357" s="535"/>
      <c r="V357" s="535"/>
      <c r="W357" s="535"/>
      <c r="X357" s="535"/>
      <c r="Y357" s="535"/>
      <c r="Z357" s="535"/>
      <c r="AA357" s="535"/>
      <c r="AB357" s="535"/>
      <c r="AC357" s="535"/>
      <c r="AD357" s="535"/>
      <c r="AE357" s="535"/>
      <c r="AF357" s="535"/>
      <c r="AG357" s="535"/>
      <c r="AH357" s="535"/>
      <c r="AI357" s="535"/>
      <c r="AJ357" s="535"/>
      <c r="AK357" s="535"/>
      <c r="AL357" s="535"/>
      <c r="AM357" s="535"/>
      <c r="AN357" s="535"/>
      <c r="AO357" s="535"/>
      <c r="AP357" s="535"/>
      <c r="AQ357" s="535"/>
      <c r="AR357" s="535"/>
      <c r="AS357" s="535"/>
      <c r="AT357" s="535"/>
      <c r="AU357" s="535"/>
      <c r="AV357" s="535"/>
      <c r="AW357" s="535"/>
      <c r="AX357" s="535"/>
      <c r="AY357" s="535"/>
      <c r="AZ357" s="535"/>
      <c r="BA357" s="535"/>
      <c r="BB357" s="535"/>
      <c r="BC357" s="535"/>
      <c r="BD357" s="535"/>
      <c r="BE357" s="535"/>
      <c r="BF357" s="535"/>
      <c r="BG357" s="535"/>
      <c r="BH357" s="535"/>
      <c r="BI357" s="535"/>
      <c r="BJ357" s="535"/>
      <c r="BK357" s="535"/>
      <c r="BL357" s="535"/>
      <c r="BM357" s="535"/>
      <c r="BN357" s="535"/>
      <c r="BO357" s="535"/>
      <c r="BP357" s="535"/>
      <c r="BQ357" s="535"/>
      <c r="BR357" s="535"/>
      <c r="BS357" s="535"/>
      <c r="BT357" s="535"/>
    </row>
    <row r="358" spans="2:72">
      <c r="B358" s="535"/>
      <c r="C358" s="535"/>
      <c r="D358" s="535"/>
      <c r="E358" s="535"/>
      <c r="F358" s="493" t="e">
        <f>VLOOKUP(E358,'Trade Code'!A:B,2,FALSE)</f>
        <v>#N/A</v>
      </c>
      <c r="G358" s="535"/>
      <c r="H358" s="535"/>
      <c r="I358" s="535"/>
      <c r="J358" s="535"/>
      <c r="K358" s="535"/>
      <c r="L358" s="535"/>
      <c r="M358" s="535"/>
      <c r="N358" s="535"/>
      <c r="O358" s="535"/>
      <c r="P358" s="535"/>
      <c r="Q358" s="535"/>
      <c r="R358" s="535"/>
      <c r="S358" s="535"/>
      <c r="T358" s="535"/>
      <c r="U358" s="535"/>
      <c r="V358" s="535"/>
      <c r="W358" s="535"/>
      <c r="X358" s="535"/>
      <c r="Y358" s="535"/>
      <c r="Z358" s="535"/>
      <c r="AA358" s="535"/>
      <c r="AB358" s="535"/>
      <c r="AC358" s="535"/>
      <c r="AD358" s="535"/>
      <c r="AE358" s="535"/>
      <c r="AF358" s="535"/>
      <c r="AG358" s="535"/>
      <c r="AH358" s="535"/>
      <c r="AI358" s="535"/>
      <c r="AJ358" s="535"/>
      <c r="AK358" s="535"/>
      <c r="AL358" s="535"/>
      <c r="AM358" s="535"/>
      <c r="AN358" s="535"/>
      <c r="AO358" s="535"/>
      <c r="AP358" s="535"/>
      <c r="AQ358" s="535"/>
      <c r="AR358" s="535"/>
      <c r="AS358" s="535"/>
      <c r="AT358" s="535"/>
      <c r="AU358" s="535"/>
      <c r="AV358" s="535"/>
      <c r="AW358" s="535"/>
      <c r="AX358" s="535"/>
      <c r="AY358" s="535"/>
      <c r="AZ358" s="535"/>
      <c r="BA358" s="535"/>
      <c r="BB358" s="535"/>
      <c r="BC358" s="535"/>
      <c r="BD358" s="535"/>
      <c r="BE358" s="535"/>
      <c r="BF358" s="535"/>
      <c r="BG358" s="535"/>
      <c r="BH358" s="535"/>
      <c r="BI358" s="535"/>
      <c r="BJ358" s="535"/>
      <c r="BK358" s="535"/>
      <c r="BL358" s="535"/>
      <c r="BM358" s="535"/>
      <c r="BN358" s="535"/>
      <c r="BO358" s="535"/>
      <c r="BP358" s="535"/>
      <c r="BQ358" s="535"/>
      <c r="BR358" s="535"/>
      <c r="BS358" s="535"/>
      <c r="BT358" s="535"/>
    </row>
    <row r="359" spans="2:72">
      <c r="B359" s="535"/>
      <c r="C359" s="535"/>
      <c r="D359" s="535"/>
      <c r="E359" s="535"/>
      <c r="F359" s="493" t="e">
        <f>VLOOKUP(E359,'Trade Code'!A:B,2,FALSE)</f>
        <v>#N/A</v>
      </c>
      <c r="G359" s="535"/>
      <c r="H359" s="535"/>
      <c r="I359" s="535"/>
      <c r="J359" s="535"/>
      <c r="K359" s="535"/>
      <c r="L359" s="535"/>
      <c r="M359" s="535"/>
      <c r="N359" s="535"/>
      <c r="O359" s="535"/>
      <c r="P359" s="535"/>
      <c r="Q359" s="535"/>
      <c r="R359" s="535"/>
      <c r="S359" s="535"/>
      <c r="T359" s="535"/>
      <c r="U359" s="535"/>
      <c r="V359" s="535"/>
      <c r="W359" s="535"/>
      <c r="X359" s="535"/>
      <c r="Y359" s="535"/>
      <c r="Z359" s="535"/>
      <c r="AA359" s="535"/>
      <c r="AB359" s="535"/>
      <c r="AC359" s="535"/>
      <c r="AD359" s="535"/>
      <c r="AE359" s="535"/>
      <c r="AF359" s="535"/>
      <c r="AG359" s="535"/>
      <c r="AH359" s="535"/>
      <c r="AI359" s="535"/>
      <c r="AJ359" s="535"/>
      <c r="AK359" s="535"/>
      <c r="AL359" s="535"/>
      <c r="AM359" s="535"/>
      <c r="AN359" s="535"/>
      <c r="AO359" s="535"/>
      <c r="AP359" s="535"/>
      <c r="AQ359" s="535"/>
      <c r="AR359" s="535"/>
      <c r="AS359" s="535"/>
      <c r="AT359" s="535"/>
      <c r="AU359" s="535"/>
      <c r="AV359" s="535"/>
      <c r="AW359" s="535"/>
      <c r="AX359" s="535"/>
      <c r="AY359" s="535"/>
      <c r="AZ359" s="535"/>
      <c r="BA359" s="535"/>
      <c r="BB359" s="535"/>
      <c r="BC359" s="535"/>
      <c r="BD359" s="535"/>
      <c r="BE359" s="535"/>
      <c r="BF359" s="535"/>
      <c r="BG359" s="535"/>
      <c r="BH359" s="535"/>
      <c r="BI359" s="535"/>
      <c r="BJ359" s="535"/>
      <c r="BK359" s="535"/>
      <c r="BL359" s="535"/>
      <c r="BM359" s="535"/>
      <c r="BN359" s="535"/>
      <c r="BO359" s="535"/>
      <c r="BP359" s="535"/>
      <c r="BQ359" s="535"/>
      <c r="BR359" s="535"/>
      <c r="BS359" s="535"/>
      <c r="BT359" s="535"/>
    </row>
    <row r="360" spans="2:72">
      <c r="B360" s="535"/>
      <c r="C360" s="535"/>
      <c r="D360" s="535"/>
      <c r="E360" s="535"/>
      <c r="F360" s="493" t="e">
        <f>VLOOKUP(E360,'Trade Code'!A:B,2,FALSE)</f>
        <v>#N/A</v>
      </c>
      <c r="G360" s="535"/>
      <c r="H360" s="535"/>
      <c r="I360" s="535"/>
      <c r="J360" s="535"/>
      <c r="K360" s="535"/>
      <c r="L360" s="535"/>
      <c r="M360" s="535"/>
      <c r="N360" s="535"/>
      <c r="O360" s="535"/>
      <c r="P360" s="535"/>
      <c r="Q360" s="535"/>
      <c r="R360" s="535"/>
      <c r="S360" s="535"/>
      <c r="T360" s="535"/>
      <c r="U360" s="535"/>
      <c r="V360" s="535"/>
      <c r="W360" s="535"/>
      <c r="X360" s="535"/>
      <c r="Y360" s="535"/>
      <c r="Z360" s="535"/>
      <c r="AA360" s="535"/>
      <c r="AB360" s="535"/>
      <c r="AC360" s="535"/>
      <c r="AD360" s="535"/>
      <c r="AE360" s="535"/>
      <c r="AF360" s="535"/>
      <c r="AG360" s="535"/>
      <c r="AH360" s="535"/>
      <c r="AI360" s="535"/>
      <c r="AJ360" s="535"/>
      <c r="AK360" s="535"/>
      <c r="AL360" s="535"/>
      <c r="AM360" s="535"/>
      <c r="AN360" s="535"/>
      <c r="AO360" s="535"/>
      <c r="AP360" s="535"/>
      <c r="AQ360" s="535"/>
      <c r="AR360" s="535"/>
      <c r="AS360" s="535"/>
      <c r="AT360" s="535"/>
      <c r="AU360" s="535"/>
      <c r="AV360" s="535"/>
      <c r="AW360" s="535"/>
      <c r="AX360" s="535"/>
      <c r="AY360" s="535"/>
      <c r="AZ360" s="535"/>
      <c r="BA360" s="535"/>
      <c r="BB360" s="535"/>
      <c r="BC360" s="535"/>
      <c r="BD360" s="535"/>
      <c r="BE360" s="535"/>
      <c r="BF360" s="535"/>
      <c r="BG360" s="535"/>
      <c r="BH360" s="535"/>
      <c r="BI360" s="535"/>
      <c r="BJ360" s="535"/>
      <c r="BK360" s="535"/>
      <c r="BL360" s="535"/>
      <c r="BM360" s="535"/>
      <c r="BN360" s="535"/>
      <c r="BO360" s="535"/>
      <c r="BP360" s="535"/>
      <c r="BQ360" s="535"/>
      <c r="BR360" s="535"/>
      <c r="BS360" s="535"/>
      <c r="BT360" s="535"/>
    </row>
    <row r="361" spans="2:72">
      <c r="B361" s="535"/>
      <c r="C361" s="535"/>
      <c r="D361" s="535"/>
      <c r="E361" s="535"/>
      <c r="F361" s="493" t="e">
        <f>VLOOKUP(E361,'Trade Code'!A:B,2,FALSE)</f>
        <v>#N/A</v>
      </c>
      <c r="G361" s="535"/>
      <c r="H361" s="535"/>
      <c r="I361" s="535"/>
      <c r="J361" s="535"/>
      <c r="K361" s="535"/>
      <c r="L361" s="535"/>
      <c r="M361" s="535"/>
      <c r="N361" s="535"/>
      <c r="O361" s="535"/>
      <c r="P361" s="535"/>
      <c r="Q361" s="535"/>
      <c r="R361" s="535"/>
      <c r="S361" s="535"/>
      <c r="T361" s="535"/>
      <c r="U361" s="535"/>
      <c r="V361" s="535"/>
      <c r="W361" s="535"/>
      <c r="X361" s="535"/>
      <c r="Y361" s="535"/>
      <c r="Z361" s="535"/>
      <c r="AA361" s="535"/>
      <c r="AB361" s="535"/>
      <c r="AC361" s="535"/>
      <c r="AD361" s="535"/>
      <c r="AE361" s="535"/>
      <c r="AF361" s="535"/>
      <c r="AG361" s="535"/>
      <c r="AH361" s="535"/>
      <c r="AI361" s="535"/>
      <c r="AJ361" s="535"/>
      <c r="AK361" s="535"/>
      <c r="AL361" s="535"/>
      <c r="AM361" s="535"/>
      <c r="AN361" s="535"/>
      <c r="AO361" s="535"/>
      <c r="AP361" s="535"/>
      <c r="AQ361" s="535"/>
      <c r="AR361" s="535"/>
      <c r="AS361" s="535"/>
      <c r="AT361" s="535"/>
      <c r="AU361" s="535"/>
      <c r="AV361" s="535"/>
      <c r="AW361" s="535"/>
      <c r="AX361" s="535"/>
      <c r="AY361" s="535"/>
      <c r="AZ361" s="535"/>
      <c r="BA361" s="535"/>
      <c r="BB361" s="535"/>
      <c r="BC361" s="535"/>
      <c r="BD361" s="535"/>
      <c r="BE361" s="535"/>
      <c r="BF361" s="535"/>
      <c r="BG361" s="535"/>
      <c r="BH361" s="535"/>
      <c r="BI361" s="535"/>
      <c r="BJ361" s="535"/>
      <c r="BK361" s="535"/>
      <c r="BL361" s="535"/>
      <c r="BM361" s="535"/>
      <c r="BN361" s="535"/>
      <c r="BO361" s="535"/>
      <c r="BP361" s="535"/>
      <c r="BQ361" s="535"/>
      <c r="BR361" s="535"/>
      <c r="BS361" s="535"/>
      <c r="BT361" s="535"/>
    </row>
    <row r="362" spans="2:72">
      <c r="B362" s="535"/>
      <c r="C362" s="535"/>
      <c r="D362" s="535"/>
      <c r="E362" s="535"/>
      <c r="F362" s="493" t="e">
        <f>VLOOKUP(E362,'Trade Code'!A:B,2,FALSE)</f>
        <v>#N/A</v>
      </c>
      <c r="G362" s="535"/>
      <c r="H362" s="535"/>
      <c r="I362" s="535"/>
      <c r="J362" s="535"/>
      <c r="K362" s="535"/>
      <c r="L362" s="535"/>
      <c r="M362" s="535"/>
      <c r="N362" s="535"/>
      <c r="O362" s="535"/>
      <c r="P362" s="535"/>
      <c r="Q362" s="535"/>
      <c r="R362" s="535"/>
      <c r="S362" s="535"/>
      <c r="T362" s="535"/>
      <c r="U362" s="535"/>
      <c r="V362" s="535"/>
      <c r="W362" s="535"/>
      <c r="X362" s="535"/>
      <c r="Y362" s="535"/>
      <c r="Z362" s="535"/>
      <c r="AA362" s="535"/>
      <c r="AB362" s="535"/>
      <c r="AC362" s="535"/>
      <c r="AD362" s="535"/>
      <c r="AE362" s="535"/>
      <c r="AF362" s="535"/>
      <c r="AG362" s="535"/>
      <c r="AH362" s="535"/>
      <c r="AI362" s="535"/>
      <c r="AJ362" s="535"/>
      <c r="AK362" s="535"/>
      <c r="AL362" s="535"/>
      <c r="AM362" s="535"/>
      <c r="AN362" s="535"/>
      <c r="AO362" s="535"/>
      <c r="AP362" s="535"/>
      <c r="AQ362" s="535"/>
      <c r="AR362" s="535"/>
      <c r="AS362" s="535"/>
      <c r="AT362" s="535"/>
      <c r="AU362" s="535"/>
      <c r="AV362" s="535"/>
      <c r="AW362" s="535"/>
      <c r="AX362" s="535"/>
      <c r="AY362" s="535"/>
      <c r="AZ362" s="535"/>
      <c r="BA362" s="535"/>
      <c r="BB362" s="535"/>
      <c r="BC362" s="535"/>
      <c r="BD362" s="535"/>
      <c r="BE362" s="535"/>
      <c r="BF362" s="535"/>
      <c r="BG362" s="535"/>
      <c r="BH362" s="535"/>
      <c r="BI362" s="535"/>
      <c r="BJ362" s="535"/>
      <c r="BK362" s="535"/>
      <c r="BL362" s="535"/>
      <c r="BM362" s="535"/>
      <c r="BN362" s="535"/>
      <c r="BO362" s="535"/>
      <c r="BP362" s="535"/>
      <c r="BQ362" s="535"/>
      <c r="BR362" s="535"/>
      <c r="BS362" s="535"/>
      <c r="BT362" s="535"/>
    </row>
    <row r="363" spans="2:72">
      <c r="B363" s="535"/>
      <c r="C363" s="535"/>
      <c r="D363" s="535"/>
      <c r="E363" s="535"/>
      <c r="F363" s="493" t="e">
        <f>VLOOKUP(E363,'Trade Code'!A:B,2,FALSE)</f>
        <v>#N/A</v>
      </c>
      <c r="G363" s="535"/>
      <c r="H363" s="535"/>
      <c r="I363" s="535"/>
      <c r="J363" s="535"/>
      <c r="K363" s="535"/>
      <c r="L363" s="535"/>
      <c r="M363" s="535"/>
      <c r="N363" s="535"/>
      <c r="O363" s="535"/>
      <c r="P363" s="535"/>
      <c r="Q363" s="535"/>
      <c r="R363" s="535"/>
      <c r="S363" s="535"/>
      <c r="T363" s="535"/>
      <c r="U363" s="535"/>
      <c r="V363" s="535"/>
      <c r="W363" s="535"/>
      <c r="X363" s="535"/>
      <c r="Y363" s="535"/>
      <c r="Z363" s="535"/>
      <c r="AA363" s="535"/>
      <c r="AB363" s="535"/>
      <c r="AC363" s="535"/>
      <c r="AD363" s="535"/>
      <c r="AE363" s="535"/>
      <c r="AF363" s="535"/>
      <c r="AG363" s="535"/>
      <c r="AH363" s="535"/>
      <c r="AI363" s="535"/>
      <c r="AJ363" s="535"/>
      <c r="AK363" s="535"/>
      <c r="AL363" s="535"/>
      <c r="AM363" s="535"/>
      <c r="AN363" s="535"/>
      <c r="AO363" s="535"/>
      <c r="AP363" s="535"/>
      <c r="AQ363" s="535"/>
      <c r="AR363" s="535"/>
      <c r="AS363" s="535"/>
      <c r="AT363" s="535"/>
      <c r="AU363" s="535"/>
      <c r="AV363" s="535"/>
      <c r="AW363" s="535"/>
      <c r="AX363" s="535"/>
      <c r="AY363" s="535"/>
      <c r="AZ363" s="535"/>
      <c r="BA363" s="535"/>
      <c r="BB363" s="535"/>
      <c r="BC363" s="535"/>
      <c r="BD363" s="535"/>
      <c r="BE363" s="535"/>
      <c r="BF363" s="535"/>
      <c r="BG363" s="535"/>
      <c r="BH363" s="535"/>
      <c r="BI363" s="535"/>
      <c r="BJ363" s="535"/>
      <c r="BK363" s="535"/>
      <c r="BL363" s="535"/>
      <c r="BM363" s="535"/>
      <c r="BN363" s="535"/>
      <c r="BO363" s="535"/>
      <c r="BP363" s="535"/>
      <c r="BQ363" s="535"/>
      <c r="BR363" s="535"/>
      <c r="BS363" s="535"/>
      <c r="BT363" s="535"/>
    </row>
    <row r="364" spans="2:72">
      <c r="B364" s="535"/>
      <c r="C364" s="535"/>
      <c r="D364" s="535"/>
      <c r="E364" s="535"/>
      <c r="F364" s="493" t="e">
        <f>VLOOKUP(E364,'Trade Code'!A:B,2,FALSE)</f>
        <v>#N/A</v>
      </c>
      <c r="G364" s="535"/>
      <c r="H364" s="535"/>
      <c r="I364" s="535"/>
      <c r="J364" s="535"/>
      <c r="K364" s="535"/>
      <c r="L364" s="535"/>
      <c r="M364" s="535"/>
      <c r="N364" s="535"/>
      <c r="O364" s="535"/>
      <c r="P364" s="535"/>
      <c r="Q364" s="535"/>
      <c r="R364" s="535"/>
      <c r="S364" s="535"/>
      <c r="T364" s="535"/>
      <c r="U364" s="535"/>
      <c r="V364" s="535"/>
      <c r="W364" s="535"/>
      <c r="X364" s="535"/>
      <c r="Y364" s="535"/>
      <c r="Z364" s="535"/>
      <c r="AA364" s="535"/>
      <c r="AB364" s="535"/>
      <c r="AC364" s="535"/>
      <c r="AD364" s="535"/>
      <c r="AE364" s="535"/>
      <c r="AF364" s="535"/>
      <c r="AG364" s="535"/>
      <c r="AH364" s="535"/>
      <c r="AI364" s="535"/>
      <c r="AJ364" s="535"/>
      <c r="AK364" s="535"/>
      <c r="AL364" s="535"/>
      <c r="AM364" s="535"/>
      <c r="AN364" s="535"/>
      <c r="AO364" s="535"/>
      <c r="AP364" s="535"/>
      <c r="AQ364" s="535"/>
      <c r="AR364" s="535"/>
      <c r="AS364" s="535"/>
      <c r="AT364" s="535"/>
      <c r="AU364" s="535"/>
      <c r="AV364" s="535"/>
      <c r="AW364" s="535"/>
      <c r="AX364" s="535"/>
      <c r="AY364" s="535"/>
      <c r="AZ364" s="535"/>
      <c r="BA364" s="535"/>
      <c r="BB364" s="535"/>
      <c r="BC364" s="535"/>
      <c r="BD364" s="535"/>
      <c r="BE364" s="535"/>
      <c r="BF364" s="535"/>
      <c r="BG364" s="535"/>
      <c r="BH364" s="535"/>
      <c r="BI364" s="535"/>
      <c r="BJ364" s="535"/>
      <c r="BK364" s="535"/>
      <c r="BL364" s="535"/>
      <c r="BM364" s="535"/>
      <c r="BN364" s="535"/>
      <c r="BO364" s="535"/>
      <c r="BP364" s="535"/>
      <c r="BQ364" s="535"/>
      <c r="BR364" s="535"/>
      <c r="BS364" s="535"/>
      <c r="BT364" s="535"/>
    </row>
    <row r="365" spans="2:72">
      <c r="B365" s="535"/>
      <c r="C365" s="535"/>
      <c r="D365" s="535"/>
      <c r="E365" s="535"/>
      <c r="F365" s="493" t="e">
        <f>VLOOKUP(E365,'Trade Code'!A:B,2,FALSE)</f>
        <v>#N/A</v>
      </c>
      <c r="G365" s="535"/>
      <c r="H365" s="535"/>
      <c r="I365" s="535"/>
      <c r="J365" s="535"/>
      <c r="K365" s="535"/>
      <c r="L365" s="535"/>
      <c r="M365" s="535"/>
      <c r="N365" s="535"/>
      <c r="O365" s="535"/>
      <c r="P365" s="535"/>
      <c r="Q365" s="535"/>
      <c r="R365" s="535"/>
      <c r="S365" s="535"/>
      <c r="T365" s="535"/>
      <c r="U365" s="535"/>
      <c r="V365" s="535"/>
      <c r="W365" s="535"/>
      <c r="X365" s="535"/>
      <c r="Y365" s="535"/>
      <c r="Z365" s="535"/>
      <c r="AA365" s="535"/>
      <c r="AB365" s="535"/>
      <c r="AC365" s="535"/>
      <c r="AD365" s="535"/>
      <c r="AE365" s="535"/>
      <c r="AF365" s="535"/>
      <c r="AG365" s="535"/>
      <c r="AH365" s="535"/>
      <c r="AI365" s="535"/>
      <c r="AJ365" s="535"/>
      <c r="AK365" s="535"/>
      <c r="AL365" s="535"/>
      <c r="AM365" s="535"/>
      <c r="AN365" s="535"/>
      <c r="AO365" s="535"/>
      <c r="AP365" s="535"/>
      <c r="AQ365" s="535"/>
      <c r="AR365" s="535"/>
      <c r="AS365" s="535"/>
      <c r="AT365" s="535"/>
      <c r="AU365" s="535"/>
      <c r="AV365" s="535"/>
      <c r="AW365" s="535"/>
      <c r="AX365" s="535"/>
      <c r="AY365" s="535"/>
      <c r="AZ365" s="535"/>
      <c r="BA365" s="535"/>
      <c r="BB365" s="535"/>
      <c r="BC365" s="535"/>
      <c r="BD365" s="535"/>
      <c r="BE365" s="535"/>
      <c r="BF365" s="535"/>
      <c r="BG365" s="535"/>
      <c r="BH365" s="535"/>
      <c r="BI365" s="535"/>
      <c r="BJ365" s="535"/>
      <c r="BK365" s="535"/>
      <c r="BL365" s="535"/>
      <c r="BM365" s="535"/>
      <c r="BN365" s="535"/>
      <c r="BO365" s="535"/>
      <c r="BP365" s="535"/>
      <c r="BQ365" s="535"/>
      <c r="BR365" s="535"/>
      <c r="BS365" s="535"/>
      <c r="BT365" s="535"/>
    </row>
    <row r="366" spans="2:72">
      <c r="B366" s="535"/>
      <c r="C366" s="535"/>
      <c r="D366" s="535"/>
      <c r="E366" s="535"/>
      <c r="F366" s="493" t="e">
        <f>VLOOKUP(E366,'Trade Code'!A:B,2,FALSE)</f>
        <v>#N/A</v>
      </c>
      <c r="G366" s="535"/>
      <c r="H366" s="535"/>
      <c r="I366" s="535"/>
      <c r="J366" s="535"/>
      <c r="K366" s="535"/>
      <c r="L366" s="535"/>
      <c r="M366" s="535"/>
      <c r="N366" s="535"/>
      <c r="O366" s="535"/>
      <c r="P366" s="535"/>
      <c r="Q366" s="535"/>
      <c r="R366" s="535"/>
      <c r="S366" s="535"/>
      <c r="T366" s="535"/>
      <c r="U366" s="535"/>
      <c r="V366" s="535"/>
      <c r="W366" s="535"/>
      <c r="X366" s="535"/>
      <c r="Y366" s="535"/>
      <c r="Z366" s="535"/>
      <c r="AA366" s="535"/>
      <c r="AB366" s="535"/>
      <c r="AC366" s="535"/>
      <c r="AD366" s="535"/>
      <c r="AE366" s="535"/>
      <c r="AF366" s="535"/>
      <c r="AG366" s="535"/>
      <c r="AH366" s="535"/>
      <c r="AI366" s="535"/>
      <c r="AJ366" s="535"/>
      <c r="AK366" s="535"/>
      <c r="AL366" s="535"/>
      <c r="AM366" s="535"/>
      <c r="AN366" s="535"/>
      <c r="AO366" s="535"/>
      <c r="AP366" s="535"/>
      <c r="AQ366" s="535"/>
      <c r="AR366" s="535"/>
      <c r="AS366" s="535"/>
      <c r="AT366" s="535"/>
      <c r="AU366" s="535"/>
      <c r="AV366" s="535"/>
      <c r="AW366" s="535"/>
      <c r="AX366" s="535"/>
      <c r="AY366" s="535"/>
      <c r="AZ366" s="535"/>
      <c r="BA366" s="535"/>
      <c r="BB366" s="535"/>
      <c r="BC366" s="535"/>
      <c r="BD366" s="535"/>
      <c r="BE366" s="535"/>
      <c r="BF366" s="535"/>
      <c r="BG366" s="535"/>
      <c r="BH366" s="535"/>
      <c r="BI366" s="535"/>
      <c r="BJ366" s="535"/>
      <c r="BK366" s="535"/>
      <c r="BL366" s="535"/>
      <c r="BM366" s="535"/>
      <c r="BN366" s="535"/>
      <c r="BO366" s="535"/>
      <c r="BP366" s="535"/>
      <c r="BQ366" s="535"/>
      <c r="BR366" s="535"/>
      <c r="BS366" s="535"/>
      <c r="BT366" s="535"/>
    </row>
    <row r="367" spans="2:72">
      <c r="B367" s="535"/>
      <c r="C367" s="535"/>
      <c r="D367" s="535"/>
      <c r="E367" s="535"/>
      <c r="F367" s="493" t="e">
        <f>VLOOKUP(E367,'Trade Code'!A:B,2,FALSE)</f>
        <v>#N/A</v>
      </c>
      <c r="G367" s="535"/>
      <c r="H367" s="535"/>
      <c r="I367" s="535"/>
      <c r="J367" s="535"/>
      <c r="K367" s="535"/>
      <c r="L367" s="535"/>
      <c r="M367" s="535"/>
      <c r="N367" s="535"/>
      <c r="O367" s="535"/>
      <c r="P367" s="535"/>
      <c r="Q367" s="535"/>
      <c r="R367" s="535"/>
      <c r="S367" s="535"/>
      <c r="T367" s="535"/>
      <c r="U367" s="535"/>
      <c r="V367" s="535"/>
      <c r="W367" s="535"/>
      <c r="X367" s="535"/>
      <c r="Y367" s="535"/>
      <c r="Z367" s="535"/>
      <c r="AA367" s="535"/>
      <c r="AB367" s="535"/>
      <c r="AC367" s="535"/>
      <c r="AD367" s="535"/>
      <c r="AE367" s="535"/>
      <c r="AF367" s="535"/>
      <c r="AG367" s="535"/>
      <c r="AH367" s="535"/>
      <c r="AI367" s="535"/>
      <c r="AJ367" s="535"/>
      <c r="AK367" s="535"/>
      <c r="AL367" s="535"/>
      <c r="AM367" s="535"/>
      <c r="AN367" s="535"/>
      <c r="AO367" s="535"/>
      <c r="AP367" s="535"/>
      <c r="AQ367" s="535"/>
      <c r="AR367" s="535"/>
      <c r="AS367" s="535"/>
      <c r="AT367" s="535"/>
      <c r="AU367" s="535"/>
      <c r="AV367" s="535"/>
      <c r="AW367" s="535"/>
      <c r="AX367" s="535"/>
      <c r="AY367" s="535"/>
      <c r="AZ367" s="535"/>
      <c r="BA367" s="535"/>
      <c r="BB367" s="535"/>
      <c r="BC367" s="535"/>
      <c r="BD367" s="535"/>
      <c r="BE367" s="535"/>
      <c r="BF367" s="535"/>
      <c r="BG367" s="535"/>
      <c r="BH367" s="535"/>
      <c r="BI367" s="535"/>
      <c r="BJ367" s="535"/>
      <c r="BK367" s="535"/>
      <c r="BL367" s="535"/>
      <c r="BM367" s="535"/>
      <c r="BN367" s="535"/>
      <c r="BO367" s="535"/>
      <c r="BP367" s="535"/>
      <c r="BQ367" s="535"/>
      <c r="BR367" s="535"/>
      <c r="BS367" s="535"/>
      <c r="BT367" s="535"/>
    </row>
    <row r="368" spans="2:72">
      <c r="B368" s="535"/>
      <c r="C368" s="535"/>
      <c r="D368" s="535"/>
      <c r="E368" s="535"/>
      <c r="F368" s="493" t="e">
        <f>VLOOKUP(E368,'Trade Code'!A:B,2,FALSE)</f>
        <v>#N/A</v>
      </c>
      <c r="G368" s="535"/>
      <c r="H368" s="535"/>
      <c r="I368" s="535"/>
      <c r="J368" s="535"/>
      <c r="K368" s="535"/>
      <c r="L368" s="535"/>
      <c r="M368" s="535"/>
      <c r="N368" s="535"/>
      <c r="O368" s="535"/>
      <c r="P368" s="535"/>
      <c r="Q368" s="535"/>
      <c r="R368" s="535"/>
      <c r="S368" s="535"/>
      <c r="T368" s="535"/>
      <c r="U368" s="535"/>
      <c r="V368" s="535"/>
      <c r="W368" s="535"/>
      <c r="X368" s="535"/>
      <c r="Y368" s="535"/>
      <c r="Z368" s="535"/>
      <c r="AA368" s="535"/>
      <c r="AB368" s="535"/>
      <c r="AC368" s="535"/>
      <c r="AD368" s="535"/>
      <c r="AE368" s="535"/>
      <c r="AF368" s="535"/>
      <c r="AG368" s="535"/>
      <c r="AH368" s="535"/>
      <c r="AI368" s="535"/>
      <c r="AJ368" s="535"/>
      <c r="AK368" s="535"/>
      <c r="AL368" s="535"/>
      <c r="AM368" s="535"/>
      <c r="AN368" s="535"/>
      <c r="AO368" s="535"/>
      <c r="AP368" s="535"/>
      <c r="AQ368" s="535"/>
      <c r="AR368" s="535"/>
      <c r="AS368" s="535"/>
      <c r="AT368" s="535"/>
      <c r="AU368" s="535"/>
      <c r="AV368" s="535"/>
      <c r="AW368" s="535"/>
      <c r="AX368" s="535"/>
      <c r="AY368" s="535"/>
      <c r="AZ368" s="535"/>
      <c r="BA368" s="535"/>
      <c r="BB368" s="535"/>
      <c r="BC368" s="535"/>
      <c r="BD368" s="535"/>
      <c r="BE368" s="535"/>
      <c r="BF368" s="535"/>
      <c r="BG368" s="535"/>
      <c r="BH368" s="535"/>
      <c r="BI368" s="535"/>
      <c r="BJ368" s="535"/>
      <c r="BK368" s="535"/>
      <c r="BL368" s="535"/>
      <c r="BM368" s="535"/>
      <c r="BN368" s="535"/>
      <c r="BO368" s="535"/>
      <c r="BP368" s="535"/>
      <c r="BQ368" s="535"/>
      <c r="BR368" s="535"/>
      <c r="BS368" s="535"/>
      <c r="BT368" s="535"/>
    </row>
    <row r="369" spans="2:72">
      <c r="B369" s="535"/>
      <c r="C369" s="535"/>
      <c r="D369" s="535"/>
      <c r="E369" s="535"/>
      <c r="F369" s="493" t="e">
        <f>VLOOKUP(E369,'Trade Code'!A:B,2,FALSE)</f>
        <v>#N/A</v>
      </c>
      <c r="G369" s="535"/>
      <c r="H369" s="535"/>
      <c r="I369" s="535"/>
      <c r="J369" s="535"/>
      <c r="K369" s="535"/>
      <c r="L369" s="535"/>
      <c r="M369" s="535"/>
      <c r="N369" s="535"/>
      <c r="O369" s="535"/>
      <c r="P369" s="535"/>
      <c r="Q369" s="535"/>
      <c r="R369" s="535"/>
      <c r="S369" s="535"/>
      <c r="T369" s="535"/>
      <c r="U369" s="535"/>
      <c r="V369" s="535"/>
      <c r="W369" s="535"/>
      <c r="X369" s="535"/>
      <c r="Y369" s="535"/>
      <c r="Z369" s="535"/>
      <c r="AA369" s="535"/>
      <c r="AB369" s="535"/>
      <c r="AC369" s="535"/>
      <c r="AD369" s="535"/>
      <c r="AE369" s="535"/>
      <c r="AF369" s="535"/>
      <c r="AG369" s="535"/>
      <c r="AH369" s="535"/>
      <c r="AI369" s="535"/>
      <c r="AJ369" s="535"/>
      <c r="AK369" s="535"/>
      <c r="AL369" s="535"/>
      <c r="AM369" s="535"/>
      <c r="AN369" s="535"/>
      <c r="AO369" s="535"/>
      <c r="AP369" s="535"/>
      <c r="AQ369" s="535"/>
      <c r="AR369" s="535"/>
      <c r="AS369" s="535"/>
      <c r="AT369" s="535"/>
      <c r="AU369" s="535"/>
      <c r="AV369" s="535"/>
      <c r="AW369" s="535"/>
      <c r="AX369" s="535"/>
      <c r="AY369" s="535"/>
      <c r="AZ369" s="535"/>
      <c r="BA369" s="535"/>
      <c r="BB369" s="535"/>
      <c r="BC369" s="535"/>
      <c r="BD369" s="535"/>
      <c r="BE369" s="535"/>
      <c r="BF369" s="535"/>
      <c r="BG369" s="535"/>
      <c r="BH369" s="535"/>
      <c r="BI369" s="535"/>
      <c r="BJ369" s="535"/>
      <c r="BK369" s="535"/>
      <c r="BL369" s="535"/>
      <c r="BM369" s="535"/>
      <c r="BN369" s="535"/>
      <c r="BO369" s="535"/>
      <c r="BP369" s="535"/>
      <c r="BQ369" s="535"/>
      <c r="BR369" s="535"/>
      <c r="BS369" s="535"/>
      <c r="BT369" s="535"/>
    </row>
    <row r="370" spans="2:72">
      <c r="B370" s="535"/>
      <c r="C370" s="535"/>
      <c r="D370" s="535"/>
      <c r="E370" s="535"/>
      <c r="F370" s="493" t="e">
        <f>VLOOKUP(E370,'Trade Code'!A:B,2,FALSE)</f>
        <v>#N/A</v>
      </c>
      <c r="G370" s="535"/>
      <c r="H370" s="535"/>
      <c r="I370" s="535"/>
      <c r="J370" s="535"/>
      <c r="K370" s="535"/>
      <c r="L370" s="535"/>
      <c r="M370" s="535"/>
      <c r="N370" s="535"/>
      <c r="O370" s="535"/>
      <c r="P370" s="535"/>
      <c r="Q370" s="535"/>
      <c r="R370" s="535"/>
      <c r="S370" s="535"/>
      <c r="T370" s="535"/>
      <c r="U370" s="535"/>
      <c r="V370" s="535"/>
      <c r="W370" s="535"/>
      <c r="X370" s="535"/>
      <c r="Y370" s="535"/>
      <c r="Z370" s="535"/>
      <c r="AA370" s="535"/>
      <c r="AB370" s="535"/>
      <c r="AC370" s="535"/>
      <c r="AD370" s="535"/>
      <c r="AE370" s="535"/>
      <c r="AF370" s="535"/>
      <c r="AG370" s="535"/>
      <c r="AH370" s="535"/>
      <c r="AI370" s="535"/>
      <c r="AJ370" s="535"/>
      <c r="AK370" s="535"/>
      <c r="AL370" s="535"/>
      <c r="AM370" s="535"/>
      <c r="AN370" s="535"/>
      <c r="AO370" s="535"/>
      <c r="AP370" s="535"/>
      <c r="AQ370" s="535"/>
      <c r="AR370" s="535"/>
      <c r="AS370" s="535"/>
      <c r="AT370" s="535"/>
      <c r="AU370" s="535"/>
      <c r="AV370" s="535"/>
      <c r="AW370" s="535"/>
      <c r="AX370" s="535"/>
      <c r="AY370" s="535"/>
      <c r="AZ370" s="535"/>
      <c r="BA370" s="535"/>
      <c r="BB370" s="535"/>
      <c r="BC370" s="535"/>
      <c r="BD370" s="535"/>
      <c r="BE370" s="535"/>
      <c r="BF370" s="535"/>
      <c r="BG370" s="535"/>
      <c r="BH370" s="535"/>
      <c r="BI370" s="535"/>
      <c r="BJ370" s="535"/>
      <c r="BK370" s="535"/>
      <c r="BL370" s="535"/>
      <c r="BM370" s="535"/>
      <c r="BN370" s="535"/>
      <c r="BO370" s="535"/>
      <c r="BP370" s="535"/>
      <c r="BQ370" s="535"/>
      <c r="BR370" s="535"/>
      <c r="BS370" s="535"/>
      <c r="BT370" s="535"/>
    </row>
    <row r="371" spans="2:72">
      <c r="B371" s="535"/>
      <c r="C371" s="535"/>
      <c r="D371" s="535"/>
      <c r="E371" s="535"/>
      <c r="F371" s="493" t="e">
        <f>VLOOKUP(E371,'Trade Code'!A:B,2,FALSE)</f>
        <v>#N/A</v>
      </c>
      <c r="G371" s="535"/>
      <c r="H371" s="535"/>
      <c r="I371" s="535"/>
      <c r="J371" s="535"/>
      <c r="K371" s="535"/>
      <c r="L371" s="535"/>
      <c r="M371" s="535"/>
      <c r="N371" s="535"/>
      <c r="O371" s="535"/>
      <c r="P371" s="535"/>
      <c r="Q371" s="535"/>
      <c r="R371" s="535"/>
      <c r="S371" s="535"/>
      <c r="T371" s="535"/>
      <c r="U371" s="535"/>
      <c r="V371" s="535"/>
      <c r="W371" s="535"/>
      <c r="X371" s="535"/>
      <c r="Y371" s="535"/>
      <c r="Z371" s="535"/>
      <c r="AA371" s="535"/>
      <c r="AB371" s="535"/>
      <c r="AC371" s="535"/>
      <c r="AD371" s="535"/>
      <c r="AE371" s="535"/>
      <c r="AF371" s="535"/>
      <c r="AG371" s="535"/>
      <c r="AH371" s="535"/>
      <c r="AI371" s="535"/>
      <c r="AJ371" s="535"/>
      <c r="AK371" s="535"/>
      <c r="AL371" s="535"/>
      <c r="AM371" s="535"/>
      <c r="AN371" s="535"/>
      <c r="AO371" s="535"/>
      <c r="AP371" s="535"/>
      <c r="AQ371" s="535"/>
      <c r="AR371" s="535"/>
      <c r="AS371" s="535"/>
      <c r="AT371" s="535"/>
      <c r="AU371" s="535"/>
      <c r="AV371" s="535"/>
      <c r="AW371" s="535"/>
      <c r="AX371" s="535"/>
      <c r="AY371" s="535"/>
      <c r="AZ371" s="535"/>
      <c r="BA371" s="535"/>
      <c r="BB371" s="535"/>
      <c r="BC371" s="535"/>
      <c r="BD371" s="535"/>
      <c r="BE371" s="535"/>
      <c r="BF371" s="535"/>
      <c r="BG371" s="535"/>
      <c r="BH371" s="535"/>
      <c r="BI371" s="535"/>
      <c r="BJ371" s="535"/>
      <c r="BK371" s="535"/>
      <c r="BL371" s="535"/>
      <c r="BM371" s="535"/>
      <c r="BN371" s="535"/>
      <c r="BO371" s="535"/>
      <c r="BP371" s="535"/>
      <c r="BQ371" s="535"/>
      <c r="BR371" s="535"/>
      <c r="BS371" s="535"/>
      <c r="BT371" s="535"/>
    </row>
    <row r="372" spans="2:72">
      <c r="B372" s="535"/>
      <c r="C372" s="535"/>
      <c r="D372" s="535"/>
      <c r="E372" s="535"/>
      <c r="F372" s="493" t="e">
        <f>VLOOKUP(E372,'Trade Code'!A:B,2,FALSE)</f>
        <v>#N/A</v>
      </c>
      <c r="G372" s="535"/>
      <c r="H372" s="535"/>
      <c r="I372" s="535"/>
      <c r="J372" s="535"/>
      <c r="K372" s="535"/>
      <c r="L372" s="535"/>
      <c r="M372" s="535"/>
      <c r="N372" s="535"/>
      <c r="O372" s="535"/>
      <c r="P372" s="535"/>
      <c r="Q372" s="535"/>
      <c r="R372" s="535"/>
      <c r="S372" s="535"/>
      <c r="T372" s="535"/>
      <c r="U372" s="535"/>
      <c r="V372" s="535"/>
      <c r="W372" s="535"/>
      <c r="X372" s="535"/>
      <c r="Y372" s="535"/>
      <c r="Z372" s="535"/>
      <c r="AA372" s="535"/>
      <c r="AB372" s="535"/>
      <c r="AC372" s="535"/>
      <c r="AD372" s="535"/>
      <c r="AE372" s="535"/>
      <c r="AF372" s="535"/>
      <c r="AG372" s="535"/>
      <c r="AH372" s="535"/>
      <c r="AI372" s="535"/>
      <c r="AJ372" s="535"/>
      <c r="AK372" s="535"/>
      <c r="AL372" s="535"/>
      <c r="AM372" s="535"/>
      <c r="AN372" s="535"/>
      <c r="AO372" s="535"/>
      <c r="AP372" s="535"/>
      <c r="AQ372" s="535"/>
      <c r="AR372" s="535"/>
      <c r="AS372" s="535"/>
      <c r="AT372" s="535"/>
      <c r="AU372" s="535"/>
      <c r="AV372" s="535"/>
      <c r="AW372" s="535"/>
      <c r="AX372" s="535"/>
      <c r="AY372" s="535"/>
      <c r="AZ372" s="535"/>
      <c r="BA372" s="535"/>
      <c r="BB372" s="535"/>
      <c r="BC372" s="535"/>
      <c r="BD372" s="535"/>
      <c r="BE372" s="535"/>
      <c r="BF372" s="535"/>
      <c r="BG372" s="535"/>
      <c r="BH372" s="535"/>
      <c r="BI372" s="535"/>
      <c r="BJ372" s="535"/>
      <c r="BK372" s="535"/>
      <c r="BL372" s="535"/>
      <c r="BM372" s="535"/>
      <c r="BN372" s="535"/>
      <c r="BO372" s="535"/>
      <c r="BP372" s="535"/>
      <c r="BQ372" s="535"/>
      <c r="BR372" s="535"/>
      <c r="BS372" s="535"/>
      <c r="BT372" s="535"/>
    </row>
    <row r="373" spans="2:72">
      <c r="B373" s="535"/>
      <c r="C373" s="535"/>
      <c r="D373" s="535"/>
      <c r="E373" s="535"/>
      <c r="F373" s="493" t="e">
        <f>VLOOKUP(E373,'Trade Code'!A:B,2,FALSE)</f>
        <v>#N/A</v>
      </c>
      <c r="G373" s="535"/>
      <c r="H373" s="535"/>
      <c r="I373" s="535"/>
      <c r="J373" s="535"/>
      <c r="K373" s="535"/>
      <c r="L373" s="535"/>
      <c r="M373" s="535"/>
      <c r="N373" s="535"/>
      <c r="O373" s="535"/>
      <c r="P373" s="535"/>
      <c r="Q373" s="535"/>
      <c r="R373" s="535"/>
      <c r="S373" s="535"/>
      <c r="T373" s="535"/>
      <c r="U373" s="535"/>
      <c r="V373" s="535"/>
      <c r="W373" s="535"/>
      <c r="X373" s="535"/>
      <c r="Y373" s="535"/>
      <c r="Z373" s="535"/>
      <c r="AA373" s="535"/>
      <c r="AB373" s="535"/>
      <c r="AC373" s="535"/>
      <c r="AD373" s="535"/>
      <c r="AE373" s="535"/>
      <c r="AF373" s="535"/>
      <c r="AG373" s="535"/>
      <c r="AH373" s="535"/>
      <c r="AI373" s="535"/>
      <c r="AJ373" s="535"/>
      <c r="AK373" s="535"/>
      <c r="AL373" s="535"/>
      <c r="AM373" s="535"/>
      <c r="AN373" s="535"/>
      <c r="AO373" s="535"/>
      <c r="AP373" s="535"/>
      <c r="AQ373" s="535"/>
      <c r="AR373" s="535"/>
      <c r="AS373" s="535"/>
      <c r="AT373" s="535"/>
      <c r="AU373" s="535"/>
      <c r="AV373" s="535"/>
      <c r="AW373" s="535"/>
      <c r="AX373" s="535"/>
      <c r="AY373" s="535"/>
      <c r="AZ373" s="535"/>
      <c r="BA373" s="535"/>
      <c r="BB373" s="535"/>
      <c r="BC373" s="535"/>
      <c r="BD373" s="535"/>
      <c r="BE373" s="535"/>
      <c r="BF373" s="535"/>
      <c r="BG373" s="535"/>
      <c r="BH373" s="535"/>
      <c r="BI373" s="535"/>
      <c r="BJ373" s="535"/>
      <c r="BK373" s="535"/>
      <c r="BL373" s="535"/>
      <c r="BM373" s="535"/>
      <c r="BN373" s="535"/>
      <c r="BO373" s="535"/>
      <c r="BP373" s="535"/>
      <c r="BQ373" s="535"/>
      <c r="BR373" s="535"/>
      <c r="BS373" s="535"/>
      <c r="BT373" s="535"/>
    </row>
    <row r="374" spans="2:72">
      <c r="B374" s="535"/>
      <c r="C374" s="535"/>
      <c r="D374" s="535"/>
      <c r="E374" s="535"/>
      <c r="F374" s="493" t="e">
        <f>VLOOKUP(E374,'Trade Code'!A:B,2,FALSE)</f>
        <v>#N/A</v>
      </c>
      <c r="G374" s="535"/>
      <c r="H374" s="535"/>
      <c r="I374" s="535"/>
      <c r="J374" s="535"/>
      <c r="K374" s="535"/>
      <c r="L374" s="535"/>
      <c r="M374" s="535"/>
      <c r="N374" s="535"/>
      <c r="O374" s="535"/>
      <c r="P374" s="535"/>
      <c r="Q374" s="535"/>
      <c r="R374" s="535"/>
      <c r="S374" s="535"/>
      <c r="T374" s="535"/>
      <c r="U374" s="535"/>
      <c r="V374" s="535"/>
      <c r="W374" s="535"/>
      <c r="X374" s="535"/>
      <c r="Y374" s="535"/>
      <c r="Z374" s="535"/>
      <c r="AA374" s="535"/>
      <c r="AB374" s="535"/>
      <c r="AC374" s="535"/>
      <c r="AD374" s="535"/>
      <c r="AE374" s="535"/>
      <c r="AF374" s="535"/>
      <c r="AG374" s="535"/>
      <c r="AH374" s="535"/>
      <c r="AI374" s="535"/>
      <c r="AJ374" s="535"/>
      <c r="AK374" s="535"/>
      <c r="AL374" s="535"/>
      <c r="AM374" s="535"/>
      <c r="AN374" s="535"/>
      <c r="AO374" s="535"/>
      <c r="AP374" s="535"/>
      <c r="AQ374" s="535"/>
      <c r="AR374" s="535"/>
      <c r="AS374" s="535"/>
      <c r="AT374" s="535"/>
      <c r="AU374" s="535"/>
      <c r="AV374" s="535"/>
      <c r="AW374" s="535"/>
      <c r="AX374" s="535"/>
      <c r="AY374" s="535"/>
      <c r="AZ374" s="535"/>
      <c r="BA374" s="535"/>
      <c r="BB374" s="535"/>
      <c r="BC374" s="535"/>
      <c r="BD374" s="535"/>
      <c r="BE374" s="535"/>
      <c r="BF374" s="535"/>
      <c r="BG374" s="535"/>
      <c r="BH374" s="535"/>
      <c r="BI374" s="535"/>
      <c r="BJ374" s="535"/>
      <c r="BK374" s="535"/>
      <c r="BL374" s="535"/>
      <c r="BM374" s="535"/>
      <c r="BN374" s="535"/>
      <c r="BO374" s="535"/>
      <c r="BP374" s="535"/>
      <c r="BQ374" s="535"/>
      <c r="BR374" s="535"/>
      <c r="BS374" s="535"/>
      <c r="BT374" s="535"/>
    </row>
    <row r="375" spans="2:72">
      <c r="B375" s="535"/>
      <c r="C375" s="535"/>
      <c r="D375" s="535"/>
      <c r="E375" s="535"/>
      <c r="F375" s="493" t="e">
        <f>VLOOKUP(E375,'Trade Code'!A:B,2,FALSE)</f>
        <v>#N/A</v>
      </c>
      <c r="G375" s="535"/>
      <c r="H375" s="535"/>
      <c r="I375" s="535"/>
      <c r="J375" s="535"/>
      <c r="K375" s="535"/>
      <c r="L375" s="535"/>
      <c r="M375" s="535"/>
      <c r="N375" s="535"/>
      <c r="O375" s="535"/>
      <c r="P375" s="535"/>
      <c r="Q375" s="535"/>
      <c r="R375" s="535"/>
      <c r="S375" s="535"/>
      <c r="T375" s="535"/>
      <c r="U375" s="535"/>
      <c r="V375" s="535"/>
      <c r="W375" s="535"/>
      <c r="X375" s="535"/>
      <c r="Y375" s="535"/>
      <c r="Z375" s="535"/>
      <c r="AA375" s="535"/>
      <c r="AB375" s="535"/>
      <c r="AC375" s="535"/>
      <c r="AD375" s="535"/>
      <c r="AE375" s="535"/>
      <c r="AF375" s="535"/>
      <c r="AG375" s="535"/>
      <c r="AH375" s="535"/>
      <c r="AI375" s="535"/>
      <c r="AJ375" s="535"/>
      <c r="AK375" s="535"/>
      <c r="AL375" s="535"/>
      <c r="AM375" s="535"/>
      <c r="AN375" s="535"/>
      <c r="AO375" s="535"/>
      <c r="AP375" s="535"/>
      <c r="AQ375" s="535"/>
      <c r="AR375" s="535"/>
      <c r="AS375" s="535"/>
      <c r="AT375" s="535"/>
      <c r="AU375" s="535"/>
      <c r="AV375" s="535"/>
      <c r="AW375" s="535"/>
      <c r="AX375" s="535"/>
      <c r="AY375" s="535"/>
      <c r="AZ375" s="535"/>
      <c r="BA375" s="535"/>
      <c r="BB375" s="535"/>
      <c r="BC375" s="535"/>
      <c r="BD375" s="535"/>
      <c r="BE375" s="535"/>
      <c r="BF375" s="535"/>
      <c r="BG375" s="535"/>
      <c r="BH375" s="535"/>
      <c r="BI375" s="535"/>
      <c r="BJ375" s="535"/>
      <c r="BK375" s="535"/>
      <c r="BL375" s="535"/>
      <c r="BM375" s="535"/>
      <c r="BN375" s="535"/>
      <c r="BO375" s="535"/>
      <c r="BP375" s="535"/>
      <c r="BQ375" s="535"/>
      <c r="BR375" s="535"/>
      <c r="BS375" s="535"/>
      <c r="BT375" s="535"/>
    </row>
    <row r="376" spans="2:72">
      <c r="B376" s="535"/>
      <c r="C376" s="535"/>
      <c r="D376" s="535"/>
      <c r="E376" s="535"/>
      <c r="F376" s="493" t="e">
        <f>VLOOKUP(E376,'Trade Code'!A:B,2,FALSE)</f>
        <v>#N/A</v>
      </c>
      <c r="G376" s="535"/>
      <c r="H376" s="535"/>
      <c r="I376" s="535"/>
      <c r="J376" s="535"/>
      <c r="K376" s="535"/>
      <c r="L376" s="535"/>
      <c r="M376" s="535"/>
      <c r="N376" s="535"/>
      <c r="O376" s="535"/>
      <c r="P376" s="535"/>
      <c r="Q376" s="535"/>
      <c r="R376" s="535"/>
      <c r="S376" s="535"/>
      <c r="T376" s="535"/>
      <c r="U376" s="535"/>
      <c r="V376" s="535"/>
      <c r="W376" s="535"/>
      <c r="X376" s="535"/>
      <c r="Y376" s="535"/>
      <c r="Z376" s="535"/>
      <c r="AA376" s="535"/>
      <c r="AB376" s="535"/>
      <c r="AC376" s="535"/>
      <c r="AD376" s="535"/>
      <c r="AE376" s="535"/>
      <c r="AF376" s="535"/>
      <c r="AG376" s="535"/>
      <c r="AH376" s="535"/>
      <c r="AI376" s="535"/>
      <c r="AJ376" s="535"/>
      <c r="AK376" s="535"/>
      <c r="AL376" s="535"/>
      <c r="AM376" s="535"/>
      <c r="AN376" s="535"/>
      <c r="AO376" s="535"/>
      <c r="AP376" s="535"/>
      <c r="AQ376" s="535"/>
      <c r="AR376" s="535"/>
      <c r="AS376" s="535"/>
      <c r="AT376" s="535"/>
      <c r="AU376" s="535"/>
      <c r="AV376" s="535"/>
      <c r="AW376" s="535"/>
      <c r="AX376" s="535"/>
      <c r="AY376" s="535"/>
      <c r="AZ376" s="535"/>
      <c r="BA376" s="535"/>
      <c r="BB376" s="535"/>
      <c r="BC376" s="535"/>
      <c r="BD376" s="535"/>
      <c r="BE376" s="535"/>
      <c r="BF376" s="535"/>
      <c r="BG376" s="535"/>
      <c r="BH376" s="535"/>
      <c r="BI376" s="535"/>
      <c r="BJ376" s="535"/>
      <c r="BK376" s="535"/>
      <c r="BL376" s="535"/>
      <c r="BM376" s="535"/>
      <c r="BN376" s="535"/>
      <c r="BO376" s="535"/>
      <c r="BP376" s="535"/>
      <c r="BQ376" s="535"/>
      <c r="BR376" s="535"/>
      <c r="BS376" s="535"/>
      <c r="BT376" s="535"/>
    </row>
    <row r="377" spans="2:72">
      <c r="B377" s="535"/>
      <c r="C377" s="535"/>
      <c r="D377" s="535"/>
      <c r="E377" s="535"/>
      <c r="F377" s="493" t="e">
        <f>VLOOKUP(E377,'Trade Code'!A:B,2,FALSE)</f>
        <v>#N/A</v>
      </c>
      <c r="G377" s="535"/>
      <c r="H377" s="535"/>
      <c r="I377" s="535"/>
      <c r="J377" s="535"/>
      <c r="K377" s="535"/>
      <c r="L377" s="535"/>
      <c r="M377" s="535"/>
      <c r="N377" s="535"/>
      <c r="O377" s="535"/>
      <c r="P377" s="535"/>
      <c r="Q377" s="535"/>
      <c r="R377" s="535"/>
      <c r="S377" s="535"/>
      <c r="T377" s="535"/>
      <c r="U377" s="535"/>
      <c r="V377" s="535"/>
      <c r="W377" s="535"/>
      <c r="X377" s="535"/>
      <c r="Y377" s="535"/>
      <c r="Z377" s="535"/>
      <c r="AA377" s="535"/>
      <c r="AB377" s="535"/>
      <c r="AC377" s="535"/>
      <c r="AD377" s="535"/>
      <c r="AE377" s="535"/>
      <c r="AF377" s="535"/>
      <c r="AG377" s="535"/>
      <c r="AH377" s="535"/>
      <c r="AI377" s="535"/>
      <c r="AJ377" s="535"/>
      <c r="AK377" s="535"/>
      <c r="AL377" s="535"/>
      <c r="AM377" s="535"/>
      <c r="AN377" s="535"/>
      <c r="AO377" s="535"/>
      <c r="AP377" s="535"/>
      <c r="AQ377" s="535"/>
      <c r="AR377" s="535"/>
      <c r="AS377" s="535"/>
      <c r="AT377" s="535"/>
      <c r="AU377" s="535"/>
      <c r="AV377" s="535"/>
      <c r="AW377" s="535"/>
      <c r="AX377" s="535"/>
      <c r="AY377" s="535"/>
      <c r="AZ377" s="535"/>
      <c r="BA377" s="535"/>
      <c r="BB377" s="535"/>
      <c r="BC377" s="535"/>
      <c r="BD377" s="535"/>
      <c r="BE377" s="535"/>
      <c r="BF377" s="535"/>
      <c r="BG377" s="535"/>
      <c r="BH377" s="535"/>
      <c r="BI377" s="535"/>
      <c r="BJ377" s="535"/>
      <c r="BK377" s="535"/>
      <c r="BL377" s="535"/>
      <c r="BM377" s="535"/>
      <c r="BN377" s="535"/>
      <c r="BO377" s="535"/>
      <c r="BP377" s="535"/>
      <c r="BQ377" s="535"/>
      <c r="BR377" s="535"/>
      <c r="BS377" s="535"/>
      <c r="BT377" s="535"/>
    </row>
    <row r="378" spans="2:72">
      <c r="B378" s="535"/>
      <c r="C378" s="535"/>
      <c r="D378" s="535"/>
      <c r="E378" s="535"/>
      <c r="F378" s="493" t="e">
        <f>VLOOKUP(E378,'Trade Code'!A:B,2,FALSE)</f>
        <v>#N/A</v>
      </c>
      <c r="G378" s="535"/>
      <c r="H378" s="535"/>
      <c r="I378" s="535"/>
      <c r="J378" s="535"/>
      <c r="K378" s="535"/>
      <c r="L378" s="535"/>
      <c r="M378" s="535"/>
      <c r="N378" s="535"/>
      <c r="O378" s="535"/>
      <c r="P378" s="535"/>
      <c r="Q378" s="535"/>
      <c r="R378" s="535"/>
      <c r="S378" s="535"/>
      <c r="T378" s="535"/>
      <c r="U378" s="535"/>
      <c r="V378" s="535"/>
      <c r="W378" s="535"/>
      <c r="X378" s="535"/>
      <c r="Y378" s="535"/>
      <c r="Z378" s="535"/>
      <c r="AA378" s="535"/>
      <c r="AB378" s="535"/>
      <c r="AC378" s="535"/>
      <c r="AD378" s="535"/>
      <c r="AE378" s="535"/>
      <c r="AF378" s="535"/>
      <c r="AG378" s="535"/>
      <c r="AH378" s="535"/>
      <c r="AI378" s="535"/>
      <c r="AJ378" s="535"/>
      <c r="AK378" s="535"/>
      <c r="AL378" s="535"/>
      <c r="AM378" s="535"/>
      <c r="AN378" s="535"/>
      <c r="AO378" s="535"/>
      <c r="AP378" s="535"/>
      <c r="AQ378" s="535"/>
      <c r="AR378" s="535"/>
      <c r="AS378" s="535"/>
      <c r="AT378" s="535"/>
      <c r="AU378" s="535"/>
      <c r="AV378" s="535"/>
      <c r="AW378" s="535"/>
      <c r="AX378" s="535"/>
      <c r="AY378" s="535"/>
      <c r="AZ378" s="535"/>
      <c r="BA378" s="535"/>
      <c r="BB378" s="535"/>
      <c r="BC378" s="535"/>
      <c r="BD378" s="535"/>
      <c r="BE378" s="535"/>
      <c r="BF378" s="535"/>
      <c r="BG378" s="535"/>
      <c r="BH378" s="535"/>
      <c r="BI378" s="535"/>
      <c r="BJ378" s="535"/>
      <c r="BK378" s="535"/>
      <c r="BL378" s="535"/>
      <c r="BM378" s="535"/>
      <c r="BN378" s="535"/>
      <c r="BO378" s="535"/>
      <c r="BP378" s="535"/>
      <c r="BQ378" s="535"/>
      <c r="BR378" s="535"/>
      <c r="BS378" s="535"/>
      <c r="BT378" s="535"/>
    </row>
    <row r="379" spans="2:72">
      <c r="B379" s="535"/>
      <c r="C379" s="535"/>
      <c r="D379" s="535"/>
      <c r="E379" s="535"/>
      <c r="F379" s="493" t="e">
        <f>VLOOKUP(E379,'Trade Code'!A:B,2,FALSE)</f>
        <v>#N/A</v>
      </c>
      <c r="G379" s="535"/>
      <c r="H379" s="535"/>
      <c r="I379" s="535"/>
      <c r="J379" s="535"/>
      <c r="K379" s="535"/>
      <c r="L379" s="535"/>
      <c r="M379" s="535"/>
      <c r="N379" s="535"/>
      <c r="O379" s="535"/>
      <c r="P379" s="535"/>
      <c r="Q379" s="535"/>
      <c r="R379" s="535"/>
      <c r="S379" s="535"/>
      <c r="T379" s="535"/>
      <c r="U379" s="535"/>
      <c r="V379" s="535"/>
      <c r="W379" s="535"/>
      <c r="X379" s="535"/>
      <c r="Y379" s="535"/>
      <c r="Z379" s="535"/>
      <c r="AA379" s="535"/>
      <c r="AB379" s="535"/>
      <c r="AC379" s="535"/>
      <c r="AD379" s="535"/>
      <c r="AE379" s="535"/>
      <c r="AF379" s="535"/>
      <c r="AG379" s="535"/>
      <c r="AH379" s="535"/>
      <c r="AI379" s="535"/>
      <c r="AJ379" s="535"/>
      <c r="AK379" s="535"/>
      <c r="AL379" s="535"/>
      <c r="AM379" s="535"/>
      <c r="AN379" s="535"/>
      <c r="AO379" s="535"/>
      <c r="AP379" s="535"/>
      <c r="AQ379" s="535"/>
      <c r="AR379" s="535"/>
      <c r="AS379" s="535"/>
      <c r="AT379" s="535"/>
      <c r="AU379" s="535"/>
      <c r="AV379" s="535"/>
      <c r="AW379" s="535"/>
      <c r="AX379" s="535"/>
      <c r="AY379" s="535"/>
      <c r="AZ379" s="535"/>
      <c r="BA379" s="535"/>
      <c r="BB379" s="535"/>
      <c r="BC379" s="535"/>
      <c r="BD379" s="535"/>
      <c r="BE379" s="535"/>
      <c r="BF379" s="535"/>
      <c r="BG379" s="535"/>
      <c r="BH379" s="535"/>
      <c r="BI379" s="535"/>
      <c r="BJ379" s="535"/>
      <c r="BK379" s="535"/>
      <c r="BL379" s="535"/>
      <c r="BM379" s="535"/>
      <c r="BN379" s="535"/>
      <c r="BO379" s="535"/>
      <c r="BP379" s="535"/>
      <c r="BQ379" s="535"/>
      <c r="BR379" s="535"/>
      <c r="BS379" s="535"/>
      <c r="BT379" s="535"/>
    </row>
    <row r="380" spans="2:72">
      <c r="B380" s="535"/>
      <c r="C380" s="535"/>
      <c r="D380" s="535"/>
      <c r="E380" s="535"/>
      <c r="F380" s="493" t="e">
        <f>VLOOKUP(E380,'Trade Code'!A:B,2,FALSE)</f>
        <v>#N/A</v>
      </c>
      <c r="G380" s="535"/>
      <c r="H380" s="535"/>
      <c r="I380" s="535"/>
      <c r="J380" s="535"/>
      <c r="K380" s="535"/>
      <c r="L380" s="535"/>
      <c r="M380" s="535"/>
      <c r="N380" s="535"/>
      <c r="O380" s="535"/>
      <c r="P380" s="535"/>
      <c r="Q380" s="535"/>
      <c r="R380" s="535"/>
      <c r="S380" s="535"/>
      <c r="T380" s="535"/>
      <c r="U380" s="535"/>
      <c r="V380" s="535"/>
      <c r="W380" s="535"/>
      <c r="X380" s="535"/>
      <c r="Y380" s="535"/>
      <c r="Z380" s="535"/>
      <c r="AA380" s="535"/>
      <c r="AB380" s="535"/>
      <c r="AC380" s="535"/>
      <c r="AD380" s="535"/>
      <c r="AE380" s="535"/>
      <c r="AF380" s="535"/>
      <c r="AG380" s="535"/>
      <c r="AH380" s="535"/>
      <c r="AI380" s="535"/>
      <c r="AJ380" s="535"/>
      <c r="AK380" s="535"/>
      <c r="AL380" s="535"/>
      <c r="AM380" s="535"/>
      <c r="AN380" s="535"/>
      <c r="AO380" s="535"/>
      <c r="AP380" s="535"/>
      <c r="AQ380" s="535"/>
      <c r="AR380" s="535"/>
      <c r="AS380" s="535"/>
      <c r="AT380" s="535"/>
      <c r="AU380" s="535"/>
      <c r="AV380" s="535"/>
      <c r="AW380" s="535"/>
      <c r="AX380" s="535"/>
      <c r="AY380" s="535"/>
      <c r="AZ380" s="535"/>
      <c r="BA380" s="535"/>
      <c r="BB380" s="535"/>
      <c r="BC380" s="535"/>
      <c r="BD380" s="535"/>
      <c r="BE380" s="535"/>
      <c r="BF380" s="535"/>
      <c r="BG380" s="535"/>
      <c r="BH380" s="535"/>
      <c r="BI380" s="535"/>
      <c r="BJ380" s="535"/>
      <c r="BK380" s="535"/>
      <c r="BL380" s="535"/>
      <c r="BM380" s="535"/>
      <c r="BN380" s="535"/>
      <c r="BO380" s="535"/>
      <c r="BP380" s="535"/>
      <c r="BQ380" s="535"/>
      <c r="BR380" s="535"/>
      <c r="BS380" s="535"/>
      <c r="BT380" s="535"/>
    </row>
    <row r="381" spans="2:72">
      <c r="B381" s="535"/>
      <c r="C381" s="535"/>
      <c r="D381" s="535"/>
      <c r="E381" s="535"/>
      <c r="F381" s="493" t="e">
        <f>VLOOKUP(E381,'Trade Code'!A:B,2,FALSE)</f>
        <v>#N/A</v>
      </c>
      <c r="G381" s="535"/>
      <c r="H381" s="535"/>
      <c r="I381" s="535"/>
      <c r="J381" s="535"/>
      <c r="K381" s="535"/>
      <c r="L381" s="535"/>
      <c r="M381" s="535"/>
      <c r="N381" s="535"/>
      <c r="O381" s="535"/>
      <c r="P381" s="535"/>
      <c r="Q381" s="535"/>
      <c r="R381" s="535"/>
      <c r="S381" s="535"/>
      <c r="T381" s="535"/>
      <c r="U381" s="535"/>
      <c r="V381" s="535"/>
      <c r="W381" s="535"/>
      <c r="X381" s="535"/>
      <c r="Y381" s="535"/>
      <c r="Z381" s="535"/>
      <c r="AA381" s="535"/>
      <c r="AB381" s="535"/>
      <c r="AC381" s="535"/>
      <c r="AD381" s="535"/>
      <c r="AE381" s="535"/>
      <c r="AF381" s="535"/>
      <c r="AG381" s="535"/>
      <c r="AH381" s="535"/>
      <c r="AI381" s="535"/>
      <c r="AJ381" s="535"/>
      <c r="AK381" s="535"/>
      <c r="AL381" s="535"/>
      <c r="AM381" s="535"/>
      <c r="AN381" s="535"/>
      <c r="AO381" s="535"/>
      <c r="AP381" s="535"/>
      <c r="AQ381" s="535"/>
      <c r="AR381" s="535"/>
      <c r="AS381" s="535"/>
      <c r="AT381" s="535"/>
      <c r="AU381" s="535"/>
      <c r="AV381" s="535"/>
      <c r="AW381" s="535"/>
      <c r="AX381" s="535"/>
      <c r="AY381" s="535"/>
      <c r="AZ381" s="535"/>
      <c r="BA381" s="535"/>
      <c r="BB381" s="535"/>
      <c r="BC381" s="535"/>
      <c r="BD381" s="535"/>
      <c r="BE381" s="535"/>
      <c r="BF381" s="535"/>
      <c r="BG381" s="535"/>
      <c r="BH381" s="535"/>
      <c r="BI381" s="535"/>
      <c r="BJ381" s="535"/>
      <c r="BK381" s="535"/>
      <c r="BL381" s="535"/>
      <c r="BM381" s="535"/>
      <c r="BN381" s="535"/>
      <c r="BO381" s="535"/>
      <c r="BP381" s="535"/>
      <c r="BQ381" s="535"/>
      <c r="BR381" s="535"/>
      <c r="BS381" s="535"/>
      <c r="BT381" s="535"/>
    </row>
    <row r="382" spans="2:72">
      <c r="B382" s="535"/>
      <c r="C382" s="535"/>
      <c r="D382" s="535"/>
      <c r="E382" s="535"/>
      <c r="F382" s="493" t="e">
        <f>VLOOKUP(E382,'Trade Code'!A:B,2,FALSE)</f>
        <v>#N/A</v>
      </c>
      <c r="G382" s="535"/>
      <c r="H382" s="535"/>
      <c r="I382" s="535"/>
      <c r="J382" s="535"/>
      <c r="K382" s="535"/>
      <c r="L382" s="535"/>
      <c r="M382" s="535"/>
      <c r="N382" s="535"/>
      <c r="O382" s="535"/>
      <c r="P382" s="535"/>
      <c r="Q382" s="535"/>
      <c r="R382" s="535"/>
      <c r="S382" s="535"/>
      <c r="T382" s="535"/>
      <c r="U382" s="535"/>
      <c r="V382" s="535"/>
      <c r="W382" s="535"/>
      <c r="X382" s="535"/>
      <c r="Y382" s="535"/>
      <c r="Z382" s="535"/>
      <c r="AA382" s="535"/>
      <c r="AB382" s="535"/>
      <c r="AC382" s="535"/>
      <c r="AD382" s="535"/>
      <c r="AE382" s="535"/>
      <c r="AF382" s="535"/>
      <c r="AG382" s="535"/>
      <c r="AH382" s="535"/>
      <c r="AI382" s="535"/>
      <c r="AJ382" s="535"/>
      <c r="AK382" s="535"/>
      <c r="AL382" s="535"/>
      <c r="AM382" s="535"/>
      <c r="AN382" s="535"/>
      <c r="AO382" s="535"/>
      <c r="AP382" s="535"/>
      <c r="AQ382" s="535"/>
      <c r="AR382" s="535"/>
      <c r="AS382" s="535"/>
      <c r="AT382" s="535"/>
      <c r="AU382" s="535"/>
      <c r="AV382" s="535"/>
      <c r="AW382" s="535"/>
      <c r="AX382" s="535"/>
      <c r="AY382" s="535"/>
      <c r="AZ382" s="535"/>
      <c r="BA382" s="535"/>
      <c r="BB382" s="535"/>
      <c r="BC382" s="535"/>
      <c r="BD382" s="535"/>
      <c r="BE382" s="535"/>
      <c r="BF382" s="535"/>
      <c r="BG382" s="535"/>
      <c r="BH382" s="535"/>
      <c r="BI382" s="535"/>
      <c r="BJ382" s="535"/>
      <c r="BK382" s="535"/>
      <c r="BL382" s="535"/>
      <c r="BM382" s="535"/>
      <c r="BN382" s="535"/>
      <c r="BO382" s="535"/>
      <c r="BP382" s="535"/>
      <c r="BQ382" s="535"/>
      <c r="BR382" s="535"/>
      <c r="BS382" s="535"/>
      <c r="BT382" s="535"/>
    </row>
    <row r="383" spans="2:72">
      <c r="B383" s="535"/>
      <c r="C383" s="535"/>
      <c r="D383" s="535"/>
      <c r="E383" s="535"/>
      <c r="F383" s="493" t="e">
        <f>VLOOKUP(E383,'Trade Code'!A:B,2,FALSE)</f>
        <v>#N/A</v>
      </c>
      <c r="G383" s="535"/>
      <c r="H383" s="535"/>
      <c r="I383" s="535"/>
      <c r="J383" s="535"/>
      <c r="K383" s="535"/>
      <c r="L383" s="535"/>
      <c r="M383" s="535"/>
      <c r="N383" s="535"/>
      <c r="O383" s="535"/>
      <c r="P383" s="535"/>
      <c r="Q383" s="535"/>
      <c r="R383" s="535"/>
      <c r="S383" s="535"/>
      <c r="T383" s="535"/>
      <c r="U383" s="535"/>
      <c r="V383" s="535"/>
      <c r="W383" s="535"/>
      <c r="X383" s="535"/>
      <c r="Y383" s="535"/>
      <c r="Z383" s="535"/>
      <c r="AA383" s="535"/>
      <c r="AB383" s="535"/>
      <c r="AC383" s="535"/>
      <c r="AD383" s="535"/>
      <c r="AE383" s="535"/>
      <c r="AF383" s="535"/>
      <c r="AG383" s="535"/>
      <c r="AH383" s="535"/>
      <c r="AI383" s="535"/>
      <c r="AJ383" s="535"/>
      <c r="AK383" s="535"/>
      <c r="AL383" s="535"/>
      <c r="AM383" s="535"/>
      <c r="AN383" s="535"/>
      <c r="AO383" s="535"/>
      <c r="AP383" s="535"/>
      <c r="AQ383" s="535"/>
      <c r="AR383" s="535"/>
      <c r="AS383" s="535"/>
      <c r="AT383" s="535"/>
      <c r="AU383" s="535"/>
      <c r="AV383" s="535"/>
      <c r="AW383" s="535"/>
      <c r="AX383" s="535"/>
      <c r="AY383" s="535"/>
      <c r="AZ383" s="535"/>
      <c r="BA383" s="535"/>
      <c r="BB383" s="535"/>
      <c r="BC383" s="535"/>
      <c r="BD383" s="535"/>
      <c r="BE383" s="535"/>
      <c r="BF383" s="535"/>
      <c r="BG383" s="535"/>
      <c r="BH383" s="535"/>
      <c r="BI383" s="535"/>
      <c r="BJ383" s="535"/>
      <c r="BK383" s="535"/>
      <c r="BL383" s="535"/>
      <c r="BM383" s="535"/>
      <c r="BN383" s="535"/>
      <c r="BO383" s="535"/>
      <c r="BP383" s="535"/>
      <c r="BQ383" s="535"/>
      <c r="BR383" s="535"/>
      <c r="BS383" s="535"/>
      <c r="BT383" s="535"/>
    </row>
    <row r="384" spans="2:72">
      <c r="B384" s="535"/>
      <c r="C384" s="535"/>
      <c r="D384" s="535"/>
      <c r="E384" s="535"/>
      <c r="F384" s="493" t="e">
        <f>VLOOKUP(E384,'Trade Code'!A:B,2,FALSE)</f>
        <v>#N/A</v>
      </c>
      <c r="G384" s="535"/>
      <c r="H384" s="535"/>
      <c r="I384" s="535"/>
      <c r="J384" s="535"/>
      <c r="K384" s="535"/>
      <c r="L384" s="535"/>
      <c r="M384" s="535"/>
      <c r="N384" s="535"/>
      <c r="O384" s="535"/>
      <c r="P384" s="535"/>
      <c r="Q384" s="535"/>
      <c r="R384" s="535"/>
      <c r="S384" s="535"/>
      <c r="T384" s="535"/>
      <c r="U384" s="535"/>
      <c r="V384" s="535"/>
      <c r="W384" s="535"/>
      <c r="X384" s="535"/>
      <c r="Y384" s="535"/>
      <c r="Z384" s="535"/>
      <c r="AA384" s="535"/>
      <c r="AB384" s="535"/>
      <c r="AC384" s="535"/>
      <c r="AD384" s="535"/>
      <c r="AE384" s="535"/>
      <c r="AF384" s="535"/>
      <c r="AG384" s="535"/>
      <c r="AH384" s="535"/>
      <c r="AI384" s="535"/>
      <c r="AJ384" s="535"/>
      <c r="AK384" s="535"/>
      <c r="AL384" s="535"/>
      <c r="AM384" s="535"/>
      <c r="AN384" s="535"/>
      <c r="AO384" s="535"/>
      <c r="AP384" s="535"/>
      <c r="AQ384" s="535"/>
      <c r="AR384" s="535"/>
      <c r="AS384" s="535"/>
      <c r="AT384" s="535"/>
      <c r="AU384" s="535"/>
      <c r="AV384" s="535"/>
      <c r="AW384" s="535"/>
      <c r="AX384" s="535"/>
      <c r="AY384" s="535"/>
      <c r="AZ384" s="535"/>
      <c r="BA384" s="535"/>
      <c r="BB384" s="535"/>
      <c r="BC384" s="535"/>
      <c r="BD384" s="535"/>
      <c r="BE384" s="535"/>
      <c r="BF384" s="535"/>
      <c r="BG384" s="535"/>
      <c r="BH384" s="535"/>
      <c r="BI384" s="535"/>
      <c r="BJ384" s="535"/>
      <c r="BK384" s="535"/>
      <c r="BL384" s="535"/>
      <c r="BM384" s="535"/>
      <c r="BN384" s="535"/>
      <c r="BO384" s="535"/>
      <c r="BP384" s="535"/>
      <c r="BQ384" s="535"/>
      <c r="BR384" s="535"/>
      <c r="BS384" s="535"/>
      <c r="BT384" s="535"/>
    </row>
    <row r="385" spans="2:72">
      <c r="B385" s="535"/>
      <c r="C385" s="535"/>
      <c r="D385" s="535"/>
      <c r="E385" s="535"/>
      <c r="F385" s="493" t="e">
        <f>VLOOKUP(E385,'Trade Code'!A:B,2,FALSE)</f>
        <v>#N/A</v>
      </c>
      <c r="G385" s="535"/>
      <c r="H385" s="535"/>
      <c r="I385" s="535"/>
      <c r="J385" s="535"/>
      <c r="K385" s="535"/>
      <c r="L385" s="535"/>
      <c r="M385" s="535"/>
      <c r="N385" s="535"/>
      <c r="O385" s="535"/>
      <c r="P385" s="535"/>
      <c r="Q385" s="535"/>
      <c r="R385" s="535"/>
      <c r="S385" s="535"/>
      <c r="T385" s="535"/>
      <c r="U385" s="535"/>
      <c r="V385" s="535"/>
      <c r="W385" s="535"/>
      <c r="X385" s="535"/>
      <c r="Y385" s="535"/>
      <c r="Z385" s="535"/>
      <c r="AA385" s="535"/>
      <c r="AB385" s="535"/>
      <c r="AC385" s="535"/>
      <c r="AD385" s="535"/>
      <c r="AE385" s="535"/>
      <c r="AF385" s="535"/>
      <c r="AG385" s="535"/>
      <c r="AH385" s="535"/>
      <c r="AI385" s="535"/>
      <c r="AJ385" s="535"/>
      <c r="AK385" s="535"/>
      <c r="AL385" s="535"/>
      <c r="AM385" s="535"/>
      <c r="AN385" s="535"/>
      <c r="AO385" s="535"/>
      <c r="AP385" s="535"/>
      <c r="AQ385" s="535"/>
      <c r="AR385" s="535"/>
      <c r="AS385" s="535"/>
      <c r="AT385" s="535"/>
      <c r="AU385" s="535"/>
      <c r="AV385" s="535"/>
      <c r="AW385" s="535"/>
      <c r="AX385" s="535"/>
      <c r="AY385" s="535"/>
      <c r="AZ385" s="535"/>
      <c r="BA385" s="535"/>
      <c r="BB385" s="535"/>
      <c r="BC385" s="535"/>
      <c r="BD385" s="535"/>
      <c r="BE385" s="535"/>
      <c r="BF385" s="535"/>
      <c r="BG385" s="535"/>
      <c r="BH385" s="535"/>
      <c r="BI385" s="535"/>
      <c r="BJ385" s="535"/>
      <c r="BK385" s="535"/>
      <c r="BL385" s="535"/>
      <c r="BM385" s="535"/>
      <c r="BN385" s="535"/>
      <c r="BO385" s="535"/>
      <c r="BP385" s="535"/>
      <c r="BQ385" s="535"/>
      <c r="BR385" s="535"/>
      <c r="BS385" s="535"/>
      <c r="BT385" s="535"/>
    </row>
    <row r="386" spans="2:72">
      <c r="B386" s="535"/>
      <c r="C386" s="535"/>
      <c r="D386" s="535"/>
      <c r="E386" s="535"/>
      <c r="F386" s="493" t="e">
        <f>VLOOKUP(E386,'Trade Code'!A:B,2,FALSE)</f>
        <v>#N/A</v>
      </c>
      <c r="G386" s="535"/>
      <c r="H386" s="535"/>
      <c r="I386" s="535"/>
      <c r="J386" s="535"/>
      <c r="K386" s="535"/>
      <c r="L386" s="535"/>
      <c r="M386" s="535"/>
      <c r="N386" s="535"/>
      <c r="O386" s="535"/>
      <c r="P386" s="535"/>
      <c r="Q386" s="535"/>
      <c r="R386" s="535"/>
      <c r="S386" s="535"/>
      <c r="T386" s="535"/>
      <c r="U386" s="535"/>
      <c r="V386" s="535"/>
      <c r="W386" s="535"/>
      <c r="X386" s="535"/>
      <c r="Y386" s="535"/>
      <c r="Z386" s="535"/>
      <c r="AA386" s="535"/>
      <c r="AB386" s="535"/>
      <c r="AC386" s="535"/>
      <c r="AD386" s="535"/>
      <c r="AE386" s="535"/>
      <c r="AF386" s="535"/>
      <c r="AG386" s="535"/>
      <c r="AH386" s="535"/>
      <c r="AI386" s="535"/>
      <c r="AJ386" s="535"/>
      <c r="AK386" s="535"/>
      <c r="AL386" s="535"/>
      <c r="AM386" s="535"/>
      <c r="AN386" s="535"/>
      <c r="AO386" s="535"/>
      <c r="AP386" s="535"/>
      <c r="AQ386" s="535"/>
      <c r="AR386" s="535"/>
      <c r="AS386" s="535"/>
      <c r="AT386" s="535"/>
      <c r="AU386" s="535"/>
      <c r="AV386" s="535"/>
      <c r="AW386" s="535"/>
      <c r="AX386" s="535"/>
      <c r="AY386" s="535"/>
      <c r="AZ386" s="535"/>
      <c r="BA386" s="535"/>
      <c r="BB386" s="535"/>
      <c r="BC386" s="535"/>
      <c r="BD386" s="535"/>
      <c r="BE386" s="535"/>
      <c r="BF386" s="535"/>
      <c r="BG386" s="535"/>
      <c r="BH386" s="535"/>
      <c r="BI386" s="535"/>
      <c r="BJ386" s="535"/>
      <c r="BK386" s="535"/>
      <c r="BL386" s="535"/>
      <c r="BM386" s="535"/>
      <c r="BN386" s="535"/>
      <c r="BO386" s="535"/>
      <c r="BP386" s="535"/>
      <c r="BQ386" s="535"/>
      <c r="BR386" s="535"/>
      <c r="BS386" s="535"/>
      <c r="BT386" s="535"/>
    </row>
    <row r="387" spans="2:72">
      <c r="B387" s="535"/>
      <c r="C387" s="535"/>
      <c r="D387" s="535"/>
      <c r="E387" s="535"/>
      <c r="F387" s="493" t="e">
        <f>VLOOKUP(E387,'Trade Code'!A:B,2,FALSE)</f>
        <v>#N/A</v>
      </c>
      <c r="G387" s="535"/>
      <c r="H387" s="535"/>
      <c r="I387" s="535"/>
      <c r="J387" s="535"/>
      <c r="K387" s="535"/>
      <c r="L387" s="535"/>
      <c r="M387" s="535"/>
      <c r="N387" s="535"/>
      <c r="O387" s="535"/>
      <c r="P387" s="535"/>
      <c r="Q387" s="535"/>
      <c r="R387" s="535"/>
      <c r="S387" s="535"/>
      <c r="T387" s="535"/>
      <c r="U387" s="535"/>
      <c r="V387" s="535"/>
      <c r="W387" s="535"/>
      <c r="X387" s="535"/>
      <c r="Y387" s="535"/>
      <c r="Z387" s="535"/>
      <c r="AA387" s="535"/>
      <c r="AB387" s="535"/>
      <c r="AC387" s="535"/>
      <c r="AD387" s="535"/>
      <c r="AE387" s="535"/>
      <c r="AF387" s="535"/>
      <c r="AG387" s="535"/>
      <c r="AH387" s="535"/>
      <c r="AI387" s="535"/>
      <c r="AJ387" s="535"/>
      <c r="AK387" s="535"/>
      <c r="AL387" s="535"/>
      <c r="AM387" s="535"/>
      <c r="AN387" s="535"/>
      <c r="AO387" s="535"/>
      <c r="AP387" s="535"/>
      <c r="AQ387" s="535"/>
      <c r="AR387" s="535"/>
      <c r="AS387" s="535"/>
      <c r="AT387" s="535"/>
      <c r="AU387" s="535"/>
      <c r="AV387" s="535"/>
      <c r="AW387" s="535"/>
      <c r="AX387" s="535"/>
      <c r="AY387" s="535"/>
      <c r="AZ387" s="535"/>
      <c r="BA387" s="535"/>
      <c r="BB387" s="535"/>
      <c r="BC387" s="535"/>
      <c r="BD387" s="535"/>
      <c r="BE387" s="535"/>
      <c r="BF387" s="535"/>
      <c r="BG387" s="535"/>
      <c r="BH387" s="535"/>
      <c r="BI387" s="535"/>
      <c r="BJ387" s="535"/>
      <c r="BK387" s="535"/>
      <c r="BL387" s="535"/>
      <c r="BM387" s="535"/>
      <c r="BN387" s="535"/>
      <c r="BO387" s="535"/>
      <c r="BP387" s="535"/>
      <c r="BQ387" s="535"/>
      <c r="BR387" s="535"/>
      <c r="BS387" s="535"/>
      <c r="BT387" s="535"/>
    </row>
    <row r="388" spans="2:72">
      <c r="B388" s="535"/>
      <c r="C388" s="535"/>
      <c r="D388" s="535"/>
      <c r="E388" s="535"/>
      <c r="F388" s="493" t="e">
        <f>VLOOKUP(E388,'Trade Code'!A:B,2,FALSE)</f>
        <v>#N/A</v>
      </c>
      <c r="G388" s="535"/>
      <c r="H388" s="535"/>
      <c r="I388" s="535"/>
      <c r="J388" s="535"/>
      <c r="K388" s="535"/>
      <c r="L388" s="535"/>
      <c r="M388" s="535"/>
      <c r="N388" s="535"/>
      <c r="O388" s="535"/>
      <c r="P388" s="535"/>
      <c r="Q388" s="535"/>
      <c r="R388" s="535"/>
      <c r="S388" s="535"/>
      <c r="T388" s="535"/>
      <c r="U388" s="535"/>
      <c r="V388" s="535"/>
      <c r="W388" s="535"/>
      <c r="X388" s="535"/>
      <c r="Y388" s="535"/>
      <c r="Z388" s="535"/>
      <c r="AA388" s="535"/>
      <c r="AB388" s="535"/>
      <c r="AC388" s="535"/>
      <c r="AD388" s="535"/>
      <c r="AE388" s="535"/>
      <c r="AF388" s="535"/>
      <c r="AG388" s="535"/>
      <c r="AH388" s="535"/>
      <c r="AI388" s="535"/>
      <c r="AJ388" s="535"/>
      <c r="AK388" s="535"/>
      <c r="AL388" s="535"/>
      <c r="AM388" s="535"/>
      <c r="AN388" s="535"/>
      <c r="AO388" s="535"/>
      <c r="AP388" s="535"/>
      <c r="AQ388" s="535"/>
      <c r="AR388" s="535"/>
      <c r="AS388" s="535"/>
      <c r="AT388" s="535"/>
      <c r="AU388" s="535"/>
      <c r="AV388" s="535"/>
      <c r="AW388" s="535"/>
      <c r="AX388" s="535"/>
      <c r="AY388" s="535"/>
      <c r="AZ388" s="535"/>
      <c r="BA388" s="535"/>
      <c r="BB388" s="535"/>
      <c r="BC388" s="535"/>
      <c r="BD388" s="535"/>
      <c r="BE388" s="535"/>
      <c r="BF388" s="535"/>
      <c r="BG388" s="535"/>
      <c r="BH388" s="535"/>
      <c r="BI388" s="535"/>
      <c r="BJ388" s="535"/>
      <c r="BK388" s="535"/>
      <c r="BL388" s="535"/>
      <c r="BM388" s="535"/>
      <c r="BN388" s="535"/>
      <c r="BO388" s="535"/>
      <c r="BP388" s="535"/>
      <c r="BQ388" s="535"/>
      <c r="BR388" s="535"/>
      <c r="BS388" s="535"/>
      <c r="BT388" s="535"/>
    </row>
    <row r="389" spans="2:72">
      <c r="B389" s="535"/>
      <c r="C389" s="535"/>
      <c r="D389" s="535"/>
      <c r="E389" s="535"/>
      <c r="F389" s="493" t="e">
        <f>VLOOKUP(E389,'Trade Code'!A:B,2,FALSE)</f>
        <v>#N/A</v>
      </c>
      <c r="G389" s="535"/>
      <c r="H389" s="535"/>
      <c r="I389" s="535"/>
      <c r="J389" s="535"/>
      <c r="K389" s="535"/>
      <c r="L389" s="535"/>
      <c r="M389" s="535"/>
      <c r="N389" s="535"/>
      <c r="O389" s="535"/>
      <c r="P389" s="535"/>
      <c r="Q389" s="535"/>
      <c r="R389" s="535"/>
      <c r="S389" s="535"/>
      <c r="T389" s="535"/>
      <c r="U389" s="535"/>
      <c r="V389" s="535"/>
      <c r="W389" s="535"/>
      <c r="X389" s="535"/>
      <c r="Y389" s="535"/>
      <c r="Z389" s="535"/>
      <c r="AA389" s="535"/>
      <c r="AB389" s="535"/>
      <c r="AC389" s="535"/>
      <c r="AD389" s="535"/>
      <c r="AE389" s="535"/>
      <c r="AF389" s="535"/>
      <c r="AG389" s="535"/>
      <c r="AH389" s="535"/>
      <c r="AI389" s="535"/>
      <c r="AJ389" s="535"/>
      <c r="AK389" s="535"/>
      <c r="AL389" s="535"/>
      <c r="AM389" s="535"/>
      <c r="AN389" s="535"/>
      <c r="AO389" s="535"/>
      <c r="AP389" s="535"/>
      <c r="AQ389" s="535"/>
      <c r="AR389" s="535"/>
      <c r="AS389" s="535"/>
      <c r="AT389" s="535"/>
      <c r="AU389" s="535"/>
      <c r="AV389" s="535"/>
      <c r="AW389" s="535"/>
      <c r="AX389" s="535"/>
      <c r="AY389" s="535"/>
      <c r="AZ389" s="535"/>
      <c r="BA389" s="535"/>
      <c r="BB389" s="535"/>
      <c r="BC389" s="535"/>
      <c r="BD389" s="535"/>
      <c r="BE389" s="535"/>
      <c r="BF389" s="535"/>
      <c r="BG389" s="535"/>
      <c r="BH389" s="535"/>
      <c r="BI389" s="535"/>
      <c r="BJ389" s="535"/>
      <c r="BK389" s="535"/>
      <c r="BL389" s="535"/>
      <c r="BM389" s="535"/>
      <c r="BN389" s="535"/>
      <c r="BO389" s="535"/>
      <c r="BP389" s="535"/>
      <c r="BQ389" s="535"/>
      <c r="BR389" s="535"/>
      <c r="BS389" s="535"/>
      <c r="BT389" s="535"/>
    </row>
    <row r="390" spans="2:72">
      <c r="B390" s="535"/>
      <c r="C390" s="535"/>
      <c r="D390" s="535"/>
      <c r="E390" s="535"/>
      <c r="F390" s="493" t="e">
        <f>VLOOKUP(E390,'Trade Code'!A:B,2,FALSE)</f>
        <v>#N/A</v>
      </c>
      <c r="G390" s="535"/>
      <c r="H390" s="535"/>
      <c r="I390" s="535"/>
      <c r="J390" s="535"/>
      <c r="K390" s="535"/>
      <c r="L390" s="535"/>
      <c r="M390" s="535"/>
      <c r="N390" s="535"/>
      <c r="O390" s="535"/>
      <c r="P390" s="535"/>
      <c r="Q390" s="535"/>
      <c r="R390" s="535"/>
      <c r="S390" s="535"/>
      <c r="T390" s="535"/>
      <c r="U390" s="535"/>
      <c r="V390" s="535"/>
      <c r="W390" s="535"/>
      <c r="X390" s="535"/>
      <c r="Y390" s="535"/>
      <c r="Z390" s="535"/>
      <c r="AA390" s="535"/>
      <c r="AB390" s="535"/>
      <c r="AC390" s="535"/>
      <c r="AD390" s="535"/>
      <c r="AE390" s="535"/>
      <c r="AF390" s="535"/>
      <c r="AG390" s="535"/>
      <c r="AH390" s="535"/>
      <c r="AI390" s="535"/>
      <c r="AJ390" s="535"/>
      <c r="AK390" s="535"/>
      <c r="AL390" s="535"/>
      <c r="AM390" s="535"/>
      <c r="AN390" s="535"/>
      <c r="AO390" s="535"/>
      <c r="AP390" s="535"/>
      <c r="AQ390" s="535"/>
      <c r="AR390" s="535"/>
      <c r="AS390" s="535"/>
      <c r="AT390" s="535"/>
      <c r="AU390" s="535"/>
      <c r="AV390" s="535"/>
      <c r="AW390" s="535"/>
      <c r="AX390" s="535"/>
      <c r="AY390" s="535"/>
      <c r="AZ390" s="535"/>
      <c r="BA390" s="535"/>
      <c r="BB390" s="535"/>
      <c r="BC390" s="535"/>
      <c r="BD390" s="535"/>
      <c r="BE390" s="535"/>
      <c r="BF390" s="535"/>
      <c r="BG390" s="535"/>
      <c r="BH390" s="535"/>
      <c r="BI390" s="535"/>
      <c r="BJ390" s="535"/>
      <c r="BK390" s="535"/>
      <c r="BL390" s="535"/>
      <c r="BM390" s="535"/>
      <c r="BN390" s="535"/>
      <c r="BO390" s="535"/>
      <c r="BP390" s="535"/>
      <c r="BQ390" s="535"/>
      <c r="BR390" s="535"/>
      <c r="BS390" s="535"/>
      <c r="BT390" s="535"/>
    </row>
    <row r="391" spans="2:72">
      <c r="B391" s="535"/>
      <c r="C391" s="535"/>
      <c r="D391" s="535"/>
      <c r="E391" s="535"/>
      <c r="F391" s="493" t="e">
        <f>VLOOKUP(E391,'Trade Code'!A:B,2,FALSE)</f>
        <v>#N/A</v>
      </c>
      <c r="G391" s="535"/>
      <c r="H391" s="535"/>
      <c r="I391" s="535"/>
      <c r="J391" s="535"/>
      <c r="K391" s="535"/>
      <c r="L391" s="535"/>
      <c r="M391" s="535"/>
      <c r="N391" s="535"/>
      <c r="O391" s="535"/>
      <c r="P391" s="535"/>
      <c r="Q391" s="535"/>
      <c r="R391" s="535"/>
      <c r="S391" s="535"/>
      <c r="T391" s="535"/>
      <c r="U391" s="535"/>
      <c r="V391" s="535"/>
      <c r="W391" s="535"/>
      <c r="X391" s="535"/>
      <c r="Y391" s="535"/>
      <c r="Z391" s="535"/>
      <c r="AA391" s="535"/>
      <c r="AB391" s="535"/>
      <c r="AC391" s="535"/>
      <c r="AD391" s="535"/>
      <c r="AE391" s="535"/>
      <c r="AF391" s="535"/>
      <c r="AG391" s="535"/>
      <c r="AH391" s="535"/>
      <c r="AI391" s="535"/>
      <c r="AJ391" s="535"/>
      <c r="AK391" s="535"/>
      <c r="AL391" s="535"/>
      <c r="AM391" s="535"/>
      <c r="AN391" s="535"/>
      <c r="AO391" s="535"/>
      <c r="AP391" s="535"/>
      <c r="AQ391" s="535"/>
      <c r="AR391" s="535"/>
      <c r="AS391" s="535"/>
      <c r="AT391" s="535"/>
      <c r="AU391" s="535"/>
      <c r="AV391" s="535"/>
      <c r="AW391" s="535"/>
      <c r="AX391" s="535"/>
      <c r="AY391" s="535"/>
      <c r="AZ391" s="535"/>
      <c r="BA391" s="535"/>
      <c r="BB391" s="535"/>
      <c r="BC391" s="535"/>
      <c r="BD391" s="535"/>
      <c r="BE391" s="535"/>
      <c r="BF391" s="535"/>
      <c r="BG391" s="535"/>
      <c r="BH391" s="535"/>
      <c r="BI391" s="535"/>
      <c r="BJ391" s="535"/>
      <c r="BK391" s="535"/>
      <c r="BL391" s="535"/>
      <c r="BM391" s="535"/>
      <c r="BN391" s="535"/>
      <c r="BO391" s="535"/>
      <c r="BP391" s="535"/>
      <c r="BQ391" s="535"/>
      <c r="BR391" s="535"/>
      <c r="BS391" s="535"/>
      <c r="BT391" s="535"/>
    </row>
    <row r="392" spans="2:72">
      <c r="B392" s="535"/>
      <c r="C392" s="535"/>
      <c r="D392" s="535"/>
      <c r="E392" s="535"/>
      <c r="F392" s="493" t="e">
        <f>VLOOKUP(E392,'Trade Code'!A:B,2,FALSE)</f>
        <v>#N/A</v>
      </c>
      <c r="G392" s="535"/>
      <c r="H392" s="535"/>
      <c r="I392" s="535"/>
      <c r="J392" s="535"/>
      <c r="K392" s="535"/>
      <c r="L392" s="535"/>
      <c r="M392" s="535"/>
      <c r="N392" s="535"/>
      <c r="O392" s="535"/>
      <c r="P392" s="535"/>
      <c r="Q392" s="535"/>
      <c r="R392" s="535"/>
      <c r="S392" s="535"/>
      <c r="T392" s="535"/>
      <c r="U392" s="535"/>
      <c r="V392" s="535"/>
      <c r="W392" s="535"/>
      <c r="X392" s="535"/>
      <c r="Y392" s="535"/>
      <c r="Z392" s="535"/>
      <c r="AA392" s="535"/>
      <c r="AB392" s="535"/>
      <c r="AC392" s="535"/>
      <c r="AD392" s="535"/>
      <c r="AE392" s="535"/>
      <c r="AF392" s="535"/>
      <c r="AG392" s="535"/>
      <c r="AH392" s="535"/>
      <c r="AI392" s="535"/>
      <c r="AJ392" s="535"/>
      <c r="AK392" s="535"/>
      <c r="AL392" s="535"/>
      <c r="AM392" s="535"/>
      <c r="AN392" s="535"/>
      <c r="AO392" s="535"/>
      <c r="AP392" s="535"/>
      <c r="AQ392" s="535"/>
      <c r="AR392" s="535"/>
      <c r="AS392" s="535"/>
      <c r="AT392" s="535"/>
      <c r="AU392" s="535"/>
      <c r="AV392" s="535"/>
      <c r="AW392" s="535"/>
      <c r="AX392" s="535"/>
      <c r="AY392" s="535"/>
      <c r="AZ392" s="535"/>
      <c r="BA392" s="535"/>
      <c r="BB392" s="535"/>
      <c r="BC392" s="535"/>
      <c r="BD392" s="535"/>
      <c r="BE392" s="535"/>
      <c r="BF392" s="535"/>
      <c r="BG392" s="535"/>
      <c r="BH392" s="535"/>
      <c r="BI392" s="535"/>
      <c r="BJ392" s="535"/>
      <c r="BK392" s="535"/>
      <c r="BL392" s="535"/>
      <c r="BM392" s="535"/>
      <c r="BN392" s="535"/>
      <c r="BO392" s="535"/>
      <c r="BP392" s="535"/>
      <c r="BQ392" s="535"/>
      <c r="BR392" s="535"/>
      <c r="BS392" s="535"/>
      <c r="BT392" s="535"/>
    </row>
    <row r="393" spans="2:72">
      <c r="B393" s="535"/>
      <c r="C393" s="535"/>
      <c r="D393" s="535"/>
      <c r="E393" s="535"/>
      <c r="F393" s="493" t="e">
        <f>VLOOKUP(E393,'Trade Code'!A:B,2,FALSE)</f>
        <v>#N/A</v>
      </c>
      <c r="G393" s="535"/>
      <c r="H393" s="535"/>
      <c r="I393" s="535"/>
      <c r="J393" s="535"/>
      <c r="K393" s="535"/>
      <c r="L393" s="535"/>
      <c r="M393" s="535"/>
      <c r="N393" s="535"/>
      <c r="O393" s="535"/>
      <c r="P393" s="535"/>
      <c r="Q393" s="535"/>
      <c r="R393" s="535"/>
      <c r="S393" s="535"/>
      <c r="T393" s="535"/>
      <c r="U393" s="535"/>
      <c r="V393" s="535"/>
      <c r="W393" s="535"/>
      <c r="X393" s="535"/>
      <c r="Y393" s="535"/>
      <c r="Z393" s="535"/>
      <c r="AA393" s="535"/>
      <c r="AB393" s="535"/>
      <c r="AC393" s="535"/>
      <c r="AD393" s="535"/>
      <c r="AE393" s="535"/>
      <c r="AF393" s="535"/>
      <c r="AG393" s="535"/>
      <c r="AH393" s="535"/>
      <c r="AI393" s="535"/>
      <c r="AJ393" s="535"/>
      <c r="AK393" s="535"/>
      <c r="AL393" s="535"/>
      <c r="AM393" s="535"/>
      <c r="AN393" s="535"/>
      <c r="AO393" s="535"/>
      <c r="AP393" s="535"/>
      <c r="AQ393" s="535"/>
      <c r="AR393" s="535"/>
      <c r="AS393" s="535"/>
      <c r="AT393" s="535"/>
      <c r="AU393" s="535"/>
      <c r="AV393" s="535"/>
      <c r="AW393" s="535"/>
      <c r="AX393" s="535"/>
      <c r="AY393" s="535"/>
      <c r="AZ393" s="535"/>
      <c r="BA393" s="535"/>
      <c r="BB393" s="535"/>
      <c r="BC393" s="535"/>
      <c r="BD393" s="535"/>
      <c r="BE393" s="535"/>
      <c r="BF393" s="535"/>
      <c r="BG393" s="535"/>
      <c r="BH393" s="535"/>
      <c r="BI393" s="535"/>
      <c r="BJ393" s="535"/>
      <c r="BK393" s="535"/>
      <c r="BL393" s="535"/>
      <c r="BM393" s="535"/>
      <c r="BN393" s="535"/>
      <c r="BO393" s="535"/>
      <c r="BP393" s="535"/>
      <c r="BQ393" s="535"/>
      <c r="BR393" s="535"/>
      <c r="BS393" s="535"/>
      <c r="BT393" s="535"/>
    </row>
    <row r="394" spans="2:72">
      <c r="B394" s="535"/>
      <c r="C394" s="535"/>
      <c r="D394" s="535"/>
      <c r="E394" s="535"/>
      <c r="F394" s="493" t="e">
        <f>VLOOKUP(E394,'Trade Code'!A:B,2,FALSE)</f>
        <v>#N/A</v>
      </c>
      <c r="G394" s="535"/>
      <c r="H394" s="535"/>
      <c r="I394" s="535"/>
      <c r="J394" s="535"/>
      <c r="K394" s="535"/>
      <c r="L394" s="535"/>
      <c r="M394" s="535"/>
      <c r="N394" s="535"/>
      <c r="O394" s="535"/>
      <c r="P394" s="535"/>
      <c r="Q394" s="535"/>
      <c r="R394" s="535"/>
      <c r="S394" s="535"/>
      <c r="T394" s="535"/>
      <c r="U394" s="535"/>
      <c r="V394" s="535"/>
      <c r="W394" s="535"/>
      <c r="X394" s="535"/>
      <c r="Y394" s="535"/>
      <c r="Z394" s="535"/>
      <c r="AA394" s="535"/>
      <c r="AB394" s="535"/>
      <c r="AC394" s="535"/>
      <c r="AD394" s="535"/>
      <c r="AE394" s="535"/>
      <c r="AF394" s="535"/>
      <c r="AG394" s="535"/>
      <c r="AH394" s="535"/>
      <c r="AI394" s="535"/>
      <c r="AJ394" s="535"/>
      <c r="AK394" s="535"/>
      <c r="AL394" s="535"/>
      <c r="AM394" s="535"/>
      <c r="AN394" s="535"/>
      <c r="AO394" s="535"/>
      <c r="AP394" s="535"/>
      <c r="AQ394" s="535"/>
      <c r="AR394" s="535"/>
      <c r="AS394" s="535"/>
      <c r="AT394" s="535"/>
      <c r="AU394" s="535"/>
      <c r="AV394" s="535"/>
      <c r="AW394" s="535"/>
      <c r="AX394" s="535"/>
      <c r="AY394" s="535"/>
      <c r="AZ394" s="535"/>
      <c r="BA394" s="535"/>
      <c r="BB394" s="535"/>
      <c r="BC394" s="535"/>
      <c r="BD394" s="535"/>
      <c r="BE394" s="535"/>
      <c r="BF394" s="535"/>
      <c r="BG394" s="535"/>
      <c r="BH394" s="535"/>
      <c r="BI394" s="535"/>
      <c r="BJ394" s="535"/>
      <c r="BK394" s="535"/>
      <c r="BL394" s="535"/>
      <c r="BM394" s="535"/>
      <c r="BN394" s="535"/>
      <c r="BO394" s="535"/>
      <c r="BP394" s="535"/>
      <c r="BQ394" s="535"/>
      <c r="BR394" s="535"/>
      <c r="BS394" s="535"/>
      <c r="BT394" s="535"/>
    </row>
    <row r="395" spans="2:72">
      <c r="B395" s="535"/>
      <c r="C395" s="535"/>
      <c r="D395" s="535"/>
      <c r="E395" s="535"/>
      <c r="F395" s="493" t="e">
        <f>VLOOKUP(E395,'Trade Code'!A:B,2,FALSE)</f>
        <v>#N/A</v>
      </c>
      <c r="G395" s="535"/>
      <c r="H395" s="535"/>
      <c r="I395" s="535"/>
      <c r="J395" s="535"/>
      <c r="K395" s="535"/>
      <c r="L395" s="535"/>
      <c r="M395" s="535"/>
      <c r="N395" s="535"/>
      <c r="O395" s="535"/>
      <c r="P395" s="535"/>
      <c r="Q395" s="535"/>
      <c r="R395" s="535"/>
      <c r="S395" s="535"/>
      <c r="T395" s="535"/>
      <c r="U395" s="535"/>
      <c r="V395" s="535"/>
      <c r="W395" s="535"/>
      <c r="X395" s="535"/>
      <c r="Y395" s="535"/>
      <c r="Z395" s="535"/>
      <c r="AA395" s="535"/>
      <c r="AB395" s="535"/>
      <c r="AC395" s="535"/>
      <c r="AD395" s="535"/>
      <c r="AE395" s="535"/>
      <c r="AF395" s="535"/>
      <c r="AG395" s="535"/>
      <c r="AH395" s="535"/>
      <c r="AI395" s="535"/>
      <c r="AJ395" s="535"/>
      <c r="AK395" s="535"/>
      <c r="AL395" s="535"/>
      <c r="AM395" s="535"/>
      <c r="AN395" s="535"/>
      <c r="AO395" s="535"/>
      <c r="AP395" s="535"/>
      <c r="AQ395" s="535"/>
      <c r="AR395" s="535"/>
      <c r="AS395" s="535"/>
      <c r="AT395" s="535"/>
      <c r="AU395" s="535"/>
      <c r="AV395" s="535"/>
      <c r="AW395" s="535"/>
      <c r="AX395" s="535"/>
      <c r="AY395" s="535"/>
      <c r="AZ395" s="535"/>
      <c r="BA395" s="535"/>
      <c r="BB395" s="535"/>
      <c r="BC395" s="535"/>
      <c r="BD395" s="535"/>
      <c r="BE395" s="535"/>
      <c r="BF395" s="535"/>
      <c r="BG395" s="535"/>
      <c r="BH395" s="535"/>
      <c r="BI395" s="535"/>
      <c r="BJ395" s="535"/>
      <c r="BK395" s="535"/>
      <c r="BL395" s="535"/>
      <c r="BM395" s="535"/>
      <c r="BN395" s="535"/>
      <c r="BO395" s="535"/>
      <c r="BP395" s="535"/>
      <c r="BQ395" s="535"/>
      <c r="BR395" s="535"/>
      <c r="BS395" s="535"/>
      <c r="BT395" s="535"/>
    </row>
    <row r="396" spans="2:72">
      <c r="B396" s="535"/>
      <c r="C396" s="535"/>
      <c r="D396" s="535"/>
      <c r="E396" s="535"/>
      <c r="F396" s="493" t="e">
        <f>VLOOKUP(E396,'Trade Code'!A:B,2,FALSE)</f>
        <v>#N/A</v>
      </c>
      <c r="G396" s="535"/>
      <c r="H396" s="535"/>
      <c r="I396" s="535"/>
      <c r="J396" s="535"/>
      <c r="K396" s="535"/>
      <c r="L396" s="535"/>
      <c r="M396" s="535"/>
      <c r="N396" s="535"/>
      <c r="O396" s="535"/>
      <c r="P396" s="535"/>
      <c r="Q396" s="535"/>
      <c r="R396" s="535"/>
      <c r="S396" s="535"/>
      <c r="T396" s="535"/>
      <c r="U396" s="535"/>
      <c r="V396" s="535"/>
      <c r="W396" s="535"/>
      <c r="X396" s="535"/>
      <c r="Y396" s="535"/>
      <c r="Z396" s="535"/>
      <c r="AA396" s="535"/>
      <c r="AB396" s="535"/>
      <c r="AC396" s="535"/>
      <c r="AD396" s="535"/>
      <c r="AE396" s="535"/>
      <c r="AF396" s="535"/>
      <c r="AG396" s="535"/>
      <c r="AH396" s="535"/>
      <c r="AI396" s="535"/>
      <c r="AJ396" s="535"/>
      <c r="AK396" s="535"/>
      <c r="AL396" s="535"/>
      <c r="AM396" s="535"/>
      <c r="AN396" s="535"/>
      <c r="AO396" s="535"/>
      <c r="AP396" s="535"/>
      <c r="AQ396" s="535"/>
      <c r="AR396" s="535"/>
      <c r="AS396" s="535"/>
      <c r="AT396" s="535"/>
      <c r="AU396" s="535"/>
      <c r="AV396" s="535"/>
      <c r="AW396" s="535"/>
      <c r="AX396" s="535"/>
      <c r="AY396" s="535"/>
      <c r="AZ396" s="535"/>
      <c r="BA396" s="535"/>
      <c r="BB396" s="535"/>
      <c r="BC396" s="535"/>
      <c r="BD396" s="535"/>
      <c r="BE396" s="535"/>
      <c r="BF396" s="535"/>
      <c r="BG396" s="535"/>
      <c r="BH396" s="535"/>
      <c r="BI396" s="535"/>
      <c r="BJ396" s="535"/>
      <c r="BK396" s="535"/>
      <c r="BL396" s="535"/>
      <c r="BM396" s="535"/>
      <c r="BN396" s="535"/>
      <c r="BO396" s="535"/>
      <c r="BP396" s="535"/>
      <c r="BQ396" s="535"/>
      <c r="BR396" s="535"/>
      <c r="BS396" s="535"/>
      <c r="BT396" s="535"/>
    </row>
    <row r="397" spans="2:72">
      <c r="B397" s="535"/>
      <c r="C397" s="535"/>
      <c r="D397" s="535"/>
      <c r="E397" s="535"/>
      <c r="F397" s="493" t="e">
        <f>VLOOKUP(E397,'Trade Code'!A:B,2,FALSE)</f>
        <v>#N/A</v>
      </c>
      <c r="G397" s="535"/>
      <c r="H397" s="535"/>
      <c r="I397" s="535"/>
      <c r="J397" s="535"/>
      <c r="K397" s="535"/>
      <c r="L397" s="535"/>
      <c r="M397" s="535"/>
      <c r="N397" s="535"/>
      <c r="O397" s="535"/>
      <c r="P397" s="535"/>
      <c r="Q397" s="535"/>
      <c r="R397" s="535"/>
      <c r="S397" s="535"/>
      <c r="T397" s="535"/>
      <c r="U397" s="535"/>
      <c r="V397" s="535"/>
      <c r="W397" s="535"/>
      <c r="X397" s="535"/>
      <c r="Y397" s="535"/>
      <c r="Z397" s="535"/>
      <c r="AA397" s="535"/>
      <c r="AB397" s="535"/>
      <c r="AC397" s="535"/>
      <c r="AD397" s="535"/>
      <c r="AE397" s="535"/>
      <c r="AF397" s="535"/>
      <c r="AG397" s="535"/>
      <c r="AH397" s="535"/>
      <c r="AI397" s="535"/>
      <c r="AJ397" s="535"/>
      <c r="AK397" s="535"/>
      <c r="AL397" s="535"/>
      <c r="AM397" s="535"/>
      <c r="AN397" s="535"/>
      <c r="AO397" s="535"/>
      <c r="AP397" s="535"/>
      <c r="AQ397" s="535"/>
      <c r="AR397" s="535"/>
      <c r="AS397" s="535"/>
      <c r="AT397" s="535"/>
      <c r="AU397" s="535"/>
      <c r="AV397" s="535"/>
      <c r="AW397" s="535"/>
      <c r="AX397" s="535"/>
      <c r="AY397" s="535"/>
      <c r="AZ397" s="535"/>
      <c r="BA397" s="535"/>
      <c r="BB397" s="535"/>
      <c r="BC397" s="535"/>
      <c r="BD397" s="535"/>
      <c r="BE397" s="535"/>
      <c r="BF397" s="535"/>
      <c r="BG397" s="535"/>
      <c r="BH397" s="535"/>
      <c r="BI397" s="535"/>
      <c r="BJ397" s="535"/>
      <c r="BK397" s="535"/>
      <c r="BL397" s="535"/>
      <c r="BM397" s="535"/>
      <c r="BN397" s="535"/>
      <c r="BO397" s="535"/>
      <c r="BP397" s="535"/>
      <c r="BQ397" s="535"/>
      <c r="BR397" s="535"/>
      <c r="BS397" s="535"/>
      <c r="BT397" s="535"/>
    </row>
    <row r="398" spans="2:72">
      <c r="B398" s="535"/>
      <c r="C398" s="535"/>
      <c r="D398" s="535"/>
      <c r="E398" s="535"/>
      <c r="F398" s="493" t="e">
        <f>VLOOKUP(E398,'Trade Code'!A:B,2,FALSE)</f>
        <v>#N/A</v>
      </c>
      <c r="G398" s="535"/>
      <c r="H398" s="535"/>
      <c r="I398" s="535"/>
      <c r="J398" s="535"/>
      <c r="K398" s="535"/>
      <c r="L398" s="535"/>
      <c r="M398" s="535"/>
      <c r="N398" s="535"/>
      <c r="O398" s="535"/>
      <c r="P398" s="535"/>
      <c r="Q398" s="535"/>
      <c r="R398" s="535"/>
      <c r="S398" s="535"/>
      <c r="T398" s="535"/>
      <c r="U398" s="535"/>
      <c r="V398" s="535"/>
      <c r="W398" s="535"/>
      <c r="X398" s="535"/>
      <c r="Y398" s="535"/>
      <c r="Z398" s="535"/>
      <c r="AA398" s="535"/>
      <c r="AB398" s="535"/>
      <c r="AC398" s="535"/>
      <c r="AD398" s="535"/>
      <c r="AE398" s="535"/>
      <c r="AF398" s="535"/>
      <c r="AG398" s="535"/>
      <c r="AH398" s="535"/>
      <c r="AI398" s="535"/>
      <c r="AJ398" s="535"/>
      <c r="AK398" s="535"/>
      <c r="AL398" s="535"/>
      <c r="AM398" s="535"/>
      <c r="AN398" s="535"/>
      <c r="AO398" s="535"/>
      <c r="AP398" s="535"/>
      <c r="AQ398" s="535"/>
      <c r="AR398" s="535"/>
      <c r="AS398" s="535"/>
      <c r="AT398" s="535"/>
      <c r="AU398" s="535"/>
      <c r="AV398" s="535"/>
      <c r="AW398" s="535"/>
      <c r="AX398" s="535"/>
      <c r="AY398" s="535"/>
      <c r="AZ398" s="535"/>
      <c r="BA398" s="535"/>
      <c r="BB398" s="535"/>
      <c r="BC398" s="535"/>
      <c r="BD398" s="535"/>
      <c r="BE398" s="535"/>
      <c r="BF398" s="535"/>
      <c r="BG398" s="535"/>
      <c r="BH398" s="535"/>
      <c r="BI398" s="535"/>
      <c r="BJ398" s="535"/>
      <c r="BK398" s="535"/>
      <c r="BL398" s="535"/>
      <c r="BM398" s="535"/>
      <c r="BN398" s="535"/>
      <c r="BO398" s="535"/>
      <c r="BP398" s="535"/>
      <c r="BQ398" s="535"/>
      <c r="BR398" s="535"/>
      <c r="BS398" s="535"/>
      <c r="BT398" s="535"/>
    </row>
    <row r="399" spans="2:72">
      <c r="B399" s="535"/>
      <c r="C399" s="535"/>
      <c r="D399" s="535"/>
      <c r="E399" s="535"/>
      <c r="F399" s="493" t="e">
        <f>VLOOKUP(E399,'Trade Code'!A:B,2,FALSE)</f>
        <v>#N/A</v>
      </c>
      <c r="G399" s="535"/>
      <c r="H399" s="535"/>
      <c r="I399" s="535"/>
      <c r="J399" s="535"/>
      <c r="K399" s="535"/>
      <c r="L399" s="535"/>
      <c r="M399" s="535"/>
      <c r="N399" s="535"/>
      <c r="O399" s="535"/>
      <c r="P399" s="535"/>
      <c r="Q399" s="535"/>
      <c r="R399" s="535"/>
      <c r="S399" s="535"/>
      <c r="T399" s="535"/>
      <c r="U399" s="535"/>
      <c r="V399" s="535"/>
      <c r="W399" s="535"/>
      <c r="X399" s="535"/>
      <c r="Y399" s="535"/>
      <c r="Z399" s="535"/>
      <c r="AA399" s="535"/>
      <c r="AB399" s="535"/>
      <c r="AC399" s="535"/>
      <c r="AD399" s="535"/>
      <c r="AE399" s="535"/>
      <c r="AF399" s="535"/>
      <c r="AG399" s="535"/>
      <c r="AH399" s="535"/>
      <c r="AI399" s="535"/>
      <c r="AJ399" s="535"/>
      <c r="AK399" s="535"/>
      <c r="AL399" s="535"/>
      <c r="AM399" s="535"/>
      <c r="AN399" s="535"/>
      <c r="AO399" s="535"/>
      <c r="AP399" s="535"/>
      <c r="AQ399" s="535"/>
      <c r="AR399" s="535"/>
      <c r="AS399" s="535"/>
      <c r="AT399" s="535"/>
      <c r="AU399" s="535"/>
      <c r="AV399" s="535"/>
      <c r="AW399" s="535"/>
      <c r="AX399" s="535"/>
      <c r="AY399" s="535"/>
      <c r="AZ399" s="535"/>
      <c r="BA399" s="535"/>
      <c r="BB399" s="535"/>
      <c r="BC399" s="535"/>
      <c r="BD399" s="535"/>
      <c r="BE399" s="535"/>
      <c r="BF399" s="535"/>
      <c r="BG399" s="535"/>
      <c r="BH399" s="535"/>
      <c r="BI399" s="535"/>
      <c r="BJ399" s="535"/>
      <c r="BK399" s="535"/>
      <c r="BL399" s="535"/>
      <c r="BM399" s="535"/>
      <c r="BN399" s="535"/>
      <c r="BO399" s="535"/>
      <c r="BP399" s="535"/>
      <c r="BQ399" s="535"/>
      <c r="BR399" s="535"/>
      <c r="BS399" s="535"/>
      <c r="BT399" s="535"/>
    </row>
    <row r="400" spans="2:72">
      <c r="B400" s="535"/>
      <c r="C400" s="535"/>
      <c r="D400" s="535"/>
      <c r="E400" s="535"/>
      <c r="F400" s="493" t="e">
        <f>VLOOKUP(E400,'Trade Code'!A:B,2,FALSE)</f>
        <v>#N/A</v>
      </c>
      <c r="G400" s="535"/>
      <c r="H400" s="535"/>
      <c r="I400" s="535"/>
      <c r="J400" s="535"/>
      <c r="K400" s="535"/>
      <c r="L400" s="535"/>
      <c r="M400" s="535"/>
      <c r="N400" s="535"/>
      <c r="O400" s="535"/>
      <c r="P400" s="535"/>
      <c r="Q400" s="535"/>
      <c r="R400" s="535"/>
      <c r="S400" s="535"/>
      <c r="T400" s="535"/>
      <c r="U400" s="535"/>
      <c r="V400" s="535"/>
      <c r="W400" s="535"/>
      <c r="X400" s="535"/>
      <c r="Y400" s="535"/>
      <c r="Z400" s="535"/>
      <c r="AA400" s="535"/>
      <c r="AB400" s="535"/>
      <c r="AC400" s="535"/>
      <c r="AD400" s="535"/>
      <c r="AE400" s="535"/>
      <c r="AF400" s="535"/>
      <c r="AG400" s="535"/>
      <c r="AH400" s="535"/>
      <c r="AI400" s="535"/>
      <c r="AJ400" s="535"/>
      <c r="AK400" s="535"/>
      <c r="AL400" s="535"/>
      <c r="AM400" s="535"/>
      <c r="AN400" s="535"/>
      <c r="AO400" s="535"/>
      <c r="AP400" s="535"/>
      <c r="AQ400" s="535"/>
      <c r="AR400" s="535"/>
      <c r="AS400" s="535"/>
      <c r="AT400" s="535"/>
      <c r="AU400" s="535"/>
      <c r="AV400" s="535"/>
      <c r="AW400" s="535"/>
      <c r="AX400" s="535"/>
      <c r="AY400" s="535"/>
      <c r="AZ400" s="535"/>
      <c r="BA400" s="535"/>
      <c r="BB400" s="535"/>
      <c r="BC400" s="535"/>
      <c r="BD400" s="535"/>
      <c r="BE400" s="535"/>
      <c r="BF400" s="535"/>
      <c r="BG400" s="535"/>
      <c r="BH400" s="535"/>
      <c r="BI400" s="535"/>
      <c r="BJ400" s="535"/>
      <c r="BK400" s="535"/>
      <c r="BL400" s="535"/>
      <c r="BM400" s="535"/>
      <c r="BN400" s="535"/>
      <c r="BO400" s="535"/>
      <c r="BP400" s="535"/>
      <c r="BQ400" s="535"/>
      <c r="BR400" s="535"/>
      <c r="BS400" s="535"/>
      <c r="BT400" s="535"/>
    </row>
    <row r="401" spans="2:72">
      <c r="B401" s="535"/>
      <c r="C401" s="535"/>
      <c r="D401" s="535"/>
      <c r="E401" s="535"/>
      <c r="F401" s="493" t="e">
        <f>VLOOKUP(E401,'Trade Code'!A:B,2,FALSE)</f>
        <v>#N/A</v>
      </c>
      <c r="G401" s="535"/>
      <c r="H401" s="535"/>
      <c r="I401" s="535"/>
      <c r="J401" s="535"/>
      <c r="K401" s="535"/>
      <c r="L401" s="535"/>
      <c r="M401" s="535"/>
      <c r="N401" s="535"/>
      <c r="O401" s="535"/>
      <c r="P401" s="535"/>
      <c r="Q401" s="535"/>
      <c r="R401" s="535"/>
      <c r="S401" s="535"/>
      <c r="T401" s="535"/>
      <c r="U401" s="535"/>
      <c r="V401" s="535"/>
      <c r="W401" s="535"/>
      <c r="X401" s="535"/>
      <c r="Y401" s="535"/>
      <c r="Z401" s="535"/>
      <c r="AA401" s="535"/>
      <c r="AB401" s="535"/>
      <c r="AC401" s="535"/>
      <c r="AD401" s="535"/>
      <c r="AE401" s="535"/>
      <c r="AF401" s="535"/>
      <c r="AG401" s="535"/>
      <c r="AH401" s="535"/>
      <c r="AI401" s="535"/>
      <c r="AJ401" s="535"/>
      <c r="AK401" s="535"/>
      <c r="AL401" s="535"/>
      <c r="AM401" s="535"/>
      <c r="AN401" s="535"/>
      <c r="AO401" s="535"/>
      <c r="AP401" s="535"/>
      <c r="AQ401" s="535"/>
      <c r="AR401" s="535"/>
      <c r="AS401" s="535"/>
      <c r="AT401" s="535"/>
      <c r="AU401" s="535"/>
      <c r="AV401" s="535"/>
      <c r="AW401" s="535"/>
      <c r="AX401" s="535"/>
      <c r="AY401" s="535"/>
      <c r="AZ401" s="535"/>
      <c r="BA401" s="535"/>
      <c r="BB401" s="535"/>
      <c r="BC401" s="535"/>
      <c r="BD401" s="535"/>
      <c r="BE401" s="535"/>
      <c r="BF401" s="535"/>
      <c r="BG401" s="535"/>
      <c r="BH401" s="535"/>
      <c r="BI401" s="535"/>
      <c r="BJ401" s="535"/>
      <c r="BK401" s="535"/>
      <c r="BL401" s="535"/>
      <c r="BM401" s="535"/>
      <c r="BN401" s="535"/>
      <c r="BO401" s="535"/>
      <c r="BP401" s="535"/>
      <c r="BQ401" s="535"/>
      <c r="BR401" s="535"/>
      <c r="BS401" s="535"/>
      <c r="BT401" s="535"/>
    </row>
    <row r="402" spans="2:72">
      <c r="B402" s="535"/>
      <c r="C402" s="535"/>
      <c r="D402" s="535"/>
      <c r="E402" s="535"/>
      <c r="F402" s="493" t="e">
        <f>VLOOKUP(E402,'Trade Code'!A:B,2,FALSE)</f>
        <v>#N/A</v>
      </c>
      <c r="G402" s="535"/>
      <c r="H402" s="535"/>
      <c r="I402" s="535"/>
      <c r="J402" s="535"/>
      <c r="K402" s="535"/>
      <c r="L402" s="535"/>
      <c r="M402" s="535"/>
      <c r="N402" s="535"/>
      <c r="O402" s="535"/>
      <c r="P402" s="535"/>
      <c r="Q402" s="535"/>
      <c r="R402" s="535"/>
      <c r="S402" s="535"/>
      <c r="T402" s="535"/>
      <c r="U402" s="535"/>
      <c r="V402" s="535"/>
      <c r="W402" s="535"/>
      <c r="X402" s="535"/>
      <c r="Y402" s="535"/>
      <c r="Z402" s="535"/>
      <c r="AA402" s="535"/>
      <c r="AB402" s="535"/>
      <c r="AC402" s="535"/>
      <c r="AD402" s="535"/>
      <c r="AE402" s="535"/>
      <c r="AF402" s="535"/>
      <c r="AG402" s="535"/>
      <c r="AH402" s="535"/>
      <c r="AI402" s="535"/>
      <c r="AJ402" s="535"/>
      <c r="AK402" s="535"/>
      <c r="AL402" s="535"/>
      <c r="AM402" s="535"/>
      <c r="AN402" s="535"/>
      <c r="AO402" s="535"/>
      <c r="AP402" s="535"/>
      <c r="AQ402" s="535"/>
      <c r="AR402" s="535"/>
      <c r="AS402" s="535"/>
      <c r="AT402" s="535"/>
      <c r="AU402" s="535"/>
      <c r="AV402" s="535"/>
      <c r="AW402" s="535"/>
      <c r="AX402" s="535"/>
      <c r="AY402" s="535"/>
      <c r="AZ402" s="535"/>
      <c r="BA402" s="535"/>
      <c r="BB402" s="535"/>
      <c r="BC402" s="535"/>
      <c r="BD402" s="535"/>
      <c r="BE402" s="535"/>
      <c r="BF402" s="535"/>
      <c r="BG402" s="535"/>
      <c r="BH402" s="535"/>
      <c r="BI402" s="535"/>
      <c r="BJ402" s="535"/>
      <c r="BK402" s="535"/>
      <c r="BL402" s="535"/>
      <c r="BM402" s="535"/>
      <c r="BN402" s="535"/>
      <c r="BO402" s="535"/>
      <c r="BP402" s="535"/>
      <c r="BQ402" s="535"/>
      <c r="BR402" s="535"/>
      <c r="BS402" s="535"/>
      <c r="BT402" s="535"/>
    </row>
    <row r="403" spans="2:72">
      <c r="B403" s="535"/>
      <c r="C403" s="535"/>
      <c r="D403" s="535"/>
      <c r="E403" s="535"/>
      <c r="F403" s="493" t="e">
        <f>VLOOKUP(E403,'Trade Code'!A:B,2,FALSE)</f>
        <v>#N/A</v>
      </c>
      <c r="G403" s="535"/>
      <c r="H403" s="535"/>
      <c r="I403" s="535"/>
      <c r="J403" s="535"/>
      <c r="K403" s="535"/>
      <c r="L403" s="535"/>
      <c r="M403" s="535"/>
      <c r="N403" s="535"/>
      <c r="O403" s="535"/>
      <c r="P403" s="535"/>
      <c r="Q403" s="535"/>
      <c r="R403" s="535"/>
      <c r="S403" s="535"/>
      <c r="T403" s="535"/>
      <c r="U403" s="535"/>
      <c r="V403" s="535"/>
      <c r="W403" s="535"/>
      <c r="X403" s="535"/>
      <c r="Y403" s="535"/>
      <c r="Z403" s="535"/>
      <c r="AA403" s="535"/>
      <c r="AB403" s="535"/>
      <c r="AC403" s="535"/>
      <c r="AD403" s="535"/>
      <c r="AE403" s="535"/>
      <c r="AF403" s="535"/>
      <c r="AG403" s="535"/>
      <c r="AH403" s="535"/>
      <c r="AI403" s="535"/>
      <c r="AJ403" s="535"/>
      <c r="AK403" s="535"/>
      <c r="AL403" s="535"/>
      <c r="AM403" s="535"/>
      <c r="AN403" s="535"/>
      <c r="AO403" s="535"/>
      <c r="AP403" s="535"/>
      <c r="AQ403" s="535"/>
      <c r="AR403" s="535"/>
      <c r="AS403" s="535"/>
      <c r="AT403" s="535"/>
      <c r="AU403" s="535"/>
      <c r="AV403" s="535"/>
      <c r="AW403" s="535"/>
      <c r="AX403" s="535"/>
      <c r="AY403" s="535"/>
      <c r="AZ403" s="535"/>
      <c r="BA403" s="535"/>
      <c r="BB403" s="535"/>
      <c r="BC403" s="535"/>
      <c r="BD403" s="535"/>
      <c r="BE403" s="535"/>
      <c r="BF403" s="535"/>
      <c r="BG403" s="535"/>
      <c r="BH403" s="535"/>
      <c r="BI403" s="535"/>
      <c r="BJ403" s="535"/>
      <c r="BK403" s="535"/>
      <c r="BL403" s="535"/>
      <c r="BM403" s="535"/>
      <c r="BN403" s="535"/>
      <c r="BO403" s="535"/>
      <c r="BP403" s="535"/>
      <c r="BQ403" s="535"/>
      <c r="BR403" s="535"/>
      <c r="BS403" s="535"/>
      <c r="BT403" s="535"/>
    </row>
    <row r="404" spans="2:72">
      <c r="B404" s="535"/>
      <c r="C404" s="535"/>
      <c r="D404" s="535"/>
      <c r="E404" s="535"/>
      <c r="F404" s="493" t="e">
        <f>VLOOKUP(E404,'Trade Code'!A:B,2,FALSE)</f>
        <v>#N/A</v>
      </c>
      <c r="G404" s="535"/>
      <c r="H404" s="535"/>
      <c r="I404" s="535"/>
      <c r="J404" s="535"/>
      <c r="K404" s="535"/>
      <c r="L404" s="535"/>
      <c r="M404" s="535"/>
      <c r="N404" s="535"/>
      <c r="O404" s="535"/>
      <c r="P404" s="535"/>
      <c r="Q404" s="535"/>
      <c r="R404" s="535"/>
      <c r="S404" s="535"/>
      <c r="T404" s="535"/>
      <c r="U404" s="535"/>
      <c r="V404" s="535"/>
      <c r="W404" s="535"/>
      <c r="X404" s="535"/>
      <c r="Y404" s="535"/>
      <c r="Z404" s="535"/>
      <c r="AA404" s="535"/>
      <c r="AB404" s="535"/>
      <c r="AC404" s="535"/>
      <c r="AD404" s="535"/>
      <c r="AE404" s="535"/>
      <c r="AF404" s="535"/>
      <c r="AG404" s="535"/>
      <c r="AH404" s="535"/>
      <c r="AI404" s="535"/>
      <c r="AJ404" s="535"/>
      <c r="AK404" s="535"/>
      <c r="AL404" s="535"/>
      <c r="AM404" s="535"/>
      <c r="AN404" s="535"/>
      <c r="AO404" s="535"/>
      <c r="AP404" s="535"/>
      <c r="AQ404" s="535"/>
      <c r="AR404" s="535"/>
      <c r="AS404" s="535"/>
      <c r="AT404" s="535"/>
      <c r="AU404" s="535"/>
      <c r="AV404" s="535"/>
      <c r="AW404" s="535"/>
      <c r="AX404" s="535"/>
      <c r="AY404" s="535"/>
      <c r="AZ404" s="535"/>
      <c r="BA404" s="535"/>
      <c r="BB404" s="535"/>
      <c r="BC404" s="535"/>
      <c r="BD404" s="535"/>
      <c r="BE404" s="535"/>
      <c r="BF404" s="535"/>
      <c r="BG404" s="535"/>
      <c r="BH404" s="535"/>
      <c r="BI404" s="535"/>
      <c r="BJ404" s="535"/>
      <c r="BK404" s="535"/>
      <c r="BL404" s="535"/>
      <c r="BM404" s="535"/>
      <c r="BN404" s="535"/>
      <c r="BO404" s="535"/>
      <c r="BP404" s="535"/>
      <c r="BQ404" s="535"/>
      <c r="BR404" s="535"/>
      <c r="BS404" s="535"/>
      <c r="BT404" s="535"/>
    </row>
    <row r="405" spans="2:72">
      <c r="B405" s="535"/>
      <c r="C405" s="535"/>
      <c r="D405" s="535"/>
      <c r="E405" s="535"/>
      <c r="F405" s="493" t="e">
        <f>VLOOKUP(E405,'Trade Code'!A:B,2,FALSE)</f>
        <v>#N/A</v>
      </c>
      <c r="G405" s="535"/>
      <c r="H405" s="535"/>
      <c r="I405" s="535"/>
      <c r="J405" s="535"/>
      <c r="K405" s="535"/>
      <c r="L405" s="535"/>
      <c r="M405" s="535"/>
      <c r="N405" s="535"/>
      <c r="O405" s="535"/>
      <c r="P405" s="535"/>
      <c r="Q405" s="535"/>
      <c r="R405" s="535"/>
      <c r="S405" s="535"/>
      <c r="T405" s="535"/>
      <c r="U405" s="535"/>
      <c r="V405" s="535"/>
      <c r="W405" s="535"/>
      <c r="X405" s="535"/>
      <c r="Y405" s="535"/>
      <c r="Z405" s="535"/>
      <c r="AA405" s="535"/>
      <c r="AB405" s="535"/>
      <c r="AC405" s="535"/>
      <c r="AD405" s="535"/>
      <c r="AE405" s="535"/>
      <c r="AF405" s="535"/>
      <c r="AG405" s="535"/>
      <c r="AH405" s="535"/>
      <c r="AI405" s="535"/>
      <c r="AJ405" s="535"/>
      <c r="AK405" s="535"/>
      <c r="AL405" s="535"/>
      <c r="AM405" s="535"/>
      <c r="AN405" s="535"/>
      <c r="AO405" s="535"/>
      <c r="AP405" s="535"/>
      <c r="AQ405" s="535"/>
      <c r="AR405" s="535"/>
      <c r="AS405" s="535"/>
      <c r="AT405" s="535"/>
      <c r="AU405" s="535"/>
      <c r="AV405" s="535"/>
      <c r="AW405" s="535"/>
      <c r="AX405" s="535"/>
      <c r="AY405" s="535"/>
      <c r="AZ405" s="535"/>
      <c r="BA405" s="535"/>
      <c r="BB405" s="535"/>
      <c r="BC405" s="535"/>
      <c r="BD405" s="535"/>
      <c r="BE405" s="535"/>
      <c r="BF405" s="535"/>
      <c r="BG405" s="535"/>
      <c r="BH405" s="535"/>
      <c r="BI405" s="535"/>
      <c r="BJ405" s="535"/>
      <c r="BK405" s="535"/>
      <c r="BL405" s="535"/>
      <c r="BM405" s="535"/>
      <c r="BN405" s="535"/>
      <c r="BO405" s="535"/>
      <c r="BP405" s="535"/>
      <c r="BQ405" s="535"/>
      <c r="BR405" s="535"/>
      <c r="BS405" s="535"/>
      <c r="BT405" s="535"/>
    </row>
    <row r="406" spans="2:72">
      <c r="B406" s="535"/>
      <c r="C406" s="535"/>
      <c r="D406" s="535"/>
      <c r="E406" s="535"/>
      <c r="F406" s="493" t="e">
        <f>VLOOKUP(E406,'Trade Code'!A:B,2,FALSE)</f>
        <v>#N/A</v>
      </c>
      <c r="G406" s="535"/>
      <c r="H406" s="535"/>
      <c r="I406" s="535"/>
      <c r="J406" s="535"/>
      <c r="K406" s="535"/>
      <c r="L406" s="535"/>
      <c r="M406" s="535"/>
      <c r="N406" s="535"/>
      <c r="O406" s="535"/>
      <c r="P406" s="535"/>
      <c r="Q406" s="535"/>
      <c r="R406" s="535"/>
      <c r="S406" s="535"/>
      <c r="T406" s="535"/>
      <c r="U406" s="535"/>
      <c r="V406" s="535"/>
      <c r="W406" s="535"/>
      <c r="X406" s="535"/>
      <c r="Y406" s="535"/>
      <c r="Z406" s="535"/>
      <c r="AA406" s="535"/>
      <c r="AB406" s="535"/>
      <c r="AC406" s="535"/>
      <c r="AD406" s="535"/>
      <c r="AE406" s="535"/>
      <c r="AF406" s="535"/>
      <c r="AG406" s="535"/>
      <c r="AH406" s="535"/>
      <c r="AI406" s="535"/>
      <c r="AJ406" s="535"/>
      <c r="AK406" s="535"/>
      <c r="AL406" s="535"/>
      <c r="AM406" s="535"/>
      <c r="AN406" s="535"/>
      <c r="AO406" s="535"/>
      <c r="AP406" s="535"/>
      <c r="AQ406" s="535"/>
      <c r="AR406" s="535"/>
      <c r="AS406" s="535"/>
      <c r="AT406" s="535"/>
      <c r="AU406" s="535"/>
      <c r="AV406" s="535"/>
      <c r="AW406" s="535"/>
      <c r="AX406" s="535"/>
      <c r="AY406" s="535"/>
      <c r="AZ406" s="535"/>
      <c r="BA406" s="535"/>
      <c r="BB406" s="535"/>
      <c r="BC406" s="535"/>
      <c r="BD406" s="535"/>
      <c r="BE406" s="535"/>
      <c r="BF406" s="535"/>
      <c r="BG406" s="535"/>
      <c r="BH406" s="535"/>
      <c r="BI406" s="535"/>
      <c r="BJ406" s="535"/>
      <c r="BK406" s="535"/>
      <c r="BL406" s="535"/>
      <c r="BM406" s="535"/>
      <c r="BN406" s="535"/>
      <c r="BO406" s="535"/>
      <c r="BP406" s="535"/>
      <c r="BQ406" s="535"/>
      <c r="BR406" s="535"/>
      <c r="BS406" s="535"/>
      <c r="BT406" s="535"/>
    </row>
    <row r="407" spans="2:72">
      <c r="B407" s="535"/>
      <c r="C407" s="535"/>
      <c r="D407" s="535"/>
      <c r="E407" s="535"/>
      <c r="F407" s="493" t="e">
        <f>VLOOKUP(E407,'Trade Code'!A:B,2,FALSE)</f>
        <v>#N/A</v>
      </c>
      <c r="G407" s="535"/>
      <c r="H407" s="535"/>
      <c r="I407" s="535"/>
      <c r="J407" s="535"/>
      <c r="K407" s="535"/>
      <c r="L407" s="535"/>
      <c r="M407" s="535"/>
      <c r="N407" s="535"/>
      <c r="O407" s="535"/>
      <c r="P407" s="535"/>
      <c r="Q407" s="535"/>
      <c r="R407" s="535"/>
      <c r="S407" s="535"/>
      <c r="T407" s="535"/>
      <c r="U407" s="535"/>
      <c r="V407" s="535"/>
      <c r="W407" s="535"/>
      <c r="X407" s="535"/>
      <c r="Y407" s="535"/>
      <c r="Z407" s="535"/>
      <c r="AA407" s="535"/>
      <c r="AB407" s="535"/>
      <c r="AC407" s="535"/>
      <c r="AD407" s="535"/>
      <c r="AE407" s="535"/>
      <c r="AF407" s="535"/>
      <c r="AG407" s="535"/>
      <c r="AH407" s="535"/>
      <c r="AI407" s="535"/>
      <c r="AJ407" s="535"/>
      <c r="AK407" s="535"/>
      <c r="AL407" s="535"/>
      <c r="AM407" s="535"/>
      <c r="AN407" s="535"/>
      <c r="AO407" s="535"/>
      <c r="AP407" s="535"/>
      <c r="AQ407" s="535"/>
      <c r="AR407" s="535"/>
      <c r="AS407" s="535"/>
      <c r="AT407" s="535"/>
      <c r="AU407" s="535"/>
      <c r="AV407" s="535"/>
      <c r="AW407" s="535"/>
      <c r="AX407" s="535"/>
      <c r="AY407" s="535"/>
      <c r="AZ407" s="535"/>
      <c r="BA407" s="535"/>
      <c r="BB407" s="535"/>
      <c r="BC407" s="535"/>
      <c r="BD407" s="535"/>
      <c r="BE407" s="535"/>
      <c r="BF407" s="535"/>
      <c r="BG407" s="535"/>
      <c r="BH407" s="535"/>
      <c r="BI407" s="535"/>
      <c r="BJ407" s="535"/>
      <c r="BK407" s="535"/>
      <c r="BL407" s="535"/>
      <c r="BM407" s="535"/>
      <c r="BN407" s="535"/>
      <c r="BO407" s="535"/>
      <c r="BP407" s="535"/>
      <c r="BQ407" s="535"/>
      <c r="BR407" s="535"/>
      <c r="BS407" s="535"/>
      <c r="BT407" s="535"/>
    </row>
    <row r="408" spans="2:72">
      <c r="B408" s="535"/>
      <c r="C408" s="535"/>
      <c r="D408" s="535"/>
      <c r="E408" s="535"/>
      <c r="F408" s="493" t="e">
        <f>VLOOKUP(E408,'Trade Code'!A:B,2,FALSE)</f>
        <v>#N/A</v>
      </c>
      <c r="G408" s="535"/>
      <c r="H408" s="535"/>
      <c r="I408" s="535"/>
      <c r="J408" s="535"/>
      <c r="K408" s="535"/>
      <c r="L408" s="535"/>
      <c r="M408" s="535"/>
      <c r="N408" s="535"/>
      <c r="O408" s="535"/>
      <c r="P408" s="535"/>
      <c r="Q408" s="535"/>
      <c r="R408" s="535"/>
      <c r="S408" s="535"/>
      <c r="T408" s="535"/>
      <c r="U408" s="535"/>
      <c r="V408" s="535"/>
      <c r="W408" s="535"/>
      <c r="X408" s="535"/>
      <c r="Y408" s="535"/>
      <c r="Z408" s="535"/>
      <c r="AA408" s="535"/>
      <c r="AB408" s="535"/>
      <c r="AC408" s="535"/>
      <c r="AD408" s="535"/>
      <c r="AE408" s="535"/>
      <c r="AF408" s="535"/>
      <c r="AG408" s="535"/>
      <c r="AH408" s="535"/>
      <c r="AI408" s="535"/>
      <c r="AJ408" s="535"/>
      <c r="AK408" s="535"/>
      <c r="AL408" s="535"/>
      <c r="AM408" s="535"/>
      <c r="AN408" s="535"/>
      <c r="AO408" s="535"/>
      <c r="AP408" s="535"/>
      <c r="AQ408" s="535"/>
      <c r="AR408" s="535"/>
      <c r="AS408" s="535"/>
      <c r="AT408" s="535"/>
      <c r="AU408" s="535"/>
      <c r="AV408" s="535"/>
      <c r="AW408" s="535"/>
      <c r="AX408" s="535"/>
      <c r="AY408" s="535"/>
      <c r="AZ408" s="535"/>
      <c r="BA408" s="535"/>
      <c r="BB408" s="535"/>
      <c r="BC408" s="535"/>
      <c r="BD408" s="535"/>
      <c r="BE408" s="535"/>
      <c r="BF408" s="535"/>
      <c r="BG408" s="535"/>
      <c r="BH408" s="535"/>
      <c r="BI408" s="535"/>
      <c r="BJ408" s="535"/>
      <c r="BK408" s="535"/>
      <c r="BL408" s="535"/>
      <c r="BM408" s="535"/>
      <c r="BN408" s="535"/>
      <c r="BO408" s="535"/>
      <c r="BP408" s="535"/>
      <c r="BQ408" s="535"/>
      <c r="BR408" s="535"/>
      <c r="BS408" s="535"/>
      <c r="BT408" s="535"/>
    </row>
    <row r="409" spans="2:72">
      <c r="B409" s="535"/>
      <c r="C409" s="535"/>
      <c r="D409" s="535"/>
      <c r="E409" s="535"/>
      <c r="F409" s="493" t="e">
        <f>VLOOKUP(E409,'Trade Code'!A:B,2,FALSE)</f>
        <v>#N/A</v>
      </c>
      <c r="G409" s="535"/>
      <c r="H409" s="535"/>
      <c r="I409" s="535"/>
      <c r="J409" s="535"/>
      <c r="K409" s="535"/>
      <c r="L409" s="535"/>
      <c r="M409" s="535"/>
      <c r="N409" s="535"/>
      <c r="O409" s="535"/>
      <c r="P409" s="535"/>
      <c r="Q409" s="535"/>
      <c r="R409" s="535"/>
      <c r="S409" s="535"/>
      <c r="T409" s="535"/>
      <c r="U409" s="535"/>
      <c r="V409" s="535"/>
      <c r="W409" s="535"/>
      <c r="X409" s="535"/>
      <c r="Y409" s="535"/>
      <c r="Z409" s="535"/>
      <c r="AA409" s="535"/>
      <c r="AB409" s="535"/>
      <c r="AC409" s="535"/>
      <c r="AD409" s="535"/>
      <c r="AE409" s="535"/>
      <c r="AF409" s="535"/>
      <c r="AG409" s="535"/>
      <c r="AH409" s="535"/>
      <c r="AI409" s="535"/>
      <c r="AJ409" s="535"/>
      <c r="AK409" s="535"/>
      <c r="AL409" s="535"/>
      <c r="AM409" s="535"/>
      <c r="AN409" s="535"/>
      <c r="AO409" s="535"/>
      <c r="AP409" s="535"/>
      <c r="AQ409" s="535"/>
      <c r="AR409" s="535"/>
      <c r="AS409" s="535"/>
      <c r="AT409" s="535"/>
      <c r="AU409" s="535"/>
      <c r="AV409" s="535"/>
      <c r="AW409" s="535"/>
      <c r="AX409" s="535"/>
      <c r="AY409" s="535"/>
      <c r="AZ409" s="535"/>
      <c r="BA409" s="535"/>
      <c r="BB409" s="535"/>
      <c r="BC409" s="535"/>
      <c r="BD409" s="535"/>
      <c r="BE409" s="535"/>
      <c r="BF409" s="535"/>
      <c r="BG409" s="535"/>
      <c r="BH409" s="535"/>
      <c r="BI409" s="535"/>
      <c r="BJ409" s="535"/>
      <c r="BK409" s="535"/>
      <c r="BL409" s="535"/>
      <c r="BM409" s="535"/>
      <c r="BN409" s="535"/>
      <c r="BO409" s="535"/>
      <c r="BP409" s="535"/>
      <c r="BQ409" s="535"/>
      <c r="BR409" s="535"/>
      <c r="BS409" s="535"/>
      <c r="BT409" s="535"/>
    </row>
    <row r="410" spans="2:72">
      <c r="B410" s="535"/>
      <c r="C410" s="535"/>
      <c r="D410" s="535"/>
      <c r="E410" s="535"/>
      <c r="F410" s="493" t="e">
        <f>VLOOKUP(E410,'Trade Code'!A:B,2,FALSE)</f>
        <v>#N/A</v>
      </c>
      <c r="G410" s="535"/>
      <c r="H410" s="535"/>
      <c r="I410" s="535"/>
      <c r="J410" s="535"/>
      <c r="K410" s="535"/>
      <c r="L410" s="535"/>
      <c r="M410" s="535"/>
      <c r="N410" s="535"/>
      <c r="O410" s="535"/>
      <c r="P410" s="535"/>
      <c r="Q410" s="535"/>
      <c r="R410" s="535"/>
      <c r="S410" s="535"/>
      <c r="T410" s="535"/>
      <c r="U410" s="535"/>
      <c r="V410" s="535"/>
      <c r="W410" s="535"/>
      <c r="X410" s="535"/>
      <c r="Y410" s="535"/>
      <c r="Z410" s="535"/>
      <c r="AA410" s="535"/>
      <c r="AB410" s="535"/>
      <c r="AC410" s="535"/>
      <c r="AD410" s="535"/>
      <c r="AE410" s="535"/>
      <c r="AF410" s="535"/>
      <c r="AG410" s="535"/>
      <c r="AH410" s="535"/>
      <c r="AI410" s="535"/>
      <c r="AJ410" s="535"/>
      <c r="AK410" s="535"/>
      <c r="AL410" s="535"/>
      <c r="AM410" s="535"/>
      <c r="AN410" s="535"/>
      <c r="AO410" s="535"/>
      <c r="AP410" s="535"/>
      <c r="AQ410" s="535"/>
      <c r="AR410" s="535"/>
      <c r="AS410" s="535"/>
      <c r="AT410" s="535"/>
      <c r="AU410" s="535"/>
      <c r="AV410" s="535"/>
      <c r="AW410" s="535"/>
      <c r="AX410" s="535"/>
      <c r="AY410" s="535"/>
      <c r="AZ410" s="535"/>
      <c r="BA410" s="535"/>
      <c r="BB410" s="535"/>
      <c r="BC410" s="535"/>
      <c r="BD410" s="535"/>
      <c r="BE410" s="535"/>
      <c r="BF410" s="535"/>
      <c r="BG410" s="535"/>
      <c r="BH410" s="535"/>
      <c r="BI410" s="535"/>
      <c r="BJ410" s="535"/>
      <c r="BK410" s="535"/>
      <c r="BL410" s="535"/>
      <c r="BM410" s="535"/>
      <c r="BN410" s="535"/>
      <c r="BO410" s="535"/>
      <c r="BP410" s="535"/>
      <c r="BQ410" s="535"/>
      <c r="BR410" s="535"/>
      <c r="BS410" s="535"/>
      <c r="BT410" s="535"/>
    </row>
    <row r="411" spans="2:72">
      <c r="B411" s="535"/>
      <c r="C411" s="535"/>
      <c r="D411" s="535"/>
      <c r="E411" s="535"/>
      <c r="F411" s="493" t="e">
        <f>VLOOKUP(E411,'Trade Code'!A:B,2,FALSE)</f>
        <v>#N/A</v>
      </c>
      <c r="G411" s="535"/>
      <c r="H411" s="535"/>
      <c r="I411" s="535"/>
      <c r="J411" s="535"/>
      <c r="K411" s="535"/>
      <c r="L411" s="535"/>
      <c r="M411" s="535"/>
      <c r="N411" s="535"/>
      <c r="O411" s="535"/>
      <c r="P411" s="535"/>
      <c r="Q411" s="535"/>
      <c r="R411" s="535"/>
      <c r="S411" s="535"/>
      <c r="T411" s="535"/>
      <c r="U411" s="535"/>
      <c r="V411" s="535"/>
      <c r="W411" s="535"/>
      <c r="X411" s="535"/>
      <c r="Y411" s="535"/>
      <c r="Z411" s="535"/>
      <c r="AA411" s="535"/>
      <c r="AB411" s="535"/>
      <c r="AC411" s="535"/>
      <c r="AD411" s="535"/>
      <c r="AE411" s="535"/>
      <c r="AF411" s="535"/>
      <c r="AG411" s="535"/>
      <c r="AH411" s="535"/>
      <c r="AI411" s="535"/>
      <c r="AJ411" s="535"/>
      <c r="AK411" s="535"/>
      <c r="AL411" s="535"/>
      <c r="AM411" s="535"/>
      <c r="AN411" s="535"/>
      <c r="AO411" s="535"/>
      <c r="AP411" s="535"/>
      <c r="AQ411" s="535"/>
      <c r="AR411" s="535"/>
      <c r="AS411" s="535"/>
      <c r="AT411" s="535"/>
      <c r="AU411" s="535"/>
      <c r="AV411" s="535"/>
      <c r="AW411" s="535"/>
      <c r="AX411" s="535"/>
      <c r="AY411" s="535"/>
      <c r="AZ411" s="535"/>
      <c r="BA411" s="535"/>
      <c r="BB411" s="535"/>
      <c r="BC411" s="535"/>
      <c r="BD411" s="535"/>
      <c r="BE411" s="535"/>
      <c r="BF411" s="535"/>
      <c r="BG411" s="535"/>
      <c r="BH411" s="535"/>
      <c r="BI411" s="535"/>
      <c r="BJ411" s="535"/>
      <c r="BK411" s="535"/>
      <c r="BL411" s="535"/>
      <c r="BM411" s="535"/>
      <c r="BN411" s="535"/>
      <c r="BO411" s="535"/>
      <c r="BP411" s="535"/>
      <c r="BQ411" s="535"/>
      <c r="BR411" s="535"/>
      <c r="BS411" s="535"/>
      <c r="BT411" s="535"/>
    </row>
    <row r="412" spans="2:72">
      <c r="B412" s="535"/>
      <c r="C412" s="535"/>
      <c r="D412" s="535"/>
      <c r="E412" s="535"/>
      <c r="F412" s="493" t="e">
        <f>VLOOKUP(E412,'Trade Code'!A:B,2,FALSE)</f>
        <v>#N/A</v>
      </c>
      <c r="G412" s="535"/>
      <c r="H412" s="535"/>
      <c r="I412" s="535"/>
      <c r="J412" s="535"/>
      <c r="K412" s="535"/>
      <c r="L412" s="535"/>
      <c r="M412" s="535"/>
      <c r="N412" s="535"/>
      <c r="O412" s="535"/>
      <c r="P412" s="535"/>
      <c r="Q412" s="535"/>
      <c r="R412" s="535"/>
      <c r="S412" s="535"/>
      <c r="T412" s="535"/>
      <c r="U412" s="535"/>
      <c r="V412" s="535"/>
      <c r="W412" s="535"/>
      <c r="X412" s="535"/>
      <c r="Y412" s="535"/>
      <c r="Z412" s="535"/>
      <c r="AA412" s="535"/>
      <c r="AB412" s="535"/>
      <c r="AC412" s="535"/>
      <c r="AD412" s="535"/>
      <c r="AE412" s="535"/>
      <c r="AF412" s="535"/>
      <c r="AG412" s="535"/>
      <c r="AH412" s="535"/>
      <c r="AI412" s="535"/>
      <c r="AJ412" s="535"/>
      <c r="AK412" s="535"/>
      <c r="AL412" s="535"/>
      <c r="AM412" s="535"/>
      <c r="AN412" s="535"/>
      <c r="AO412" s="535"/>
      <c r="AP412" s="535"/>
      <c r="AQ412" s="535"/>
      <c r="AR412" s="535"/>
      <c r="AS412" s="535"/>
      <c r="AT412" s="535"/>
      <c r="AU412" s="535"/>
      <c r="AV412" s="535"/>
      <c r="AW412" s="535"/>
      <c r="AX412" s="535"/>
      <c r="AY412" s="535"/>
      <c r="AZ412" s="535"/>
      <c r="BA412" s="535"/>
      <c r="BB412" s="535"/>
      <c r="BC412" s="535"/>
      <c r="BD412" s="535"/>
      <c r="BE412" s="535"/>
      <c r="BF412" s="535"/>
      <c r="BG412" s="535"/>
      <c r="BH412" s="535"/>
      <c r="BI412" s="535"/>
      <c r="BJ412" s="535"/>
      <c r="BK412" s="535"/>
      <c r="BL412" s="535"/>
      <c r="BM412" s="535"/>
      <c r="BN412" s="535"/>
      <c r="BO412" s="535"/>
      <c r="BP412" s="535"/>
      <c r="BQ412" s="535"/>
      <c r="BR412" s="535"/>
      <c r="BS412" s="535"/>
      <c r="BT412" s="535"/>
    </row>
    <row r="413" spans="2:72">
      <c r="B413" s="535"/>
      <c r="C413" s="535"/>
      <c r="D413" s="535"/>
      <c r="E413" s="535"/>
      <c r="F413" s="493" t="e">
        <f>VLOOKUP(E413,'Trade Code'!A:B,2,FALSE)</f>
        <v>#N/A</v>
      </c>
      <c r="G413" s="535"/>
      <c r="H413" s="535"/>
      <c r="I413" s="535"/>
      <c r="J413" s="535"/>
      <c r="K413" s="535"/>
      <c r="L413" s="535"/>
      <c r="M413" s="535"/>
      <c r="N413" s="535"/>
      <c r="O413" s="535"/>
      <c r="P413" s="535"/>
      <c r="Q413" s="535"/>
      <c r="R413" s="535"/>
      <c r="S413" s="535"/>
      <c r="T413" s="535"/>
      <c r="U413" s="535"/>
      <c r="V413" s="535"/>
      <c r="W413" s="535"/>
      <c r="X413" s="535"/>
      <c r="Y413" s="535"/>
      <c r="Z413" s="535"/>
      <c r="AA413" s="535"/>
      <c r="AB413" s="535"/>
      <c r="AC413" s="535"/>
      <c r="AD413" s="535"/>
      <c r="AE413" s="535"/>
      <c r="AF413" s="535"/>
      <c r="AG413" s="535"/>
      <c r="AH413" s="535"/>
      <c r="AI413" s="535"/>
      <c r="AJ413" s="535"/>
      <c r="AK413" s="535"/>
      <c r="AL413" s="535"/>
      <c r="AM413" s="535"/>
      <c r="AN413" s="535"/>
      <c r="AO413" s="535"/>
      <c r="AP413" s="535"/>
      <c r="AQ413" s="535"/>
      <c r="AR413" s="535"/>
      <c r="AS413" s="535"/>
      <c r="AT413" s="535"/>
      <c r="AU413" s="535"/>
      <c r="AV413" s="535"/>
      <c r="AW413" s="535"/>
      <c r="AX413" s="535"/>
      <c r="AY413" s="535"/>
      <c r="AZ413" s="535"/>
      <c r="BA413" s="535"/>
      <c r="BB413" s="535"/>
      <c r="BC413" s="535"/>
      <c r="BD413" s="535"/>
      <c r="BE413" s="535"/>
      <c r="BF413" s="535"/>
      <c r="BG413" s="535"/>
      <c r="BH413" s="535"/>
      <c r="BI413" s="535"/>
      <c r="BJ413" s="535"/>
      <c r="BK413" s="535"/>
      <c r="BL413" s="535"/>
      <c r="BM413" s="535"/>
      <c r="BN413" s="535"/>
      <c r="BO413" s="535"/>
      <c r="BP413" s="535"/>
      <c r="BQ413" s="535"/>
      <c r="BR413" s="535"/>
      <c r="BS413" s="535"/>
      <c r="BT413" s="535"/>
    </row>
    <row r="414" spans="2:72">
      <c r="B414" s="535"/>
      <c r="C414" s="535"/>
      <c r="D414" s="535"/>
      <c r="E414" s="535"/>
      <c r="F414" s="493" t="e">
        <f>VLOOKUP(E414,'Trade Code'!A:B,2,FALSE)</f>
        <v>#N/A</v>
      </c>
      <c r="G414" s="535"/>
      <c r="H414" s="535"/>
      <c r="I414" s="535"/>
      <c r="J414" s="535"/>
      <c r="K414" s="535"/>
      <c r="L414" s="535"/>
      <c r="M414" s="535"/>
      <c r="N414" s="535"/>
      <c r="O414" s="535"/>
      <c r="P414" s="535"/>
      <c r="Q414" s="535"/>
      <c r="R414" s="535"/>
      <c r="S414" s="535"/>
      <c r="T414" s="535"/>
      <c r="U414" s="535"/>
      <c r="V414" s="535"/>
      <c r="W414" s="535"/>
      <c r="X414" s="535"/>
      <c r="Y414" s="535"/>
      <c r="Z414" s="535"/>
      <c r="AA414" s="535"/>
      <c r="AB414" s="535"/>
      <c r="AC414" s="535"/>
      <c r="AD414" s="535"/>
      <c r="AE414" s="535"/>
      <c r="AF414" s="535"/>
      <c r="AG414" s="535"/>
      <c r="AH414" s="535"/>
      <c r="AI414" s="535"/>
      <c r="AJ414" s="535"/>
      <c r="AK414" s="535"/>
      <c r="AL414" s="535"/>
      <c r="AM414" s="535"/>
      <c r="AN414" s="535"/>
      <c r="AO414" s="535"/>
      <c r="AP414" s="535"/>
      <c r="AQ414" s="535"/>
      <c r="AR414" s="535"/>
      <c r="AS414" s="535"/>
      <c r="AT414" s="535"/>
      <c r="AU414" s="535"/>
      <c r="AV414" s="535"/>
      <c r="AW414" s="535"/>
      <c r="AX414" s="535"/>
      <c r="AY414" s="535"/>
      <c r="AZ414" s="535"/>
      <c r="BA414" s="535"/>
      <c r="BB414" s="535"/>
      <c r="BC414" s="535"/>
      <c r="BD414" s="535"/>
      <c r="BE414" s="535"/>
      <c r="BF414" s="535"/>
      <c r="BG414" s="535"/>
      <c r="BH414" s="535"/>
      <c r="BI414" s="535"/>
      <c r="BJ414" s="535"/>
      <c r="BK414" s="535"/>
      <c r="BL414" s="535"/>
      <c r="BM414" s="535"/>
      <c r="BN414" s="535"/>
      <c r="BO414" s="535"/>
      <c r="BP414" s="535"/>
      <c r="BQ414" s="535"/>
      <c r="BR414" s="535"/>
      <c r="BS414" s="535"/>
      <c r="BT414" s="535"/>
    </row>
    <row r="415" spans="2:72">
      <c r="B415" s="535"/>
      <c r="C415" s="535"/>
      <c r="D415" s="535"/>
      <c r="E415" s="535"/>
      <c r="F415" s="493" t="e">
        <f>VLOOKUP(E415,'Trade Code'!A:B,2,FALSE)</f>
        <v>#N/A</v>
      </c>
      <c r="G415" s="535"/>
      <c r="H415" s="535"/>
      <c r="I415" s="535"/>
      <c r="J415" s="535"/>
      <c r="K415" s="535"/>
      <c r="L415" s="535"/>
      <c r="M415" s="535"/>
      <c r="N415" s="535"/>
      <c r="O415" s="535"/>
      <c r="P415" s="535"/>
      <c r="Q415" s="535"/>
      <c r="R415" s="535"/>
      <c r="S415" s="535"/>
      <c r="T415" s="535"/>
      <c r="U415" s="535"/>
      <c r="V415" s="535"/>
      <c r="W415" s="535"/>
      <c r="X415" s="535"/>
      <c r="Y415" s="535"/>
      <c r="Z415" s="535"/>
      <c r="AA415" s="535"/>
      <c r="AB415" s="535"/>
      <c r="AC415" s="535"/>
      <c r="AD415" s="535"/>
      <c r="AE415" s="535"/>
      <c r="AF415" s="535"/>
      <c r="AG415" s="535"/>
      <c r="AH415" s="535"/>
      <c r="AI415" s="535"/>
      <c r="AJ415" s="535"/>
      <c r="AK415" s="535"/>
      <c r="AL415" s="535"/>
      <c r="AM415" s="535"/>
      <c r="AN415" s="535"/>
      <c r="AO415" s="535"/>
      <c r="AP415" s="535"/>
      <c r="AQ415" s="535"/>
      <c r="AR415" s="535"/>
      <c r="AS415" s="535"/>
      <c r="AT415" s="535"/>
      <c r="AU415" s="535"/>
      <c r="AV415" s="535"/>
      <c r="AW415" s="535"/>
      <c r="AX415" s="535"/>
      <c r="AY415" s="535"/>
      <c r="AZ415" s="535"/>
      <c r="BA415" s="535"/>
      <c r="BB415" s="535"/>
      <c r="BC415" s="535"/>
      <c r="BD415" s="535"/>
      <c r="BE415" s="535"/>
      <c r="BF415" s="535"/>
      <c r="BG415" s="535"/>
      <c r="BH415" s="535"/>
      <c r="BI415" s="535"/>
      <c r="BJ415" s="535"/>
      <c r="BK415" s="535"/>
      <c r="BL415" s="535"/>
      <c r="BM415" s="535"/>
      <c r="BN415" s="535"/>
      <c r="BO415" s="535"/>
      <c r="BP415" s="535"/>
      <c r="BQ415" s="535"/>
      <c r="BR415" s="535"/>
      <c r="BS415" s="535"/>
      <c r="BT415" s="535"/>
    </row>
    <row r="416" spans="2:72">
      <c r="B416" s="535"/>
      <c r="C416" s="535"/>
      <c r="D416" s="535"/>
      <c r="E416" s="535"/>
      <c r="F416" s="493" t="e">
        <f>VLOOKUP(E416,'Trade Code'!A:B,2,FALSE)</f>
        <v>#N/A</v>
      </c>
      <c r="G416" s="535"/>
      <c r="H416" s="535"/>
      <c r="I416" s="535"/>
      <c r="J416" s="535"/>
      <c r="K416" s="535"/>
      <c r="L416" s="535"/>
      <c r="M416" s="535"/>
      <c r="N416" s="535"/>
      <c r="O416" s="535"/>
      <c r="P416" s="535"/>
      <c r="Q416" s="535"/>
      <c r="R416" s="535"/>
      <c r="S416" s="535"/>
      <c r="T416" s="535"/>
      <c r="U416" s="535"/>
      <c r="V416" s="535"/>
      <c r="W416" s="535"/>
      <c r="X416" s="535"/>
      <c r="Y416" s="535"/>
      <c r="Z416" s="535"/>
      <c r="AA416" s="535"/>
      <c r="AB416" s="535"/>
      <c r="AC416" s="535"/>
      <c r="AD416" s="535"/>
      <c r="AE416" s="535"/>
      <c r="AF416" s="535"/>
      <c r="AG416" s="535"/>
      <c r="AH416" s="535"/>
      <c r="AI416" s="535"/>
      <c r="AJ416" s="535"/>
      <c r="AK416" s="535"/>
      <c r="AL416" s="535"/>
      <c r="AM416" s="535"/>
      <c r="AN416" s="535"/>
      <c r="AO416" s="535"/>
      <c r="AP416" s="535"/>
      <c r="AQ416" s="535"/>
      <c r="AR416" s="535"/>
      <c r="AS416" s="535"/>
      <c r="AT416" s="535"/>
      <c r="AU416" s="535"/>
      <c r="AV416" s="535"/>
      <c r="AW416" s="535"/>
      <c r="AX416" s="535"/>
      <c r="AY416" s="535"/>
      <c r="AZ416" s="535"/>
      <c r="BA416" s="535"/>
      <c r="BB416" s="535"/>
      <c r="BC416" s="535"/>
      <c r="BD416" s="535"/>
      <c r="BE416" s="535"/>
      <c r="BF416" s="535"/>
      <c r="BG416" s="535"/>
      <c r="BH416" s="535"/>
      <c r="BI416" s="535"/>
      <c r="BJ416" s="535"/>
      <c r="BK416" s="535"/>
      <c r="BL416" s="535"/>
      <c r="BM416" s="535"/>
      <c r="BN416" s="535"/>
      <c r="BO416" s="535"/>
      <c r="BP416" s="535"/>
      <c r="BQ416" s="535"/>
      <c r="BR416" s="535"/>
      <c r="BS416" s="535"/>
      <c r="BT416" s="535"/>
    </row>
    <row r="417" spans="2:72">
      <c r="B417" s="535"/>
      <c r="C417" s="535"/>
      <c r="D417" s="535"/>
      <c r="E417" s="535"/>
      <c r="F417" s="493" t="e">
        <f>VLOOKUP(E417,'Trade Code'!A:B,2,FALSE)</f>
        <v>#N/A</v>
      </c>
      <c r="G417" s="535"/>
      <c r="H417" s="535"/>
      <c r="I417" s="535"/>
      <c r="J417" s="535"/>
      <c r="K417" s="535"/>
      <c r="L417" s="535"/>
      <c r="M417" s="535"/>
      <c r="N417" s="535"/>
      <c r="O417" s="535"/>
      <c r="P417" s="535"/>
      <c r="Q417" s="535"/>
      <c r="R417" s="535"/>
      <c r="S417" s="535"/>
      <c r="T417" s="535"/>
      <c r="U417" s="535"/>
      <c r="V417" s="535"/>
      <c r="W417" s="535"/>
      <c r="X417" s="535"/>
      <c r="Y417" s="535"/>
      <c r="Z417" s="535"/>
      <c r="AA417" s="535"/>
      <c r="AB417" s="535"/>
      <c r="AC417" s="535"/>
      <c r="AD417" s="535"/>
      <c r="AE417" s="535"/>
      <c r="AF417" s="535"/>
      <c r="AG417" s="535"/>
      <c r="AH417" s="535"/>
      <c r="AI417" s="535"/>
      <c r="AJ417" s="535"/>
      <c r="AK417" s="535"/>
      <c r="AL417" s="535"/>
      <c r="AM417" s="535"/>
      <c r="AN417" s="535"/>
      <c r="AO417" s="535"/>
      <c r="AP417" s="535"/>
      <c r="AQ417" s="535"/>
      <c r="AR417" s="535"/>
      <c r="AS417" s="535"/>
      <c r="AT417" s="535"/>
      <c r="AU417" s="535"/>
      <c r="AV417" s="535"/>
      <c r="AW417" s="535"/>
      <c r="AX417" s="535"/>
      <c r="AY417" s="535"/>
      <c r="AZ417" s="535"/>
      <c r="BA417" s="535"/>
      <c r="BB417" s="535"/>
      <c r="BC417" s="535"/>
      <c r="BD417" s="535"/>
      <c r="BE417" s="535"/>
      <c r="BF417" s="535"/>
      <c r="BG417" s="535"/>
      <c r="BH417" s="535"/>
      <c r="BI417" s="535"/>
      <c r="BJ417" s="535"/>
      <c r="BK417" s="535"/>
      <c r="BL417" s="535"/>
      <c r="BM417" s="535"/>
      <c r="BN417" s="535"/>
      <c r="BO417" s="535"/>
      <c r="BP417" s="535"/>
      <c r="BQ417" s="535"/>
      <c r="BR417" s="535"/>
      <c r="BS417" s="535"/>
      <c r="BT417" s="535"/>
    </row>
    <row r="418" spans="2:72">
      <c r="B418" s="535"/>
      <c r="C418" s="535"/>
      <c r="D418" s="535"/>
      <c r="E418" s="535"/>
      <c r="F418" s="493" t="e">
        <f>VLOOKUP(E418,'Trade Code'!A:B,2,FALSE)</f>
        <v>#N/A</v>
      </c>
      <c r="G418" s="535"/>
      <c r="H418" s="535"/>
      <c r="I418" s="535"/>
      <c r="J418" s="535"/>
      <c r="K418" s="535"/>
      <c r="L418" s="535"/>
      <c r="M418" s="535"/>
      <c r="N418" s="535"/>
      <c r="O418" s="535"/>
      <c r="P418" s="535"/>
      <c r="Q418" s="535"/>
      <c r="R418" s="535"/>
      <c r="S418" s="535"/>
      <c r="T418" s="535"/>
      <c r="U418" s="535"/>
      <c r="V418" s="535"/>
      <c r="W418" s="535"/>
      <c r="X418" s="535"/>
      <c r="Y418" s="535"/>
      <c r="Z418" s="535"/>
      <c r="AA418" s="535"/>
      <c r="AB418" s="535"/>
      <c r="AC418" s="535"/>
      <c r="AD418" s="535"/>
      <c r="AE418" s="535"/>
      <c r="AF418" s="535"/>
      <c r="AG418" s="535"/>
      <c r="AH418" s="535"/>
      <c r="AI418" s="535"/>
      <c r="AJ418" s="535"/>
      <c r="AK418" s="535"/>
      <c r="AL418" s="535"/>
      <c r="AM418" s="535"/>
      <c r="AN418" s="535"/>
      <c r="AO418" s="535"/>
      <c r="AP418" s="535"/>
      <c r="AQ418" s="535"/>
      <c r="AR418" s="535"/>
      <c r="AS418" s="535"/>
      <c r="AT418" s="535"/>
      <c r="AU418" s="535"/>
      <c r="AV418" s="535"/>
      <c r="AW418" s="535"/>
      <c r="AX418" s="535"/>
      <c r="AY418" s="535"/>
      <c r="AZ418" s="535"/>
      <c r="BA418" s="535"/>
      <c r="BB418" s="535"/>
      <c r="BC418" s="535"/>
      <c r="BD418" s="535"/>
      <c r="BE418" s="535"/>
      <c r="BF418" s="535"/>
      <c r="BG418" s="535"/>
      <c r="BH418" s="535"/>
      <c r="BI418" s="535"/>
      <c r="BJ418" s="535"/>
      <c r="BK418" s="535"/>
      <c r="BL418" s="535"/>
      <c r="BM418" s="535"/>
      <c r="BN418" s="535"/>
      <c r="BO418" s="535"/>
      <c r="BP418" s="535"/>
      <c r="BQ418" s="535"/>
      <c r="BR418" s="535"/>
      <c r="BS418" s="535"/>
      <c r="BT418" s="535"/>
    </row>
    <row r="419" spans="2:72">
      <c r="B419" s="535"/>
      <c r="C419" s="535"/>
      <c r="D419" s="535"/>
      <c r="E419" s="535"/>
      <c r="F419" s="493" t="e">
        <f>VLOOKUP(E419,'Trade Code'!A:B,2,FALSE)</f>
        <v>#N/A</v>
      </c>
      <c r="G419" s="535"/>
      <c r="H419" s="535"/>
      <c r="I419" s="535"/>
      <c r="J419" s="535"/>
      <c r="K419" s="535"/>
      <c r="L419" s="535"/>
      <c r="M419" s="535"/>
      <c r="N419" s="535"/>
      <c r="O419" s="535"/>
      <c r="P419" s="535"/>
      <c r="Q419" s="535"/>
      <c r="R419" s="535"/>
      <c r="S419" s="535"/>
      <c r="T419" s="535"/>
      <c r="U419" s="535"/>
      <c r="V419" s="535"/>
      <c r="W419" s="535"/>
      <c r="X419" s="535"/>
      <c r="Y419" s="535"/>
      <c r="Z419" s="535"/>
      <c r="AA419" s="535"/>
      <c r="AB419" s="535"/>
      <c r="AC419" s="535"/>
      <c r="AD419" s="535"/>
      <c r="AE419" s="535"/>
      <c r="AF419" s="535"/>
      <c r="AG419" s="535"/>
      <c r="AH419" s="535"/>
      <c r="AI419" s="535"/>
      <c r="AJ419" s="535"/>
      <c r="AK419" s="535"/>
      <c r="AL419" s="535"/>
      <c r="AM419" s="535"/>
      <c r="AN419" s="535"/>
      <c r="AO419" s="535"/>
      <c r="AP419" s="535"/>
      <c r="AQ419" s="535"/>
      <c r="AR419" s="535"/>
      <c r="AS419" s="535"/>
      <c r="AT419" s="535"/>
      <c r="AU419" s="535"/>
      <c r="AV419" s="535"/>
      <c r="AW419" s="535"/>
      <c r="AX419" s="535"/>
      <c r="AY419" s="535"/>
      <c r="AZ419" s="535"/>
      <c r="BA419" s="535"/>
      <c r="BB419" s="535"/>
      <c r="BC419" s="535"/>
      <c r="BD419" s="535"/>
      <c r="BE419" s="535"/>
      <c r="BF419" s="535"/>
      <c r="BG419" s="535"/>
      <c r="BH419" s="535"/>
      <c r="BI419" s="535"/>
      <c r="BJ419" s="535"/>
      <c r="BK419" s="535"/>
      <c r="BL419" s="535"/>
      <c r="BM419" s="535"/>
      <c r="BN419" s="535"/>
      <c r="BO419" s="535"/>
      <c r="BP419" s="535"/>
      <c r="BQ419" s="535"/>
      <c r="BR419" s="535"/>
      <c r="BS419" s="535"/>
      <c r="BT419" s="535"/>
    </row>
    <row r="420" spans="2:72">
      <c r="B420" s="535"/>
      <c r="C420" s="535"/>
      <c r="D420" s="535"/>
      <c r="E420" s="535"/>
      <c r="F420" s="493" t="e">
        <f>VLOOKUP(E420,'Trade Code'!A:B,2,FALSE)</f>
        <v>#N/A</v>
      </c>
      <c r="G420" s="535"/>
      <c r="H420" s="535"/>
      <c r="I420" s="535"/>
      <c r="J420" s="535"/>
      <c r="K420" s="535"/>
      <c r="L420" s="535"/>
      <c r="M420" s="535"/>
      <c r="N420" s="535"/>
      <c r="O420" s="535"/>
      <c r="P420" s="535"/>
      <c r="Q420" s="535"/>
      <c r="R420" s="535"/>
      <c r="S420" s="535"/>
      <c r="T420" s="535"/>
      <c r="U420" s="535"/>
      <c r="V420" s="535"/>
      <c r="W420" s="535"/>
      <c r="X420" s="535"/>
      <c r="Y420" s="535"/>
      <c r="Z420" s="535"/>
      <c r="AA420" s="535"/>
      <c r="AB420" s="535"/>
      <c r="AC420" s="535"/>
      <c r="AD420" s="535"/>
      <c r="AE420" s="535"/>
      <c r="AF420" s="535"/>
      <c r="AG420" s="535"/>
      <c r="AH420" s="535"/>
      <c r="AI420" s="535"/>
      <c r="AJ420" s="535"/>
      <c r="AK420" s="535"/>
      <c r="AL420" s="535"/>
      <c r="AM420" s="535"/>
      <c r="AN420" s="535"/>
      <c r="AO420" s="535"/>
      <c r="AP420" s="535"/>
      <c r="AQ420" s="535"/>
      <c r="AR420" s="535"/>
      <c r="AS420" s="535"/>
      <c r="AT420" s="535"/>
      <c r="AU420" s="535"/>
      <c r="AV420" s="535"/>
      <c r="AW420" s="535"/>
      <c r="AX420" s="535"/>
      <c r="AY420" s="535"/>
      <c r="AZ420" s="535"/>
      <c r="BA420" s="535"/>
      <c r="BB420" s="535"/>
      <c r="BC420" s="535"/>
      <c r="BD420" s="535"/>
      <c r="BE420" s="535"/>
      <c r="BF420" s="535"/>
      <c r="BG420" s="535"/>
      <c r="BH420" s="535"/>
      <c r="BI420" s="535"/>
      <c r="BJ420" s="535"/>
      <c r="BK420" s="535"/>
      <c r="BL420" s="535"/>
      <c r="BM420" s="535"/>
      <c r="BN420" s="535"/>
      <c r="BO420" s="535"/>
      <c r="BP420" s="535"/>
      <c r="BQ420" s="535"/>
      <c r="BR420" s="535"/>
      <c r="BS420" s="535"/>
      <c r="BT420" s="535"/>
    </row>
    <row r="421" spans="2:72">
      <c r="B421" s="535"/>
      <c r="C421" s="535"/>
      <c r="D421" s="535"/>
      <c r="E421" s="535"/>
      <c r="F421" s="493" t="e">
        <f>VLOOKUP(E421,'Trade Code'!A:B,2,FALSE)</f>
        <v>#N/A</v>
      </c>
      <c r="G421" s="535"/>
      <c r="H421" s="535"/>
      <c r="I421" s="535"/>
      <c r="J421" s="535"/>
      <c r="K421" s="535"/>
      <c r="L421" s="535"/>
      <c r="M421" s="535"/>
      <c r="N421" s="535"/>
      <c r="O421" s="535"/>
      <c r="P421" s="535"/>
      <c r="Q421" s="535"/>
      <c r="R421" s="535"/>
      <c r="S421" s="535"/>
      <c r="T421" s="535"/>
      <c r="U421" s="535"/>
      <c r="V421" s="535"/>
      <c r="W421" s="535"/>
      <c r="X421" s="535"/>
      <c r="Y421" s="535"/>
      <c r="Z421" s="535"/>
      <c r="AA421" s="535"/>
      <c r="AB421" s="535"/>
      <c r="AC421" s="535"/>
      <c r="AD421" s="535"/>
      <c r="AE421" s="535"/>
      <c r="AF421" s="535"/>
      <c r="AG421" s="535"/>
      <c r="AH421" s="535"/>
      <c r="AI421" s="535"/>
      <c r="AJ421" s="535"/>
      <c r="AK421" s="535"/>
      <c r="AL421" s="535"/>
      <c r="AM421" s="535"/>
      <c r="AN421" s="535"/>
      <c r="AO421" s="535"/>
      <c r="AP421" s="535"/>
      <c r="AQ421" s="535"/>
      <c r="AR421" s="535"/>
      <c r="AS421" s="535"/>
      <c r="AT421" s="535"/>
      <c r="AU421" s="535"/>
      <c r="AV421" s="535"/>
      <c r="AW421" s="535"/>
      <c r="AX421" s="535"/>
      <c r="AY421" s="535"/>
      <c r="AZ421" s="535"/>
      <c r="BA421" s="535"/>
      <c r="BB421" s="535"/>
      <c r="BC421" s="535"/>
      <c r="BD421" s="535"/>
      <c r="BE421" s="535"/>
      <c r="BF421" s="535"/>
      <c r="BG421" s="535"/>
      <c r="BH421" s="535"/>
      <c r="BI421" s="535"/>
      <c r="BJ421" s="535"/>
      <c r="BK421" s="535"/>
      <c r="BL421" s="535"/>
      <c r="BM421" s="535"/>
      <c r="BN421" s="535"/>
      <c r="BO421" s="535"/>
      <c r="BP421" s="535"/>
      <c r="BQ421" s="535"/>
      <c r="BR421" s="535"/>
      <c r="BS421" s="535"/>
      <c r="BT421" s="535"/>
    </row>
    <row r="422" spans="2:72">
      <c r="B422" s="535"/>
      <c r="C422" s="535"/>
      <c r="D422" s="535"/>
      <c r="E422" s="535"/>
      <c r="F422" s="493" t="e">
        <f>VLOOKUP(E422,'Trade Code'!A:B,2,FALSE)</f>
        <v>#N/A</v>
      </c>
      <c r="G422" s="535"/>
      <c r="H422" s="535"/>
      <c r="I422" s="535"/>
      <c r="J422" s="535"/>
      <c r="K422" s="535"/>
      <c r="L422" s="535"/>
      <c r="M422" s="535"/>
      <c r="N422" s="535"/>
      <c r="O422" s="535"/>
      <c r="P422" s="535"/>
      <c r="Q422" s="535"/>
      <c r="R422" s="535"/>
      <c r="S422" s="535"/>
      <c r="T422" s="535"/>
      <c r="U422" s="535"/>
      <c r="V422" s="535"/>
      <c r="W422" s="535"/>
      <c r="X422" s="535"/>
      <c r="Y422" s="535"/>
      <c r="Z422" s="535"/>
      <c r="AA422" s="535"/>
      <c r="AB422" s="535"/>
      <c r="AC422" s="535"/>
      <c r="AD422" s="535"/>
      <c r="AE422" s="535"/>
      <c r="AF422" s="535"/>
      <c r="AG422" s="535"/>
      <c r="AH422" s="535"/>
      <c r="AI422" s="535"/>
      <c r="AJ422" s="535"/>
      <c r="AK422" s="535"/>
      <c r="AL422" s="535"/>
      <c r="AM422" s="535"/>
      <c r="AN422" s="535"/>
      <c r="AO422" s="535"/>
      <c r="AP422" s="535"/>
      <c r="AQ422" s="535"/>
      <c r="AR422" s="535"/>
      <c r="AS422" s="535"/>
      <c r="AT422" s="535"/>
      <c r="AU422" s="535"/>
      <c r="AV422" s="535"/>
      <c r="AW422" s="535"/>
      <c r="AX422" s="535"/>
      <c r="AY422" s="535"/>
      <c r="AZ422" s="535"/>
      <c r="BA422" s="535"/>
      <c r="BB422" s="535"/>
      <c r="BC422" s="535"/>
      <c r="BD422" s="535"/>
      <c r="BE422" s="535"/>
      <c r="BF422" s="535"/>
      <c r="BG422" s="535"/>
      <c r="BH422" s="535"/>
      <c r="BI422" s="535"/>
      <c r="BJ422" s="535"/>
      <c r="BK422" s="535"/>
      <c r="BL422" s="535"/>
      <c r="BM422" s="535"/>
      <c r="BN422" s="535"/>
      <c r="BO422" s="535"/>
      <c r="BP422" s="535"/>
      <c r="BQ422" s="535"/>
      <c r="BR422" s="535"/>
      <c r="BS422" s="535"/>
      <c r="BT422" s="535"/>
    </row>
    <row r="423" spans="2:72">
      <c r="B423" s="535"/>
      <c r="C423" s="535"/>
      <c r="D423" s="535"/>
      <c r="E423" s="535"/>
      <c r="F423" s="493" t="e">
        <f>VLOOKUP(E423,'Trade Code'!A:B,2,FALSE)</f>
        <v>#N/A</v>
      </c>
      <c r="G423" s="535"/>
      <c r="H423" s="535"/>
      <c r="I423" s="535"/>
      <c r="J423" s="535"/>
      <c r="K423" s="535"/>
      <c r="L423" s="535"/>
      <c r="M423" s="535"/>
      <c r="N423" s="535"/>
      <c r="O423" s="535"/>
      <c r="P423" s="535"/>
      <c r="Q423" s="535"/>
      <c r="R423" s="535"/>
      <c r="S423" s="535"/>
      <c r="T423" s="535"/>
      <c r="U423" s="535"/>
      <c r="V423" s="535"/>
      <c r="W423" s="535"/>
      <c r="X423" s="535"/>
      <c r="Y423" s="535"/>
      <c r="Z423" s="535"/>
      <c r="AA423" s="535"/>
      <c r="AB423" s="535"/>
      <c r="AC423" s="535"/>
      <c r="AD423" s="535"/>
      <c r="AE423" s="535"/>
      <c r="AF423" s="535"/>
      <c r="AG423" s="535"/>
      <c r="AH423" s="535"/>
      <c r="AI423" s="535"/>
      <c r="AJ423" s="535"/>
      <c r="AK423" s="535"/>
      <c r="AL423" s="535"/>
      <c r="AM423" s="535"/>
      <c r="AN423" s="535"/>
      <c r="AO423" s="535"/>
      <c r="AP423" s="535"/>
      <c r="AQ423" s="535"/>
      <c r="AR423" s="535"/>
      <c r="AS423" s="535"/>
      <c r="AT423" s="535"/>
      <c r="AU423" s="535"/>
      <c r="AV423" s="535"/>
      <c r="AW423" s="535"/>
      <c r="AX423" s="535"/>
      <c r="AY423" s="535"/>
      <c r="AZ423" s="535"/>
      <c r="BA423" s="535"/>
      <c r="BB423" s="535"/>
      <c r="BC423" s="535"/>
      <c r="BD423" s="535"/>
      <c r="BE423" s="535"/>
      <c r="BF423" s="535"/>
      <c r="BG423" s="535"/>
      <c r="BH423" s="535"/>
      <c r="BI423" s="535"/>
      <c r="BJ423" s="535"/>
      <c r="BK423" s="535"/>
      <c r="BL423" s="535"/>
      <c r="BM423" s="535"/>
      <c r="BN423" s="535"/>
      <c r="BO423" s="535"/>
      <c r="BP423" s="535"/>
      <c r="BQ423" s="535"/>
      <c r="BR423" s="535"/>
      <c r="BS423" s="535"/>
      <c r="BT423" s="535"/>
    </row>
    <row r="424" spans="2:72">
      <c r="B424" s="535"/>
      <c r="C424" s="535"/>
      <c r="D424" s="535"/>
      <c r="E424" s="535"/>
      <c r="F424" s="493" t="e">
        <f>VLOOKUP(E424,'Trade Code'!A:B,2,FALSE)</f>
        <v>#N/A</v>
      </c>
      <c r="G424" s="535"/>
      <c r="H424" s="535"/>
      <c r="I424" s="535"/>
      <c r="J424" s="535"/>
      <c r="K424" s="535"/>
      <c r="L424" s="535"/>
      <c r="M424" s="535"/>
      <c r="N424" s="535"/>
      <c r="O424" s="535"/>
      <c r="P424" s="535"/>
      <c r="Q424" s="535"/>
      <c r="R424" s="535"/>
      <c r="S424" s="535"/>
      <c r="T424" s="535"/>
      <c r="U424" s="535"/>
      <c r="V424" s="535"/>
      <c r="W424" s="535"/>
      <c r="X424" s="535"/>
      <c r="Y424" s="535"/>
      <c r="Z424" s="535"/>
      <c r="AA424" s="535"/>
      <c r="AB424" s="535"/>
      <c r="AC424" s="535"/>
      <c r="AD424" s="535"/>
      <c r="AE424" s="535"/>
      <c r="AF424" s="535"/>
      <c r="AG424" s="535"/>
      <c r="AH424" s="535"/>
      <c r="AI424" s="535"/>
      <c r="AJ424" s="535"/>
      <c r="AK424" s="535"/>
      <c r="AL424" s="535"/>
      <c r="AM424" s="535"/>
      <c r="AN424" s="535"/>
      <c r="AO424" s="535"/>
      <c r="AP424" s="535"/>
      <c r="AQ424" s="535"/>
      <c r="AR424" s="535"/>
      <c r="AS424" s="535"/>
      <c r="AT424" s="535"/>
      <c r="AU424" s="535"/>
      <c r="AV424" s="535"/>
      <c r="AW424" s="535"/>
      <c r="AX424" s="535"/>
      <c r="AY424" s="535"/>
      <c r="AZ424" s="535"/>
      <c r="BA424" s="535"/>
      <c r="BB424" s="535"/>
      <c r="BC424" s="535"/>
      <c r="BD424" s="535"/>
      <c r="BE424" s="535"/>
      <c r="BF424" s="535"/>
      <c r="BG424" s="535"/>
      <c r="BH424" s="535"/>
      <c r="BI424" s="535"/>
      <c r="BJ424" s="535"/>
      <c r="BK424" s="535"/>
      <c r="BL424" s="535"/>
      <c r="BM424" s="535"/>
      <c r="BN424" s="535"/>
      <c r="BO424" s="535"/>
      <c r="BP424" s="535"/>
      <c r="BQ424" s="535"/>
      <c r="BR424" s="535"/>
      <c r="BS424" s="535"/>
      <c r="BT424" s="535"/>
    </row>
    <row r="425" spans="2:72">
      <c r="B425" s="535"/>
      <c r="C425" s="535"/>
      <c r="D425" s="535"/>
      <c r="E425" s="535"/>
      <c r="F425" s="493" t="e">
        <f>VLOOKUP(E425,'Trade Code'!A:B,2,FALSE)</f>
        <v>#N/A</v>
      </c>
      <c r="G425" s="535"/>
      <c r="H425" s="535"/>
      <c r="I425" s="535"/>
      <c r="J425" s="535"/>
      <c r="K425" s="535"/>
      <c r="L425" s="535"/>
      <c r="M425" s="535"/>
      <c r="N425" s="535"/>
      <c r="O425" s="535"/>
      <c r="P425" s="535"/>
      <c r="Q425" s="535"/>
      <c r="R425" s="535"/>
      <c r="S425" s="535"/>
      <c r="T425" s="535"/>
      <c r="U425" s="535"/>
      <c r="V425" s="535"/>
      <c r="W425" s="535"/>
      <c r="X425" s="535"/>
      <c r="Y425" s="535"/>
      <c r="Z425" s="535"/>
      <c r="AA425" s="535"/>
      <c r="AB425" s="535"/>
      <c r="AC425" s="535"/>
      <c r="AD425" s="535"/>
      <c r="AE425" s="535"/>
      <c r="AF425" s="535"/>
      <c r="AG425" s="535"/>
      <c r="AH425" s="535"/>
      <c r="AI425" s="535"/>
      <c r="AJ425" s="535"/>
      <c r="AK425" s="535"/>
      <c r="AL425" s="535"/>
      <c r="AM425" s="535"/>
      <c r="AN425" s="535"/>
      <c r="AO425" s="535"/>
      <c r="AP425" s="535"/>
      <c r="AQ425" s="535"/>
      <c r="AR425" s="535"/>
      <c r="AS425" s="535"/>
      <c r="AT425" s="535"/>
      <c r="AU425" s="535"/>
      <c r="AV425" s="535"/>
      <c r="AW425" s="535"/>
      <c r="AX425" s="535"/>
      <c r="AY425" s="535"/>
      <c r="AZ425" s="535"/>
      <c r="BA425" s="535"/>
      <c r="BB425" s="535"/>
      <c r="BC425" s="535"/>
      <c r="BD425" s="535"/>
      <c r="BE425" s="535"/>
      <c r="BF425" s="535"/>
      <c r="BG425" s="535"/>
      <c r="BH425" s="535"/>
      <c r="BI425" s="535"/>
      <c r="BJ425" s="535"/>
      <c r="BK425" s="535"/>
      <c r="BL425" s="535"/>
      <c r="BM425" s="535"/>
      <c r="BN425" s="535"/>
      <c r="BO425" s="535"/>
      <c r="BP425" s="535"/>
      <c r="BQ425" s="535"/>
      <c r="BR425" s="535"/>
      <c r="BS425" s="535"/>
      <c r="BT425" s="535"/>
    </row>
    <row r="426" spans="2:72">
      <c r="B426" s="535"/>
      <c r="C426" s="535"/>
      <c r="D426" s="535"/>
      <c r="E426" s="535"/>
      <c r="F426" s="493" t="e">
        <f>VLOOKUP(E426,'Trade Code'!A:B,2,FALSE)</f>
        <v>#N/A</v>
      </c>
      <c r="G426" s="535"/>
      <c r="H426" s="535"/>
      <c r="I426" s="535"/>
      <c r="J426" s="535"/>
      <c r="K426" s="535"/>
      <c r="L426" s="535"/>
      <c r="M426" s="535"/>
      <c r="N426" s="535"/>
      <c r="O426" s="535"/>
      <c r="P426" s="535"/>
      <c r="Q426" s="535"/>
      <c r="R426" s="535"/>
      <c r="S426" s="535"/>
      <c r="T426" s="535"/>
      <c r="U426" s="535"/>
      <c r="V426" s="535"/>
      <c r="W426" s="535"/>
      <c r="X426" s="535"/>
      <c r="Y426" s="535"/>
      <c r="Z426" s="535"/>
      <c r="AA426" s="535"/>
      <c r="AB426" s="535"/>
      <c r="AC426" s="535"/>
      <c r="AD426" s="535"/>
      <c r="AE426" s="535"/>
      <c r="AF426" s="535"/>
      <c r="AG426" s="535"/>
      <c r="AH426" s="535"/>
      <c r="AI426" s="535"/>
      <c r="AJ426" s="535"/>
      <c r="AK426" s="535"/>
      <c r="AL426" s="535"/>
      <c r="AM426" s="535"/>
      <c r="AN426" s="535"/>
      <c r="AO426" s="535"/>
      <c r="AP426" s="535"/>
      <c r="AQ426" s="535"/>
      <c r="AR426" s="535"/>
      <c r="AS426" s="535"/>
      <c r="AT426" s="535"/>
      <c r="AU426" s="535"/>
      <c r="AV426" s="535"/>
      <c r="AW426" s="535"/>
      <c r="AX426" s="535"/>
      <c r="AY426" s="535"/>
      <c r="AZ426" s="535"/>
      <c r="BA426" s="535"/>
      <c r="BB426" s="535"/>
      <c r="BC426" s="535"/>
      <c r="BD426" s="535"/>
      <c r="BE426" s="535"/>
      <c r="BF426" s="535"/>
      <c r="BG426" s="535"/>
      <c r="BH426" s="535"/>
      <c r="BI426" s="535"/>
      <c r="BJ426" s="535"/>
      <c r="BK426" s="535"/>
      <c r="BL426" s="535"/>
      <c r="BM426" s="535"/>
      <c r="BN426" s="535"/>
      <c r="BO426" s="535"/>
      <c r="BP426" s="535"/>
      <c r="BQ426" s="535"/>
      <c r="BR426" s="535"/>
      <c r="BS426" s="535"/>
      <c r="BT426" s="535"/>
    </row>
    <row r="427" spans="2:72">
      <c r="B427" s="535"/>
      <c r="C427" s="535"/>
      <c r="D427" s="535"/>
      <c r="E427" s="535"/>
      <c r="F427" s="493" t="e">
        <f>VLOOKUP(E427,'Trade Code'!A:B,2,FALSE)</f>
        <v>#N/A</v>
      </c>
      <c r="G427" s="535"/>
      <c r="H427" s="535"/>
      <c r="I427" s="535"/>
      <c r="J427" s="535"/>
      <c r="K427" s="535"/>
      <c r="L427" s="535"/>
      <c r="M427" s="535"/>
      <c r="N427" s="535"/>
      <c r="O427" s="535"/>
      <c r="P427" s="535"/>
      <c r="Q427" s="535"/>
      <c r="R427" s="535"/>
      <c r="S427" s="535"/>
      <c r="T427" s="535"/>
      <c r="U427" s="535"/>
      <c r="V427" s="535"/>
      <c r="W427" s="535"/>
      <c r="X427" s="535"/>
      <c r="Y427" s="535"/>
      <c r="Z427" s="535"/>
      <c r="AA427" s="535"/>
      <c r="AB427" s="535"/>
      <c r="AC427" s="535"/>
      <c r="AD427" s="535"/>
      <c r="AE427" s="535"/>
      <c r="AF427" s="535"/>
      <c r="AG427" s="535"/>
      <c r="AH427" s="535"/>
      <c r="AI427" s="535"/>
      <c r="AJ427" s="535"/>
      <c r="AK427" s="535"/>
      <c r="AL427" s="535"/>
      <c r="AM427" s="535"/>
      <c r="AN427" s="535"/>
      <c r="AO427" s="535"/>
      <c r="AP427" s="535"/>
      <c r="AQ427" s="535"/>
      <c r="AR427" s="535"/>
      <c r="AS427" s="535"/>
      <c r="AT427" s="535"/>
      <c r="AU427" s="535"/>
      <c r="AV427" s="535"/>
      <c r="AW427" s="535"/>
      <c r="AX427" s="535"/>
      <c r="AY427" s="535"/>
      <c r="AZ427" s="535"/>
      <c r="BA427" s="535"/>
      <c r="BB427" s="535"/>
      <c r="BC427" s="535"/>
      <c r="BD427" s="535"/>
      <c r="BE427" s="535"/>
      <c r="BF427" s="535"/>
      <c r="BG427" s="535"/>
      <c r="BH427" s="535"/>
      <c r="BI427" s="535"/>
      <c r="BJ427" s="535"/>
      <c r="BK427" s="535"/>
      <c r="BL427" s="535"/>
      <c r="BM427" s="535"/>
      <c r="BN427" s="535"/>
      <c r="BO427" s="535"/>
      <c r="BP427" s="535"/>
      <c r="BQ427" s="535"/>
      <c r="BR427" s="535"/>
      <c r="BS427" s="535"/>
      <c r="BT427" s="535"/>
    </row>
    <row r="428" spans="2:72">
      <c r="B428" s="535"/>
      <c r="C428" s="535"/>
      <c r="D428" s="535"/>
      <c r="E428" s="535"/>
      <c r="F428" s="493" t="e">
        <f>VLOOKUP(E428,'Trade Code'!A:B,2,FALSE)</f>
        <v>#N/A</v>
      </c>
      <c r="G428" s="535"/>
      <c r="H428" s="535"/>
      <c r="I428" s="535"/>
      <c r="J428" s="535"/>
      <c r="K428" s="535"/>
      <c r="L428" s="535"/>
      <c r="M428" s="535"/>
      <c r="N428" s="535"/>
      <c r="O428" s="535"/>
      <c r="P428" s="535"/>
      <c r="Q428" s="535"/>
      <c r="R428" s="535"/>
      <c r="S428" s="535"/>
      <c r="T428" s="535"/>
      <c r="U428" s="535"/>
      <c r="V428" s="535"/>
      <c r="W428" s="535"/>
      <c r="X428" s="535"/>
      <c r="Y428" s="535"/>
      <c r="Z428" s="535"/>
      <c r="AA428" s="535"/>
      <c r="AB428" s="535"/>
      <c r="AC428" s="535"/>
      <c r="AD428" s="535"/>
      <c r="AE428" s="535"/>
      <c r="AF428" s="535"/>
      <c r="AG428" s="535"/>
      <c r="AH428" s="535"/>
      <c r="AI428" s="535"/>
      <c r="AJ428" s="535"/>
      <c r="AK428" s="535"/>
      <c r="AL428" s="535"/>
      <c r="AM428" s="535"/>
      <c r="AN428" s="535"/>
      <c r="AO428" s="535"/>
      <c r="AP428" s="535"/>
      <c r="AQ428" s="535"/>
      <c r="AR428" s="535"/>
      <c r="AS428" s="535"/>
      <c r="AT428" s="535"/>
      <c r="AU428" s="535"/>
      <c r="AV428" s="535"/>
      <c r="AW428" s="535"/>
      <c r="AX428" s="535"/>
      <c r="AY428" s="535"/>
      <c r="AZ428" s="535"/>
      <c r="BA428" s="535"/>
      <c r="BB428" s="535"/>
      <c r="BC428" s="535"/>
      <c r="BD428" s="535"/>
      <c r="BE428" s="535"/>
      <c r="BF428" s="535"/>
      <c r="BG428" s="535"/>
      <c r="BH428" s="535"/>
      <c r="BI428" s="535"/>
      <c r="BJ428" s="535"/>
      <c r="BK428" s="535"/>
      <c r="BL428" s="535"/>
      <c r="BM428" s="535"/>
      <c r="BN428" s="535"/>
      <c r="BO428" s="535"/>
      <c r="BP428" s="535"/>
      <c r="BQ428" s="535"/>
      <c r="BR428" s="535"/>
      <c r="BS428" s="535"/>
      <c r="BT428" s="535"/>
    </row>
    <row r="429" spans="2:72">
      <c r="B429" s="535"/>
      <c r="C429" s="535"/>
      <c r="D429" s="535"/>
      <c r="E429" s="535"/>
      <c r="F429" s="493" t="e">
        <f>VLOOKUP(E429,'Trade Code'!A:B,2,FALSE)</f>
        <v>#N/A</v>
      </c>
      <c r="G429" s="535"/>
      <c r="H429" s="535"/>
      <c r="I429" s="535"/>
      <c r="J429" s="535"/>
      <c r="K429" s="535"/>
      <c r="L429" s="535"/>
      <c r="M429" s="535"/>
      <c r="N429" s="535"/>
      <c r="O429" s="535"/>
      <c r="P429" s="535"/>
      <c r="Q429" s="535"/>
      <c r="R429" s="535"/>
      <c r="S429" s="535"/>
      <c r="T429" s="535"/>
      <c r="U429" s="535"/>
      <c r="V429" s="535"/>
      <c r="W429" s="535"/>
      <c r="X429" s="535"/>
      <c r="Y429" s="535"/>
      <c r="Z429" s="535"/>
      <c r="AA429" s="535"/>
      <c r="AB429" s="535"/>
      <c r="AC429" s="535"/>
      <c r="AD429" s="535"/>
      <c r="AE429" s="535"/>
      <c r="AF429" s="535"/>
      <c r="AG429" s="535"/>
      <c r="AH429" s="535"/>
      <c r="AI429" s="535"/>
      <c r="AJ429" s="535"/>
      <c r="AK429" s="535"/>
      <c r="AL429" s="535"/>
      <c r="AM429" s="535"/>
      <c r="AN429" s="535"/>
      <c r="AO429" s="535"/>
      <c r="AP429" s="535"/>
      <c r="AQ429" s="535"/>
      <c r="AR429" s="535"/>
      <c r="AS429" s="535"/>
      <c r="AT429" s="535"/>
      <c r="AU429" s="535"/>
      <c r="AV429" s="535"/>
      <c r="AW429" s="535"/>
      <c r="AX429" s="535"/>
      <c r="AY429" s="535"/>
      <c r="AZ429" s="535"/>
      <c r="BA429" s="535"/>
      <c r="BB429" s="535"/>
      <c r="BC429" s="535"/>
      <c r="BD429" s="535"/>
      <c r="BE429" s="535"/>
      <c r="BF429" s="535"/>
      <c r="BG429" s="535"/>
      <c r="BH429" s="535"/>
      <c r="BI429" s="535"/>
      <c r="BJ429" s="535"/>
      <c r="BK429" s="535"/>
      <c r="BL429" s="535"/>
      <c r="BM429" s="535"/>
      <c r="BN429" s="535"/>
      <c r="BO429" s="535"/>
      <c r="BP429" s="535"/>
      <c r="BQ429" s="535"/>
      <c r="BR429" s="535"/>
      <c r="BS429" s="535"/>
      <c r="BT429" s="535"/>
    </row>
    <row r="430" spans="2:72">
      <c r="B430" s="535"/>
      <c r="C430" s="535"/>
      <c r="D430" s="535"/>
      <c r="E430" s="535"/>
      <c r="F430" s="493" t="e">
        <f>VLOOKUP(E430,'Trade Code'!A:B,2,FALSE)</f>
        <v>#N/A</v>
      </c>
      <c r="G430" s="535"/>
      <c r="H430" s="535"/>
      <c r="I430" s="535"/>
      <c r="J430" s="535"/>
      <c r="K430" s="535"/>
      <c r="L430" s="535"/>
      <c r="M430" s="535"/>
      <c r="N430" s="535"/>
      <c r="O430" s="535"/>
      <c r="P430" s="535"/>
      <c r="Q430" s="535"/>
      <c r="R430" s="535"/>
      <c r="S430" s="535"/>
      <c r="T430" s="535"/>
      <c r="U430" s="535"/>
      <c r="V430" s="535"/>
      <c r="W430" s="535"/>
      <c r="X430" s="535"/>
      <c r="Y430" s="535"/>
      <c r="Z430" s="535"/>
      <c r="AA430" s="535"/>
      <c r="AB430" s="535"/>
      <c r="AC430" s="535"/>
      <c r="AD430" s="535"/>
      <c r="AE430" s="535"/>
      <c r="AF430" s="535"/>
      <c r="AG430" s="535"/>
      <c r="AH430" s="535"/>
      <c r="AI430" s="535"/>
      <c r="AJ430" s="535"/>
      <c r="AK430" s="535"/>
      <c r="AL430" s="535"/>
      <c r="AM430" s="535"/>
      <c r="AN430" s="535"/>
      <c r="AO430" s="535"/>
      <c r="AP430" s="535"/>
      <c r="AQ430" s="535"/>
      <c r="AR430" s="535"/>
      <c r="AS430" s="535"/>
      <c r="AT430" s="535"/>
      <c r="AU430" s="535"/>
      <c r="AV430" s="535"/>
      <c r="AW430" s="535"/>
      <c r="AX430" s="535"/>
      <c r="AY430" s="535"/>
      <c r="AZ430" s="535"/>
      <c r="BA430" s="535"/>
      <c r="BB430" s="535"/>
      <c r="BC430" s="535"/>
      <c r="BD430" s="535"/>
      <c r="BE430" s="535"/>
      <c r="BF430" s="535"/>
      <c r="BG430" s="535"/>
      <c r="BH430" s="535"/>
      <c r="BI430" s="535"/>
      <c r="BJ430" s="535"/>
      <c r="BK430" s="535"/>
      <c r="BL430" s="535"/>
      <c r="BM430" s="535"/>
      <c r="BN430" s="535"/>
      <c r="BO430" s="535"/>
      <c r="BP430" s="535"/>
      <c r="BQ430" s="535"/>
      <c r="BR430" s="535"/>
      <c r="BS430" s="535"/>
      <c r="BT430" s="535"/>
    </row>
    <row r="431" spans="2:72">
      <c r="B431" s="535"/>
      <c r="C431" s="535"/>
      <c r="D431" s="535"/>
      <c r="E431" s="535"/>
      <c r="F431" s="493" t="e">
        <f>VLOOKUP(E431,'Trade Code'!A:B,2,FALSE)</f>
        <v>#N/A</v>
      </c>
      <c r="G431" s="535"/>
      <c r="H431" s="535"/>
      <c r="I431" s="535"/>
      <c r="J431" s="535"/>
      <c r="K431" s="535"/>
      <c r="L431" s="535"/>
      <c r="M431" s="535"/>
      <c r="N431" s="535"/>
      <c r="O431" s="535"/>
      <c r="P431" s="535"/>
      <c r="Q431" s="535"/>
      <c r="R431" s="535"/>
      <c r="S431" s="535"/>
      <c r="T431" s="535"/>
      <c r="U431" s="535"/>
      <c r="V431" s="535"/>
      <c r="W431" s="535"/>
      <c r="X431" s="535"/>
      <c r="Y431" s="535"/>
      <c r="Z431" s="535"/>
      <c r="AA431" s="535"/>
      <c r="AB431" s="535"/>
      <c r="AC431" s="535"/>
      <c r="AD431" s="535"/>
      <c r="AE431" s="535"/>
      <c r="AF431" s="535"/>
      <c r="AG431" s="535"/>
      <c r="AH431" s="535"/>
      <c r="AI431" s="535"/>
      <c r="AJ431" s="535"/>
      <c r="AK431" s="535"/>
      <c r="AL431" s="535"/>
      <c r="AM431" s="535"/>
      <c r="AN431" s="535"/>
      <c r="AO431" s="535"/>
      <c r="AP431" s="535"/>
      <c r="AQ431" s="535"/>
      <c r="AR431" s="535"/>
      <c r="AS431" s="535"/>
      <c r="AT431" s="535"/>
      <c r="AU431" s="535"/>
      <c r="AV431" s="535"/>
      <c r="AW431" s="535"/>
      <c r="AX431" s="535"/>
      <c r="AY431" s="535"/>
      <c r="AZ431" s="535"/>
      <c r="BA431" s="535"/>
      <c r="BB431" s="535"/>
      <c r="BC431" s="535"/>
      <c r="BD431" s="535"/>
      <c r="BE431" s="535"/>
      <c r="BF431" s="535"/>
      <c r="BG431" s="535"/>
      <c r="BH431" s="535"/>
      <c r="BI431" s="535"/>
      <c r="BJ431" s="535"/>
      <c r="BK431" s="535"/>
      <c r="BL431" s="535"/>
      <c r="BM431" s="535"/>
      <c r="BN431" s="535"/>
      <c r="BO431" s="535"/>
      <c r="BP431" s="535"/>
      <c r="BQ431" s="535"/>
      <c r="BR431" s="535"/>
      <c r="BS431" s="535"/>
      <c r="BT431" s="535"/>
    </row>
    <row r="432" spans="2:72">
      <c r="B432" s="535"/>
      <c r="C432" s="535"/>
      <c r="D432" s="535"/>
      <c r="E432" s="535"/>
      <c r="F432" s="493" t="e">
        <f>VLOOKUP(E432,'Trade Code'!A:B,2,FALSE)</f>
        <v>#N/A</v>
      </c>
      <c r="G432" s="535"/>
      <c r="H432" s="535"/>
      <c r="I432" s="535"/>
      <c r="J432" s="535"/>
      <c r="K432" s="535"/>
      <c r="L432" s="535"/>
      <c r="M432" s="535"/>
      <c r="N432" s="535"/>
      <c r="O432" s="535"/>
      <c r="P432" s="535"/>
      <c r="Q432" s="535"/>
      <c r="R432" s="535"/>
      <c r="S432" s="535"/>
      <c r="T432" s="535"/>
      <c r="U432" s="535"/>
      <c r="V432" s="535"/>
      <c r="W432" s="535"/>
      <c r="X432" s="535"/>
      <c r="Y432" s="535"/>
      <c r="Z432" s="535"/>
      <c r="AA432" s="535"/>
      <c r="AB432" s="535"/>
      <c r="AC432" s="535"/>
      <c r="AD432" s="535"/>
      <c r="AE432" s="535"/>
      <c r="AF432" s="535"/>
      <c r="AG432" s="535"/>
      <c r="AH432" s="535"/>
      <c r="AI432" s="535"/>
      <c r="AJ432" s="535"/>
      <c r="AK432" s="535"/>
      <c r="AL432" s="535"/>
      <c r="AM432" s="535"/>
      <c r="AN432" s="535"/>
      <c r="AO432" s="535"/>
      <c r="AP432" s="535"/>
      <c r="AQ432" s="535"/>
      <c r="AR432" s="535"/>
      <c r="AS432" s="535"/>
      <c r="AT432" s="535"/>
      <c r="AU432" s="535"/>
      <c r="AV432" s="535"/>
      <c r="AW432" s="535"/>
      <c r="AX432" s="535"/>
      <c r="AY432" s="535"/>
      <c r="AZ432" s="535"/>
      <c r="BA432" s="535"/>
      <c r="BB432" s="535"/>
      <c r="BC432" s="535"/>
      <c r="BD432" s="535"/>
      <c r="BE432" s="535"/>
      <c r="BF432" s="535"/>
      <c r="BG432" s="535"/>
      <c r="BH432" s="535"/>
      <c r="BI432" s="535"/>
      <c r="BJ432" s="535"/>
      <c r="BK432" s="535"/>
      <c r="BL432" s="535"/>
      <c r="BM432" s="535"/>
      <c r="BN432" s="535"/>
      <c r="BO432" s="535"/>
      <c r="BP432" s="535"/>
      <c r="BQ432" s="535"/>
      <c r="BR432" s="535"/>
      <c r="BS432" s="535"/>
      <c r="BT432" s="535"/>
    </row>
    <row r="433" spans="2:72">
      <c r="B433" s="535"/>
      <c r="C433" s="535"/>
      <c r="D433" s="535"/>
      <c r="E433" s="535"/>
      <c r="F433" s="493" t="e">
        <f>VLOOKUP(E433,'Trade Code'!A:B,2,FALSE)</f>
        <v>#N/A</v>
      </c>
      <c r="G433" s="535"/>
      <c r="H433" s="535"/>
      <c r="I433" s="535"/>
      <c r="J433" s="535"/>
      <c r="K433" s="535"/>
      <c r="L433" s="535"/>
      <c r="M433" s="535"/>
      <c r="N433" s="535"/>
      <c r="O433" s="535"/>
      <c r="P433" s="535"/>
      <c r="Q433" s="535"/>
      <c r="R433" s="535"/>
      <c r="S433" s="535"/>
      <c r="T433" s="535"/>
      <c r="U433" s="535"/>
      <c r="V433" s="535"/>
      <c r="W433" s="535"/>
      <c r="X433" s="535"/>
      <c r="Y433" s="535"/>
      <c r="Z433" s="535"/>
      <c r="AA433" s="535"/>
      <c r="AB433" s="535"/>
      <c r="AC433" s="535"/>
      <c r="AD433" s="535"/>
      <c r="AE433" s="535"/>
      <c r="AF433" s="535"/>
      <c r="AG433" s="535"/>
      <c r="AH433" s="535"/>
      <c r="AI433" s="535"/>
      <c r="AJ433" s="535"/>
      <c r="AK433" s="535"/>
      <c r="AL433" s="535"/>
      <c r="AM433" s="535"/>
      <c r="AN433" s="535"/>
      <c r="AO433" s="535"/>
      <c r="AP433" s="535"/>
      <c r="AQ433" s="535"/>
      <c r="AR433" s="535"/>
      <c r="AS433" s="535"/>
      <c r="AT433" s="535"/>
      <c r="AU433" s="535"/>
      <c r="AV433" s="535"/>
      <c r="AW433" s="535"/>
      <c r="AX433" s="535"/>
      <c r="AY433" s="535"/>
      <c r="AZ433" s="535"/>
      <c r="BA433" s="535"/>
      <c r="BB433" s="535"/>
      <c r="BC433" s="535"/>
      <c r="BD433" s="535"/>
      <c r="BE433" s="535"/>
      <c r="BF433" s="535"/>
      <c r="BG433" s="535"/>
      <c r="BH433" s="535"/>
      <c r="BI433" s="535"/>
      <c r="BJ433" s="535"/>
      <c r="BK433" s="535"/>
      <c r="BL433" s="535"/>
      <c r="BM433" s="535"/>
      <c r="BN433" s="535"/>
      <c r="BO433" s="535"/>
      <c r="BP433" s="535"/>
      <c r="BQ433" s="535"/>
      <c r="BR433" s="535"/>
      <c r="BS433" s="535"/>
      <c r="BT433" s="535"/>
    </row>
    <row r="434" spans="2:72">
      <c r="B434" s="535"/>
      <c r="C434" s="535"/>
      <c r="D434" s="535"/>
      <c r="E434" s="535"/>
      <c r="F434" s="493" t="e">
        <f>VLOOKUP(E434,'Trade Code'!A:B,2,FALSE)</f>
        <v>#N/A</v>
      </c>
      <c r="G434" s="535"/>
      <c r="H434" s="535"/>
      <c r="I434" s="535"/>
      <c r="J434" s="535"/>
      <c r="K434" s="535"/>
      <c r="L434" s="535"/>
      <c r="M434" s="535"/>
      <c r="N434" s="535"/>
      <c r="O434" s="535"/>
      <c r="P434" s="535"/>
      <c r="Q434" s="535"/>
      <c r="R434" s="535"/>
      <c r="S434" s="535"/>
      <c r="T434" s="535"/>
      <c r="U434" s="535"/>
      <c r="V434" s="535"/>
      <c r="W434" s="535"/>
      <c r="X434" s="535"/>
      <c r="Y434" s="535"/>
      <c r="Z434" s="535"/>
      <c r="AA434" s="535"/>
      <c r="AB434" s="535"/>
      <c r="AC434" s="535"/>
      <c r="AD434" s="535"/>
      <c r="AE434" s="535"/>
      <c r="AF434" s="535"/>
      <c r="AG434" s="535"/>
      <c r="AH434" s="535"/>
      <c r="AI434" s="535"/>
      <c r="AJ434" s="535"/>
      <c r="AK434" s="535"/>
      <c r="AL434" s="535"/>
      <c r="AM434" s="535"/>
      <c r="AN434" s="535"/>
      <c r="AO434" s="535"/>
      <c r="AP434" s="535"/>
      <c r="AQ434" s="535"/>
      <c r="AR434" s="535"/>
      <c r="AS434" s="535"/>
      <c r="AT434" s="535"/>
      <c r="AU434" s="535"/>
      <c r="AV434" s="535"/>
      <c r="AW434" s="535"/>
      <c r="AX434" s="535"/>
      <c r="AY434" s="535"/>
      <c r="AZ434" s="535"/>
      <c r="BA434" s="535"/>
      <c r="BB434" s="535"/>
      <c r="BC434" s="535"/>
      <c r="BD434" s="535"/>
      <c r="BE434" s="535"/>
      <c r="BF434" s="535"/>
      <c r="BG434" s="535"/>
      <c r="BH434" s="535"/>
      <c r="BI434" s="535"/>
      <c r="BJ434" s="535"/>
      <c r="BK434" s="535"/>
      <c r="BL434" s="535"/>
      <c r="BM434" s="535"/>
      <c r="BN434" s="535"/>
      <c r="BO434" s="535"/>
      <c r="BP434" s="535"/>
      <c r="BQ434" s="535"/>
      <c r="BR434" s="535"/>
      <c r="BS434" s="535"/>
      <c r="BT434" s="535"/>
    </row>
    <row r="435" spans="2:72">
      <c r="B435" s="535"/>
      <c r="C435" s="535"/>
      <c r="D435" s="535"/>
      <c r="E435" s="535"/>
      <c r="F435" s="493" t="e">
        <f>VLOOKUP(E435,'Trade Code'!A:B,2,FALSE)</f>
        <v>#N/A</v>
      </c>
      <c r="G435" s="535"/>
      <c r="H435" s="535"/>
      <c r="I435" s="535"/>
      <c r="J435" s="535"/>
      <c r="K435" s="535"/>
      <c r="L435" s="535"/>
      <c r="M435" s="535"/>
      <c r="N435" s="535"/>
      <c r="O435" s="535"/>
      <c r="P435" s="535"/>
      <c r="Q435" s="535"/>
      <c r="R435" s="535"/>
      <c r="S435" s="535"/>
      <c r="T435" s="535"/>
      <c r="U435" s="535"/>
      <c r="V435" s="535"/>
      <c r="W435" s="535"/>
      <c r="X435" s="535"/>
      <c r="Y435" s="535"/>
      <c r="Z435" s="535"/>
      <c r="AA435" s="535"/>
      <c r="AB435" s="535"/>
      <c r="AC435" s="535"/>
      <c r="AD435" s="535"/>
      <c r="AE435" s="535"/>
      <c r="AF435" s="535"/>
      <c r="AG435" s="535"/>
      <c r="AH435" s="535"/>
      <c r="AI435" s="535"/>
      <c r="AJ435" s="535"/>
      <c r="AK435" s="535"/>
      <c r="AL435" s="535"/>
      <c r="AM435" s="535"/>
      <c r="AN435" s="535"/>
      <c r="AO435" s="535"/>
      <c r="AP435" s="535"/>
      <c r="AQ435" s="535"/>
      <c r="AR435" s="535"/>
      <c r="AS435" s="535"/>
      <c r="AT435" s="535"/>
      <c r="AU435" s="535"/>
      <c r="AV435" s="535"/>
      <c r="AW435" s="535"/>
      <c r="AX435" s="535"/>
      <c r="AY435" s="535"/>
      <c r="AZ435" s="535"/>
      <c r="BA435" s="535"/>
      <c r="BB435" s="535"/>
      <c r="BC435" s="535"/>
      <c r="BD435" s="535"/>
      <c r="BE435" s="535"/>
      <c r="BF435" s="535"/>
      <c r="BG435" s="535"/>
      <c r="BH435" s="535"/>
      <c r="BI435" s="535"/>
      <c r="BJ435" s="535"/>
      <c r="BK435" s="535"/>
      <c r="BL435" s="535"/>
      <c r="BM435" s="535"/>
      <c r="BN435" s="535"/>
      <c r="BO435" s="535"/>
      <c r="BP435" s="535"/>
      <c r="BQ435" s="535"/>
      <c r="BR435" s="535"/>
      <c r="BS435" s="535"/>
      <c r="BT435" s="535"/>
    </row>
    <row r="436" spans="2:72">
      <c r="B436" s="535"/>
      <c r="C436" s="535"/>
      <c r="D436" s="535"/>
      <c r="E436" s="535"/>
      <c r="F436" s="493" t="e">
        <f>VLOOKUP(E436,'Trade Code'!A:B,2,FALSE)</f>
        <v>#N/A</v>
      </c>
      <c r="G436" s="535"/>
      <c r="H436" s="535"/>
      <c r="I436" s="535"/>
      <c r="J436" s="535"/>
      <c r="K436" s="535"/>
      <c r="L436" s="535"/>
      <c r="M436" s="535"/>
      <c r="N436" s="535"/>
      <c r="O436" s="535"/>
      <c r="P436" s="535"/>
      <c r="Q436" s="535"/>
      <c r="R436" s="535"/>
      <c r="S436" s="535"/>
      <c r="T436" s="535"/>
      <c r="U436" s="535"/>
      <c r="V436" s="535"/>
      <c r="W436" s="535"/>
      <c r="X436" s="535"/>
      <c r="Y436" s="535"/>
      <c r="Z436" s="535"/>
      <c r="AA436" s="535"/>
      <c r="AB436" s="535"/>
      <c r="AC436" s="535"/>
      <c r="AD436" s="535"/>
      <c r="AE436" s="535"/>
      <c r="AF436" s="535"/>
      <c r="AG436" s="535"/>
      <c r="AH436" s="535"/>
      <c r="AI436" s="535"/>
      <c r="AJ436" s="535"/>
      <c r="AK436" s="535"/>
      <c r="AL436" s="535"/>
      <c r="AM436" s="535"/>
      <c r="AN436" s="535"/>
      <c r="AO436" s="535"/>
      <c r="AP436" s="535"/>
      <c r="AQ436" s="535"/>
      <c r="AR436" s="535"/>
      <c r="AS436" s="535"/>
      <c r="AT436" s="535"/>
      <c r="AU436" s="535"/>
      <c r="AV436" s="535"/>
      <c r="AW436" s="535"/>
      <c r="AX436" s="535"/>
      <c r="AY436" s="535"/>
      <c r="AZ436" s="535"/>
      <c r="BA436" s="535"/>
      <c r="BB436" s="535"/>
      <c r="BC436" s="535"/>
      <c r="BD436" s="535"/>
      <c r="BE436" s="535"/>
      <c r="BF436" s="535"/>
      <c r="BG436" s="535"/>
      <c r="BH436" s="535"/>
      <c r="BI436" s="535"/>
      <c r="BJ436" s="535"/>
      <c r="BK436" s="535"/>
      <c r="BL436" s="535"/>
      <c r="BM436" s="535"/>
      <c r="BN436" s="535"/>
      <c r="BO436" s="535"/>
      <c r="BP436" s="535"/>
      <c r="BQ436" s="535"/>
      <c r="BR436" s="535"/>
      <c r="BS436" s="535"/>
      <c r="BT436" s="535"/>
    </row>
    <row r="437" spans="2:72">
      <c r="B437" s="535"/>
      <c r="C437" s="535"/>
      <c r="D437" s="535"/>
      <c r="E437" s="535"/>
      <c r="F437" s="493" t="e">
        <f>VLOOKUP(E437,'Trade Code'!A:B,2,FALSE)</f>
        <v>#N/A</v>
      </c>
      <c r="G437" s="535"/>
      <c r="H437" s="535"/>
      <c r="I437" s="535"/>
      <c r="J437" s="535"/>
      <c r="K437" s="535"/>
      <c r="L437" s="535"/>
      <c r="M437" s="535"/>
      <c r="N437" s="535"/>
      <c r="O437" s="535"/>
      <c r="P437" s="535"/>
      <c r="Q437" s="535"/>
      <c r="R437" s="535"/>
      <c r="S437" s="535"/>
      <c r="T437" s="535"/>
      <c r="U437" s="535"/>
      <c r="V437" s="535"/>
      <c r="W437" s="535"/>
      <c r="X437" s="535"/>
      <c r="Y437" s="535"/>
      <c r="Z437" s="535"/>
      <c r="AA437" s="535"/>
      <c r="AB437" s="535"/>
      <c r="AC437" s="535"/>
      <c r="AD437" s="535"/>
      <c r="AE437" s="535"/>
      <c r="AF437" s="535"/>
      <c r="AG437" s="535"/>
      <c r="AH437" s="535"/>
      <c r="AI437" s="535"/>
      <c r="AJ437" s="535"/>
      <c r="AK437" s="535"/>
      <c r="AL437" s="535"/>
      <c r="AM437" s="535"/>
      <c r="AN437" s="535"/>
      <c r="AO437" s="535"/>
      <c r="AP437" s="535"/>
      <c r="AQ437" s="535"/>
      <c r="AR437" s="535"/>
      <c r="AS437" s="535"/>
      <c r="AT437" s="535"/>
      <c r="AU437" s="535"/>
      <c r="AV437" s="535"/>
      <c r="AW437" s="535"/>
      <c r="AX437" s="535"/>
      <c r="AY437" s="535"/>
      <c r="AZ437" s="535"/>
      <c r="BA437" s="535"/>
      <c r="BB437" s="535"/>
      <c r="BC437" s="535"/>
      <c r="BD437" s="535"/>
      <c r="BE437" s="535"/>
      <c r="BF437" s="535"/>
      <c r="BG437" s="535"/>
      <c r="BH437" s="535"/>
      <c r="BI437" s="535"/>
      <c r="BJ437" s="535"/>
      <c r="BK437" s="535"/>
      <c r="BL437" s="535"/>
      <c r="BM437" s="535"/>
      <c r="BN437" s="535"/>
      <c r="BO437" s="535"/>
      <c r="BP437" s="535"/>
      <c r="BQ437" s="535"/>
      <c r="BR437" s="535"/>
      <c r="BS437" s="535"/>
      <c r="BT437" s="535"/>
    </row>
    <row r="438" spans="2:72">
      <c r="B438" s="535"/>
      <c r="C438" s="535"/>
      <c r="D438" s="535"/>
      <c r="E438" s="535"/>
      <c r="F438" s="493" t="e">
        <f>VLOOKUP(E438,'Trade Code'!A:B,2,FALSE)</f>
        <v>#N/A</v>
      </c>
      <c r="G438" s="535"/>
      <c r="H438" s="535"/>
      <c r="I438" s="535"/>
      <c r="J438" s="535"/>
      <c r="K438" s="535"/>
      <c r="L438" s="535"/>
      <c r="M438" s="535"/>
      <c r="N438" s="535"/>
      <c r="O438" s="535"/>
      <c r="P438" s="535"/>
      <c r="Q438" s="535"/>
      <c r="R438" s="535"/>
      <c r="S438" s="535"/>
      <c r="T438" s="535"/>
      <c r="U438" s="535"/>
      <c r="V438" s="535"/>
      <c r="W438" s="535"/>
      <c r="X438" s="535"/>
      <c r="Y438" s="535"/>
      <c r="Z438" s="535"/>
      <c r="AA438" s="535"/>
      <c r="AB438" s="535"/>
      <c r="AC438" s="535"/>
      <c r="AD438" s="535"/>
      <c r="AE438" s="535"/>
      <c r="AF438" s="535"/>
      <c r="AG438" s="535"/>
      <c r="AH438" s="535"/>
      <c r="AI438" s="535"/>
      <c r="AJ438" s="535"/>
      <c r="AK438" s="535"/>
      <c r="AL438" s="535"/>
      <c r="AM438" s="535"/>
      <c r="AN438" s="535"/>
      <c r="AO438" s="535"/>
      <c r="AP438" s="535"/>
      <c r="AQ438" s="535"/>
      <c r="AR438" s="535"/>
      <c r="AS438" s="535"/>
      <c r="AT438" s="535"/>
      <c r="AU438" s="535"/>
      <c r="AV438" s="535"/>
      <c r="AW438" s="535"/>
      <c r="AX438" s="535"/>
      <c r="AY438" s="535"/>
      <c r="AZ438" s="535"/>
      <c r="BA438" s="535"/>
      <c r="BB438" s="535"/>
      <c r="BC438" s="535"/>
      <c r="BD438" s="535"/>
      <c r="BE438" s="535"/>
      <c r="BF438" s="535"/>
      <c r="BG438" s="535"/>
      <c r="BH438" s="535"/>
      <c r="BI438" s="535"/>
      <c r="BJ438" s="535"/>
      <c r="BK438" s="535"/>
      <c r="BL438" s="535"/>
      <c r="BM438" s="535"/>
      <c r="BN438" s="535"/>
      <c r="BO438" s="535"/>
      <c r="BP438" s="535"/>
      <c r="BQ438" s="535"/>
      <c r="BR438" s="535"/>
      <c r="BS438" s="535"/>
      <c r="BT438" s="535"/>
    </row>
    <row r="439" spans="2:72">
      <c r="B439" s="535"/>
      <c r="C439" s="535"/>
      <c r="D439" s="535"/>
      <c r="E439" s="535"/>
      <c r="F439" s="493" t="e">
        <f>VLOOKUP(E439,'Trade Code'!A:B,2,FALSE)</f>
        <v>#N/A</v>
      </c>
      <c r="G439" s="535"/>
      <c r="H439" s="535"/>
      <c r="I439" s="535"/>
      <c r="J439" s="535"/>
      <c r="K439" s="535"/>
      <c r="L439" s="535"/>
      <c r="M439" s="535"/>
      <c r="N439" s="535"/>
      <c r="O439" s="535"/>
      <c r="P439" s="535"/>
      <c r="Q439" s="535"/>
      <c r="R439" s="535"/>
      <c r="S439" s="535"/>
      <c r="T439" s="535"/>
      <c r="U439" s="535"/>
      <c r="V439" s="535"/>
      <c r="W439" s="535"/>
      <c r="X439" s="535"/>
      <c r="Y439" s="535"/>
      <c r="Z439" s="535"/>
      <c r="AA439" s="535"/>
      <c r="AB439" s="535"/>
      <c r="AC439" s="535"/>
      <c r="AD439" s="535"/>
      <c r="AE439" s="535"/>
      <c r="AF439" s="535"/>
      <c r="AG439" s="535"/>
      <c r="AH439" s="535"/>
      <c r="AI439" s="535"/>
      <c r="AJ439" s="535"/>
      <c r="AK439" s="535"/>
      <c r="AL439" s="535"/>
      <c r="AM439" s="535"/>
      <c r="AN439" s="535"/>
      <c r="AO439" s="535"/>
      <c r="AP439" s="535"/>
      <c r="AQ439" s="535"/>
      <c r="AR439" s="535"/>
      <c r="AS439" s="535"/>
      <c r="AT439" s="535"/>
      <c r="AU439" s="535"/>
      <c r="AV439" s="535"/>
      <c r="AW439" s="535"/>
      <c r="AX439" s="535"/>
      <c r="AY439" s="535"/>
      <c r="AZ439" s="535"/>
      <c r="BA439" s="535"/>
      <c r="BB439" s="535"/>
      <c r="BC439" s="535"/>
      <c r="BD439" s="535"/>
      <c r="BE439" s="535"/>
      <c r="BF439" s="535"/>
      <c r="BG439" s="535"/>
      <c r="BH439" s="535"/>
      <c r="BI439" s="535"/>
      <c r="BJ439" s="535"/>
      <c r="BK439" s="535"/>
      <c r="BL439" s="535"/>
      <c r="BM439" s="535"/>
      <c r="BN439" s="535"/>
      <c r="BO439" s="535"/>
      <c r="BP439" s="535"/>
      <c r="BQ439" s="535"/>
      <c r="BR439" s="535"/>
      <c r="BS439" s="535"/>
      <c r="BT439" s="535"/>
    </row>
    <row r="440" spans="2:72">
      <c r="B440" s="535"/>
      <c r="C440" s="535"/>
      <c r="D440" s="535"/>
      <c r="E440" s="535"/>
      <c r="F440" s="493" t="e">
        <f>VLOOKUP(E440,'Trade Code'!A:B,2,FALSE)</f>
        <v>#N/A</v>
      </c>
      <c r="G440" s="535"/>
      <c r="H440" s="535"/>
      <c r="I440" s="535"/>
      <c r="J440" s="535"/>
      <c r="K440" s="535"/>
      <c r="L440" s="535"/>
      <c r="M440" s="535"/>
      <c r="N440" s="535"/>
      <c r="O440" s="535"/>
      <c r="P440" s="535"/>
      <c r="Q440" s="535"/>
      <c r="R440" s="535"/>
      <c r="S440" s="535"/>
      <c r="T440" s="535"/>
      <c r="U440" s="535"/>
      <c r="V440" s="535"/>
      <c r="W440" s="535"/>
      <c r="X440" s="535"/>
      <c r="Y440" s="535"/>
      <c r="Z440" s="535"/>
      <c r="AA440" s="535"/>
      <c r="AB440" s="535"/>
      <c r="AC440" s="535"/>
      <c r="AD440" s="535"/>
      <c r="AE440" s="535"/>
      <c r="AF440" s="535"/>
      <c r="AG440" s="535"/>
      <c r="AH440" s="535"/>
      <c r="AI440" s="535"/>
      <c r="AJ440" s="535"/>
      <c r="AK440" s="535"/>
      <c r="AL440" s="535"/>
      <c r="AM440" s="535"/>
      <c r="AN440" s="535"/>
      <c r="AO440" s="535"/>
      <c r="AP440" s="535"/>
      <c r="AQ440" s="535"/>
      <c r="AR440" s="535"/>
      <c r="AS440" s="535"/>
      <c r="AT440" s="535"/>
      <c r="AU440" s="535"/>
      <c r="AV440" s="535"/>
      <c r="AW440" s="535"/>
      <c r="AX440" s="535"/>
      <c r="AY440" s="535"/>
      <c r="AZ440" s="535"/>
      <c r="BA440" s="535"/>
      <c r="BB440" s="535"/>
      <c r="BC440" s="535"/>
      <c r="BD440" s="535"/>
      <c r="BE440" s="535"/>
      <c r="BF440" s="535"/>
      <c r="BG440" s="535"/>
      <c r="BH440" s="535"/>
      <c r="BI440" s="535"/>
      <c r="BJ440" s="535"/>
      <c r="BK440" s="535"/>
      <c r="BL440" s="535"/>
      <c r="BM440" s="535"/>
      <c r="BN440" s="535"/>
      <c r="BO440" s="535"/>
      <c r="BP440" s="535"/>
      <c r="BQ440" s="535"/>
      <c r="BR440" s="535"/>
      <c r="BS440" s="535"/>
      <c r="BT440" s="535"/>
    </row>
    <row r="441" spans="2:72">
      <c r="B441" s="535"/>
      <c r="C441" s="535"/>
      <c r="D441" s="535"/>
      <c r="E441" s="535"/>
      <c r="F441" s="493" t="e">
        <f>VLOOKUP(E441,'Trade Code'!A:B,2,FALSE)</f>
        <v>#N/A</v>
      </c>
      <c r="G441" s="535"/>
      <c r="H441" s="535"/>
      <c r="I441" s="535"/>
      <c r="J441" s="535"/>
      <c r="K441" s="535"/>
      <c r="L441" s="535"/>
      <c r="M441" s="535"/>
      <c r="N441" s="535"/>
      <c r="O441" s="535"/>
      <c r="P441" s="535"/>
      <c r="Q441" s="535"/>
      <c r="R441" s="535"/>
      <c r="S441" s="535"/>
      <c r="T441" s="535"/>
      <c r="U441" s="535"/>
      <c r="V441" s="535"/>
      <c r="W441" s="535"/>
      <c r="X441" s="535"/>
      <c r="Y441" s="535"/>
      <c r="Z441" s="535"/>
      <c r="AA441" s="535"/>
      <c r="AB441" s="535"/>
      <c r="AC441" s="535"/>
      <c r="AD441" s="535"/>
      <c r="AE441" s="535"/>
      <c r="AF441" s="535"/>
      <c r="AG441" s="535"/>
      <c r="AH441" s="535"/>
      <c r="AI441" s="535"/>
      <c r="AJ441" s="535"/>
      <c r="AK441" s="535"/>
      <c r="AL441" s="535"/>
      <c r="AM441" s="535"/>
      <c r="AN441" s="535"/>
      <c r="AO441" s="535"/>
      <c r="AP441" s="535"/>
      <c r="AQ441" s="535"/>
      <c r="AR441" s="535"/>
      <c r="AS441" s="535"/>
      <c r="AT441" s="535"/>
      <c r="AU441" s="535"/>
      <c r="AV441" s="535"/>
      <c r="AW441" s="535"/>
      <c r="AX441" s="535"/>
      <c r="AY441" s="535"/>
      <c r="AZ441" s="535"/>
      <c r="BA441" s="535"/>
      <c r="BB441" s="535"/>
      <c r="BC441" s="535"/>
      <c r="BD441" s="535"/>
      <c r="BE441" s="535"/>
      <c r="BF441" s="535"/>
      <c r="BG441" s="535"/>
      <c r="BH441" s="535"/>
      <c r="BI441" s="535"/>
      <c r="BJ441" s="535"/>
      <c r="BK441" s="535"/>
      <c r="BL441" s="535"/>
      <c r="BM441" s="535"/>
      <c r="BN441" s="535"/>
      <c r="BO441" s="535"/>
      <c r="BP441" s="535"/>
      <c r="BQ441" s="535"/>
      <c r="BR441" s="535"/>
      <c r="BS441" s="535"/>
      <c r="BT441" s="535"/>
    </row>
    <row r="442" spans="2:72">
      <c r="B442" s="535"/>
      <c r="C442" s="535"/>
      <c r="D442" s="535"/>
      <c r="E442" s="535"/>
      <c r="F442" s="493" t="e">
        <f>VLOOKUP(E442,'Trade Code'!A:B,2,FALSE)</f>
        <v>#N/A</v>
      </c>
      <c r="G442" s="535"/>
      <c r="H442" s="535"/>
      <c r="I442" s="535"/>
      <c r="J442" s="535"/>
      <c r="K442" s="535"/>
      <c r="L442" s="535"/>
      <c r="M442" s="535"/>
      <c r="N442" s="535"/>
      <c r="O442" s="535"/>
      <c r="P442" s="535"/>
      <c r="Q442" s="535"/>
      <c r="R442" s="535"/>
      <c r="S442" s="535"/>
      <c r="T442" s="535"/>
      <c r="U442" s="535"/>
      <c r="V442" s="535"/>
      <c r="W442" s="535"/>
      <c r="X442" s="535"/>
      <c r="Y442" s="535"/>
      <c r="Z442" s="535"/>
      <c r="AA442" s="535"/>
      <c r="AB442" s="535"/>
      <c r="AC442" s="535"/>
      <c r="AD442" s="535"/>
      <c r="AE442" s="535"/>
      <c r="AF442" s="535"/>
      <c r="AG442" s="535"/>
      <c r="AH442" s="535"/>
      <c r="AI442" s="535"/>
      <c r="AJ442" s="535"/>
      <c r="AK442" s="535"/>
      <c r="AL442" s="535"/>
      <c r="AM442" s="535"/>
      <c r="AN442" s="535"/>
      <c r="AO442" s="535"/>
      <c r="AP442" s="535"/>
      <c r="AQ442" s="535"/>
      <c r="AR442" s="535"/>
      <c r="AS442" s="535"/>
      <c r="AT442" s="535"/>
      <c r="AU442" s="535"/>
      <c r="AV442" s="535"/>
      <c r="AW442" s="535"/>
      <c r="AX442" s="535"/>
      <c r="AY442" s="535"/>
      <c r="AZ442" s="535"/>
      <c r="BA442" s="535"/>
      <c r="BB442" s="535"/>
      <c r="BC442" s="535"/>
      <c r="BD442" s="535"/>
      <c r="BE442" s="535"/>
      <c r="BF442" s="535"/>
      <c r="BG442" s="535"/>
      <c r="BH442" s="535"/>
      <c r="BI442" s="535"/>
      <c r="BJ442" s="535"/>
      <c r="BK442" s="535"/>
      <c r="BL442" s="535"/>
      <c r="BM442" s="535"/>
      <c r="BN442" s="535"/>
      <c r="BO442" s="535"/>
      <c r="BP442" s="535"/>
      <c r="BQ442" s="535"/>
      <c r="BR442" s="535"/>
      <c r="BS442" s="535"/>
      <c r="BT442" s="535"/>
    </row>
    <row r="443" spans="2:72">
      <c r="B443" s="535"/>
      <c r="C443" s="535"/>
      <c r="D443" s="535"/>
      <c r="E443" s="535"/>
      <c r="F443" s="493" t="e">
        <f>VLOOKUP(E443,'Trade Code'!A:B,2,FALSE)</f>
        <v>#N/A</v>
      </c>
      <c r="G443" s="535"/>
      <c r="H443" s="535"/>
      <c r="I443" s="535"/>
      <c r="J443" s="535"/>
      <c r="K443" s="535"/>
      <c r="L443" s="535"/>
      <c r="M443" s="535"/>
      <c r="N443" s="535"/>
      <c r="O443" s="535"/>
      <c r="P443" s="535"/>
      <c r="Q443" s="535"/>
      <c r="R443" s="535"/>
      <c r="S443" s="535"/>
      <c r="T443" s="535"/>
      <c r="U443" s="535"/>
      <c r="V443" s="535"/>
      <c r="W443" s="535"/>
      <c r="X443" s="535"/>
      <c r="Y443" s="535"/>
      <c r="Z443" s="535"/>
      <c r="AA443" s="535"/>
      <c r="AB443" s="535"/>
      <c r="AC443" s="535"/>
      <c r="AD443" s="535"/>
      <c r="AE443" s="535"/>
      <c r="AF443" s="535"/>
      <c r="AG443" s="535"/>
      <c r="AH443" s="535"/>
      <c r="AI443" s="535"/>
      <c r="AJ443" s="535"/>
      <c r="AK443" s="535"/>
      <c r="AL443" s="535"/>
      <c r="AM443" s="535"/>
      <c r="AN443" s="535"/>
      <c r="AO443" s="535"/>
      <c r="AP443" s="535"/>
      <c r="AQ443" s="535"/>
      <c r="AR443" s="535"/>
      <c r="AS443" s="535"/>
      <c r="AT443" s="535"/>
      <c r="AU443" s="535"/>
      <c r="AV443" s="535"/>
      <c r="AW443" s="535"/>
      <c r="AX443" s="535"/>
      <c r="AY443" s="535"/>
      <c r="AZ443" s="535"/>
      <c r="BA443" s="535"/>
      <c r="BB443" s="535"/>
      <c r="BC443" s="535"/>
      <c r="BD443" s="535"/>
      <c r="BE443" s="535"/>
      <c r="BF443" s="535"/>
      <c r="BG443" s="535"/>
      <c r="BH443" s="535"/>
      <c r="BI443" s="535"/>
      <c r="BJ443" s="535"/>
      <c r="BK443" s="535"/>
      <c r="BL443" s="535"/>
      <c r="BM443" s="535"/>
      <c r="BN443" s="535"/>
      <c r="BO443" s="535"/>
      <c r="BP443" s="535"/>
      <c r="BQ443" s="535"/>
      <c r="BR443" s="535"/>
      <c r="BS443" s="535"/>
      <c r="BT443" s="535"/>
    </row>
    <row r="444" spans="2:72">
      <c r="B444" s="535"/>
      <c r="C444" s="535"/>
      <c r="D444" s="535"/>
      <c r="E444" s="535"/>
      <c r="F444" s="493" t="e">
        <f>VLOOKUP(E444,'Trade Code'!A:B,2,FALSE)</f>
        <v>#N/A</v>
      </c>
      <c r="G444" s="535"/>
      <c r="H444" s="535"/>
      <c r="I444" s="535"/>
      <c r="J444" s="535"/>
      <c r="K444" s="535"/>
      <c r="L444" s="535"/>
      <c r="M444" s="535"/>
      <c r="N444" s="535"/>
      <c r="O444" s="535"/>
      <c r="P444" s="535"/>
      <c r="Q444" s="535"/>
      <c r="R444" s="535"/>
      <c r="S444" s="535"/>
      <c r="T444" s="535"/>
      <c r="U444" s="535"/>
      <c r="V444" s="535"/>
      <c r="W444" s="535"/>
      <c r="X444" s="535"/>
      <c r="Y444" s="535"/>
      <c r="Z444" s="535"/>
      <c r="AA444" s="535"/>
      <c r="AB444" s="535"/>
      <c r="AC444" s="535"/>
      <c r="AD444" s="535"/>
      <c r="AE444" s="535"/>
      <c r="AF444" s="535"/>
      <c r="AG444" s="535"/>
      <c r="AH444" s="535"/>
      <c r="AI444" s="535"/>
      <c r="AJ444" s="535"/>
      <c r="AK444" s="535"/>
      <c r="AL444" s="535"/>
      <c r="AM444" s="535"/>
      <c r="AN444" s="535"/>
      <c r="AO444" s="535"/>
      <c r="AP444" s="535"/>
      <c r="AQ444" s="535"/>
      <c r="AR444" s="535"/>
      <c r="AS444" s="535"/>
      <c r="AT444" s="535"/>
      <c r="AU444" s="535"/>
      <c r="AV444" s="535"/>
      <c r="AW444" s="535"/>
      <c r="AX444" s="535"/>
      <c r="AY444" s="535"/>
      <c r="AZ444" s="535"/>
      <c r="BA444" s="535"/>
      <c r="BB444" s="535"/>
      <c r="BC444" s="535"/>
      <c r="BD444" s="535"/>
      <c r="BE444" s="535"/>
      <c r="BF444" s="535"/>
      <c r="BG444" s="535"/>
      <c r="BH444" s="535"/>
      <c r="BI444" s="535"/>
      <c r="BJ444" s="535"/>
      <c r="BK444" s="535"/>
      <c r="BL444" s="535"/>
      <c r="BM444" s="535"/>
      <c r="BN444" s="535"/>
      <c r="BO444" s="535"/>
      <c r="BP444" s="535"/>
      <c r="BQ444" s="535"/>
      <c r="BR444" s="535"/>
      <c r="BS444" s="535"/>
      <c r="BT444" s="535"/>
    </row>
    <row r="445" spans="2:72">
      <c r="B445" s="535"/>
      <c r="C445" s="535"/>
      <c r="D445" s="535"/>
      <c r="E445" s="535"/>
      <c r="F445" s="493" t="e">
        <f>VLOOKUP(E445,'Trade Code'!A:B,2,FALSE)</f>
        <v>#N/A</v>
      </c>
      <c r="G445" s="535"/>
      <c r="H445" s="535"/>
      <c r="I445" s="535"/>
      <c r="J445" s="535"/>
      <c r="K445" s="535"/>
      <c r="L445" s="535"/>
      <c r="M445" s="535"/>
      <c r="N445" s="535"/>
      <c r="O445" s="535"/>
      <c r="P445" s="535"/>
      <c r="Q445" s="535"/>
      <c r="R445" s="535"/>
      <c r="S445" s="535"/>
      <c r="T445" s="535"/>
      <c r="U445" s="535"/>
      <c r="V445" s="535"/>
      <c r="W445" s="535"/>
      <c r="X445" s="535"/>
      <c r="Y445" s="535"/>
      <c r="Z445" s="535"/>
      <c r="AA445" s="535"/>
      <c r="AB445" s="535"/>
      <c r="AC445" s="535"/>
      <c r="AD445" s="535"/>
      <c r="AE445" s="535"/>
      <c r="AF445" s="535"/>
      <c r="AG445" s="535"/>
      <c r="AH445" s="535"/>
      <c r="AI445" s="535"/>
      <c r="AJ445" s="535"/>
      <c r="AK445" s="535"/>
      <c r="AL445" s="535"/>
      <c r="AM445" s="535"/>
      <c r="AN445" s="535"/>
      <c r="AO445" s="535"/>
      <c r="AP445" s="535"/>
      <c r="AQ445" s="535"/>
      <c r="AR445" s="535"/>
      <c r="AS445" s="535"/>
      <c r="AT445" s="535"/>
      <c r="AU445" s="535"/>
      <c r="AV445" s="535"/>
      <c r="AW445" s="535"/>
      <c r="AX445" s="535"/>
      <c r="AY445" s="535"/>
      <c r="AZ445" s="535"/>
      <c r="BA445" s="535"/>
      <c r="BB445" s="535"/>
      <c r="BC445" s="535"/>
      <c r="BD445" s="535"/>
      <c r="BE445" s="535"/>
      <c r="BF445" s="535"/>
      <c r="BG445" s="535"/>
      <c r="BH445" s="535"/>
      <c r="BI445" s="535"/>
      <c r="BJ445" s="535"/>
      <c r="BK445" s="535"/>
      <c r="BL445" s="535"/>
      <c r="BM445" s="535"/>
      <c r="BN445" s="535"/>
      <c r="BO445" s="535"/>
      <c r="BP445" s="535"/>
      <c r="BQ445" s="535"/>
      <c r="BR445" s="535"/>
      <c r="BS445" s="535"/>
      <c r="BT445" s="535"/>
    </row>
    <row r="446" spans="2:72">
      <c r="B446" s="535"/>
      <c r="C446" s="535"/>
      <c r="D446" s="535"/>
      <c r="E446" s="535"/>
      <c r="F446" s="493" t="e">
        <f>VLOOKUP(E446,'Trade Code'!A:B,2,FALSE)</f>
        <v>#N/A</v>
      </c>
      <c r="G446" s="535"/>
      <c r="H446" s="535"/>
      <c r="I446" s="535"/>
      <c r="J446" s="535"/>
      <c r="K446" s="535"/>
      <c r="L446" s="535"/>
      <c r="M446" s="535"/>
      <c r="N446" s="535"/>
      <c r="O446" s="535"/>
      <c r="P446" s="535"/>
      <c r="Q446" s="535"/>
      <c r="R446" s="535"/>
      <c r="S446" s="535"/>
      <c r="T446" s="535"/>
      <c r="U446" s="535"/>
      <c r="V446" s="535"/>
      <c r="W446" s="535"/>
      <c r="X446" s="535"/>
      <c r="Y446" s="535"/>
      <c r="Z446" s="535"/>
      <c r="AA446" s="535"/>
      <c r="AB446" s="535"/>
      <c r="AC446" s="535"/>
      <c r="AD446" s="535"/>
      <c r="AE446" s="535"/>
      <c r="AF446" s="535"/>
      <c r="AG446" s="535"/>
      <c r="AH446" s="535"/>
      <c r="AI446" s="535"/>
      <c r="AJ446" s="535"/>
      <c r="AK446" s="535"/>
      <c r="AL446" s="535"/>
      <c r="AM446" s="535"/>
      <c r="AN446" s="535"/>
      <c r="AO446" s="535"/>
      <c r="AP446" s="535"/>
      <c r="AQ446" s="535"/>
      <c r="AR446" s="535"/>
      <c r="AS446" s="535"/>
      <c r="AT446" s="535"/>
      <c r="AU446" s="535"/>
      <c r="AV446" s="535"/>
      <c r="AW446" s="535"/>
      <c r="AX446" s="535"/>
      <c r="AY446" s="535"/>
      <c r="AZ446" s="535"/>
      <c r="BA446" s="535"/>
      <c r="BB446" s="535"/>
      <c r="BC446" s="535"/>
      <c r="BD446" s="535"/>
      <c r="BE446" s="535"/>
      <c r="BF446" s="535"/>
      <c r="BG446" s="535"/>
      <c r="BH446" s="535"/>
      <c r="BI446" s="535"/>
      <c r="BJ446" s="535"/>
      <c r="BK446" s="535"/>
      <c r="BL446" s="535"/>
      <c r="BM446" s="535"/>
      <c r="BN446" s="535"/>
      <c r="BO446" s="535"/>
      <c r="BP446" s="535"/>
      <c r="BQ446" s="535"/>
      <c r="BR446" s="535"/>
      <c r="BS446" s="535"/>
      <c r="BT446" s="535"/>
    </row>
    <row r="447" spans="2:72">
      <c r="B447" s="535"/>
      <c r="C447" s="535"/>
      <c r="D447" s="535"/>
      <c r="E447" s="535"/>
      <c r="F447" s="493" t="e">
        <f>VLOOKUP(E447,'Trade Code'!A:B,2,FALSE)</f>
        <v>#N/A</v>
      </c>
      <c r="G447" s="535"/>
      <c r="H447" s="535"/>
      <c r="I447" s="535"/>
      <c r="J447" s="535"/>
      <c r="K447" s="535"/>
      <c r="L447" s="535"/>
      <c r="M447" s="535"/>
      <c r="N447" s="535"/>
      <c r="O447" s="535"/>
      <c r="P447" s="535"/>
      <c r="Q447" s="535"/>
      <c r="R447" s="535"/>
      <c r="S447" s="535"/>
      <c r="T447" s="535"/>
      <c r="U447" s="535"/>
      <c r="V447" s="535"/>
      <c r="W447" s="535"/>
      <c r="X447" s="535"/>
      <c r="Y447" s="535"/>
      <c r="Z447" s="535"/>
      <c r="AA447" s="535"/>
      <c r="AB447" s="535"/>
      <c r="AC447" s="535"/>
      <c r="AD447" s="535"/>
      <c r="AE447" s="535"/>
      <c r="AF447" s="535"/>
      <c r="AG447" s="535"/>
      <c r="AH447" s="535"/>
      <c r="AI447" s="535"/>
      <c r="AJ447" s="535"/>
      <c r="AK447" s="535"/>
      <c r="AL447" s="535"/>
      <c r="AM447" s="535"/>
      <c r="AN447" s="535"/>
      <c r="AO447" s="535"/>
      <c r="AP447" s="535"/>
      <c r="AQ447" s="535"/>
      <c r="AR447" s="535"/>
      <c r="AS447" s="535"/>
      <c r="AT447" s="535"/>
      <c r="AU447" s="535"/>
      <c r="AV447" s="535"/>
      <c r="AW447" s="535"/>
      <c r="AX447" s="535"/>
      <c r="AY447" s="535"/>
      <c r="AZ447" s="535"/>
      <c r="BA447" s="535"/>
      <c r="BB447" s="535"/>
      <c r="BC447" s="535"/>
      <c r="BD447" s="535"/>
      <c r="BE447" s="535"/>
      <c r="BF447" s="535"/>
      <c r="BG447" s="535"/>
      <c r="BH447" s="535"/>
      <c r="BI447" s="535"/>
      <c r="BJ447" s="535"/>
      <c r="BK447" s="535"/>
      <c r="BL447" s="535"/>
      <c r="BM447" s="535"/>
      <c r="BN447" s="535"/>
      <c r="BO447" s="535"/>
      <c r="BP447" s="535"/>
      <c r="BQ447" s="535"/>
      <c r="BR447" s="535"/>
      <c r="BS447" s="535"/>
      <c r="BT447" s="535"/>
    </row>
    <row r="448" spans="2:72">
      <c r="B448" s="535"/>
      <c r="C448" s="535"/>
      <c r="D448" s="535"/>
      <c r="E448" s="535"/>
      <c r="F448" s="493" t="e">
        <f>VLOOKUP(E448,'Trade Code'!A:B,2,FALSE)</f>
        <v>#N/A</v>
      </c>
      <c r="G448" s="535"/>
      <c r="H448" s="535"/>
      <c r="I448" s="535"/>
      <c r="J448" s="535"/>
      <c r="K448" s="535"/>
      <c r="L448" s="535"/>
      <c r="M448" s="535"/>
      <c r="N448" s="535"/>
      <c r="O448" s="535"/>
      <c r="P448" s="535"/>
      <c r="Q448" s="535"/>
      <c r="R448" s="535"/>
      <c r="S448" s="535"/>
      <c r="T448" s="535"/>
      <c r="U448" s="535"/>
      <c r="V448" s="535"/>
      <c r="W448" s="535"/>
      <c r="X448" s="535"/>
      <c r="Y448" s="535"/>
      <c r="Z448" s="535"/>
      <c r="AA448" s="535"/>
      <c r="AB448" s="535"/>
      <c r="AC448" s="535"/>
      <c r="AD448" s="535"/>
      <c r="AE448" s="535"/>
      <c r="AF448" s="535"/>
      <c r="AG448" s="535"/>
      <c r="AH448" s="535"/>
      <c r="AI448" s="535"/>
      <c r="AJ448" s="535"/>
      <c r="AK448" s="535"/>
      <c r="AL448" s="535"/>
      <c r="AM448" s="535"/>
      <c r="AN448" s="535"/>
      <c r="AO448" s="535"/>
      <c r="AP448" s="535"/>
      <c r="AQ448" s="535"/>
      <c r="AR448" s="535"/>
      <c r="AS448" s="535"/>
      <c r="AT448" s="535"/>
      <c r="AU448" s="535"/>
      <c r="AV448" s="535"/>
      <c r="AW448" s="535"/>
      <c r="AX448" s="535"/>
      <c r="AY448" s="535"/>
      <c r="AZ448" s="535"/>
      <c r="BA448" s="535"/>
      <c r="BB448" s="535"/>
      <c r="BC448" s="535"/>
      <c r="BD448" s="535"/>
      <c r="BE448" s="535"/>
      <c r="BF448" s="535"/>
      <c r="BG448" s="535"/>
      <c r="BH448" s="535"/>
      <c r="BI448" s="535"/>
      <c r="BJ448" s="535"/>
      <c r="BK448" s="535"/>
      <c r="BL448" s="535"/>
      <c r="BM448" s="535"/>
      <c r="BN448" s="535"/>
      <c r="BO448" s="535"/>
      <c r="BP448" s="535"/>
      <c r="BQ448" s="535"/>
      <c r="BR448" s="535"/>
      <c r="BS448" s="535"/>
      <c r="BT448" s="535"/>
    </row>
    <row r="449" spans="2:72">
      <c r="B449" s="535"/>
      <c r="C449" s="535"/>
      <c r="D449" s="535"/>
      <c r="E449" s="535"/>
      <c r="F449" s="493" t="e">
        <f>VLOOKUP(E449,'Trade Code'!A:B,2,FALSE)</f>
        <v>#N/A</v>
      </c>
      <c r="G449" s="535"/>
      <c r="H449" s="535"/>
      <c r="I449" s="535"/>
      <c r="J449" s="535"/>
      <c r="K449" s="535"/>
      <c r="L449" s="535"/>
      <c r="M449" s="535"/>
      <c r="N449" s="535"/>
      <c r="O449" s="535"/>
      <c r="P449" s="535"/>
      <c r="Q449" s="535"/>
      <c r="R449" s="535"/>
      <c r="S449" s="535"/>
      <c r="T449" s="535"/>
      <c r="U449" s="535"/>
      <c r="V449" s="535"/>
      <c r="W449" s="535"/>
      <c r="X449" s="535"/>
      <c r="Y449" s="535"/>
      <c r="Z449" s="535"/>
      <c r="AA449" s="535"/>
      <c r="AB449" s="535"/>
      <c r="AC449" s="535"/>
      <c r="AD449" s="535"/>
      <c r="AE449" s="535"/>
      <c r="AF449" s="535"/>
      <c r="AG449" s="535"/>
      <c r="AH449" s="535"/>
      <c r="AI449" s="535"/>
      <c r="AJ449" s="535"/>
      <c r="AK449" s="535"/>
      <c r="AL449" s="535"/>
      <c r="AM449" s="535"/>
      <c r="AN449" s="535"/>
      <c r="AO449" s="535"/>
      <c r="AP449" s="535"/>
      <c r="AQ449" s="535"/>
      <c r="AR449" s="535"/>
      <c r="AS449" s="535"/>
      <c r="AT449" s="535"/>
      <c r="AU449" s="535"/>
      <c r="AV449" s="535"/>
      <c r="AW449" s="535"/>
      <c r="AX449" s="535"/>
      <c r="AY449" s="535"/>
      <c r="AZ449" s="535"/>
      <c r="BA449" s="535"/>
      <c r="BB449" s="535"/>
      <c r="BC449" s="535"/>
      <c r="BD449" s="535"/>
      <c r="BE449" s="535"/>
      <c r="BF449" s="535"/>
      <c r="BG449" s="535"/>
      <c r="BH449" s="535"/>
      <c r="BI449" s="535"/>
      <c r="BJ449" s="535"/>
      <c r="BK449" s="535"/>
      <c r="BL449" s="535"/>
      <c r="BM449" s="535"/>
      <c r="BN449" s="535"/>
      <c r="BO449" s="535"/>
      <c r="BP449" s="535"/>
      <c r="BQ449" s="535"/>
      <c r="BR449" s="535"/>
      <c r="BS449" s="535"/>
      <c r="BT449" s="535"/>
    </row>
    <row r="450" spans="2:72">
      <c r="B450" s="535"/>
      <c r="C450" s="535"/>
      <c r="D450" s="535"/>
      <c r="E450" s="535"/>
      <c r="F450" s="493" t="e">
        <f>VLOOKUP(E450,'Trade Code'!A:B,2,FALSE)</f>
        <v>#N/A</v>
      </c>
      <c r="G450" s="535"/>
      <c r="H450" s="535"/>
      <c r="I450" s="535"/>
      <c r="J450" s="535"/>
      <c r="K450" s="535"/>
      <c r="L450" s="535"/>
      <c r="M450" s="535"/>
      <c r="N450" s="535"/>
      <c r="O450" s="535"/>
      <c r="P450" s="535"/>
      <c r="Q450" s="535"/>
      <c r="R450" s="535"/>
      <c r="S450" s="535"/>
      <c r="T450" s="535"/>
      <c r="U450" s="535"/>
      <c r="V450" s="535"/>
      <c r="W450" s="535"/>
      <c r="X450" s="535"/>
      <c r="Y450" s="535"/>
      <c r="Z450" s="535"/>
      <c r="AA450" s="535"/>
      <c r="AB450" s="535"/>
      <c r="AC450" s="535"/>
      <c r="AD450" s="535"/>
      <c r="AE450" s="535"/>
      <c r="AF450" s="535"/>
      <c r="AG450" s="535"/>
      <c r="AH450" s="535"/>
      <c r="AI450" s="535"/>
      <c r="AJ450" s="535"/>
      <c r="AK450" s="535"/>
      <c r="AL450" s="535"/>
      <c r="AM450" s="535"/>
      <c r="AN450" s="535"/>
      <c r="AO450" s="535"/>
      <c r="AP450" s="535"/>
      <c r="AQ450" s="535"/>
      <c r="AR450" s="535"/>
      <c r="AS450" s="535"/>
      <c r="AT450" s="535"/>
      <c r="AU450" s="535"/>
      <c r="AV450" s="535"/>
      <c r="AW450" s="535"/>
      <c r="AX450" s="535"/>
      <c r="AY450" s="535"/>
      <c r="AZ450" s="535"/>
      <c r="BA450" s="535"/>
      <c r="BB450" s="535"/>
      <c r="BC450" s="535"/>
      <c r="BD450" s="535"/>
      <c r="BE450" s="535"/>
      <c r="BF450" s="535"/>
      <c r="BG450" s="535"/>
      <c r="BH450" s="535"/>
      <c r="BI450" s="535"/>
      <c r="BJ450" s="535"/>
      <c r="BK450" s="535"/>
      <c r="BL450" s="535"/>
      <c r="BM450" s="535"/>
      <c r="BN450" s="535"/>
      <c r="BO450" s="535"/>
      <c r="BP450" s="535"/>
      <c r="BQ450" s="535"/>
      <c r="BR450" s="535"/>
      <c r="BS450" s="535"/>
      <c r="BT450" s="535"/>
    </row>
    <row r="451" spans="2:72">
      <c r="B451" s="535"/>
      <c r="C451" s="535"/>
      <c r="D451" s="535"/>
      <c r="E451" s="535"/>
      <c r="F451" s="493" t="e">
        <f>VLOOKUP(E451,'Trade Code'!A:B,2,FALSE)</f>
        <v>#N/A</v>
      </c>
      <c r="G451" s="535"/>
      <c r="H451" s="535"/>
      <c r="I451" s="535"/>
      <c r="J451" s="535"/>
      <c r="K451" s="535"/>
      <c r="L451" s="535"/>
      <c r="M451" s="535"/>
      <c r="N451" s="535"/>
      <c r="O451" s="535"/>
      <c r="P451" s="535"/>
      <c r="Q451" s="535"/>
      <c r="R451" s="535"/>
      <c r="S451" s="535"/>
      <c r="T451" s="535"/>
      <c r="U451" s="535"/>
      <c r="V451" s="535"/>
      <c r="W451" s="535"/>
      <c r="X451" s="535"/>
      <c r="Y451" s="535"/>
      <c r="Z451" s="535"/>
      <c r="AA451" s="535"/>
      <c r="AB451" s="535"/>
      <c r="AC451" s="535"/>
      <c r="AD451" s="535"/>
      <c r="AE451" s="535"/>
      <c r="AF451" s="535"/>
      <c r="AG451" s="535"/>
      <c r="AH451" s="535"/>
      <c r="AI451" s="535"/>
      <c r="AJ451" s="535"/>
      <c r="AK451" s="535"/>
      <c r="AL451" s="535"/>
      <c r="AM451" s="535"/>
      <c r="AN451" s="535"/>
      <c r="AO451" s="535"/>
      <c r="AP451" s="535"/>
      <c r="AQ451" s="535"/>
      <c r="AR451" s="535"/>
      <c r="AS451" s="535"/>
      <c r="AT451" s="535"/>
      <c r="AU451" s="535"/>
      <c r="AV451" s="535"/>
      <c r="AW451" s="535"/>
      <c r="AX451" s="535"/>
      <c r="AY451" s="535"/>
      <c r="AZ451" s="535"/>
      <c r="BA451" s="535"/>
      <c r="BB451" s="535"/>
      <c r="BC451" s="535"/>
      <c r="BD451" s="535"/>
      <c r="BE451" s="535"/>
      <c r="BF451" s="535"/>
      <c r="BG451" s="535"/>
      <c r="BH451" s="535"/>
      <c r="BI451" s="535"/>
      <c r="BJ451" s="535"/>
      <c r="BK451" s="535"/>
      <c r="BL451" s="535"/>
      <c r="BM451" s="535"/>
      <c r="BN451" s="535"/>
      <c r="BO451" s="535"/>
      <c r="BP451" s="535"/>
      <c r="BQ451" s="535"/>
      <c r="BR451" s="535"/>
      <c r="BS451" s="535"/>
      <c r="BT451" s="535"/>
    </row>
    <row r="452" spans="2:72">
      <c r="B452" s="535"/>
      <c r="C452" s="535"/>
      <c r="D452" s="535"/>
      <c r="E452" s="535"/>
      <c r="F452" s="493" t="e">
        <f>VLOOKUP(E452,'Trade Code'!A:B,2,FALSE)</f>
        <v>#N/A</v>
      </c>
      <c r="G452" s="535"/>
      <c r="H452" s="535"/>
      <c r="I452" s="535"/>
      <c r="J452" s="535"/>
      <c r="K452" s="535"/>
      <c r="L452" s="535"/>
      <c r="M452" s="535"/>
      <c r="N452" s="535"/>
      <c r="O452" s="535"/>
      <c r="P452" s="535"/>
      <c r="Q452" s="535"/>
      <c r="R452" s="535"/>
      <c r="S452" s="535"/>
      <c r="T452" s="535"/>
      <c r="U452" s="535"/>
      <c r="V452" s="535"/>
      <c r="W452" s="535"/>
      <c r="X452" s="535"/>
      <c r="Y452" s="535"/>
      <c r="Z452" s="535"/>
      <c r="AA452" s="535"/>
      <c r="AB452" s="535"/>
      <c r="AC452" s="535"/>
      <c r="AD452" s="535"/>
      <c r="AE452" s="535"/>
      <c r="AF452" s="535"/>
      <c r="AG452" s="535"/>
      <c r="AH452" s="535"/>
      <c r="AI452" s="535"/>
      <c r="AJ452" s="535"/>
      <c r="AK452" s="535"/>
      <c r="AL452" s="535"/>
      <c r="AM452" s="535"/>
      <c r="AN452" s="535"/>
      <c r="AO452" s="535"/>
      <c r="AP452" s="535"/>
      <c r="AQ452" s="535"/>
      <c r="AR452" s="535"/>
      <c r="AS452" s="535"/>
      <c r="AT452" s="535"/>
      <c r="AU452" s="535"/>
      <c r="AV452" s="535"/>
      <c r="AW452" s="535"/>
      <c r="AX452" s="535"/>
      <c r="AY452" s="535"/>
      <c r="AZ452" s="535"/>
      <c r="BA452" s="535"/>
      <c r="BB452" s="535"/>
      <c r="BC452" s="535"/>
      <c r="BD452" s="535"/>
      <c r="BE452" s="535"/>
      <c r="BF452" s="535"/>
      <c r="BG452" s="535"/>
      <c r="BH452" s="535"/>
      <c r="BI452" s="535"/>
      <c r="BJ452" s="535"/>
      <c r="BK452" s="535"/>
      <c r="BL452" s="535"/>
      <c r="BM452" s="535"/>
      <c r="BN452" s="535"/>
      <c r="BO452" s="535"/>
      <c r="BP452" s="535"/>
      <c r="BQ452" s="535"/>
      <c r="BR452" s="535"/>
      <c r="BS452" s="535"/>
      <c r="BT452" s="535"/>
    </row>
    <row r="453" spans="2:72">
      <c r="B453" s="535"/>
      <c r="C453" s="535"/>
      <c r="D453" s="535"/>
      <c r="E453" s="535"/>
      <c r="F453" s="493" t="e">
        <f>VLOOKUP(E453,'Trade Code'!A:B,2,FALSE)</f>
        <v>#N/A</v>
      </c>
      <c r="G453" s="535"/>
      <c r="H453" s="535"/>
      <c r="I453" s="535"/>
      <c r="J453" s="535"/>
      <c r="K453" s="535"/>
      <c r="L453" s="535"/>
      <c r="M453" s="535"/>
      <c r="N453" s="535"/>
      <c r="O453" s="535"/>
      <c r="P453" s="535"/>
      <c r="Q453" s="535"/>
      <c r="R453" s="535"/>
      <c r="S453" s="535"/>
      <c r="T453" s="535"/>
      <c r="U453" s="535"/>
      <c r="V453" s="535"/>
      <c r="W453" s="535"/>
      <c r="X453" s="535"/>
      <c r="Y453" s="535"/>
      <c r="Z453" s="535"/>
      <c r="AA453" s="535"/>
      <c r="AB453" s="535"/>
      <c r="AC453" s="535"/>
      <c r="AD453" s="535"/>
      <c r="AE453" s="535"/>
      <c r="AF453" s="535"/>
      <c r="AG453" s="535"/>
      <c r="AH453" s="535"/>
      <c r="AI453" s="535"/>
      <c r="AJ453" s="535"/>
      <c r="AK453" s="535"/>
      <c r="AL453" s="535"/>
      <c r="AM453" s="535"/>
      <c r="AN453" s="535"/>
      <c r="AO453" s="535"/>
      <c r="AP453" s="535"/>
      <c r="AQ453" s="535"/>
      <c r="AR453" s="535"/>
      <c r="AS453" s="535"/>
      <c r="AT453" s="535"/>
      <c r="AU453" s="535"/>
      <c r="AV453" s="535"/>
      <c r="AW453" s="535"/>
      <c r="AX453" s="535"/>
      <c r="AY453" s="535"/>
      <c r="AZ453" s="535"/>
      <c r="BA453" s="535"/>
      <c r="BB453" s="535"/>
      <c r="BC453" s="535"/>
      <c r="BD453" s="535"/>
      <c r="BE453" s="535"/>
      <c r="BF453" s="535"/>
      <c r="BG453" s="535"/>
      <c r="BH453" s="535"/>
      <c r="BI453" s="535"/>
      <c r="BJ453" s="535"/>
      <c r="BK453" s="535"/>
      <c r="BL453" s="535"/>
      <c r="BM453" s="535"/>
      <c r="BN453" s="535"/>
      <c r="BO453" s="535"/>
      <c r="BP453" s="535"/>
      <c r="BQ453" s="535"/>
      <c r="BR453" s="535"/>
      <c r="BS453" s="535"/>
      <c r="BT453" s="535"/>
    </row>
    <row r="454" spans="2:72">
      <c r="B454" s="535"/>
      <c r="C454" s="535"/>
      <c r="D454" s="535"/>
      <c r="E454" s="535"/>
      <c r="F454" s="493" t="e">
        <f>VLOOKUP(E454,'Trade Code'!A:B,2,FALSE)</f>
        <v>#N/A</v>
      </c>
      <c r="G454" s="535"/>
      <c r="H454" s="535"/>
      <c r="I454" s="535"/>
      <c r="J454" s="535"/>
      <c r="K454" s="535"/>
      <c r="L454" s="535"/>
      <c r="M454" s="535"/>
      <c r="N454" s="535"/>
      <c r="O454" s="535"/>
      <c r="P454" s="535"/>
      <c r="Q454" s="535"/>
      <c r="R454" s="535"/>
      <c r="S454" s="535"/>
      <c r="T454" s="535"/>
      <c r="U454" s="535"/>
      <c r="V454" s="535"/>
      <c r="W454" s="535"/>
      <c r="X454" s="535"/>
      <c r="Y454" s="535"/>
      <c r="Z454" s="535"/>
      <c r="AA454" s="535"/>
      <c r="AB454" s="535"/>
      <c r="AC454" s="535"/>
      <c r="AD454" s="535"/>
      <c r="AE454" s="535"/>
      <c r="AF454" s="535"/>
      <c r="AG454" s="535"/>
      <c r="AH454" s="535"/>
      <c r="AI454" s="535"/>
      <c r="AJ454" s="535"/>
      <c r="AK454" s="535"/>
      <c r="AL454" s="535"/>
      <c r="AM454" s="535"/>
      <c r="AN454" s="535"/>
      <c r="AO454" s="535"/>
      <c r="AP454" s="535"/>
      <c r="AQ454" s="535"/>
      <c r="AR454" s="535"/>
      <c r="AS454" s="535"/>
      <c r="AT454" s="535"/>
      <c r="AU454" s="535"/>
      <c r="AV454" s="535"/>
      <c r="AW454" s="535"/>
      <c r="AX454" s="535"/>
      <c r="AY454" s="535"/>
      <c r="AZ454" s="535"/>
      <c r="BA454" s="535"/>
      <c r="BB454" s="535"/>
      <c r="BC454" s="535"/>
      <c r="BD454" s="535"/>
      <c r="BE454" s="535"/>
      <c r="BF454" s="535"/>
      <c r="BG454" s="535"/>
      <c r="BH454" s="535"/>
      <c r="BI454" s="535"/>
      <c r="BJ454" s="535"/>
      <c r="BK454" s="535"/>
      <c r="BL454" s="535"/>
      <c r="BM454" s="535"/>
      <c r="BN454" s="535"/>
      <c r="BO454" s="535"/>
      <c r="BP454" s="535"/>
      <c r="BQ454" s="535"/>
      <c r="BR454" s="535"/>
      <c r="BS454" s="535"/>
      <c r="BT454" s="535"/>
    </row>
    <row r="455" spans="2:72">
      <c r="B455" s="535"/>
      <c r="C455" s="535"/>
      <c r="D455" s="535"/>
      <c r="E455" s="535"/>
      <c r="F455" s="493" t="e">
        <f>VLOOKUP(E455,'Trade Code'!A:B,2,FALSE)</f>
        <v>#N/A</v>
      </c>
      <c r="G455" s="535"/>
      <c r="H455" s="535"/>
      <c r="I455" s="535"/>
      <c r="J455" s="535"/>
      <c r="K455" s="535"/>
      <c r="L455" s="535"/>
      <c r="M455" s="535"/>
      <c r="N455" s="535"/>
      <c r="O455" s="535"/>
      <c r="P455" s="535"/>
      <c r="Q455" s="535"/>
      <c r="R455" s="535"/>
      <c r="S455" s="535"/>
      <c r="T455" s="535"/>
      <c r="U455" s="535"/>
      <c r="V455" s="535"/>
      <c r="W455" s="535"/>
      <c r="X455" s="535"/>
      <c r="Y455" s="535"/>
      <c r="Z455" s="535"/>
      <c r="AA455" s="535"/>
      <c r="AB455" s="535"/>
      <c r="AC455" s="535"/>
      <c r="AD455" s="535"/>
      <c r="AE455" s="535"/>
      <c r="AF455" s="535"/>
      <c r="AG455" s="535"/>
      <c r="AH455" s="535"/>
      <c r="AI455" s="535"/>
      <c r="AJ455" s="535"/>
      <c r="AK455" s="535"/>
      <c r="AL455" s="535"/>
      <c r="AM455" s="535"/>
      <c r="AN455" s="535"/>
      <c r="AO455" s="535"/>
      <c r="AP455" s="535"/>
      <c r="AQ455" s="535"/>
      <c r="AR455" s="535"/>
      <c r="AS455" s="535"/>
      <c r="AT455" s="535"/>
      <c r="AU455" s="535"/>
      <c r="AV455" s="535"/>
      <c r="AW455" s="535"/>
      <c r="AX455" s="535"/>
      <c r="AY455" s="535"/>
      <c r="AZ455" s="535"/>
      <c r="BA455" s="535"/>
      <c r="BB455" s="535"/>
      <c r="BC455" s="535"/>
      <c r="BD455" s="535"/>
      <c r="BE455" s="535"/>
      <c r="BF455" s="535"/>
      <c r="BG455" s="535"/>
      <c r="BH455" s="535"/>
      <c r="BI455" s="535"/>
      <c r="BJ455" s="535"/>
      <c r="BK455" s="535"/>
      <c r="BL455" s="535"/>
      <c r="BM455" s="535"/>
      <c r="BN455" s="535"/>
      <c r="BO455" s="535"/>
      <c r="BP455" s="535"/>
      <c r="BQ455" s="535"/>
      <c r="BR455" s="535"/>
      <c r="BS455" s="535"/>
      <c r="BT455" s="535"/>
    </row>
    <row r="456" spans="2:72">
      <c r="B456" s="535"/>
      <c r="C456" s="535"/>
      <c r="D456" s="535"/>
      <c r="E456" s="535"/>
      <c r="F456" s="493" t="e">
        <f>VLOOKUP(E456,'Trade Code'!A:B,2,FALSE)</f>
        <v>#N/A</v>
      </c>
      <c r="G456" s="535"/>
      <c r="H456" s="535"/>
      <c r="I456" s="535"/>
      <c r="J456" s="535"/>
      <c r="K456" s="535"/>
      <c r="L456" s="535"/>
      <c r="M456" s="535"/>
      <c r="N456" s="535"/>
      <c r="O456" s="535"/>
      <c r="P456" s="535"/>
      <c r="Q456" s="535"/>
      <c r="R456" s="535"/>
      <c r="S456" s="535"/>
      <c r="T456" s="535"/>
      <c r="U456" s="535"/>
      <c r="V456" s="535"/>
      <c r="W456" s="535"/>
      <c r="X456" s="535"/>
      <c r="Y456" s="535"/>
      <c r="Z456" s="535"/>
      <c r="AA456" s="535"/>
      <c r="AB456" s="535"/>
      <c r="AC456" s="535"/>
      <c r="AD456" s="535"/>
      <c r="AE456" s="535"/>
      <c r="AF456" s="535"/>
      <c r="AG456" s="535"/>
      <c r="AH456" s="535"/>
      <c r="AI456" s="535"/>
      <c r="AJ456" s="535"/>
      <c r="AK456" s="535"/>
      <c r="AL456" s="535"/>
      <c r="AM456" s="535"/>
      <c r="AN456" s="535"/>
      <c r="AO456" s="535"/>
      <c r="AP456" s="535"/>
      <c r="AQ456" s="535"/>
      <c r="AR456" s="535"/>
      <c r="AS456" s="535"/>
      <c r="AT456" s="535"/>
      <c r="AU456" s="535"/>
      <c r="AV456" s="535"/>
      <c r="AW456" s="535"/>
      <c r="AX456" s="535"/>
      <c r="AY456" s="535"/>
      <c r="AZ456" s="535"/>
      <c r="BA456" s="535"/>
      <c r="BB456" s="535"/>
      <c r="BC456" s="535"/>
      <c r="BD456" s="535"/>
      <c r="BE456" s="535"/>
      <c r="BF456" s="535"/>
      <c r="BG456" s="535"/>
      <c r="BH456" s="535"/>
      <c r="BI456" s="535"/>
      <c r="BJ456" s="535"/>
      <c r="BK456" s="535"/>
      <c r="BL456" s="535"/>
      <c r="BM456" s="535"/>
      <c r="BN456" s="535"/>
      <c r="BO456" s="535"/>
      <c r="BP456" s="535"/>
      <c r="BQ456" s="535"/>
      <c r="BR456" s="535"/>
      <c r="BS456" s="535"/>
      <c r="BT456" s="535"/>
    </row>
    <row r="457" spans="2:72">
      <c r="B457" s="535"/>
      <c r="C457" s="535"/>
      <c r="D457" s="535"/>
      <c r="E457" s="535"/>
      <c r="F457" s="493" t="e">
        <f>VLOOKUP(E457,'Trade Code'!A:B,2,FALSE)</f>
        <v>#N/A</v>
      </c>
      <c r="G457" s="535"/>
      <c r="H457" s="535"/>
      <c r="I457" s="535"/>
      <c r="J457" s="535"/>
      <c r="K457" s="535"/>
      <c r="L457" s="535"/>
      <c r="M457" s="535"/>
      <c r="N457" s="535"/>
      <c r="O457" s="535"/>
      <c r="P457" s="535"/>
      <c r="Q457" s="535"/>
      <c r="R457" s="535"/>
      <c r="S457" s="535"/>
      <c r="T457" s="535"/>
      <c r="U457" s="535"/>
      <c r="V457" s="535"/>
      <c r="W457" s="535"/>
      <c r="X457" s="535"/>
      <c r="Y457" s="535"/>
      <c r="Z457" s="535"/>
      <c r="AA457" s="535"/>
      <c r="AB457" s="535"/>
      <c r="AC457" s="535"/>
      <c r="AD457" s="535"/>
      <c r="AE457" s="535"/>
      <c r="AF457" s="535"/>
      <c r="AG457" s="535"/>
      <c r="AH457" s="535"/>
      <c r="AI457" s="535"/>
      <c r="AJ457" s="535"/>
      <c r="AK457" s="535"/>
      <c r="AL457" s="535"/>
      <c r="AM457" s="535"/>
      <c r="AN457" s="535"/>
      <c r="AO457" s="535"/>
      <c r="AP457" s="535"/>
      <c r="AQ457" s="535"/>
      <c r="AR457" s="535"/>
      <c r="AS457" s="535"/>
      <c r="AT457" s="535"/>
      <c r="AU457" s="535"/>
      <c r="AV457" s="535"/>
      <c r="AW457" s="535"/>
      <c r="AX457" s="535"/>
      <c r="AY457" s="535"/>
      <c r="AZ457" s="535"/>
      <c r="BA457" s="535"/>
      <c r="BB457" s="535"/>
      <c r="BC457" s="535"/>
      <c r="BD457" s="535"/>
      <c r="BE457" s="535"/>
      <c r="BF457" s="535"/>
      <c r="BG457" s="535"/>
      <c r="BH457" s="535"/>
      <c r="BI457" s="535"/>
      <c r="BJ457" s="535"/>
      <c r="BK457" s="535"/>
      <c r="BL457" s="535"/>
      <c r="BM457" s="535"/>
      <c r="BN457" s="535"/>
      <c r="BO457" s="535"/>
      <c r="BP457" s="535"/>
      <c r="BQ457" s="535"/>
      <c r="BR457" s="535"/>
      <c r="BS457" s="535"/>
      <c r="BT457" s="535"/>
    </row>
    <row r="458" spans="2:72">
      <c r="B458" s="535"/>
      <c r="C458" s="535"/>
      <c r="D458" s="535"/>
      <c r="E458" s="535"/>
      <c r="F458" s="493" t="e">
        <f>VLOOKUP(E458,'Trade Code'!A:B,2,FALSE)</f>
        <v>#N/A</v>
      </c>
      <c r="G458" s="535"/>
      <c r="H458" s="535"/>
      <c r="I458" s="535"/>
      <c r="J458" s="535"/>
      <c r="K458" s="535"/>
      <c r="L458" s="535"/>
      <c r="M458" s="535"/>
      <c r="N458" s="535"/>
      <c r="O458" s="535"/>
      <c r="P458" s="535"/>
      <c r="Q458" s="535"/>
      <c r="R458" s="535"/>
      <c r="S458" s="535"/>
      <c r="T458" s="535"/>
      <c r="U458" s="535"/>
      <c r="V458" s="535"/>
      <c r="W458" s="535"/>
      <c r="X458" s="535"/>
      <c r="Y458" s="535"/>
      <c r="Z458" s="535"/>
      <c r="AA458" s="535"/>
      <c r="AB458" s="535"/>
      <c r="AC458" s="535"/>
      <c r="AD458" s="535"/>
      <c r="AE458" s="535"/>
      <c r="AF458" s="535"/>
      <c r="AG458" s="535"/>
      <c r="AH458" s="535"/>
      <c r="AI458" s="535"/>
      <c r="AJ458" s="535"/>
      <c r="AK458" s="535"/>
      <c r="AL458" s="535"/>
      <c r="AM458" s="535"/>
      <c r="AN458" s="535"/>
      <c r="AO458" s="535"/>
      <c r="AP458" s="535"/>
      <c r="AQ458" s="535"/>
      <c r="AR458" s="535"/>
      <c r="AS458" s="535"/>
      <c r="AT458" s="535"/>
      <c r="AU458" s="535"/>
      <c r="AV458" s="535"/>
      <c r="AW458" s="535"/>
      <c r="AX458" s="535"/>
      <c r="AY458" s="535"/>
      <c r="AZ458" s="535"/>
      <c r="BA458" s="535"/>
      <c r="BB458" s="535"/>
      <c r="BC458" s="535"/>
      <c r="BD458" s="535"/>
      <c r="BE458" s="535"/>
      <c r="BF458" s="535"/>
      <c r="BG458" s="535"/>
      <c r="BH458" s="535"/>
      <c r="BI458" s="535"/>
      <c r="BJ458" s="535"/>
      <c r="BK458" s="535"/>
      <c r="BL458" s="535"/>
      <c r="BM458" s="535"/>
      <c r="BN458" s="535"/>
      <c r="BO458" s="535"/>
      <c r="BP458" s="535"/>
      <c r="BQ458" s="535"/>
      <c r="BR458" s="535"/>
      <c r="BS458" s="535"/>
      <c r="BT458" s="535"/>
    </row>
    <row r="459" spans="2:72">
      <c r="B459" s="535"/>
      <c r="C459" s="535"/>
      <c r="D459" s="535"/>
      <c r="E459" s="535"/>
      <c r="F459" s="493" t="e">
        <f>VLOOKUP(E459,'Trade Code'!A:B,2,FALSE)</f>
        <v>#N/A</v>
      </c>
      <c r="G459" s="535"/>
      <c r="H459" s="535"/>
      <c r="I459" s="535"/>
      <c r="J459" s="535"/>
      <c r="K459" s="535"/>
      <c r="L459" s="535"/>
      <c r="M459" s="535"/>
      <c r="N459" s="535"/>
      <c r="O459" s="535"/>
      <c r="P459" s="535"/>
      <c r="Q459" s="535"/>
      <c r="R459" s="535"/>
      <c r="S459" s="535"/>
      <c r="T459" s="535"/>
      <c r="U459" s="535"/>
      <c r="V459" s="535"/>
      <c r="W459" s="535"/>
      <c r="X459" s="535"/>
      <c r="Y459" s="535"/>
      <c r="Z459" s="535"/>
      <c r="AA459" s="535"/>
      <c r="AB459" s="535"/>
      <c r="AC459" s="535"/>
      <c r="AD459" s="535"/>
      <c r="AE459" s="535"/>
      <c r="AF459" s="535"/>
      <c r="AG459" s="535"/>
      <c r="AH459" s="535"/>
      <c r="AI459" s="535"/>
      <c r="AJ459" s="535"/>
      <c r="AK459" s="535"/>
      <c r="AL459" s="535"/>
      <c r="AM459" s="535"/>
      <c r="AN459" s="535"/>
      <c r="AO459" s="535"/>
      <c r="AP459" s="535"/>
      <c r="AQ459" s="535"/>
      <c r="AR459" s="535"/>
      <c r="AS459" s="535"/>
      <c r="AT459" s="535"/>
      <c r="AU459" s="535"/>
      <c r="AV459" s="535"/>
      <c r="AW459" s="535"/>
      <c r="AX459" s="535"/>
      <c r="AY459" s="535"/>
      <c r="AZ459" s="535"/>
      <c r="BA459" s="535"/>
      <c r="BB459" s="535"/>
      <c r="BC459" s="535"/>
      <c r="BD459" s="535"/>
      <c r="BE459" s="535"/>
      <c r="BF459" s="535"/>
      <c r="BG459" s="535"/>
      <c r="BH459" s="535"/>
      <c r="BI459" s="535"/>
      <c r="BJ459" s="535"/>
      <c r="BK459" s="535"/>
      <c r="BL459" s="535"/>
      <c r="BM459" s="535"/>
      <c r="BN459" s="535"/>
      <c r="BO459" s="535"/>
      <c r="BP459" s="535"/>
      <c r="BQ459" s="535"/>
      <c r="BR459" s="535"/>
      <c r="BS459" s="535"/>
      <c r="BT459" s="535"/>
    </row>
    <row r="460" spans="2:72">
      <c r="B460" s="535"/>
      <c r="C460" s="535"/>
      <c r="D460" s="535"/>
      <c r="E460" s="535"/>
      <c r="F460" s="493" t="e">
        <f>VLOOKUP(E460,'Trade Code'!A:B,2,FALSE)</f>
        <v>#N/A</v>
      </c>
      <c r="G460" s="535"/>
      <c r="H460" s="535"/>
      <c r="I460" s="535"/>
      <c r="J460" s="535"/>
      <c r="K460" s="535"/>
      <c r="L460" s="535"/>
      <c r="M460" s="535"/>
      <c r="N460" s="535"/>
      <c r="O460" s="535"/>
      <c r="P460" s="535"/>
      <c r="Q460" s="535"/>
      <c r="R460" s="535"/>
      <c r="S460" s="535"/>
      <c r="T460" s="535"/>
      <c r="U460" s="535"/>
      <c r="V460" s="535"/>
      <c r="W460" s="535"/>
      <c r="X460" s="535"/>
      <c r="Y460" s="535"/>
      <c r="Z460" s="535"/>
      <c r="AA460" s="535"/>
      <c r="AB460" s="535"/>
      <c r="AC460" s="535"/>
      <c r="AD460" s="535"/>
      <c r="AE460" s="535"/>
      <c r="AF460" s="535"/>
      <c r="AG460" s="535"/>
      <c r="AH460" s="535"/>
      <c r="AI460" s="535"/>
      <c r="AJ460" s="535"/>
      <c r="AK460" s="535"/>
      <c r="AL460" s="535"/>
      <c r="AM460" s="535"/>
      <c r="AN460" s="535"/>
      <c r="AO460" s="535"/>
      <c r="AP460" s="535"/>
      <c r="AQ460" s="535"/>
      <c r="AR460" s="535"/>
      <c r="AS460" s="535"/>
      <c r="AT460" s="535"/>
      <c r="AU460" s="535"/>
      <c r="AV460" s="535"/>
      <c r="AW460" s="535"/>
      <c r="AX460" s="535"/>
      <c r="AY460" s="535"/>
      <c r="AZ460" s="535"/>
      <c r="BA460" s="535"/>
      <c r="BB460" s="535"/>
      <c r="BC460" s="535"/>
      <c r="BD460" s="535"/>
      <c r="BE460" s="535"/>
      <c r="BF460" s="535"/>
      <c r="BG460" s="535"/>
      <c r="BH460" s="535"/>
      <c r="BI460" s="535"/>
      <c r="BJ460" s="535"/>
      <c r="BK460" s="535"/>
      <c r="BL460" s="535"/>
      <c r="BM460" s="535"/>
      <c r="BN460" s="535"/>
      <c r="BO460" s="535"/>
      <c r="BP460" s="535"/>
      <c r="BQ460" s="535"/>
      <c r="BR460" s="535"/>
      <c r="BS460" s="535"/>
      <c r="BT460" s="535"/>
    </row>
    <row r="461" spans="2:72">
      <c r="B461" s="535"/>
      <c r="C461" s="535"/>
      <c r="D461" s="535"/>
      <c r="E461" s="535"/>
      <c r="F461" s="493" t="e">
        <f>VLOOKUP(E461,'Trade Code'!A:B,2,FALSE)</f>
        <v>#N/A</v>
      </c>
      <c r="G461" s="535"/>
      <c r="H461" s="535"/>
      <c r="I461" s="535"/>
      <c r="J461" s="535"/>
      <c r="K461" s="535"/>
      <c r="L461" s="535"/>
      <c r="M461" s="535"/>
      <c r="N461" s="535"/>
      <c r="O461" s="535"/>
      <c r="P461" s="535"/>
      <c r="Q461" s="535"/>
      <c r="R461" s="535"/>
      <c r="S461" s="535"/>
      <c r="T461" s="535"/>
      <c r="U461" s="535"/>
      <c r="V461" s="535"/>
      <c r="W461" s="535"/>
      <c r="X461" s="535"/>
      <c r="Y461" s="535"/>
      <c r="Z461" s="535"/>
      <c r="AA461" s="535"/>
      <c r="AB461" s="535"/>
      <c r="AC461" s="535"/>
      <c r="AD461" s="535"/>
      <c r="AE461" s="535"/>
      <c r="AF461" s="535"/>
      <c r="AG461" s="535"/>
      <c r="AH461" s="535"/>
      <c r="AI461" s="535"/>
      <c r="AJ461" s="535"/>
      <c r="AK461" s="535"/>
      <c r="AL461" s="535"/>
      <c r="AM461" s="535"/>
      <c r="AN461" s="535"/>
      <c r="AO461" s="535"/>
      <c r="AP461" s="535"/>
      <c r="AQ461" s="535"/>
      <c r="AR461" s="535"/>
      <c r="AS461" s="535"/>
      <c r="AT461" s="535"/>
      <c r="AU461" s="535"/>
      <c r="AV461" s="535"/>
      <c r="AW461" s="535"/>
      <c r="AX461" s="535"/>
      <c r="AY461" s="535"/>
      <c r="AZ461" s="535"/>
      <c r="BA461" s="535"/>
      <c r="BB461" s="535"/>
      <c r="BC461" s="535"/>
      <c r="BD461" s="535"/>
      <c r="BE461" s="535"/>
      <c r="BF461" s="535"/>
      <c r="BG461" s="535"/>
      <c r="BH461" s="535"/>
      <c r="BI461" s="535"/>
      <c r="BJ461" s="535"/>
      <c r="BK461" s="535"/>
      <c r="BL461" s="535"/>
      <c r="BM461" s="535"/>
      <c r="BN461" s="535"/>
      <c r="BO461" s="535"/>
      <c r="BP461" s="535"/>
      <c r="BQ461" s="535"/>
      <c r="BR461" s="535"/>
      <c r="BS461" s="535"/>
      <c r="BT461" s="535"/>
    </row>
    <row r="462" spans="2:72">
      <c r="B462" s="535"/>
      <c r="C462" s="535"/>
      <c r="D462" s="535"/>
      <c r="E462" s="535"/>
      <c r="F462" s="493" t="e">
        <f>VLOOKUP(E462,'Trade Code'!A:B,2,FALSE)</f>
        <v>#N/A</v>
      </c>
      <c r="G462" s="535"/>
      <c r="H462" s="535"/>
      <c r="I462" s="535"/>
      <c r="J462" s="535"/>
      <c r="K462" s="535"/>
      <c r="L462" s="535"/>
      <c r="M462" s="535"/>
      <c r="N462" s="535"/>
      <c r="O462" s="535"/>
      <c r="P462" s="535"/>
      <c r="Q462" s="535"/>
      <c r="R462" s="535"/>
      <c r="S462" s="535"/>
      <c r="T462" s="535"/>
      <c r="U462" s="535"/>
      <c r="V462" s="535"/>
      <c r="W462" s="535"/>
      <c r="X462" s="535"/>
      <c r="Y462" s="535"/>
      <c r="Z462" s="535"/>
      <c r="AA462" s="535"/>
      <c r="AB462" s="535"/>
      <c r="AC462" s="535"/>
      <c r="AD462" s="535"/>
      <c r="AE462" s="535"/>
      <c r="AF462" s="535"/>
      <c r="AG462" s="535"/>
      <c r="AH462" s="535"/>
      <c r="AI462" s="535"/>
      <c r="AJ462" s="535"/>
      <c r="AK462" s="535"/>
      <c r="AL462" s="535"/>
      <c r="AM462" s="535"/>
      <c r="AN462" s="535"/>
      <c r="AO462" s="535"/>
      <c r="AP462" s="535"/>
      <c r="AQ462" s="535"/>
      <c r="AR462" s="535"/>
      <c r="AS462" s="535"/>
      <c r="AT462" s="535"/>
      <c r="AU462" s="535"/>
      <c r="AV462" s="535"/>
      <c r="AW462" s="535"/>
      <c r="AX462" s="535"/>
      <c r="AY462" s="535"/>
      <c r="AZ462" s="535"/>
      <c r="BA462" s="535"/>
      <c r="BB462" s="535"/>
      <c r="BC462" s="535"/>
      <c r="BD462" s="535"/>
      <c r="BE462" s="535"/>
      <c r="BF462" s="535"/>
      <c r="BG462" s="535"/>
      <c r="BH462" s="535"/>
      <c r="BI462" s="535"/>
      <c r="BJ462" s="535"/>
      <c r="BK462" s="535"/>
      <c r="BL462" s="535"/>
      <c r="BM462" s="535"/>
      <c r="BN462" s="535"/>
      <c r="BO462" s="535"/>
      <c r="BP462" s="535"/>
      <c r="BQ462" s="535"/>
      <c r="BR462" s="535"/>
      <c r="BS462" s="535"/>
      <c r="BT462" s="535"/>
    </row>
    <row r="463" spans="2:72">
      <c r="B463" s="535"/>
      <c r="C463" s="535"/>
      <c r="D463" s="535"/>
      <c r="E463" s="535"/>
      <c r="F463" s="493" t="e">
        <f>VLOOKUP(E463,'Trade Code'!A:B,2,FALSE)</f>
        <v>#N/A</v>
      </c>
      <c r="G463" s="535"/>
      <c r="H463" s="535"/>
      <c r="I463" s="535"/>
      <c r="J463" s="535"/>
      <c r="K463" s="535"/>
      <c r="L463" s="535"/>
      <c r="M463" s="535"/>
      <c r="N463" s="535"/>
      <c r="O463" s="535"/>
      <c r="P463" s="535"/>
      <c r="Q463" s="535"/>
      <c r="R463" s="535"/>
      <c r="S463" s="535"/>
      <c r="T463" s="535"/>
      <c r="U463" s="535"/>
      <c r="V463" s="535"/>
      <c r="W463" s="535"/>
      <c r="X463" s="535"/>
      <c r="Y463" s="535"/>
      <c r="Z463" s="535"/>
      <c r="AA463" s="535"/>
      <c r="AB463" s="535"/>
      <c r="AC463" s="535"/>
      <c r="AD463" s="535"/>
      <c r="AE463" s="535"/>
      <c r="AF463" s="535"/>
      <c r="AG463" s="535"/>
      <c r="AH463" s="535"/>
      <c r="AI463" s="535"/>
      <c r="AJ463" s="535"/>
      <c r="AK463" s="535"/>
      <c r="AL463" s="535"/>
      <c r="AM463" s="535"/>
      <c r="AN463" s="535"/>
      <c r="AO463" s="535"/>
      <c r="AP463" s="535"/>
      <c r="AQ463" s="535"/>
      <c r="AR463" s="535"/>
      <c r="AS463" s="535"/>
      <c r="AT463" s="535"/>
      <c r="AU463" s="535"/>
      <c r="AV463" s="535"/>
      <c r="AW463" s="535"/>
      <c r="AX463" s="535"/>
      <c r="AY463" s="535"/>
      <c r="AZ463" s="535"/>
      <c r="BA463" s="535"/>
      <c r="BB463" s="535"/>
      <c r="BC463" s="535"/>
      <c r="BD463" s="535"/>
      <c r="BE463" s="535"/>
      <c r="BF463" s="535"/>
      <c r="BG463" s="535"/>
      <c r="BH463" s="535"/>
      <c r="BI463" s="535"/>
      <c r="BJ463" s="535"/>
      <c r="BK463" s="535"/>
      <c r="BL463" s="535"/>
      <c r="BM463" s="535"/>
      <c r="BN463" s="535"/>
      <c r="BO463" s="535"/>
      <c r="BP463" s="535"/>
      <c r="BQ463" s="535"/>
      <c r="BR463" s="535"/>
      <c r="BS463" s="535"/>
      <c r="BT463" s="535"/>
    </row>
    <row r="464" spans="2:72">
      <c r="B464" s="535"/>
      <c r="C464" s="535"/>
      <c r="D464" s="535"/>
      <c r="E464" s="535"/>
      <c r="F464" s="493" t="e">
        <f>VLOOKUP(E464,'Trade Code'!A:B,2,FALSE)</f>
        <v>#N/A</v>
      </c>
      <c r="G464" s="535"/>
      <c r="H464" s="535"/>
      <c r="I464" s="535"/>
      <c r="J464" s="535"/>
      <c r="K464" s="535"/>
      <c r="L464" s="535"/>
      <c r="M464" s="535"/>
      <c r="N464" s="535"/>
      <c r="O464" s="535"/>
      <c r="P464" s="535"/>
      <c r="Q464" s="535"/>
      <c r="R464" s="535"/>
      <c r="S464" s="535"/>
      <c r="T464" s="535"/>
      <c r="U464" s="535"/>
      <c r="V464" s="535"/>
      <c r="W464" s="535"/>
      <c r="X464" s="535"/>
      <c r="Y464" s="535"/>
      <c r="Z464" s="535"/>
      <c r="AA464" s="535"/>
      <c r="AB464" s="535"/>
      <c r="AC464" s="535"/>
      <c r="AD464" s="535"/>
      <c r="AE464" s="535"/>
      <c r="AF464" s="535"/>
      <c r="AG464" s="535"/>
      <c r="AH464" s="535"/>
      <c r="AI464" s="535"/>
      <c r="AJ464" s="535"/>
      <c r="AK464" s="535"/>
      <c r="AL464" s="535"/>
      <c r="AM464" s="535"/>
      <c r="AN464" s="535"/>
      <c r="AO464" s="535"/>
      <c r="AP464" s="535"/>
      <c r="AQ464" s="535"/>
      <c r="AR464" s="535"/>
      <c r="AS464" s="535"/>
      <c r="AT464" s="535"/>
      <c r="AU464" s="535"/>
      <c r="AV464" s="535"/>
      <c r="AW464" s="535"/>
      <c r="AX464" s="535"/>
      <c r="AY464" s="535"/>
      <c r="AZ464" s="535"/>
      <c r="BA464" s="535"/>
      <c r="BB464" s="535"/>
      <c r="BC464" s="535"/>
      <c r="BD464" s="535"/>
      <c r="BE464" s="535"/>
      <c r="BF464" s="535"/>
      <c r="BG464" s="535"/>
      <c r="BH464" s="535"/>
      <c r="BI464" s="535"/>
      <c r="BJ464" s="535"/>
      <c r="BK464" s="535"/>
      <c r="BL464" s="535"/>
      <c r="BM464" s="535"/>
      <c r="BN464" s="535"/>
      <c r="BO464" s="535"/>
      <c r="BP464" s="535"/>
      <c r="BQ464" s="535"/>
      <c r="BR464" s="535"/>
      <c r="BS464" s="535"/>
      <c r="BT464" s="535"/>
    </row>
    <row r="465" spans="2:72">
      <c r="B465" s="535"/>
      <c r="C465" s="535"/>
      <c r="D465" s="535"/>
      <c r="E465" s="535"/>
      <c r="F465" s="493" t="e">
        <f>VLOOKUP(E465,'Trade Code'!A:B,2,FALSE)</f>
        <v>#N/A</v>
      </c>
      <c r="G465" s="535"/>
      <c r="H465" s="535"/>
      <c r="I465" s="535"/>
      <c r="J465" s="535"/>
      <c r="K465" s="535"/>
      <c r="L465" s="535"/>
      <c r="M465" s="535"/>
      <c r="N465" s="535"/>
      <c r="O465" s="535"/>
      <c r="P465" s="535"/>
      <c r="Q465" s="535"/>
      <c r="R465" s="535"/>
      <c r="S465" s="535"/>
      <c r="T465" s="535"/>
      <c r="U465" s="535"/>
      <c r="V465" s="535"/>
      <c r="W465" s="535"/>
      <c r="X465" s="535"/>
      <c r="Y465" s="535"/>
      <c r="Z465" s="535"/>
      <c r="AA465" s="535"/>
      <c r="AB465" s="535"/>
      <c r="AC465" s="535"/>
      <c r="AD465" s="535"/>
      <c r="AE465" s="535"/>
      <c r="AF465" s="535"/>
      <c r="AG465" s="535"/>
      <c r="AH465" s="535"/>
      <c r="AI465" s="535"/>
      <c r="AJ465" s="535"/>
      <c r="AK465" s="535"/>
      <c r="AL465" s="535"/>
      <c r="AM465" s="535"/>
      <c r="AN465" s="535"/>
      <c r="AO465" s="535"/>
      <c r="AP465" s="535"/>
      <c r="AQ465" s="535"/>
      <c r="AR465" s="535"/>
      <c r="AS465" s="535"/>
      <c r="AT465" s="535"/>
      <c r="AU465" s="535"/>
      <c r="AV465" s="535"/>
      <c r="AW465" s="535"/>
      <c r="AX465" s="535"/>
      <c r="AY465" s="535"/>
      <c r="AZ465" s="535"/>
      <c r="BA465" s="535"/>
      <c r="BB465" s="535"/>
      <c r="BC465" s="535"/>
      <c r="BD465" s="535"/>
      <c r="BE465" s="535"/>
      <c r="BF465" s="535"/>
      <c r="BG465" s="535"/>
      <c r="BH465" s="535"/>
      <c r="BI465" s="535"/>
      <c r="BJ465" s="535"/>
      <c r="BK465" s="535"/>
      <c r="BL465" s="535"/>
      <c r="BM465" s="535"/>
      <c r="BN465" s="535"/>
      <c r="BO465" s="535"/>
      <c r="BP465" s="535"/>
      <c r="BQ465" s="535"/>
      <c r="BR465" s="535"/>
      <c r="BS465" s="535"/>
      <c r="BT465" s="535"/>
    </row>
    <row r="466" spans="2:72">
      <c r="B466" s="535"/>
      <c r="C466" s="535"/>
      <c r="D466" s="535"/>
      <c r="E466" s="535"/>
      <c r="F466" s="493" t="e">
        <f>VLOOKUP(E466,'Trade Code'!A:B,2,FALSE)</f>
        <v>#N/A</v>
      </c>
      <c r="G466" s="535"/>
      <c r="H466" s="535"/>
      <c r="I466" s="535"/>
      <c r="J466" s="535"/>
      <c r="K466" s="535"/>
      <c r="L466" s="535"/>
      <c r="M466" s="535"/>
      <c r="N466" s="535"/>
      <c r="O466" s="535"/>
      <c r="P466" s="535"/>
      <c r="Q466" s="535"/>
      <c r="R466" s="535"/>
      <c r="S466" s="535"/>
      <c r="T466" s="535"/>
      <c r="U466" s="535"/>
      <c r="V466" s="535"/>
      <c r="W466" s="535"/>
      <c r="X466" s="535"/>
      <c r="Y466" s="535"/>
      <c r="Z466" s="535"/>
      <c r="AA466" s="535"/>
      <c r="AB466" s="535"/>
      <c r="AC466" s="535"/>
      <c r="AD466" s="535"/>
      <c r="AE466" s="535"/>
      <c r="AF466" s="535"/>
      <c r="AG466" s="535"/>
      <c r="AH466" s="535"/>
      <c r="AI466" s="535"/>
      <c r="AJ466" s="535"/>
      <c r="AK466" s="535"/>
      <c r="AL466" s="535"/>
      <c r="AM466" s="535"/>
      <c r="AN466" s="535"/>
      <c r="AO466" s="535"/>
      <c r="AP466" s="535"/>
      <c r="AQ466" s="535"/>
      <c r="AR466" s="535"/>
      <c r="AS466" s="535"/>
      <c r="AT466" s="535"/>
      <c r="AU466" s="535"/>
      <c r="AV466" s="535"/>
      <c r="AW466" s="535"/>
      <c r="AX466" s="535"/>
      <c r="AY466" s="535"/>
      <c r="AZ466" s="535"/>
      <c r="BA466" s="535"/>
      <c r="BB466" s="535"/>
      <c r="BC466" s="535"/>
      <c r="BD466" s="535"/>
      <c r="BE466" s="535"/>
      <c r="BF466" s="535"/>
      <c r="BG466" s="535"/>
      <c r="BH466" s="535"/>
      <c r="BI466" s="535"/>
      <c r="BJ466" s="535"/>
      <c r="BK466" s="535"/>
      <c r="BL466" s="535"/>
      <c r="BM466" s="535"/>
      <c r="BN466" s="535"/>
      <c r="BO466" s="535"/>
      <c r="BP466" s="535"/>
      <c r="BQ466" s="535"/>
      <c r="BR466" s="535"/>
      <c r="BS466" s="535"/>
      <c r="BT466" s="535"/>
    </row>
    <row r="467" spans="2:72">
      <c r="B467" s="535"/>
      <c r="C467" s="535"/>
      <c r="D467" s="535"/>
      <c r="E467" s="535"/>
      <c r="F467" s="493" t="e">
        <f>VLOOKUP(E467,'Trade Code'!A:B,2,FALSE)</f>
        <v>#N/A</v>
      </c>
      <c r="G467" s="535"/>
      <c r="H467" s="535"/>
      <c r="I467" s="535"/>
      <c r="J467" s="535"/>
      <c r="K467" s="535"/>
      <c r="L467" s="535"/>
      <c r="M467" s="535"/>
      <c r="N467" s="535"/>
      <c r="O467" s="535"/>
      <c r="P467" s="535"/>
      <c r="Q467" s="535"/>
      <c r="R467" s="535"/>
      <c r="S467" s="535"/>
      <c r="T467" s="535"/>
      <c r="U467" s="535"/>
      <c r="V467" s="535"/>
      <c r="W467" s="535"/>
      <c r="X467" s="535"/>
      <c r="Y467" s="535"/>
      <c r="Z467" s="535"/>
      <c r="AA467" s="535"/>
      <c r="AB467" s="535"/>
      <c r="AC467" s="535"/>
      <c r="AD467" s="535"/>
      <c r="AE467" s="535"/>
      <c r="AF467" s="535"/>
      <c r="AG467" s="535"/>
      <c r="AH467" s="535"/>
      <c r="AI467" s="535"/>
      <c r="AJ467" s="535"/>
      <c r="AK467" s="535"/>
      <c r="AL467" s="535"/>
      <c r="AM467" s="535"/>
      <c r="AN467" s="535"/>
      <c r="AO467" s="535"/>
      <c r="AP467" s="535"/>
      <c r="AQ467" s="535"/>
      <c r="AR467" s="535"/>
      <c r="AS467" s="535"/>
      <c r="AT467" s="535"/>
      <c r="AU467" s="535"/>
      <c r="AV467" s="535"/>
      <c r="AW467" s="535"/>
      <c r="AX467" s="535"/>
      <c r="AY467" s="535"/>
      <c r="AZ467" s="535"/>
      <c r="BA467" s="535"/>
      <c r="BB467" s="535"/>
      <c r="BC467" s="535"/>
      <c r="BD467" s="535"/>
      <c r="BE467" s="535"/>
      <c r="BF467" s="535"/>
      <c r="BG467" s="535"/>
      <c r="BH467" s="535"/>
      <c r="BI467" s="535"/>
      <c r="BJ467" s="535"/>
      <c r="BK467" s="535"/>
      <c r="BL467" s="535"/>
      <c r="BM467" s="535"/>
      <c r="BN467" s="535"/>
      <c r="BO467" s="535"/>
      <c r="BP467" s="535"/>
      <c r="BQ467" s="535"/>
      <c r="BR467" s="535"/>
      <c r="BS467" s="535"/>
      <c r="BT467" s="535"/>
    </row>
    <row r="468" spans="2:72">
      <c r="B468" s="535"/>
      <c r="C468" s="535"/>
      <c r="D468" s="535"/>
      <c r="E468" s="535"/>
      <c r="F468" s="493" t="e">
        <f>VLOOKUP(E468,'Trade Code'!A:B,2,FALSE)</f>
        <v>#N/A</v>
      </c>
      <c r="G468" s="535"/>
      <c r="H468" s="535"/>
      <c r="I468" s="535"/>
      <c r="J468" s="535"/>
      <c r="K468" s="535"/>
      <c r="L468" s="535"/>
      <c r="M468" s="535"/>
      <c r="N468" s="535"/>
      <c r="O468" s="535"/>
      <c r="P468" s="535"/>
      <c r="Q468" s="535"/>
      <c r="R468" s="535"/>
      <c r="S468" s="535"/>
      <c r="T468" s="535"/>
      <c r="U468" s="535"/>
      <c r="V468" s="535"/>
      <c r="W468" s="535"/>
      <c r="X468" s="535"/>
      <c r="Y468" s="535"/>
      <c r="Z468" s="535"/>
      <c r="AA468" s="535"/>
      <c r="AB468" s="535"/>
      <c r="AC468" s="535"/>
      <c r="AD468" s="535"/>
      <c r="AE468" s="535"/>
      <c r="AF468" s="535"/>
      <c r="AG468" s="535"/>
      <c r="AH468" s="535"/>
      <c r="AI468" s="535"/>
      <c r="AJ468" s="535"/>
      <c r="AK468" s="535"/>
      <c r="AL468" s="535"/>
      <c r="AM468" s="535"/>
      <c r="AN468" s="535"/>
      <c r="AO468" s="535"/>
      <c r="AP468" s="535"/>
      <c r="AQ468" s="535"/>
      <c r="AR468" s="535"/>
      <c r="AS468" s="535"/>
      <c r="AT468" s="535"/>
      <c r="AU468" s="535"/>
      <c r="AV468" s="535"/>
      <c r="AW468" s="535"/>
      <c r="AX468" s="535"/>
      <c r="AY468" s="535"/>
      <c r="AZ468" s="535"/>
      <c r="BA468" s="535"/>
      <c r="BB468" s="535"/>
      <c r="BC468" s="535"/>
      <c r="BD468" s="535"/>
      <c r="BE468" s="535"/>
      <c r="BF468" s="535"/>
      <c r="BG468" s="535"/>
      <c r="BH468" s="535"/>
      <c r="BI468" s="535"/>
      <c r="BJ468" s="535"/>
      <c r="BK468" s="535"/>
      <c r="BL468" s="535"/>
      <c r="BM468" s="535"/>
      <c r="BN468" s="535"/>
      <c r="BO468" s="535"/>
      <c r="BP468" s="535"/>
      <c r="BQ468" s="535"/>
      <c r="BR468" s="535"/>
      <c r="BS468" s="535"/>
      <c r="BT468" s="535"/>
    </row>
    <row r="469" spans="2:72">
      <c r="B469" s="535"/>
      <c r="C469" s="535"/>
      <c r="D469" s="535"/>
      <c r="E469" s="535"/>
      <c r="F469" s="493" t="e">
        <f>VLOOKUP(E469,'Trade Code'!A:B,2,FALSE)</f>
        <v>#N/A</v>
      </c>
      <c r="G469" s="535"/>
      <c r="H469" s="535"/>
      <c r="I469" s="535"/>
      <c r="J469" s="535"/>
      <c r="K469" s="535"/>
      <c r="L469" s="535"/>
      <c r="M469" s="535"/>
      <c r="N469" s="535"/>
      <c r="O469" s="535"/>
      <c r="P469" s="535"/>
      <c r="Q469" s="535"/>
      <c r="R469" s="535"/>
      <c r="S469" s="535"/>
      <c r="T469" s="535"/>
      <c r="U469" s="535"/>
      <c r="V469" s="535"/>
      <c r="W469" s="535"/>
      <c r="X469" s="535"/>
      <c r="Y469" s="535"/>
      <c r="Z469" s="535"/>
      <c r="AA469" s="535"/>
      <c r="AB469" s="535"/>
      <c r="AC469" s="535"/>
      <c r="AD469" s="535"/>
      <c r="AE469" s="535"/>
      <c r="AF469" s="535"/>
      <c r="AG469" s="535"/>
      <c r="AH469" s="535"/>
      <c r="AI469" s="535"/>
      <c r="AJ469" s="535"/>
      <c r="AK469" s="535"/>
      <c r="AL469" s="535"/>
      <c r="AM469" s="535"/>
      <c r="AN469" s="535"/>
      <c r="AO469" s="535"/>
      <c r="AP469" s="535"/>
      <c r="AQ469" s="535"/>
      <c r="AR469" s="535"/>
      <c r="AS469" s="535"/>
      <c r="AT469" s="535"/>
      <c r="AU469" s="535"/>
      <c r="AV469" s="535"/>
      <c r="AW469" s="535"/>
      <c r="AX469" s="535"/>
      <c r="AY469" s="535"/>
      <c r="AZ469" s="535"/>
      <c r="BA469" s="535"/>
      <c r="BB469" s="535"/>
      <c r="BC469" s="535"/>
      <c r="BD469" s="535"/>
      <c r="BE469" s="535"/>
      <c r="BF469" s="535"/>
      <c r="BG469" s="535"/>
      <c r="BH469" s="535"/>
      <c r="BI469" s="535"/>
      <c r="BJ469" s="535"/>
      <c r="BK469" s="535"/>
      <c r="BL469" s="535"/>
      <c r="BM469" s="535"/>
      <c r="BN469" s="535"/>
      <c r="BO469" s="535"/>
      <c r="BP469" s="535"/>
      <c r="BQ469" s="535"/>
      <c r="BR469" s="535"/>
      <c r="BS469" s="535"/>
      <c r="BT469" s="535"/>
    </row>
    <row r="470" spans="2:72">
      <c r="B470" s="535"/>
      <c r="C470" s="535"/>
      <c r="D470" s="535"/>
      <c r="E470" s="535"/>
      <c r="F470" s="493" t="e">
        <f>VLOOKUP(E470,'Trade Code'!A:B,2,FALSE)</f>
        <v>#N/A</v>
      </c>
      <c r="G470" s="535"/>
      <c r="H470" s="535"/>
      <c r="I470" s="535"/>
      <c r="J470" s="535"/>
      <c r="K470" s="535"/>
      <c r="L470" s="535"/>
      <c r="M470" s="535"/>
      <c r="N470" s="535"/>
      <c r="O470" s="535"/>
      <c r="P470" s="535"/>
      <c r="Q470" s="535"/>
      <c r="R470" s="535"/>
      <c r="S470" s="535"/>
      <c r="T470" s="535"/>
      <c r="U470" s="535"/>
      <c r="V470" s="535"/>
      <c r="W470" s="535"/>
      <c r="X470" s="535"/>
      <c r="Y470" s="535"/>
      <c r="Z470" s="535"/>
      <c r="AA470" s="535"/>
      <c r="AB470" s="535"/>
      <c r="AC470" s="535"/>
      <c r="AD470" s="535"/>
      <c r="AE470" s="535"/>
      <c r="AF470" s="535"/>
      <c r="AG470" s="535"/>
      <c r="AH470" s="535"/>
      <c r="AI470" s="535"/>
      <c r="AJ470" s="535"/>
      <c r="AK470" s="535"/>
      <c r="AL470" s="535"/>
      <c r="AM470" s="535"/>
      <c r="AN470" s="535"/>
      <c r="AO470" s="535"/>
      <c r="AP470" s="535"/>
      <c r="AQ470" s="535"/>
      <c r="AR470" s="535"/>
      <c r="AS470" s="535"/>
      <c r="AT470" s="535"/>
      <c r="AU470" s="535"/>
      <c r="AV470" s="535"/>
      <c r="AW470" s="535"/>
      <c r="AX470" s="535"/>
      <c r="AY470" s="535"/>
      <c r="AZ470" s="535"/>
      <c r="BA470" s="535"/>
      <c r="BB470" s="535"/>
      <c r="BC470" s="535"/>
      <c r="BD470" s="535"/>
      <c r="BE470" s="535"/>
      <c r="BF470" s="535"/>
      <c r="BG470" s="535"/>
      <c r="BH470" s="535"/>
      <c r="BI470" s="535"/>
      <c r="BJ470" s="535"/>
      <c r="BK470" s="535"/>
      <c r="BL470" s="535"/>
      <c r="BM470" s="535"/>
      <c r="BN470" s="535"/>
      <c r="BO470" s="535"/>
      <c r="BP470" s="535"/>
      <c r="BQ470" s="535"/>
      <c r="BR470" s="535"/>
      <c r="BS470" s="535"/>
      <c r="BT470" s="535"/>
    </row>
    <row r="471" spans="2:72">
      <c r="B471" s="535"/>
      <c r="C471" s="535"/>
      <c r="D471" s="535"/>
      <c r="E471" s="535"/>
      <c r="F471" s="493" t="e">
        <f>VLOOKUP(E471,'Trade Code'!A:B,2,FALSE)</f>
        <v>#N/A</v>
      </c>
      <c r="G471" s="535"/>
      <c r="H471" s="535"/>
      <c r="I471" s="535"/>
      <c r="J471" s="535"/>
      <c r="K471" s="535"/>
      <c r="L471" s="535"/>
      <c r="M471" s="535"/>
      <c r="N471" s="535"/>
      <c r="O471" s="535"/>
      <c r="P471" s="535"/>
      <c r="Q471" s="535"/>
      <c r="R471" s="535"/>
      <c r="S471" s="535"/>
      <c r="T471" s="535"/>
      <c r="U471" s="535"/>
      <c r="V471" s="535"/>
      <c r="W471" s="535"/>
      <c r="X471" s="535"/>
      <c r="Y471" s="535"/>
      <c r="Z471" s="535"/>
      <c r="AA471" s="535"/>
      <c r="AB471" s="535"/>
      <c r="AC471" s="535"/>
      <c r="AD471" s="535"/>
      <c r="AE471" s="535"/>
      <c r="AF471" s="535"/>
      <c r="AG471" s="535"/>
      <c r="AH471" s="535"/>
      <c r="AI471" s="535"/>
      <c r="AJ471" s="535"/>
      <c r="AK471" s="535"/>
      <c r="AL471" s="535"/>
      <c r="AM471" s="535"/>
      <c r="AN471" s="535"/>
      <c r="AO471" s="535"/>
      <c r="AP471" s="535"/>
      <c r="AQ471" s="535"/>
      <c r="AR471" s="535"/>
      <c r="AS471" s="535"/>
      <c r="AT471" s="535"/>
      <c r="AU471" s="535"/>
      <c r="AV471" s="535"/>
      <c r="AW471" s="535"/>
      <c r="AX471" s="535"/>
      <c r="AY471" s="535"/>
      <c r="AZ471" s="535"/>
      <c r="BA471" s="535"/>
      <c r="BB471" s="535"/>
      <c r="BC471" s="535"/>
      <c r="BD471" s="535"/>
      <c r="BE471" s="535"/>
      <c r="BF471" s="535"/>
      <c r="BG471" s="535"/>
      <c r="BH471" s="535"/>
      <c r="BI471" s="535"/>
      <c r="BJ471" s="535"/>
      <c r="BK471" s="535"/>
      <c r="BL471" s="535"/>
      <c r="BM471" s="535"/>
      <c r="BN471" s="535"/>
      <c r="BO471" s="535"/>
      <c r="BP471" s="535"/>
      <c r="BQ471" s="535"/>
      <c r="BR471" s="535"/>
      <c r="BS471" s="535"/>
      <c r="BT471" s="535"/>
    </row>
    <row r="472" spans="2:72">
      <c r="B472" s="535"/>
      <c r="C472" s="535"/>
      <c r="D472" s="535"/>
      <c r="E472" s="535"/>
      <c r="F472" s="493" t="e">
        <f>VLOOKUP(E472,'Trade Code'!A:B,2,FALSE)</f>
        <v>#N/A</v>
      </c>
      <c r="G472" s="535"/>
      <c r="H472" s="535"/>
      <c r="I472" s="535"/>
      <c r="J472" s="535"/>
      <c r="K472" s="535"/>
      <c r="L472" s="535"/>
      <c r="M472" s="535"/>
      <c r="N472" s="535"/>
      <c r="O472" s="535"/>
      <c r="P472" s="535"/>
      <c r="Q472" s="535"/>
      <c r="R472" s="535"/>
      <c r="S472" s="535"/>
      <c r="T472" s="535"/>
      <c r="U472" s="535"/>
      <c r="V472" s="535"/>
      <c r="W472" s="535"/>
      <c r="X472" s="535"/>
      <c r="Y472" s="535"/>
      <c r="Z472" s="535"/>
      <c r="AA472" s="535"/>
      <c r="AB472" s="535"/>
      <c r="AC472" s="535"/>
      <c r="AD472" s="535"/>
      <c r="AE472" s="535"/>
      <c r="AF472" s="535"/>
      <c r="AG472" s="535"/>
      <c r="AH472" s="535"/>
      <c r="AI472" s="535"/>
      <c r="AJ472" s="535"/>
      <c r="AK472" s="535"/>
      <c r="AL472" s="535"/>
      <c r="AM472" s="535"/>
      <c r="AN472" s="535"/>
      <c r="AO472" s="535"/>
      <c r="AP472" s="535"/>
      <c r="AQ472" s="535"/>
      <c r="AR472" s="535"/>
      <c r="AS472" s="535"/>
      <c r="AT472" s="535"/>
      <c r="AU472" s="535"/>
      <c r="AV472" s="535"/>
      <c r="AW472" s="535"/>
      <c r="AX472" s="535"/>
      <c r="AY472" s="535"/>
      <c r="AZ472" s="535"/>
      <c r="BA472" s="535"/>
      <c r="BB472" s="535"/>
      <c r="BC472" s="535"/>
      <c r="BD472" s="535"/>
      <c r="BE472" s="535"/>
      <c r="BF472" s="535"/>
      <c r="BG472" s="535"/>
      <c r="BH472" s="535"/>
      <c r="BI472" s="535"/>
      <c r="BJ472" s="535"/>
      <c r="BK472" s="535"/>
      <c r="BL472" s="535"/>
      <c r="BM472" s="535"/>
      <c r="BN472" s="535"/>
      <c r="BO472" s="535"/>
      <c r="BP472" s="535"/>
      <c r="BQ472" s="535"/>
      <c r="BR472" s="535"/>
      <c r="BS472" s="535"/>
      <c r="BT472" s="535"/>
    </row>
    <row r="473" spans="2:72">
      <c r="B473" s="535"/>
      <c r="C473" s="535"/>
      <c r="D473" s="535"/>
      <c r="E473" s="535"/>
      <c r="F473" s="493" t="e">
        <f>VLOOKUP(E473,'Trade Code'!A:B,2,FALSE)</f>
        <v>#N/A</v>
      </c>
      <c r="G473" s="535"/>
      <c r="H473" s="535"/>
      <c r="I473" s="535"/>
      <c r="J473" s="535"/>
      <c r="K473" s="535"/>
      <c r="L473" s="535"/>
      <c r="M473" s="535"/>
      <c r="N473" s="535"/>
      <c r="O473" s="535"/>
      <c r="P473" s="535"/>
      <c r="Q473" s="535"/>
      <c r="R473" s="535"/>
      <c r="S473" s="535"/>
      <c r="T473" s="535"/>
      <c r="U473" s="535"/>
      <c r="V473" s="535"/>
      <c r="W473" s="535"/>
      <c r="X473" s="535"/>
      <c r="Y473" s="535"/>
      <c r="Z473" s="535"/>
      <c r="AA473" s="535"/>
      <c r="AB473" s="535"/>
      <c r="AC473" s="535"/>
      <c r="AD473" s="535"/>
      <c r="AE473" s="535"/>
      <c r="AF473" s="535"/>
      <c r="AG473" s="535"/>
      <c r="AH473" s="535"/>
      <c r="AI473" s="535"/>
      <c r="AJ473" s="535"/>
      <c r="AK473" s="535"/>
      <c r="AL473" s="535"/>
      <c r="AM473" s="535"/>
      <c r="AN473" s="535"/>
      <c r="AO473" s="535"/>
      <c r="AP473" s="535"/>
      <c r="AQ473" s="535"/>
      <c r="AR473" s="535"/>
      <c r="AS473" s="535"/>
      <c r="AT473" s="535"/>
      <c r="AU473" s="535"/>
      <c r="AV473" s="535"/>
      <c r="AW473" s="535"/>
      <c r="AX473" s="535"/>
      <c r="AY473" s="535"/>
      <c r="AZ473" s="535"/>
      <c r="BA473" s="535"/>
      <c r="BB473" s="535"/>
      <c r="BC473" s="535"/>
      <c r="BD473" s="535"/>
      <c r="BE473" s="535"/>
      <c r="BF473" s="535"/>
      <c r="BG473" s="535"/>
      <c r="BH473" s="535"/>
      <c r="BI473" s="535"/>
      <c r="BJ473" s="535"/>
      <c r="BK473" s="535"/>
      <c r="BL473" s="535"/>
      <c r="BM473" s="535"/>
      <c r="BN473" s="535"/>
      <c r="BO473" s="535"/>
      <c r="BP473" s="535"/>
      <c r="BQ473" s="535"/>
      <c r="BR473" s="535"/>
      <c r="BS473" s="535"/>
      <c r="BT473" s="535"/>
    </row>
    <row r="474" spans="2:72">
      <c r="B474" s="535"/>
      <c r="C474" s="535"/>
      <c r="D474" s="535"/>
      <c r="E474" s="535"/>
      <c r="F474" s="493" t="e">
        <f>VLOOKUP(E474,'Trade Code'!A:B,2,FALSE)</f>
        <v>#N/A</v>
      </c>
      <c r="G474" s="535"/>
      <c r="H474" s="535"/>
      <c r="I474" s="535"/>
      <c r="J474" s="535"/>
      <c r="K474" s="535"/>
      <c r="L474" s="535"/>
      <c r="M474" s="535"/>
      <c r="N474" s="535"/>
      <c r="O474" s="535"/>
      <c r="P474" s="535"/>
      <c r="Q474" s="535"/>
      <c r="R474" s="535"/>
      <c r="S474" s="535"/>
      <c r="T474" s="535"/>
      <c r="U474" s="535"/>
      <c r="V474" s="535"/>
      <c r="W474" s="535"/>
      <c r="X474" s="535"/>
      <c r="Y474" s="535"/>
      <c r="Z474" s="535"/>
      <c r="AA474" s="535"/>
      <c r="AB474" s="535"/>
      <c r="AC474" s="535"/>
      <c r="AD474" s="535"/>
      <c r="AE474" s="535"/>
      <c r="AF474" s="535"/>
      <c r="AG474" s="535"/>
      <c r="AH474" s="535"/>
      <c r="AI474" s="535"/>
      <c r="AJ474" s="535"/>
      <c r="AK474" s="535"/>
      <c r="AL474" s="535"/>
      <c r="AM474" s="535"/>
      <c r="AN474" s="535"/>
      <c r="AO474" s="535"/>
      <c r="AP474" s="535"/>
      <c r="AQ474" s="535"/>
      <c r="AR474" s="535"/>
      <c r="AS474" s="535"/>
      <c r="AT474" s="535"/>
      <c r="AU474" s="535"/>
      <c r="AV474" s="535"/>
      <c r="AW474" s="535"/>
      <c r="AX474" s="535"/>
      <c r="AY474" s="535"/>
      <c r="AZ474" s="535"/>
      <c r="BA474" s="535"/>
      <c r="BB474" s="535"/>
      <c r="BC474" s="535"/>
      <c r="BD474" s="535"/>
      <c r="BE474" s="535"/>
      <c r="BF474" s="535"/>
      <c r="BG474" s="535"/>
      <c r="BH474" s="535"/>
      <c r="BI474" s="535"/>
      <c r="BJ474" s="535"/>
      <c r="BK474" s="535"/>
      <c r="BL474" s="535"/>
      <c r="BM474" s="535"/>
      <c r="BN474" s="535"/>
      <c r="BO474" s="535"/>
      <c r="BP474" s="535"/>
      <c r="BQ474" s="535"/>
      <c r="BR474" s="535"/>
      <c r="BS474" s="535"/>
      <c r="BT474" s="535"/>
    </row>
    <row r="475" spans="2:72">
      <c r="B475" s="535"/>
      <c r="C475" s="535"/>
      <c r="D475" s="535"/>
      <c r="E475" s="535"/>
      <c r="F475" s="493" t="e">
        <f>VLOOKUP(E475,'Trade Code'!A:B,2,FALSE)</f>
        <v>#N/A</v>
      </c>
      <c r="G475" s="535"/>
      <c r="H475" s="535"/>
      <c r="I475" s="535"/>
      <c r="J475" s="535"/>
      <c r="K475" s="535"/>
      <c r="L475" s="535"/>
      <c r="M475" s="535"/>
      <c r="N475" s="535"/>
      <c r="O475" s="535"/>
      <c r="P475" s="535"/>
      <c r="Q475" s="535"/>
      <c r="R475" s="535"/>
      <c r="S475" s="535"/>
      <c r="T475" s="535"/>
      <c r="U475" s="535"/>
      <c r="V475" s="535"/>
      <c r="W475" s="535"/>
      <c r="X475" s="535"/>
      <c r="Y475" s="535"/>
      <c r="Z475" s="535"/>
      <c r="AA475" s="535"/>
      <c r="AB475" s="535"/>
      <c r="AC475" s="535"/>
      <c r="AD475" s="535"/>
      <c r="AE475" s="535"/>
      <c r="AF475" s="535"/>
      <c r="AG475" s="535"/>
      <c r="AH475" s="535"/>
      <c r="AI475" s="535"/>
      <c r="AJ475" s="535"/>
      <c r="AK475" s="535"/>
      <c r="AL475" s="535"/>
      <c r="AM475" s="535"/>
      <c r="AN475" s="535"/>
      <c r="AO475" s="535"/>
      <c r="AP475" s="535"/>
      <c r="AQ475" s="535"/>
      <c r="AR475" s="535"/>
      <c r="AS475" s="535"/>
      <c r="AT475" s="535"/>
      <c r="AU475" s="535"/>
      <c r="AV475" s="535"/>
      <c r="AW475" s="535"/>
      <c r="AX475" s="535"/>
      <c r="AY475" s="535"/>
      <c r="AZ475" s="535"/>
      <c r="BA475" s="535"/>
      <c r="BB475" s="535"/>
      <c r="BC475" s="535"/>
      <c r="BD475" s="535"/>
      <c r="BE475" s="535"/>
      <c r="BF475" s="535"/>
      <c r="BG475" s="535"/>
      <c r="BH475" s="535"/>
      <c r="BI475" s="535"/>
      <c r="BJ475" s="535"/>
      <c r="BK475" s="535"/>
      <c r="BL475" s="535"/>
      <c r="BM475" s="535"/>
      <c r="BN475" s="535"/>
      <c r="BO475" s="535"/>
      <c r="BP475" s="535"/>
      <c r="BQ475" s="535"/>
      <c r="BR475" s="535"/>
      <c r="BS475" s="535"/>
      <c r="BT475" s="535"/>
    </row>
    <row r="476" spans="2:72">
      <c r="B476" s="535"/>
      <c r="C476" s="535"/>
      <c r="D476" s="535"/>
      <c r="E476" s="535"/>
      <c r="F476" s="493" t="e">
        <f>VLOOKUP(E476,'Trade Code'!A:B,2,FALSE)</f>
        <v>#N/A</v>
      </c>
      <c r="G476" s="535"/>
      <c r="H476" s="535"/>
      <c r="I476" s="535"/>
      <c r="J476" s="535"/>
      <c r="K476" s="535"/>
      <c r="L476" s="535"/>
      <c r="M476" s="535"/>
      <c r="N476" s="535"/>
      <c r="O476" s="535"/>
      <c r="P476" s="535"/>
      <c r="Q476" s="535"/>
      <c r="R476" s="535"/>
      <c r="S476" s="535"/>
      <c r="T476" s="535"/>
      <c r="U476" s="535"/>
      <c r="V476" s="535"/>
      <c r="W476" s="535"/>
      <c r="X476" s="535"/>
      <c r="Y476" s="535"/>
      <c r="Z476" s="535"/>
      <c r="AA476" s="535"/>
      <c r="AB476" s="535"/>
      <c r="AC476" s="535"/>
      <c r="AD476" s="535"/>
      <c r="AE476" s="535"/>
      <c r="AF476" s="535"/>
      <c r="AG476" s="535"/>
      <c r="AH476" s="535"/>
      <c r="AI476" s="535"/>
      <c r="AJ476" s="535"/>
      <c r="AK476" s="535"/>
      <c r="AL476" s="535"/>
      <c r="AM476" s="535"/>
      <c r="AN476" s="535"/>
      <c r="AO476" s="535"/>
      <c r="AP476" s="535"/>
      <c r="AQ476" s="535"/>
      <c r="AR476" s="535"/>
      <c r="AS476" s="535"/>
      <c r="AT476" s="535"/>
      <c r="AU476" s="535"/>
      <c r="AV476" s="535"/>
      <c r="AW476" s="535"/>
      <c r="AX476" s="535"/>
      <c r="AY476" s="535"/>
      <c r="AZ476" s="535"/>
      <c r="BA476" s="535"/>
      <c r="BB476" s="535"/>
      <c r="BC476" s="535"/>
      <c r="BD476" s="535"/>
      <c r="BE476" s="535"/>
      <c r="BF476" s="535"/>
      <c r="BG476" s="535"/>
      <c r="BH476" s="535"/>
      <c r="BI476" s="535"/>
      <c r="BJ476" s="535"/>
      <c r="BK476" s="535"/>
      <c r="BL476" s="535"/>
      <c r="BM476" s="535"/>
      <c r="BN476" s="535"/>
      <c r="BO476" s="535"/>
      <c r="BP476" s="535"/>
      <c r="BQ476" s="535"/>
      <c r="BR476" s="535"/>
      <c r="BS476" s="535"/>
      <c r="BT476" s="535"/>
    </row>
    <row r="477" spans="2:72">
      <c r="B477" s="535"/>
      <c r="C477" s="535"/>
      <c r="D477" s="535"/>
      <c r="E477" s="535"/>
      <c r="F477" s="493" t="e">
        <f>VLOOKUP(E477,'Trade Code'!A:B,2,FALSE)</f>
        <v>#N/A</v>
      </c>
      <c r="G477" s="535"/>
      <c r="H477" s="535"/>
      <c r="I477" s="535"/>
      <c r="J477" s="535"/>
      <c r="K477" s="535"/>
      <c r="L477" s="535"/>
      <c r="M477" s="535"/>
      <c r="N477" s="535"/>
      <c r="O477" s="535"/>
      <c r="P477" s="535"/>
      <c r="Q477" s="535"/>
      <c r="R477" s="535"/>
      <c r="S477" s="535"/>
      <c r="T477" s="535"/>
      <c r="U477" s="535"/>
      <c r="V477" s="535"/>
      <c r="W477" s="535"/>
      <c r="X477" s="535"/>
      <c r="Y477" s="535"/>
      <c r="Z477" s="535"/>
      <c r="AA477" s="535"/>
      <c r="AB477" s="535"/>
      <c r="AC477" s="535"/>
      <c r="AD477" s="535"/>
      <c r="AE477" s="535"/>
      <c r="AF477" s="535"/>
      <c r="AG477" s="535"/>
      <c r="AH477" s="535"/>
      <c r="AI477" s="535"/>
      <c r="AJ477" s="535"/>
      <c r="AK477" s="535"/>
      <c r="AL477" s="535"/>
      <c r="AM477" s="535"/>
      <c r="AN477" s="535"/>
      <c r="AO477" s="535"/>
      <c r="AP477" s="535"/>
      <c r="AQ477" s="535"/>
      <c r="AR477" s="535"/>
      <c r="AS477" s="535"/>
      <c r="AT477" s="535"/>
      <c r="AU477" s="535"/>
      <c r="AV477" s="535"/>
      <c r="AW477" s="535"/>
      <c r="AX477" s="535"/>
      <c r="AY477" s="535"/>
      <c r="AZ477" s="535"/>
      <c r="BA477" s="535"/>
      <c r="BB477" s="535"/>
      <c r="BC477" s="535"/>
      <c r="BD477" s="535"/>
      <c r="BE477" s="535"/>
      <c r="BF477" s="535"/>
      <c r="BG477" s="535"/>
      <c r="BH477" s="535"/>
      <c r="BI477" s="535"/>
      <c r="BJ477" s="535"/>
      <c r="BK477" s="535"/>
      <c r="BL477" s="535"/>
      <c r="BM477" s="535"/>
      <c r="BN477" s="535"/>
      <c r="BO477" s="535"/>
      <c r="BP477" s="535"/>
      <c r="BQ477" s="535"/>
      <c r="BR477" s="535"/>
      <c r="BS477" s="535"/>
      <c r="BT477" s="535"/>
    </row>
    <row r="478" spans="2:72">
      <c r="B478" s="535"/>
      <c r="C478" s="535"/>
      <c r="D478" s="535"/>
      <c r="E478" s="535"/>
      <c r="F478" s="493" t="e">
        <f>VLOOKUP(E478,'Trade Code'!A:B,2,FALSE)</f>
        <v>#N/A</v>
      </c>
      <c r="G478" s="535"/>
      <c r="H478" s="535"/>
      <c r="I478" s="535"/>
      <c r="J478" s="535"/>
      <c r="K478" s="535"/>
      <c r="L478" s="535"/>
      <c r="M478" s="535"/>
      <c r="N478" s="535"/>
      <c r="O478" s="535"/>
      <c r="P478" s="535"/>
      <c r="Q478" s="535"/>
      <c r="R478" s="535"/>
      <c r="S478" s="535"/>
      <c r="T478" s="535"/>
      <c r="U478" s="535"/>
      <c r="V478" s="535"/>
      <c r="W478" s="535"/>
      <c r="X478" s="535"/>
      <c r="Y478" s="535"/>
      <c r="Z478" s="535"/>
      <c r="AA478" s="535"/>
      <c r="AB478" s="535"/>
      <c r="AC478" s="535"/>
      <c r="AD478" s="535"/>
      <c r="AE478" s="535"/>
      <c r="AF478" s="535"/>
      <c r="AG478" s="535"/>
      <c r="AH478" s="535"/>
      <c r="AI478" s="535"/>
      <c r="AJ478" s="535"/>
      <c r="AK478" s="535"/>
      <c r="AL478" s="535"/>
      <c r="AM478" s="535"/>
      <c r="AN478" s="535"/>
      <c r="AO478" s="535"/>
      <c r="AP478" s="535"/>
      <c r="AQ478" s="535"/>
      <c r="AR478" s="535"/>
      <c r="AS478" s="535"/>
      <c r="AT478" s="535"/>
      <c r="AU478" s="535"/>
      <c r="AV478" s="535"/>
      <c r="AW478" s="535"/>
      <c r="AX478" s="535"/>
      <c r="AY478" s="535"/>
      <c r="AZ478" s="535"/>
      <c r="BA478" s="535"/>
      <c r="BB478" s="535"/>
      <c r="BC478" s="535"/>
      <c r="BD478" s="535"/>
      <c r="BE478" s="535"/>
      <c r="BF478" s="535"/>
      <c r="BG478" s="535"/>
      <c r="BH478" s="535"/>
      <c r="BI478" s="535"/>
      <c r="BJ478" s="535"/>
      <c r="BK478" s="535"/>
      <c r="BL478" s="535"/>
      <c r="BM478" s="535"/>
      <c r="BN478" s="535"/>
      <c r="BO478" s="535"/>
      <c r="BP478" s="535"/>
      <c r="BQ478" s="535"/>
      <c r="BR478" s="535"/>
      <c r="BS478" s="535"/>
      <c r="BT478" s="535"/>
    </row>
    <row r="479" spans="2:72">
      <c r="B479" s="535"/>
      <c r="C479" s="535"/>
      <c r="D479" s="535"/>
      <c r="E479" s="535"/>
      <c r="F479" s="493" t="e">
        <f>VLOOKUP(E479,'Trade Code'!A:B,2,FALSE)</f>
        <v>#N/A</v>
      </c>
      <c r="G479" s="535"/>
      <c r="H479" s="535"/>
      <c r="I479" s="535"/>
      <c r="J479" s="535"/>
      <c r="K479" s="535"/>
      <c r="L479" s="535"/>
      <c r="M479" s="535"/>
      <c r="N479" s="535"/>
      <c r="O479" s="535"/>
      <c r="P479" s="535"/>
      <c r="Q479" s="535"/>
      <c r="R479" s="535"/>
      <c r="S479" s="535"/>
      <c r="T479" s="535"/>
      <c r="U479" s="535"/>
      <c r="V479" s="535"/>
      <c r="W479" s="535"/>
      <c r="X479" s="535"/>
      <c r="Y479" s="535"/>
      <c r="Z479" s="535"/>
      <c r="AA479" s="535"/>
      <c r="AB479" s="535"/>
      <c r="AC479" s="535"/>
      <c r="AD479" s="535"/>
      <c r="AE479" s="535"/>
      <c r="AF479" s="535"/>
      <c r="AG479" s="535"/>
      <c r="AH479" s="535"/>
      <c r="AI479" s="535"/>
      <c r="AJ479" s="535"/>
      <c r="AK479" s="535"/>
      <c r="AL479" s="535"/>
      <c r="AM479" s="535"/>
      <c r="AN479" s="535"/>
      <c r="AO479" s="535"/>
      <c r="AP479" s="535"/>
      <c r="AQ479" s="535"/>
      <c r="AR479" s="535"/>
      <c r="AS479" s="535"/>
      <c r="AT479" s="535"/>
      <c r="AU479" s="535"/>
      <c r="AV479" s="535"/>
      <c r="AW479" s="535"/>
      <c r="AX479" s="535"/>
      <c r="AY479" s="535"/>
      <c r="AZ479" s="535"/>
      <c r="BA479" s="535"/>
      <c r="BB479" s="535"/>
      <c r="BC479" s="535"/>
      <c r="BD479" s="535"/>
      <c r="BE479" s="535"/>
      <c r="BF479" s="535"/>
      <c r="BG479" s="535"/>
      <c r="BH479" s="535"/>
      <c r="BI479" s="535"/>
      <c r="BJ479" s="535"/>
      <c r="BK479" s="535"/>
      <c r="BL479" s="535"/>
      <c r="BM479" s="535"/>
      <c r="BN479" s="535"/>
      <c r="BO479" s="535"/>
      <c r="BP479" s="535"/>
      <c r="BQ479" s="535"/>
      <c r="BR479" s="535"/>
      <c r="BS479" s="535"/>
      <c r="BT479" s="535"/>
    </row>
    <row r="480" spans="2:72">
      <c r="B480" s="535"/>
      <c r="C480" s="535"/>
      <c r="D480" s="535"/>
      <c r="E480" s="535"/>
      <c r="F480" s="493" t="e">
        <f>VLOOKUP(E480,'Trade Code'!A:B,2,FALSE)</f>
        <v>#N/A</v>
      </c>
      <c r="G480" s="535"/>
      <c r="H480" s="535"/>
      <c r="I480" s="535"/>
      <c r="J480" s="535"/>
      <c r="K480" s="535"/>
      <c r="L480" s="535"/>
      <c r="M480" s="535"/>
      <c r="N480" s="535"/>
      <c r="O480" s="535"/>
      <c r="P480" s="535"/>
      <c r="Q480" s="535"/>
      <c r="R480" s="535"/>
      <c r="S480" s="535"/>
      <c r="T480" s="535"/>
      <c r="U480" s="535"/>
      <c r="V480" s="535"/>
      <c r="W480" s="535"/>
      <c r="X480" s="535"/>
      <c r="Y480" s="535"/>
      <c r="Z480" s="535"/>
      <c r="AA480" s="535"/>
      <c r="AB480" s="535"/>
      <c r="AC480" s="535"/>
      <c r="AD480" s="535"/>
      <c r="AE480" s="535"/>
      <c r="AF480" s="535"/>
      <c r="AG480" s="535"/>
      <c r="AH480" s="535"/>
      <c r="AI480" s="535"/>
      <c r="AJ480" s="535"/>
      <c r="AK480" s="535"/>
      <c r="AL480" s="535"/>
      <c r="AM480" s="535"/>
      <c r="AN480" s="535"/>
      <c r="AO480" s="535"/>
      <c r="AP480" s="535"/>
      <c r="AQ480" s="535"/>
      <c r="AR480" s="535"/>
      <c r="AS480" s="535"/>
      <c r="AT480" s="535"/>
      <c r="AU480" s="535"/>
      <c r="AV480" s="535"/>
      <c r="AW480" s="535"/>
      <c r="AX480" s="535"/>
      <c r="AY480" s="535"/>
      <c r="AZ480" s="535"/>
      <c r="BA480" s="535"/>
      <c r="BB480" s="535"/>
      <c r="BC480" s="535"/>
      <c r="BD480" s="535"/>
      <c r="BE480" s="535"/>
      <c r="BF480" s="535"/>
      <c r="BG480" s="535"/>
      <c r="BH480" s="535"/>
      <c r="BI480" s="535"/>
      <c r="BJ480" s="535"/>
      <c r="BK480" s="535"/>
      <c r="BL480" s="535"/>
      <c r="BM480" s="535"/>
      <c r="BN480" s="535"/>
      <c r="BO480" s="535"/>
      <c r="BP480" s="535"/>
      <c r="BQ480" s="535"/>
      <c r="BR480" s="535"/>
      <c r="BS480" s="535"/>
      <c r="BT480" s="535"/>
    </row>
    <row r="481" spans="2:72">
      <c r="B481" s="535"/>
      <c r="C481" s="535"/>
      <c r="D481" s="535"/>
      <c r="E481" s="535"/>
      <c r="F481" s="493" t="e">
        <f>VLOOKUP(E481,'Trade Code'!A:B,2,FALSE)</f>
        <v>#N/A</v>
      </c>
      <c r="G481" s="535"/>
      <c r="H481" s="535"/>
      <c r="I481" s="535"/>
      <c r="J481" s="535"/>
      <c r="K481" s="535"/>
      <c r="L481" s="535"/>
      <c r="M481" s="535"/>
      <c r="N481" s="535"/>
      <c r="O481" s="535"/>
      <c r="P481" s="535"/>
      <c r="Q481" s="535"/>
      <c r="R481" s="535"/>
      <c r="S481" s="535"/>
      <c r="T481" s="535"/>
      <c r="U481" s="535"/>
      <c r="V481" s="535"/>
      <c r="W481" s="535"/>
      <c r="X481" s="535"/>
      <c r="Y481" s="535"/>
      <c r="Z481" s="535"/>
      <c r="AA481" s="535"/>
      <c r="AB481" s="535"/>
      <c r="AC481" s="535"/>
      <c r="AD481" s="535"/>
      <c r="AE481" s="535"/>
      <c r="AF481" s="535"/>
      <c r="AG481" s="535"/>
      <c r="AH481" s="535"/>
      <c r="AI481" s="535"/>
      <c r="AJ481" s="535"/>
      <c r="AK481" s="535"/>
      <c r="AL481" s="535"/>
      <c r="AM481" s="535"/>
      <c r="AN481" s="535"/>
      <c r="AO481" s="535"/>
      <c r="AP481" s="535"/>
      <c r="AQ481" s="535"/>
      <c r="AR481" s="535"/>
      <c r="AS481" s="535"/>
      <c r="AT481" s="535"/>
      <c r="AU481" s="535"/>
      <c r="AV481" s="535"/>
      <c r="AW481" s="535"/>
      <c r="AX481" s="535"/>
      <c r="AY481" s="535"/>
      <c r="AZ481" s="535"/>
      <c r="BA481" s="535"/>
      <c r="BB481" s="535"/>
      <c r="BC481" s="535"/>
      <c r="BD481" s="535"/>
      <c r="BE481" s="535"/>
      <c r="BF481" s="535"/>
      <c r="BG481" s="535"/>
      <c r="BH481" s="535"/>
      <c r="BI481" s="535"/>
      <c r="BJ481" s="535"/>
      <c r="BK481" s="535"/>
      <c r="BL481" s="535"/>
      <c r="BM481" s="535"/>
      <c r="BN481" s="535"/>
      <c r="BO481" s="535"/>
      <c r="BP481" s="535"/>
      <c r="BQ481" s="535"/>
      <c r="BR481" s="535"/>
      <c r="BS481" s="535"/>
      <c r="BT481" s="535"/>
    </row>
    <row r="482" spans="2:72">
      <c r="B482" s="535"/>
      <c r="C482" s="535"/>
      <c r="D482" s="535"/>
      <c r="E482" s="535"/>
      <c r="F482" s="493" t="e">
        <f>VLOOKUP(E482,'Trade Code'!A:B,2,FALSE)</f>
        <v>#N/A</v>
      </c>
      <c r="G482" s="535"/>
      <c r="H482" s="535"/>
      <c r="I482" s="535"/>
      <c r="J482" s="535"/>
      <c r="K482" s="535"/>
      <c r="L482" s="535"/>
      <c r="M482" s="535"/>
      <c r="N482" s="535"/>
      <c r="O482" s="535"/>
      <c r="P482" s="535"/>
      <c r="Q482" s="535"/>
      <c r="R482" s="535"/>
      <c r="S482" s="535"/>
      <c r="T482" s="535"/>
      <c r="U482" s="535"/>
      <c r="V482" s="535"/>
      <c r="W482" s="535"/>
      <c r="X482" s="535"/>
      <c r="Y482" s="535"/>
      <c r="Z482" s="535"/>
      <c r="AA482" s="535"/>
      <c r="AB482" s="535"/>
      <c r="AC482" s="535"/>
      <c r="AD482" s="535"/>
      <c r="AE482" s="535"/>
      <c r="AF482" s="535"/>
      <c r="AG482" s="535"/>
      <c r="AH482" s="535"/>
      <c r="AI482" s="535"/>
      <c r="AJ482" s="535"/>
      <c r="AK482" s="535"/>
      <c r="AL482" s="535"/>
      <c r="AM482" s="535"/>
      <c r="AN482" s="535"/>
      <c r="AO482" s="535"/>
      <c r="AP482" s="535"/>
      <c r="AQ482" s="535"/>
      <c r="AR482" s="535"/>
      <c r="AS482" s="535"/>
      <c r="AT482" s="535"/>
      <c r="AU482" s="535"/>
      <c r="AV482" s="535"/>
      <c r="AW482" s="535"/>
      <c r="AX482" s="535"/>
      <c r="AY482" s="535"/>
      <c r="AZ482" s="535"/>
      <c r="BA482" s="535"/>
      <c r="BB482" s="535"/>
      <c r="BC482" s="535"/>
      <c r="BD482" s="535"/>
      <c r="BE482" s="535"/>
      <c r="BF482" s="535"/>
      <c r="BG482" s="535"/>
      <c r="BH482" s="535"/>
      <c r="BI482" s="535"/>
      <c r="BJ482" s="535"/>
      <c r="BK482" s="535"/>
      <c r="BL482" s="535"/>
      <c r="BM482" s="535"/>
      <c r="BN482" s="535"/>
      <c r="BO482" s="535"/>
      <c r="BP482" s="535"/>
      <c r="BQ482" s="535"/>
      <c r="BR482" s="535"/>
      <c r="BS482" s="535"/>
      <c r="BT482" s="535"/>
    </row>
    <row r="483" spans="2:72">
      <c r="B483" s="535"/>
      <c r="C483" s="535"/>
      <c r="D483" s="535"/>
      <c r="E483" s="535"/>
      <c r="F483" s="493" t="e">
        <f>VLOOKUP(E483,'Trade Code'!A:B,2,FALSE)</f>
        <v>#N/A</v>
      </c>
      <c r="G483" s="535"/>
      <c r="H483" s="535"/>
      <c r="I483" s="535"/>
      <c r="J483" s="535"/>
      <c r="K483" s="535"/>
      <c r="L483" s="535"/>
      <c r="M483" s="535"/>
      <c r="N483" s="535"/>
      <c r="O483" s="535"/>
      <c r="P483" s="535"/>
      <c r="Q483" s="535"/>
      <c r="R483" s="535"/>
      <c r="S483" s="535"/>
      <c r="T483" s="535"/>
      <c r="U483" s="535"/>
      <c r="V483" s="535"/>
      <c r="W483" s="535"/>
      <c r="X483" s="535"/>
      <c r="Y483" s="535"/>
      <c r="Z483" s="535"/>
      <c r="AA483" s="535"/>
      <c r="AB483" s="535"/>
      <c r="AC483" s="535"/>
      <c r="AD483" s="535"/>
      <c r="AE483" s="535"/>
      <c r="AF483" s="535"/>
      <c r="AG483" s="535"/>
      <c r="AH483" s="535"/>
      <c r="AI483" s="535"/>
      <c r="AJ483" s="535"/>
      <c r="AK483" s="535"/>
      <c r="AL483" s="535"/>
      <c r="AM483" s="535"/>
      <c r="AN483" s="535"/>
      <c r="AO483" s="535"/>
      <c r="AP483" s="535"/>
      <c r="AQ483" s="535"/>
      <c r="AR483" s="535"/>
      <c r="AS483" s="535"/>
      <c r="AT483" s="535"/>
      <c r="AU483" s="535"/>
      <c r="AV483" s="535"/>
      <c r="AW483" s="535"/>
      <c r="AX483" s="535"/>
      <c r="AY483" s="535"/>
      <c r="AZ483" s="535"/>
      <c r="BA483" s="535"/>
      <c r="BB483" s="535"/>
      <c r="BC483" s="535"/>
      <c r="BD483" s="535"/>
      <c r="BE483" s="535"/>
      <c r="BF483" s="535"/>
      <c r="BG483" s="535"/>
      <c r="BH483" s="535"/>
      <c r="BI483" s="535"/>
      <c r="BJ483" s="535"/>
      <c r="BK483" s="535"/>
      <c r="BL483" s="535"/>
      <c r="BM483" s="535"/>
      <c r="BN483" s="535"/>
      <c r="BO483" s="535"/>
      <c r="BP483" s="535"/>
      <c r="BQ483" s="535"/>
      <c r="BR483" s="535"/>
      <c r="BS483" s="535"/>
      <c r="BT483" s="535"/>
    </row>
    <row r="484" spans="2:72">
      <c r="B484" s="535"/>
      <c r="C484" s="535"/>
      <c r="D484" s="535"/>
      <c r="E484" s="535"/>
      <c r="F484" s="493" t="e">
        <f>VLOOKUP(E484,'Trade Code'!A:B,2,FALSE)</f>
        <v>#N/A</v>
      </c>
      <c r="G484" s="535"/>
      <c r="H484" s="535"/>
      <c r="I484" s="535"/>
      <c r="J484" s="535"/>
      <c r="K484" s="535"/>
      <c r="L484" s="535"/>
      <c r="M484" s="535"/>
      <c r="N484" s="535"/>
      <c r="O484" s="535"/>
      <c r="P484" s="535"/>
      <c r="Q484" s="535"/>
      <c r="R484" s="535"/>
      <c r="S484" s="535"/>
      <c r="T484" s="535"/>
      <c r="U484" s="535"/>
      <c r="V484" s="535"/>
      <c r="W484" s="535"/>
      <c r="X484" s="535"/>
      <c r="Y484" s="535"/>
      <c r="Z484" s="535"/>
      <c r="AA484" s="535"/>
      <c r="AB484" s="535"/>
      <c r="AC484" s="535"/>
      <c r="AD484" s="535"/>
      <c r="AE484" s="535"/>
      <c r="AF484" s="535"/>
      <c r="AG484" s="535"/>
      <c r="AH484" s="535"/>
      <c r="AI484" s="535"/>
      <c r="AJ484" s="535"/>
      <c r="AK484" s="535"/>
      <c r="AL484" s="535"/>
      <c r="AM484" s="535"/>
      <c r="AN484" s="535"/>
      <c r="AO484" s="535"/>
      <c r="AP484" s="535"/>
      <c r="AQ484" s="535"/>
      <c r="AR484" s="535"/>
      <c r="AS484" s="535"/>
      <c r="AT484" s="535"/>
      <c r="AU484" s="535"/>
      <c r="AV484" s="535"/>
      <c r="AW484" s="535"/>
      <c r="AX484" s="535"/>
      <c r="AY484" s="535"/>
      <c r="AZ484" s="535"/>
      <c r="BA484" s="535"/>
      <c r="BB484" s="535"/>
      <c r="BC484" s="535"/>
      <c r="BD484" s="535"/>
      <c r="BE484" s="535"/>
      <c r="BF484" s="535"/>
      <c r="BG484" s="535"/>
      <c r="BH484" s="535"/>
      <c r="BI484" s="535"/>
      <c r="BJ484" s="535"/>
      <c r="BK484" s="535"/>
      <c r="BL484" s="535"/>
      <c r="BM484" s="535"/>
      <c r="BN484" s="535"/>
      <c r="BO484" s="535"/>
      <c r="BP484" s="535"/>
      <c r="BQ484" s="535"/>
      <c r="BR484" s="535"/>
      <c r="BS484" s="535"/>
      <c r="BT484" s="535"/>
    </row>
    <row r="485" spans="2:72">
      <c r="B485" s="535"/>
      <c r="C485" s="535"/>
      <c r="D485" s="535"/>
      <c r="E485" s="535"/>
      <c r="F485" s="493" t="e">
        <f>VLOOKUP(E485,'Trade Code'!A:B,2,FALSE)</f>
        <v>#N/A</v>
      </c>
      <c r="G485" s="535"/>
      <c r="H485" s="535"/>
      <c r="I485" s="535"/>
      <c r="J485" s="535"/>
      <c r="K485" s="535"/>
      <c r="L485" s="535"/>
      <c r="M485" s="535"/>
      <c r="N485" s="535"/>
      <c r="O485" s="535"/>
      <c r="P485" s="535"/>
      <c r="Q485" s="535"/>
      <c r="R485" s="535"/>
      <c r="S485" s="535"/>
      <c r="T485" s="535"/>
      <c r="U485" s="535"/>
      <c r="V485" s="535"/>
      <c r="W485" s="535"/>
      <c r="X485" s="535"/>
      <c r="Y485" s="535"/>
      <c r="Z485" s="535"/>
      <c r="AA485" s="535"/>
      <c r="AB485" s="535"/>
      <c r="AC485" s="535"/>
      <c r="AD485" s="535"/>
      <c r="AE485" s="535"/>
      <c r="AF485" s="535"/>
      <c r="AG485" s="535"/>
      <c r="AH485" s="535"/>
      <c r="AI485" s="535"/>
      <c r="AJ485" s="535"/>
      <c r="AK485" s="535"/>
      <c r="AL485" s="535"/>
      <c r="AM485" s="535"/>
      <c r="AN485" s="535"/>
      <c r="AO485" s="535"/>
      <c r="AP485" s="535"/>
      <c r="AQ485" s="535"/>
      <c r="AR485" s="535"/>
      <c r="AS485" s="535"/>
      <c r="AT485" s="535"/>
      <c r="AU485" s="535"/>
      <c r="AV485" s="535"/>
      <c r="AW485" s="535"/>
      <c r="AX485" s="535"/>
      <c r="AY485" s="535"/>
      <c r="AZ485" s="535"/>
      <c r="BA485" s="535"/>
      <c r="BB485" s="535"/>
      <c r="BC485" s="535"/>
      <c r="BD485" s="535"/>
      <c r="BE485" s="535"/>
      <c r="BF485" s="535"/>
      <c r="BG485" s="535"/>
      <c r="BH485" s="535"/>
      <c r="BI485" s="535"/>
      <c r="BJ485" s="535"/>
      <c r="BK485" s="535"/>
      <c r="BL485" s="535"/>
      <c r="BM485" s="535"/>
      <c r="BN485" s="535"/>
      <c r="BO485" s="535"/>
      <c r="BP485" s="535"/>
      <c r="BQ485" s="535"/>
      <c r="BR485" s="535"/>
      <c r="BS485" s="535"/>
      <c r="BT485" s="535"/>
    </row>
    <row r="486" spans="2:72">
      <c r="B486" s="535"/>
      <c r="C486" s="535"/>
      <c r="D486" s="535"/>
      <c r="E486" s="535"/>
      <c r="F486" s="493" t="e">
        <f>VLOOKUP(E486,'Trade Code'!A:B,2,FALSE)</f>
        <v>#N/A</v>
      </c>
      <c r="G486" s="535"/>
      <c r="H486" s="535"/>
      <c r="I486" s="535"/>
      <c r="J486" s="535"/>
      <c r="K486" s="535"/>
      <c r="L486" s="535"/>
      <c r="M486" s="535"/>
      <c r="N486" s="535"/>
      <c r="O486" s="535"/>
      <c r="P486" s="535"/>
      <c r="Q486" s="535"/>
      <c r="R486" s="535"/>
      <c r="S486" s="535"/>
      <c r="T486" s="535"/>
      <c r="U486" s="535"/>
      <c r="V486" s="535"/>
      <c r="W486" s="535"/>
      <c r="X486" s="535"/>
      <c r="Y486" s="535"/>
      <c r="Z486" s="535"/>
      <c r="AA486" s="535"/>
      <c r="AB486" s="535"/>
      <c r="AC486" s="535"/>
      <c r="AD486" s="535"/>
      <c r="AE486" s="535"/>
      <c r="AF486" s="535"/>
      <c r="AG486" s="535"/>
      <c r="AH486" s="535"/>
      <c r="AI486" s="535"/>
      <c r="AJ486" s="535"/>
      <c r="AK486" s="535"/>
      <c r="AL486" s="535"/>
      <c r="AM486" s="535"/>
      <c r="AN486" s="535"/>
      <c r="AO486" s="535"/>
      <c r="AP486" s="535"/>
      <c r="AQ486" s="535"/>
      <c r="AR486" s="535"/>
      <c r="AS486" s="535"/>
      <c r="AT486" s="535"/>
      <c r="AU486" s="535"/>
      <c r="AV486" s="535"/>
      <c r="AW486" s="535"/>
      <c r="AX486" s="535"/>
      <c r="AY486" s="535"/>
      <c r="AZ486" s="535"/>
      <c r="BA486" s="535"/>
      <c r="BB486" s="535"/>
      <c r="BC486" s="535"/>
      <c r="BD486" s="535"/>
      <c r="BE486" s="535"/>
      <c r="BF486" s="535"/>
      <c r="BG486" s="535"/>
      <c r="BH486" s="535"/>
      <c r="BI486" s="535"/>
      <c r="BJ486" s="535"/>
      <c r="BK486" s="535"/>
      <c r="BL486" s="535"/>
      <c r="BM486" s="535"/>
      <c r="BN486" s="535"/>
      <c r="BO486" s="535"/>
      <c r="BP486" s="535"/>
      <c r="BQ486" s="535"/>
      <c r="BR486" s="535"/>
      <c r="BS486" s="535"/>
      <c r="BT486" s="535"/>
    </row>
    <row r="487" spans="2:72">
      <c r="B487" s="535"/>
      <c r="C487" s="535"/>
      <c r="D487" s="535"/>
      <c r="E487" s="535"/>
      <c r="F487" s="493" t="e">
        <f>VLOOKUP(E487,'Trade Code'!A:B,2,FALSE)</f>
        <v>#N/A</v>
      </c>
      <c r="G487" s="535"/>
      <c r="H487" s="535"/>
      <c r="I487" s="535"/>
      <c r="J487" s="535"/>
      <c r="K487" s="535"/>
      <c r="L487" s="535"/>
      <c r="M487" s="535"/>
      <c r="N487" s="535"/>
      <c r="O487" s="535"/>
      <c r="P487" s="535"/>
      <c r="Q487" s="535"/>
      <c r="R487" s="535"/>
      <c r="S487" s="535"/>
      <c r="T487" s="535"/>
      <c r="U487" s="535"/>
      <c r="V487" s="535"/>
      <c r="W487" s="535"/>
      <c r="X487" s="535"/>
      <c r="Y487" s="535"/>
      <c r="Z487" s="535"/>
      <c r="AA487" s="535"/>
      <c r="AB487" s="535"/>
      <c r="AC487" s="535"/>
      <c r="AD487" s="535"/>
      <c r="AE487" s="535"/>
      <c r="AF487" s="535"/>
      <c r="AG487" s="535"/>
      <c r="AH487" s="535"/>
      <c r="AI487" s="535"/>
      <c r="AJ487" s="535"/>
      <c r="AK487" s="535"/>
      <c r="AL487" s="535"/>
      <c r="AM487" s="535"/>
      <c r="AN487" s="535"/>
      <c r="AO487" s="535"/>
      <c r="AP487" s="535"/>
      <c r="AQ487" s="535"/>
      <c r="AR487" s="535"/>
      <c r="AS487" s="535"/>
      <c r="AT487" s="535"/>
      <c r="AU487" s="535"/>
      <c r="AV487" s="535"/>
      <c r="AW487" s="535"/>
      <c r="AX487" s="535"/>
      <c r="AY487" s="535"/>
      <c r="AZ487" s="535"/>
      <c r="BA487" s="535"/>
      <c r="BB487" s="535"/>
      <c r="BC487" s="535"/>
      <c r="BD487" s="535"/>
      <c r="BE487" s="535"/>
      <c r="BF487" s="535"/>
      <c r="BG487" s="535"/>
      <c r="BH487" s="535"/>
      <c r="BI487" s="535"/>
      <c r="BJ487" s="535"/>
      <c r="BK487" s="535"/>
      <c r="BL487" s="535"/>
      <c r="BM487" s="535"/>
      <c r="BN487" s="535"/>
      <c r="BO487" s="535"/>
      <c r="BP487" s="535"/>
      <c r="BQ487" s="535"/>
      <c r="BR487" s="535"/>
      <c r="BS487" s="535"/>
      <c r="BT487" s="535"/>
    </row>
    <row r="488" spans="2:72">
      <c r="B488" s="535"/>
      <c r="C488" s="535"/>
      <c r="D488" s="535"/>
      <c r="E488" s="535"/>
      <c r="F488" s="493" t="e">
        <f>VLOOKUP(E488,'Trade Code'!A:B,2,FALSE)</f>
        <v>#N/A</v>
      </c>
      <c r="G488" s="535"/>
      <c r="H488" s="535"/>
      <c r="I488" s="535"/>
      <c r="J488" s="535"/>
      <c r="K488" s="535"/>
      <c r="L488" s="535"/>
      <c r="M488" s="535"/>
      <c r="N488" s="535"/>
      <c r="O488" s="535"/>
      <c r="P488" s="535"/>
      <c r="Q488" s="535"/>
      <c r="R488" s="535"/>
      <c r="S488" s="535"/>
      <c r="T488" s="535"/>
      <c r="U488" s="535"/>
      <c r="V488" s="535"/>
      <c r="W488" s="535"/>
      <c r="X488" s="535"/>
      <c r="Y488" s="535"/>
      <c r="Z488" s="535"/>
      <c r="AA488" s="535"/>
      <c r="AB488" s="535"/>
      <c r="AC488" s="535"/>
      <c r="AD488" s="535"/>
      <c r="AE488" s="535"/>
      <c r="AF488" s="535"/>
      <c r="AG488" s="535"/>
      <c r="AH488" s="535"/>
      <c r="AI488" s="535"/>
      <c r="AJ488" s="535"/>
      <c r="AK488" s="535"/>
      <c r="AL488" s="535"/>
      <c r="AM488" s="535"/>
      <c r="AN488" s="535"/>
      <c r="AO488" s="535"/>
      <c r="AP488" s="535"/>
      <c r="AQ488" s="535"/>
      <c r="AR488" s="535"/>
      <c r="AS488" s="535"/>
      <c r="AT488" s="535"/>
      <c r="AU488" s="535"/>
      <c r="AV488" s="535"/>
      <c r="AW488" s="535"/>
      <c r="AX488" s="535"/>
      <c r="AY488" s="535"/>
      <c r="AZ488" s="535"/>
      <c r="BA488" s="535"/>
      <c r="BB488" s="535"/>
      <c r="BC488" s="535"/>
      <c r="BD488" s="535"/>
      <c r="BE488" s="535"/>
      <c r="BF488" s="535"/>
      <c r="BG488" s="535"/>
      <c r="BH488" s="535"/>
      <c r="BI488" s="535"/>
      <c r="BJ488" s="535"/>
      <c r="BK488" s="535"/>
      <c r="BL488" s="535"/>
      <c r="BM488" s="535"/>
      <c r="BN488" s="535"/>
      <c r="BO488" s="535"/>
      <c r="BP488" s="535"/>
      <c r="BQ488" s="535"/>
      <c r="BR488" s="535"/>
      <c r="BS488" s="535"/>
      <c r="BT488" s="535"/>
    </row>
    <row r="489" spans="2:72">
      <c r="B489" s="535"/>
      <c r="C489" s="535"/>
      <c r="D489" s="535"/>
      <c r="E489" s="535"/>
      <c r="F489" s="493" t="e">
        <f>VLOOKUP(E489,'Trade Code'!A:B,2,FALSE)</f>
        <v>#N/A</v>
      </c>
      <c r="G489" s="535"/>
      <c r="H489" s="535"/>
      <c r="I489" s="535"/>
      <c r="J489" s="535"/>
      <c r="K489" s="535"/>
      <c r="L489" s="535"/>
      <c r="M489" s="535"/>
      <c r="N489" s="535"/>
      <c r="O489" s="535"/>
      <c r="P489" s="535"/>
      <c r="Q489" s="535"/>
      <c r="R489" s="535"/>
      <c r="S489" s="535"/>
      <c r="T489" s="535"/>
      <c r="U489" s="535"/>
      <c r="V489" s="535"/>
      <c r="W489" s="535"/>
      <c r="X489" s="535"/>
      <c r="Y489" s="535"/>
      <c r="Z489" s="535"/>
      <c r="AA489" s="535"/>
      <c r="AB489" s="535"/>
      <c r="AC489" s="535"/>
      <c r="AD489" s="535"/>
      <c r="AE489" s="535"/>
      <c r="AF489" s="535"/>
      <c r="AG489" s="535"/>
      <c r="AH489" s="535"/>
      <c r="AI489" s="535"/>
      <c r="AJ489" s="535"/>
      <c r="AK489" s="535"/>
      <c r="AL489" s="535"/>
      <c r="AM489" s="535"/>
      <c r="AN489" s="535"/>
      <c r="AO489" s="535"/>
      <c r="AP489" s="535"/>
      <c r="AQ489" s="535"/>
      <c r="AR489" s="535"/>
      <c r="AS489" s="535"/>
      <c r="AT489" s="535"/>
      <c r="AU489" s="535"/>
      <c r="AV489" s="535"/>
      <c r="AW489" s="535"/>
      <c r="AX489" s="535"/>
      <c r="AY489" s="535"/>
      <c r="AZ489" s="535"/>
      <c r="BA489" s="535"/>
      <c r="BB489" s="535"/>
      <c r="BC489" s="535"/>
      <c r="BD489" s="535"/>
      <c r="BE489" s="535"/>
      <c r="BF489" s="535"/>
      <c r="BG489" s="535"/>
      <c r="BH489" s="535"/>
      <c r="BI489" s="535"/>
      <c r="BJ489" s="535"/>
      <c r="BK489" s="535"/>
      <c r="BL489" s="535"/>
      <c r="BM489" s="535"/>
      <c r="BN489" s="535"/>
      <c r="BO489" s="535"/>
      <c r="BP489" s="535"/>
      <c r="BQ489" s="535"/>
      <c r="BR489" s="535"/>
      <c r="BS489" s="535"/>
      <c r="BT489" s="535"/>
    </row>
    <row r="490" spans="2:72">
      <c r="B490" s="535"/>
      <c r="C490" s="535"/>
      <c r="D490" s="535"/>
      <c r="E490" s="535"/>
      <c r="F490" s="493" t="e">
        <f>VLOOKUP(E490,'Trade Code'!A:B,2,FALSE)</f>
        <v>#N/A</v>
      </c>
      <c r="G490" s="535"/>
      <c r="H490" s="535"/>
      <c r="I490" s="535"/>
      <c r="J490" s="535"/>
      <c r="K490" s="535"/>
      <c r="L490" s="535"/>
      <c r="M490" s="535"/>
      <c r="N490" s="535"/>
      <c r="O490" s="535"/>
      <c r="P490" s="535"/>
      <c r="Q490" s="535"/>
      <c r="R490" s="535"/>
      <c r="S490" s="535"/>
      <c r="T490" s="535"/>
      <c r="U490" s="535"/>
      <c r="V490" s="535"/>
      <c r="W490" s="535"/>
      <c r="X490" s="535"/>
      <c r="Y490" s="535"/>
      <c r="Z490" s="535"/>
      <c r="AA490" s="535"/>
      <c r="AB490" s="535"/>
      <c r="AC490" s="535"/>
      <c r="AD490" s="535"/>
      <c r="AE490" s="535"/>
      <c r="AF490" s="535"/>
      <c r="AG490" s="535"/>
      <c r="AH490" s="535"/>
      <c r="AI490" s="535"/>
      <c r="AJ490" s="535"/>
      <c r="AK490" s="535"/>
      <c r="AL490" s="535"/>
      <c r="AM490" s="535"/>
      <c r="AN490" s="535"/>
      <c r="AO490" s="535"/>
      <c r="AP490" s="535"/>
      <c r="AQ490" s="535"/>
      <c r="AR490" s="535"/>
      <c r="AS490" s="535"/>
      <c r="AT490" s="535"/>
      <c r="AU490" s="535"/>
      <c r="AV490" s="535"/>
      <c r="AW490" s="535"/>
      <c r="AX490" s="535"/>
      <c r="AY490" s="535"/>
      <c r="AZ490" s="535"/>
      <c r="BA490" s="535"/>
      <c r="BB490" s="535"/>
      <c r="BC490" s="535"/>
      <c r="BD490" s="535"/>
      <c r="BE490" s="535"/>
      <c r="BF490" s="535"/>
      <c r="BG490" s="535"/>
      <c r="BH490" s="535"/>
      <c r="BI490" s="535"/>
      <c r="BJ490" s="535"/>
      <c r="BK490" s="535"/>
      <c r="BL490" s="535"/>
      <c r="BM490" s="535"/>
      <c r="BN490" s="535"/>
      <c r="BO490" s="535"/>
      <c r="BP490" s="535"/>
      <c r="BQ490" s="535"/>
      <c r="BR490" s="535"/>
      <c r="BS490" s="535"/>
      <c r="BT490" s="535"/>
    </row>
    <row r="491" spans="2:72">
      <c r="B491" s="535"/>
      <c r="C491" s="535"/>
      <c r="D491" s="535"/>
      <c r="E491" s="535"/>
      <c r="F491" s="493" t="e">
        <f>VLOOKUP(E491,'Trade Code'!A:B,2,FALSE)</f>
        <v>#N/A</v>
      </c>
      <c r="G491" s="535"/>
      <c r="H491" s="535"/>
      <c r="I491" s="535"/>
      <c r="J491" s="535"/>
      <c r="K491" s="535"/>
      <c r="L491" s="535"/>
      <c r="M491" s="535"/>
      <c r="N491" s="535"/>
      <c r="O491" s="535"/>
      <c r="P491" s="535"/>
      <c r="Q491" s="535"/>
      <c r="R491" s="535"/>
      <c r="S491" s="535"/>
      <c r="T491" s="535"/>
      <c r="U491" s="535"/>
      <c r="V491" s="535"/>
      <c r="W491" s="535"/>
      <c r="X491" s="535"/>
      <c r="Y491" s="535"/>
      <c r="Z491" s="535"/>
      <c r="AA491" s="535"/>
      <c r="AB491" s="535"/>
      <c r="AC491" s="535"/>
      <c r="AD491" s="535"/>
      <c r="AE491" s="535"/>
      <c r="AF491" s="535"/>
      <c r="AG491" s="535"/>
      <c r="AH491" s="535"/>
      <c r="AI491" s="535"/>
      <c r="AJ491" s="535"/>
      <c r="AK491" s="535"/>
      <c r="AL491" s="535"/>
      <c r="AM491" s="535"/>
      <c r="AN491" s="535"/>
      <c r="AO491" s="535"/>
      <c r="AP491" s="535"/>
      <c r="AQ491" s="535"/>
      <c r="AR491" s="535"/>
      <c r="AS491" s="535"/>
      <c r="AT491" s="535"/>
      <c r="AU491" s="535"/>
      <c r="AV491" s="535"/>
      <c r="AW491" s="535"/>
      <c r="AX491" s="535"/>
      <c r="AY491" s="535"/>
      <c r="AZ491" s="535"/>
      <c r="BA491" s="535"/>
      <c r="BB491" s="535"/>
      <c r="BC491" s="535"/>
      <c r="BD491" s="535"/>
      <c r="BE491" s="535"/>
      <c r="BF491" s="535"/>
      <c r="BG491" s="535"/>
      <c r="BH491" s="535"/>
      <c r="BI491" s="535"/>
      <c r="BJ491" s="535"/>
      <c r="BK491" s="535"/>
      <c r="BL491" s="535"/>
      <c r="BM491" s="535"/>
      <c r="BN491" s="535"/>
      <c r="BO491" s="535"/>
      <c r="BP491" s="535"/>
      <c r="BQ491" s="535"/>
      <c r="BR491" s="535"/>
      <c r="BS491" s="535"/>
      <c r="BT491" s="535"/>
    </row>
    <row r="492" spans="2:72">
      <c r="B492" s="535"/>
      <c r="C492" s="535"/>
      <c r="D492" s="535"/>
      <c r="E492" s="535"/>
      <c r="F492" s="493" t="e">
        <f>VLOOKUP(E492,'Trade Code'!A:B,2,FALSE)</f>
        <v>#N/A</v>
      </c>
      <c r="G492" s="535"/>
      <c r="H492" s="535"/>
      <c r="I492" s="535"/>
      <c r="J492" s="535"/>
      <c r="K492" s="535"/>
      <c r="L492" s="535"/>
      <c r="M492" s="535"/>
      <c r="N492" s="535"/>
      <c r="O492" s="535"/>
      <c r="P492" s="535"/>
      <c r="Q492" s="535"/>
      <c r="R492" s="535"/>
      <c r="S492" s="535"/>
      <c r="T492" s="535"/>
      <c r="U492" s="535"/>
      <c r="V492" s="535"/>
      <c r="W492" s="535"/>
      <c r="X492" s="535"/>
      <c r="Y492" s="535"/>
      <c r="Z492" s="535"/>
      <c r="AA492" s="535"/>
      <c r="AB492" s="535"/>
      <c r="AC492" s="535"/>
      <c r="AD492" s="535"/>
      <c r="AE492" s="535"/>
      <c r="AF492" s="535"/>
      <c r="AG492" s="535"/>
      <c r="AH492" s="535"/>
      <c r="AI492" s="535"/>
      <c r="AJ492" s="535"/>
      <c r="AK492" s="535"/>
      <c r="AL492" s="535"/>
      <c r="AM492" s="535"/>
      <c r="AN492" s="535"/>
      <c r="AO492" s="535"/>
      <c r="AP492" s="535"/>
      <c r="AQ492" s="535"/>
      <c r="AR492" s="535"/>
      <c r="AS492" s="535"/>
      <c r="AT492" s="535"/>
      <c r="AU492" s="535"/>
      <c r="AV492" s="535"/>
      <c r="AW492" s="535"/>
      <c r="AX492" s="535"/>
      <c r="AY492" s="535"/>
      <c r="AZ492" s="535"/>
      <c r="BA492" s="535"/>
      <c r="BB492" s="535"/>
      <c r="BC492" s="535"/>
      <c r="BD492" s="535"/>
      <c r="BE492" s="535"/>
      <c r="BF492" s="535"/>
      <c r="BG492" s="535"/>
      <c r="BH492" s="535"/>
      <c r="BI492" s="535"/>
      <c r="BJ492" s="535"/>
      <c r="BK492" s="535"/>
      <c r="BL492" s="535"/>
      <c r="BM492" s="535"/>
      <c r="BN492" s="535"/>
      <c r="BO492" s="535"/>
      <c r="BP492" s="535"/>
      <c r="BQ492" s="535"/>
      <c r="BR492" s="535"/>
      <c r="BS492" s="535"/>
      <c r="BT492" s="535"/>
    </row>
    <row r="493" spans="2:72">
      <c r="B493" s="535"/>
      <c r="C493" s="535"/>
      <c r="D493" s="535"/>
      <c r="E493" s="535"/>
      <c r="F493" s="493" t="e">
        <f>VLOOKUP(E493,'Trade Code'!A:B,2,FALSE)</f>
        <v>#N/A</v>
      </c>
      <c r="G493" s="535"/>
      <c r="H493" s="535"/>
      <c r="I493" s="535"/>
      <c r="J493" s="535"/>
      <c r="K493" s="535"/>
      <c r="L493" s="535"/>
      <c r="M493" s="535"/>
      <c r="N493" s="535"/>
      <c r="O493" s="535"/>
      <c r="P493" s="535"/>
      <c r="Q493" s="535"/>
      <c r="R493" s="535"/>
      <c r="S493" s="535"/>
      <c r="T493" s="535"/>
      <c r="U493" s="535"/>
      <c r="V493" s="535"/>
      <c r="W493" s="535"/>
      <c r="X493" s="535"/>
      <c r="Y493" s="535"/>
      <c r="Z493" s="535"/>
      <c r="AA493" s="535"/>
      <c r="AB493" s="535"/>
      <c r="AC493" s="535"/>
      <c r="AD493" s="535"/>
      <c r="AE493" s="535"/>
      <c r="AF493" s="535"/>
      <c r="AG493" s="535"/>
      <c r="AH493" s="535"/>
      <c r="AI493" s="535"/>
      <c r="AJ493" s="535"/>
      <c r="AK493" s="535"/>
      <c r="AL493" s="535"/>
      <c r="AM493" s="535"/>
      <c r="AN493" s="535"/>
      <c r="AO493" s="535"/>
      <c r="AP493" s="535"/>
      <c r="AQ493" s="535"/>
      <c r="AR493" s="535"/>
      <c r="AS493" s="535"/>
      <c r="AT493" s="535"/>
      <c r="AU493" s="535"/>
      <c r="AV493" s="535"/>
      <c r="AW493" s="535"/>
      <c r="AX493" s="535"/>
      <c r="AY493" s="535"/>
      <c r="AZ493" s="535"/>
      <c r="BA493" s="535"/>
      <c r="BB493" s="535"/>
      <c r="BC493" s="535"/>
      <c r="BD493" s="535"/>
      <c r="BE493" s="535"/>
      <c r="BF493" s="535"/>
      <c r="BG493" s="535"/>
      <c r="BH493" s="535"/>
      <c r="BI493" s="535"/>
      <c r="BJ493" s="535"/>
      <c r="BK493" s="535"/>
      <c r="BL493" s="535"/>
      <c r="BM493" s="535"/>
      <c r="BN493" s="535"/>
      <c r="BO493" s="535"/>
      <c r="BP493" s="535"/>
      <c r="BQ493" s="535"/>
      <c r="BR493" s="535"/>
      <c r="BS493" s="535"/>
      <c r="BT493" s="535"/>
    </row>
    <row r="494" spans="2:72">
      <c r="B494" s="535"/>
      <c r="C494" s="535"/>
      <c r="D494" s="535"/>
      <c r="E494" s="535"/>
      <c r="F494" s="493" t="e">
        <f>VLOOKUP(E494,'Trade Code'!A:B,2,FALSE)</f>
        <v>#N/A</v>
      </c>
      <c r="G494" s="535"/>
      <c r="H494" s="535"/>
      <c r="I494" s="535"/>
      <c r="J494" s="535"/>
      <c r="K494" s="535"/>
      <c r="L494" s="535"/>
      <c r="M494" s="535"/>
      <c r="N494" s="535"/>
      <c r="O494" s="535"/>
      <c r="P494" s="535"/>
      <c r="Q494" s="535"/>
      <c r="R494" s="535"/>
      <c r="S494" s="535"/>
      <c r="T494" s="535"/>
      <c r="U494" s="535"/>
      <c r="V494" s="535"/>
      <c r="W494" s="535"/>
      <c r="X494" s="535"/>
      <c r="Y494" s="535"/>
      <c r="Z494" s="535"/>
      <c r="AA494" s="535"/>
      <c r="AB494" s="535"/>
      <c r="AC494" s="535"/>
      <c r="AD494" s="535"/>
      <c r="AE494" s="535"/>
      <c r="AF494" s="535"/>
      <c r="AG494" s="535"/>
      <c r="AH494" s="535"/>
      <c r="AI494" s="535"/>
      <c r="AJ494" s="535"/>
      <c r="AK494" s="535"/>
      <c r="AL494" s="535"/>
      <c r="AM494" s="535"/>
      <c r="AN494" s="535"/>
      <c r="AO494" s="535"/>
      <c r="AP494" s="535"/>
      <c r="AQ494" s="535"/>
      <c r="AR494" s="535"/>
      <c r="AS494" s="535"/>
      <c r="AT494" s="535"/>
      <c r="AU494" s="535"/>
      <c r="AV494" s="535"/>
      <c r="AW494" s="535"/>
      <c r="AX494" s="535"/>
      <c r="AY494" s="535"/>
      <c r="AZ494" s="535"/>
      <c r="BA494" s="535"/>
      <c r="BB494" s="535"/>
      <c r="BC494" s="535"/>
      <c r="BD494" s="535"/>
      <c r="BE494" s="535"/>
      <c r="BF494" s="535"/>
      <c r="BG494" s="535"/>
      <c r="BH494" s="535"/>
      <c r="BI494" s="535"/>
      <c r="BJ494" s="535"/>
      <c r="BK494" s="535"/>
      <c r="BL494" s="535"/>
      <c r="BM494" s="535"/>
      <c r="BN494" s="535"/>
      <c r="BO494" s="535"/>
      <c r="BP494" s="535"/>
      <c r="BQ494" s="535"/>
      <c r="BR494" s="535"/>
      <c r="BS494" s="535"/>
      <c r="BT494" s="535"/>
    </row>
    <row r="495" spans="2:72">
      <c r="B495" s="535"/>
      <c r="C495" s="535"/>
      <c r="D495" s="535"/>
      <c r="E495" s="535"/>
      <c r="F495" s="493" t="e">
        <f>VLOOKUP(E495,'Trade Code'!A:B,2,FALSE)</f>
        <v>#N/A</v>
      </c>
      <c r="G495" s="535"/>
      <c r="H495" s="535"/>
      <c r="I495" s="535"/>
      <c r="J495" s="535"/>
      <c r="K495" s="535"/>
      <c r="L495" s="535"/>
      <c r="M495" s="535"/>
      <c r="N495" s="535"/>
      <c r="O495" s="535"/>
      <c r="P495" s="535"/>
      <c r="Q495" s="535"/>
      <c r="R495" s="535"/>
      <c r="S495" s="535"/>
      <c r="T495" s="535"/>
      <c r="U495" s="535"/>
      <c r="V495" s="535"/>
      <c r="W495" s="535"/>
      <c r="X495" s="535"/>
      <c r="Y495" s="535"/>
      <c r="Z495" s="535"/>
      <c r="AA495" s="535"/>
      <c r="AB495" s="535"/>
      <c r="AC495" s="535"/>
      <c r="AD495" s="535"/>
      <c r="AE495" s="535"/>
      <c r="AF495" s="535"/>
      <c r="AG495" s="535"/>
      <c r="AH495" s="535"/>
      <c r="AI495" s="535"/>
      <c r="AJ495" s="535"/>
      <c r="AK495" s="535"/>
      <c r="AL495" s="535"/>
      <c r="AM495" s="535"/>
      <c r="AN495" s="535"/>
      <c r="AO495" s="535"/>
      <c r="AP495" s="535"/>
      <c r="AQ495" s="535"/>
      <c r="AR495" s="535"/>
      <c r="AS495" s="535"/>
      <c r="AT495" s="535"/>
      <c r="AU495" s="535"/>
      <c r="AV495" s="535"/>
      <c r="AW495" s="535"/>
      <c r="AX495" s="535"/>
      <c r="AY495" s="535"/>
      <c r="AZ495" s="535"/>
      <c r="BA495" s="535"/>
      <c r="BB495" s="535"/>
      <c r="BC495" s="535"/>
      <c r="BD495" s="535"/>
      <c r="BE495" s="535"/>
      <c r="BF495" s="535"/>
      <c r="BG495" s="535"/>
      <c r="BH495" s="535"/>
      <c r="BI495" s="535"/>
      <c r="BJ495" s="535"/>
      <c r="BK495" s="535"/>
      <c r="BL495" s="535"/>
      <c r="BM495" s="535"/>
      <c r="BN495" s="535"/>
      <c r="BO495" s="535"/>
      <c r="BP495" s="535"/>
      <c r="BQ495" s="535"/>
      <c r="BR495" s="535"/>
      <c r="BS495" s="535"/>
      <c r="BT495" s="535"/>
    </row>
    <row r="496" spans="2:72">
      <c r="B496" s="535"/>
      <c r="C496" s="535"/>
      <c r="D496" s="535"/>
      <c r="E496" s="535"/>
      <c r="F496" s="493" t="e">
        <f>VLOOKUP(E496,'Trade Code'!A:B,2,FALSE)</f>
        <v>#N/A</v>
      </c>
      <c r="G496" s="535"/>
      <c r="H496" s="535"/>
      <c r="I496" s="535"/>
      <c r="J496" s="535"/>
      <c r="K496" s="535"/>
      <c r="L496" s="535"/>
      <c r="M496" s="535"/>
      <c r="N496" s="535"/>
      <c r="O496" s="535"/>
      <c r="P496" s="535"/>
      <c r="Q496" s="535"/>
      <c r="R496" s="535"/>
      <c r="S496" s="535"/>
      <c r="T496" s="535"/>
      <c r="U496" s="535"/>
      <c r="V496" s="535"/>
      <c r="W496" s="535"/>
      <c r="X496" s="535"/>
      <c r="Y496" s="535"/>
      <c r="Z496" s="535"/>
      <c r="AA496" s="535"/>
      <c r="AB496" s="535"/>
      <c r="AC496" s="535"/>
      <c r="AD496" s="535"/>
      <c r="AE496" s="535"/>
      <c r="AF496" s="535"/>
      <c r="AG496" s="535"/>
      <c r="AH496" s="535"/>
      <c r="AI496" s="535"/>
      <c r="AJ496" s="535"/>
      <c r="AK496" s="535"/>
      <c r="AL496" s="535"/>
      <c r="AM496" s="535"/>
      <c r="AN496" s="535"/>
      <c r="AO496" s="535"/>
      <c r="AP496" s="535"/>
      <c r="AQ496" s="535"/>
      <c r="AR496" s="535"/>
      <c r="AS496" s="535"/>
      <c r="AT496" s="535"/>
      <c r="AU496" s="535"/>
      <c r="AV496" s="535"/>
      <c r="AW496" s="535"/>
      <c r="AX496" s="535"/>
      <c r="AY496" s="535"/>
      <c r="AZ496" s="535"/>
      <c r="BA496" s="535"/>
      <c r="BB496" s="535"/>
      <c r="BC496" s="535"/>
      <c r="BD496" s="535"/>
      <c r="BE496" s="535"/>
      <c r="BF496" s="535"/>
      <c r="BG496" s="535"/>
      <c r="BH496" s="535"/>
      <c r="BI496" s="535"/>
      <c r="BJ496" s="535"/>
      <c r="BK496" s="535"/>
      <c r="BL496" s="535"/>
      <c r="BM496" s="535"/>
      <c r="BN496" s="535"/>
      <c r="BO496" s="535"/>
      <c r="BP496" s="535"/>
      <c r="BQ496" s="535"/>
      <c r="BR496" s="535"/>
      <c r="BS496" s="535"/>
      <c r="BT496" s="535"/>
    </row>
    <row r="497" spans="2:72">
      <c r="B497" s="535"/>
      <c r="C497" s="535"/>
      <c r="D497" s="535"/>
      <c r="E497" s="535"/>
      <c r="F497" s="493" t="e">
        <f>VLOOKUP(E497,'Trade Code'!A:B,2,FALSE)</f>
        <v>#N/A</v>
      </c>
      <c r="G497" s="535"/>
      <c r="H497" s="535"/>
      <c r="I497" s="535"/>
      <c r="J497" s="535"/>
      <c r="K497" s="535"/>
      <c r="L497" s="535"/>
      <c r="M497" s="535"/>
      <c r="N497" s="535"/>
      <c r="O497" s="535"/>
      <c r="P497" s="535"/>
      <c r="Q497" s="535"/>
      <c r="R497" s="535"/>
      <c r="S497" s="535"/>
      <c r="T497" s="535"/>
      <c r="U497" s="535"/>
      <c r="V497" s="535"/>
      <c r="W497" s="535"/>
      <c r="X497" s="535"/>
      <c r="Y497" s="535"/>
      <c r="Z497" s="535"/>
      <c r="AA497" s="535"/>
      <c r="AB497" s="535"/>
      <c r="AC497" s="535"/>
      <c r="AD497" s="535"/>
      <c r="AE497" s="535"/>
      <c r="AF497" s="535"/>
      <c r="AG497" s="535"/>
      <c r="AH497" s="535"/>
      <c r="AI497" s="535"/>
      <c r="AJ497" s="535"/>
      <c r="AK497" s="535"/>
      <c r="AL497" s="535"/>
      <c r="AM497" s="535"/>
      <c r="AN497" s="535"/>
      <c r="AO497" s="535"/>
      <c r="AP497" s="535"/>
      <c r="AQ497" s="535"/>
      <c r="AR497" s="535"/>
      <c r="AS497" s="535"/>
      <c r="AT497" s="535"/>
      <c r="AU497" s="535"/>
      <c r="AV497" s="535"/>
      <c r="AW497" s="535"/>
      <c r="AX497" s="535"/>
      <c r="AY497" s="535"/>
      <c r="AZ497" s="535"/>
      <c r="BA497" s="535"/>
      <c r="BB497" s="535"/>
      <c r="BC497" s="535"/>
      <c r="BD497" s="535"/>
      <c r="BE497" s="535"/>
      <c r="BF497" s="535"/>
      <c r="BG497" s="535"/>
      <c r="BH497" s="535"/>
      <c r="BI497" s="535"/>
      <c r="BJ497" s="535"/>
      <c r="BK497" s="535"/>
      <c r="BL497" s="535"/>
      <c r="BM497" s="535"/>
      <c r="BN497" s="535"/>
      <c r="BO497" s="535"/>
      <c r="BP497" s="535"/>
      <c r="BQ497" s="535"/>
      <c r="BR497" s="535"/>
      <c r="BS497" s="535"/>
      <c r="BT497" s="535"/>
    </row>
    <row r="498" spans="2:72">
      <c r="B498" s="535"/>
      <c r="C498" s="535"/>
      <c r="D498" s="535"/>
      <c r="E498" s="535"/>
      <c r="F498" s="493" t="e">
        <f>VLOOKUP(E498,'Trade Code'!A:B,2,FALSE)</f>
        <v>#N/A</v>
      </c>
      <c r="G498" s="535"/>
      <c r="H498" s="535"/>
      <c r="I498" s="535"/>
      <c r="J498" s="535"/>
      <c r="K498" s="535"/>
      <c r="L498" s="535"/>
      <c r="M498" s="535"/>
      <c r="N498" s="535"/>
      <c r="O498" s="535"/>
      <c r="P498" s="535"/>
      <c r="Q498" s="535"/>
      <c r="R498" s="535"/>
      <c r="S498" s="535"/>
      <c r="T498" s="535"/>
      <c r="U498" s="535"/>
      <c r="V498" s="535"/>
      <c r="W498" s="535"/>
      <c r="X498" s="535"/>
      <c r="Y498" s="535"/>
      <c r="Z498" s="535"/>
      <c r="AA498" s="535"/>
      <c r="AB498" s="535"/>
      <c r="AC498" s="535"/>
      <c r="AD498" s="535"/>
      <c r="AE498" s="535"/>
      <c r="AF498" s="535"/>
      <c r="AG498" s="535"/>
      <c r="AH498" s="535"/>
      <c r="AI498" s="535"/>
      <c r="AJ498" s="535"/>
      <c r="AK498" s="535"/>
      <c r="AL498" s="535"/>
      <c r="AM498" s="535"/>
      <c r="AN498" s="535"/>
      <c r="AO498" s="535"/>
      <c r="AP498" s="535"/>
      <c r="AQ498" s="535"/>
      <c r="AR498" s="535"/>
      <c r="AS498" s="535"/>
      <c r="AT498" s="535"/>
      <c r="AU498" s="535"/>
      <c r="AV498" s="535"/>
      <c r="AW498" s="535"/>
      <c r="AX498" s="535"/>
      <c r="AY498" s="535"/>
      <c r="AZ498" s="535"/>
      <c r="BA498" s="535"/>
      <c r="BB498" s="535"/>
      <c r="BC498" s="535"/>
      <c r="BD498" s="535"/>
      <c r="BE498" s="535"/>
      <c r="BF498" s="535"/>
      <c r="BG498" s="535"/>
      <c r="BH498" s="535"/>
      <c r="BI498" s="535"/>
      <c r="BJ498" s="535"/>
      <c r="BK498" s="535"/>
      <c r="BL498" s="535"/>
      <c r="BM498" s="535"/>
      <c r="BN498" s="535"/>
      <c r="BO498" s="535"/>
      <c r="BP498" s="535"/>
      <c r="BQ498" s="535"/>
      <c r="BR498" s="535"/>
      <c r="BS498" s="535"/>
      <c r="BT498" s="535"/>
    </row>
    <row r="499" spans="2:72">
      <c r="B499" s="535"/>
      <c r="C499" s="535"/>
      <c r="D499" s="535"/>
      <c r="E499" s="535"/>
      <c r="F499" s="493" t="e">
        <f>VLOOKUP(E499,'Trade Code'!A:B,2,FALSE)</f>
        <v>#N/A</v>
      </c>
      <c r="G499" s="535"/>
      <c r="H499" s="535"/>
      <c r="I499" s="535"/>
      <c r="J499" s="535"/>
      <c r="K499" s="535"/>
      <c r="L499" s="535"/>
      <c r="M499" s="535"/>
      <c r="N499" s="535"/>
      <c r="O499" s="535"/>
      <c r="P499" s="535"/>
      <c r="Q499" s="535"/>
      <c r="R499" s="535"/>
      <c r="S499" s="535"/>
      <c r="T499" s="535"/>
      <c r="U499" s="535"/>
      <c r="V499" s="535"/>
      <c r="W499" s="535"/>
      <c r="X499" s="535"/>
      <c r="Y499" s="535"/>
      <c r="Z499" s="535"/>
      <c r="AA499" s="535"/>
      <c r="AB499" s="535"/>
      <c r="AC499" s="535"/>
      <c r="AD499" s="535"/>
      <c r="AE499" s="535"/>
      <c r="AF499" s="535"/>
      <c r="AG499" s="535"/>
      <c r="AH499" s="535"/>
      <c r="AI499" s="535"/>
      <c r="AJ499" s="535"/>
      <c r="AK499" s="535"/>
      <c r="AL499" s="535"/>
      <c r="AM499" s="535"/>
      <c r="AN499" s="535"/>
      <c r="AO499" s="535"/>
      <c r="AP499" s="535"/>
      <c r="AQ499" s="535"/>
      <c r="AR499" s="535"/>
      <c r="AS499" s="535"/>
      <c r="AT499" s="535"/>
      <c r="AU499" s="535"/>
      <c r="AV499" s="535"/>
      <c r="AW499" s="535"/>
      <c r="AX499" s="535"/>
      <c r="AY499" s="535"/>
      <c r="AZ499" s="535"/>
      <c r="BA499" s="535"/>
      <c r="BB499" s="535"/>
      <c r="BC499" s="535"/>
      <c r="BD499" s="535"/>
      <c r="BE499" s="535"/>
      <c r="BF499" s="535"/>
      <c r="BG499" s="535"/>
      <c r="BH499" s="535"/>
      <c r="BI499" s="535"/>
      <c r="BJ499" s="535"/>
      <c r="BK499" s="535"/>
      <c r="BL499" s="535"/>
      <c r="BM499" s="535"/>
      <c r="BN499" s="535"/>
      <c r="BO499" s="535"/>
      <c r="BP499" s="535"/>
      <c r="BQ499" s="535"/>
      <c r="BR499" s="535"/>
      <c r="BS499" s="535"/>
      <c r="BT499" s="535"/>
    </row>
    <row r="500" spans="2:72">
      <c r="B500" s="535"/>
      <c r="C500" s="535"/>
      <c r="D500" s="535"/>
      <c r="E500" s="535"/>
      <c r="F500" s="493" t="e">
        <f>VLOOKUP(E500,'Trade Code'!A:B,2,FALSE)</f>
        <v>#N/A</v>
      </c>
      <c r="G500" s="535"/>
      <c r="H500" s="535"/>
      <c r="I500" s="535"/>
      <c r="J500" s="535"/>
      <c r="K500" s="535"/>
      <c r="L500" s="535"/>
      <c r="M500" s="535"/>
      <c r="N500" s="535"/>
      <c r="O500" s="535"/>
      <c r="P500" s="535"/>
      <c r="Q500" s="535"/>
      <c r="R500" s="535"/>
      <c r="S500" s="535"/>
      <c r="T500" s="535"/>
      <c r="U500" s="535"/>
      <c r="V500" s="535"/>
      <c r="W500" s="535"/>
      <c r="X500" s="535"/>
      <c r="Y500" s="535"/>
      <c r="Z500" s="535"/>
      <c r="AA500" s="535"/>
      <c r="AB500" s="535"/>
      <c r="AC500" s="535"/>
      <c r="AD500" s="535"/>
      <c r="AE500" s="535"/>
      <c r="AF500" s="535"/>
      <c r="AG500" s="535"/>
      <c r="AH500" s="535"/>
      <c r="AI500" s="535"/>
      <c r="AJ500" s="535"/>
      <c r="AK500" s="535"/>
      <c r="AL500" s="535"/>
      <c r="AM500" s="535"/>
      <c r="AN500" s="535"/>
      <c r="AO500" s="535"/>
      <c r="AP500" s="535"/>
      <c r="AQ500" s="535"/>
      <c r="AR500" s="535"/>
      <c r="AS500" s="535"/>
      <c r="AT500" s="535"/>
      <c r="AU500" s="535"/>
      <c r="AV500" s="535"/>
      <c r="AW500" s="535"/>
      <c r="AX500" s="535"/>
      <c r="AY500" s="535"/>
      <c r="AZ500" s="535"/>
      <c r="BA500" s="535"/>
      <c r="BB500" s="535"/>
      <c r="BC500" s="535"/>
      <c r="BD500" s="535"/>
      <c r="BE500" s="535"/>
      <c r="BF500" s="535"/>
      <c r="BG500" s="535"/>
      <c r="BH500" s="535"/>
      <c r="BI500" s="535"/>
      <c r="BJ500" s="535"/>
      <c r="BK500" s="535"/>
      <c r="BL500" s="535"/>
      <c r="BM500" s="535"/>
      <c r="BN500" s="535"/>
      <c r="BO500" s="535"/>
      <c r="BP500" s="535"/>
      <c r="BQ500" s="535"/>
      <c r="BR500" s="535"/>
      <c r="BS500" s="535"/>
      <c r="BT500" s="535"/>
    </row>
    <row r="501" spans="2:72">
      <c r="B501" s="535"/>
      <c r="C501" s="535"/>
      <c r="D501" s="535"/>
      <c r="E501" s="535"/>
      <c r="F501" s="493" t="e">
        <f>VLOOKUP(E501,'Trade Code'!A:B,2,FALSE)</f>
        <v>#N/A</v>
      </c>
      <c r="G501" s="535"/>
      <c r="H501" s="535"/>
      <c r="I501" s="535"/>
      <c r="J501" s="535"/>
      <c r="K501" s="535"/>
      <c r="L501" s="535"/>
      <c r="M501" s="535"/>
      <c r="N501" s="535"/>
      <c r="O501" s="535"/>
      <c r="P501" s="535"/>
      <c r="Q501" s="535"/>
      <c r="R501" s="535"/>
      <c r="S501" s="535"/>
      <c r="T501" s="535"/>
      <c r="U501" s="535"/>
      <c r="V501" s="535"/>
      <c r="W501" s="535"/>
      <c r="X501" s="535"/>
      <c r="Y501" s="535"/>
      <c r="Z501" s="535"/>
      <c r="AA501" s="535"/>
      <c r="AB501" s="535"/>
      <c r="AC501" s="535"/>
      <c r="AD501" s="535"/>
      <c r="AE501" s="535"/>
      <c r="AF501" s="535"/>
      <c r="AG501" s="535"/>
      <c r="AH501" s="535"/>
      <c r="AI501" s="535"/>
      <c r="AJ501" s="535"/>
      <c r="AK501" s="535"/>
      <c r="AL501" s="535"/>
      <c r="AM501" s="535"/>
      <c r="AN501" s="535"/>
      <c r="AO501" s="535"/>
      <c r="AP501" s="535"/>
      <c r="AQ501" s="535"/>
      <c r="AR501" s="535"/>
      <c r="AS501" s="535"/>
      <c r="AT501" s="535"/>
      <c r="AU501" s="535"/>
      <c r="AV501" s="535"/>
      <c r="AW501" s="535"/>
      <c r="AX501" s="535"/>
      <c r="AY501" s="535"/>
      <c r="AZ501" s="535"/>
      <c r="BA501" s="535"/>
      <c r="BB501" s="535"/>
      <c r="BC501" s="535"/>
      <c r="BD501" s="535"/>
      <c r="BE501" s="535"/>
      <c r="BF501" s="535"/>
      <c r="BG501" s="535"/>
      <c r="BH501" s="535"/>
      <c r="BI501" s="535"/>
      <c r="BJ501" s="535"/>
      <c r="BK501" s="535"/>
      <c r="BL501" s="535"/>
      <c r="BM501" s="535"/>
      <c r="BN501" s="535"/>
      <c r="BO501" s="535"/>
      <c r="BP501" s="535"/>
      <c r="BQ501" s="535"/>
      <c r="BR501" s="535"/>
      <c r="BS501" s="535"/>
      <c r="BT501" s="535"/>
    </row>
    <row r="502" spans="2:72">
      <c r="B502" s="535"/>
      <c r="C502" s="535"/>
      <c r="D502" s="535"/>
      <c r="E502" s="535"/>
      <c r="F502" s="493" t="e">
        <f>VLOOKUP(E502,'Trade Code'!A:B,2,FALSE)</f>
        <v>#N/A</v>
      </c>
      <c r="G502" s="535"/>
      <c r="H502" s="535"/>
      <c r="I502" s="535"/>
      <c r="J502" s="535"/>
      <c r="K502" s="535"/>
      <c r="L502" s="535"/>
      <c r="M502" s="535"/>
      <c r="N502" s="535"/>
      <c r="O502" s="535"/>
      <c r="P502" s="535"/>
      <c r="Q502" s="535"/>
      <c r="R502" s="535"/>
      <c r="S502" s="535"/>
      <c r="T502" s="535"/>
      <c r="U502" s="535"/>
      <c r="V502" s="535"/>
      <c r="W502" s="535"/>
      <c r="X502" s="535"/>
      <c r="Y502" s="535"/>
      <c r="Z502" s="535"/>
      <c r="AA502" s="535"/>
      <c r="AB502" s="535"/>
      <c r="AC502" s="535"/>
      <c r="AD502" s="535"/>
      <c r="AE502" s="535"/>
      <c r="AF502" s="535"/>
      <c r="AG502" s="535"/>
      <c r="AH502" s="535"/>
      <c r="AI502" s="535"/>
      <c r="AJ502" s="535"/>
      <c r="AK502" s="535"/>
      <c r="AL502" s="535"/>
      <c r="AM502" s="535"/>
      <c r="AN502" s="535"/>
      <c r="AO502" s="535"/>
      <c r="AP502" s="535"/>
      <c r="AQ502" s="535"/>
      <c r="AR502" s="535"/>
      <c r="AS502" s="535"/>
      <c r="AT502" s="535"/>
      <c r="AU502" s="535"/>
      <c r="AV502" s="535"/>
      <c r="AW502" s="535"/>
      <c r="AX502" s="535"/>
      <c r="AY502" s="535"/>
      <c r="AZ502" s="535"/>
      <c r="BA502" s="535"/>
      <c r="BB502" s="535"/>
      <c r="BC502" s="535"/>
      <c r="BD502" s="535"/>
      <c r="BE502" s="535"/>
      <c r="BF502" s="535"/>
      <c r="BG502" s="535"/>
      <c r="BH502" s="535"/>
      <c r="BI502" s="535"/>
      <c r="BJ502" s="535"/>
      <c r="BK502" s="535"/>
      <c r="BL502" s="535"/>
      <c r="BM502" s="535"/>
      <c r="BN502" s="535"/>
      <c r="BO502" s="535"/>
      <c r="BP502" s="535"/>
      <c r="BQ502" s="535"/>
      <c r="BR502" s="535"/>
      <c r="BS502" s="535"/>
      <c r="BT502" s="535"/>
    </row>
    <row r="503" spans="2:72">
      <c r="B503" s="535"/>
      <c r="C503" s="535"/>
      <c r="D503" s="535"/>
      <c r="E503" s="535"/>
      <c r="F503" s="493" t="e">
        <f>VLOOKUP(E503,'Trade Code'!A:B,2,FALSE)</f>
        <v>#N/A</v>
      </c>
      <c r="G503" s="535"/>
      <c r="H503" s="535"/>
      <c r="I503" s="535"/>
      <c r="J503" s="535"/>
      <c r="K503" s="535"/>
      <c r="L503" s="535"/>
      <c r="M503" s="535"/>
      <c r="N503" s="535"/>
      <c r="O503" s="535"/>
      <c r="P503" s="535"/>
      <c r="Q503" s="535"/>
      <c r="R503" s="535"/>
      <c r="S503" s="535"/>
      <c r="T503" s="535"/>
      <c r="U503" s="535"/>
      <c r="V503" s="535"/>
      <c r="W503" s="535"/>
      <c r="X503" s="535"/>
      <c r="Y503" s="535"/>
      <c r="Z503" s="535"/>
      <c r="AA503" s="535"/>
      <c r="AB503" s="535"/>
      <c r="AC503" s="535"/>
      <c r="AD503" s="535"/>
      <c r="AE503" s="535"/>
      <c r="AF503" s="535"/>
      <c r="AG503" s="535"/>
      <c r="AH503" s="535"/>
      <c r="AI503" s="535"/>
      <c r="AJ503" s="535"/>
      <c r="AK503" s="535"/>
      <c r="AL503" s="535"/>
      <c r="AM503" s="535"/>
      <c r="AN503" s="535"/>
      <c r="AO503" s="535"/>
      <c r="AP503" s="535"/>
      <c r="AQ503" s="535"/>
      <c r="AR503" s="535"/>
      <c r="AS503" s="535"/>
      <c r="AT503" s="535"/>
      <c r="AU503" s="535"/>
      <c r="AV503" s="535"/>
      <c r="AW503" s="535"/>
      <c r="AX503" s="535"/>
      <c r="AY503" s="535"/>
      <c r="AZ503" s="535"/>
      <c r="BA503" s="535"/>
      <c r="BB503" s="535"/>
      <c r="BC503" s="535"/>
      <c r="BD503" s="535"/>
      <c r="BE503" s="535"/>
      <c r="BF503" s="535"/>
      <c r="BG503" s="535"/>
      <c r="BH503" s="535"/>
      <c r="BI503" s="535"/>
      <c r="BJ503" s="535"/>
      <c r="BK503" s="535"/>
      <c r="BL503" s="535"/>
      <c r="BM503" s="535"/>
      <c r="BN503" s="535"/>
      <c r="BO503" s="535"/>
      <c r="BP503" s="535"/>
      <c r="BQ503" s="535"/>
      <c r="BR503" s="535"/>
      <c r="BS503" s="535"/>
      <c r="BT503" s="535"/>
    </row>
    <row r="504" spans="2:72">
      <c r="B504" s="535"/>
      <c r="C504" s="535"/>
      <c r="D504" s="535"/>
      <c r="E504" s="535"/>
      <c r="F504" s="493" t="e">
        <f>VLOOKUP(E504,'Trade Code'!A:B,2,FALSE)</f>
        <v>#N/A</v>
      </c>
      <c r="G504" s="535"/>
      <c r="H504" s="535"/>
      <c r="I504" s="535"/>
      <c r="J504" s="535"/>
      <c r="K504" s="535"/>
      <c r="L504" s="535"/>
      <c r="M504" s="535"/>
      <c r="N504" s="535"/>
      <c r="O504" s="535"/>
      <c r="P504" s="535"/>
      <c r="Q504" s="535"/>
      <c r="R504" s="535"/>
      <c r="S504" s="535"/>
      <c r="T504" s="535"/>
      <c r="U504" s="535"/>
      <c r="V504" s="535"/>
      <c r="W504" s="535"/>
      <c r="X504" s="535"/>
      <c r="Y504" s="535"/>
      <c r="Z504" s="535"/>
      <c r="AA504" s="535"/>
      <c r="AB504" s="535"/>
      <c r="AC504" s="535"/>
      <c r="AD504" s="535"/>
      <c r="AE504" s="535"/>
      <c r="AF504" s="535"/>
      <c r="AG504" s="535"/>
      <c r="AH504" s="535"/>
      <c r="AI504" s="535"/>
      <c r="AJ504" s="535"/>
      <c r="AK504" s="535"/>
      <c r="AL504" s="535"/>
      <c r="AM504" s="535"/>
      <c r="AN504" s="535"/>
      <c r="AO504" s="535"/>
      <c r="AP504" s="535"/>
      <c r="AQ504" s="535"/>
      <c r="AR504" s="535"/>
      <c r="AS504" s="535"/>
      <c r="AT504" s="535"/>
      <c r="AU504" s="535"/>
      <c r="AV504" s="535"/>
      <c r="AW504" s="535"/>
      <c r="AX504" s="535"/>
      <c r="AY504" s="535"/>
      <c r="AZ504" s="535"/>
      <c r="BA504" s="535"/>
      <c r="BB504" s="535"/>
      <c r="BC504" s="535"/>
      <c r="BD504" s="535"/>
      <c r="BE504" s="535"/>
      <c r="BF504" s="535"/>
      <c r="BG504" s="535"/>
      <c r="BH504" s="535"/>
      <c r="BI504" s="535"/>
      <c r="BJ504" s="535"/>
      <c r="BK504" s="535"/>
      <c r="BL504" s="535"/>
      <c r="BM504" s="535"/>
      <c r="BN504" s="535"/>
      <c r="BO504" s="535"/>
      <c r="BP504" s="535"/>
      <c r="BQ504" s="535"/>
      <c r="BR504" s="535"/>
      <c r="BS504" s="535"/>
      <c r="BT504" s="535"/>
    </row>
    <row r="505" spans="2:72">
      <c r="B505" s="535"/>
      <c r="C505" s="535"/>
      <c r="D505" s="535"/>
      <c r="E505" s="535"/>
      <c r="F505" s="493" t="e">
        <f>VLOOKUP(E505,'Trade Code'!A:B,2,FALSE)</f>
        <v>#N/A</v>
      </c>
      <c r="G505" s="535"/>
      <c r="H505" s="535"/>
      <c r="I505" s="535"/>
      <c r="J505" s="535"/>
      <c r="K505" s="535"/>
      <c r="L505" s="535"/>
      <c r="M505" s="535"/>
      <c r="N505" s="535"/>
      <c r="O505" s="535"/>
      <c r="P505" s="535"/>
      <c r="Q505" s="535"/>
      <c r="R505" s="535"/>
      <c r="S505" s="535"/>
      <c r="T505" s="535"/>
      <c r="U505" s="535"/>
      <c r="V505" s="535"/>
      <c r="W505" s="535"/>
      <c r="X505" s="535"/>
      <c r="Y505" s="535"/>
      <c r="Z505" s="535"/>
      <c r="AA505" s="535"/>
      <c r="AB505" s="535"/>
      <c r="AC505" s="535"/>
      <c r="AD505" s="535"/>
      <c r="AE505" s="535"/>
      <c r="AF505" s="535"/>
      <c r="AG505" s="535"/>
      <c r="AH505" s="535"/>
      <c r="AI505" s="535"/>
      <c r="AJ505" s="535"/>
      <c r="AK505" s="535"/>
      <c r="AL505" s="535"/>
      <c r="AM505" s="535"/>
      <c r="AN505" s="535"/>
      <c r="AO505" s="535"/>
      <c r="AP505" s="535"/>
      <c r="AQ505" s="535"/>
      <c r="AR505" s="535"/>
      <c r="AS505" s="535"/>
      <c r="AT505" s="535"/>
      <c r="AU505" s="535"/>
      <c r="AV505" s="535"/>
      <c r="AW505" s="535"/>
      <c r="AX505" s="535"/>
      <c r="AY505" s="535"/>
      <c r="AZ505" s="535"/>
      <c r="BA505" s="535"/>
      <c r="BB505" s="535"/>
      <c r="BC505" s="535"/>
      <c r="BD505" s="535"/>
      <c r="BE505" s="535"/>
      <c r="BF505" s="535"/>
      <c r="BG505" s="535"/>
      <c r="BH505" s="535"/>
      <c r="BI505" s="535"/>
      <c r="BJ505" s="535"/>
      <c r="BK505" s="535"/>
      <c r="BL505" s="535"/>
      <c r="BM505" s="535"/>
      <c r="BN505" s="535"/>
      <c r="BO505" s="535"/>
      <c r="BP505" s="535"/>
      <c r="BQ505" s="535"/>
      <c r="BR505" s="535"/>
      <c r="BS505" s="535"/>
      <c r="BT505" s="535"/>
    </row>
    <row r="506" spans="2:72">
      <c r="B506" s="535"/>
      <c r="C506" s="535"/>
      <c r="D506" s="535"/>
      <c r="E506" s="535"/>
      <c r="F506" s="493" t="e">
        <f>VLOOKUP(E506,'Trade Code'!A:B,2,FALSE)</f>
        <v>#N/A</v>
      </c>
      <c r="G506" s="535"/>
      <c r="H506" s="535"/>
      <c r="I506" s="535"/>
      <c r="J506" s="535"/>
      <c r="K506" s="535"/>
      <c r="L506" s="535"/>
      <c r="M506" s="535"/>
      <c r="N506" s="535"/>
      <c r="O506" s="535"/>
      <c r="P506" s="535"/>
      <c r="Q506" s="535"/>
      <c r="R506" s="535"/>
      <c r="S506" s="535"/>
      <c r="T506" s="535"/>
      <c r="U506" s="535"/>
      <c r="V506" s="535"/>
      <c r="W506" s="535"/>
      <c r="X506" s="535"/>
      <c r="Y506" s="535"/>
      <c r="Z506" s="535"/>
      <c r="AA506" s="535"/>
      <c r="AB506" s="535"/>
      <c r="AC506" s="535"/>
      <c r="AD506" s="535"/>
      <c r="AE506" s="535"/>
      <c r="AF506" s="535"/>
      <c r="AG506" s="535"/>
      <c r="AH506" s="535"/>
      <c r="AI506" s="535"/>
      <c r="AJ506" s="535"/>
      <c r="AK506" s="535"/>
      <c r="AL506" s="535"/>
      <c r="AM506" s="535"/>
      <c r="AN506" s="535"/>
      <c r="AO506" s="535"/>
      <c r="AP506" s="535"/>
      <c r="AQ506" s="535"/>
      <c r="AR506" s="535"/>
      <c r="AS506" s="535"/>
      <c r="AT506" s="535"/>
      <c r="AU506" s="535"/>
      <c r="AV506" s="535"/>
      <c r="AW506" s="535"/>
      <c r="AX506" s="535"/>
      <c r="AY506" s="535"/>
      <c r="AZ506" s="535"/>
      <c r="BA506" s="535"/>
      <c r="BB506" s="535"/>
      <c r="BC506" s="535"/>
      <c r="BD506" s="535"/>
      <c r="BE506" s="535"/>
      <c r="BF506" s="535"/>
      <c r="BG506" s="535"/>
      <c r="BH506" s="535"/>
      <c r="BI506" s="535"/>
      <c r="BJ506" s="535"/>
      <c r="BK506" s="535"/>
      <c r="BL506" s="535"/>
      <c r="BM506" s="535"/>
      <c r="BN506" s="535"/>
      <c r="BO506" s="535"/>
      <c r="BP506" s="535"/>
      <c r="BQ506" s="535"/>
      <c r="BR506" s="535"/>
      <c r="BS506" s="535"/>
      <c r="BT506" s="535"/>
    </row>
    <row r="507" spans="2:72">
      <c r="B507" s="535"/>
      <c r="C507" s="535"/>
      <c r="D507" s="535"/>
      <c r="E507" s="535"/>
      <c r="F507" s="493" t="e">
        <f>VLOOKUP(E507,'Trade Code'!A:B,2,FALSE)</f>
        <v>#N/A</v>
      </c>
      <c r="G507" s="535"/>
      <c r="H507" s="535"/>
      <c r="I507" s="535"/>
      <c r="J507" s="535"/>
      <c r="K507" s="535"/>
      <c r="L507" s="535"/>
      <c r="M507" s="535"/>
      <c r="N507" s="535"/>
      <c r="O507" s="535"/>
      <c r="P507" s="535"/>
      <c r="Q507" s="535"/>
      <c r="R507" s="535"/>
      <c r="S507" s="535"/>
      <c r="T507" s="535"/>
      <c r="U507" s="535"/>
      <c r="V507" s="535"/>
      <c r="W507" s="535"/>
      <c r="X507" s="535"/>
      <c r="Y507" s="535"/>
      <c r="Z507" s="535"/>
      <c r="AA507" s="535"/>
      <c r="AB507" s="535"/>
      <c r="AC507" s="535"/>
      <c r="AD507" s="535"/>
      <c r="AE507" s="535"/>
      <c r="AF507" s="535"/>
      <c r="AG507" s="535"/>
      <c r="AH507" s="535"/>
      <c r="AI507" s="535"/>
      <c r="AJ507" s="535"/>
      <c r="AK507" s="535"/>
      <c r="AL507" s="535"/>
      <c r="AM507" s="535"/>
      <c r="AN507" s="535"/>
      <c r="AO507" s="535"/>
      <c r="AP507" s="535"/>
      <c r="AQ507" s="535"/>
      <c r="AR507" s="535"/>
      <c r="AS507" s="535"/>
      <c r="AT507" s="535"/>
      <c r="AU507" s="535"/>
      <c r="AV507" s="535"/>
      <c r="AW507" s="535"/>
      <c r="AX507" s="535"/>
      <c r="AY507" s="535"/>
      <c r="AZ507" s="535"/>
      <c r="BA507" s="535"/>
      <c r="BB507" s="535"/>
      <c r="BC507" s="535"/>
      <c r="BD507" s="535"/>
      <c r="BE507" s="535"/>
      <c r="BF507" s="535"/>
      <c r="BG507" s="535"/>
      <c r="BH507" s="535"/>
      <c r="BI507" s="535"/>
      <c r="BJ507" s="535"/>
      <c r="BK507" s="535"/>
      <c r="BL507" s="535"/>
      <c r="BM507" s="535"/>
      <c r="BN507" s="535"/>
      <c r="BO507" s="535"/>
      <c r="BP507" s="535"/>
      <c r="BQ507" s="535"/>
      <c r="BR507" s="535"/>
      <c r="BS507" s="535"/>
      <c r="BT507" s="535"/>
    </row>
    <row r="508" spans="2:72">
      <c r="B508" s="535"/>
      <c r="C508" s="535"/>
      <c r="D508" s="535"/>
      <c r="E508" s="535"/>
      <c r="F508" s="493" t="e">
        <f>VLOOKUP(E508,'Trade Code'!A:B,2,FALSE)</f>
        <v>#N/A</v>
      </c>
      <c r="G508" s="535"/>
      <c r="H508" s="535"/>
      <c r="I508" s="535"/>
      <c r="J508" s="535"/>
      <c r="K508" s="535"/>
      <c r="L508" s="535"/>
      <c r="M508" s="535"/>
      <c r="N508" s="535"/>
      <c r="O508" s="535"/>
      <c r="P508" s="535"/>
      <c r="Q508" s="535"/>
      <c r="R508" s="535"/>
      <c r="S508" s="535"/>
      <c r="T508" s="535"/>
      <c r="U508" s="535"/>
      <c r="V508" s="535"/>
      <c r="W508" s="535"/>
      <c r="X508" s="535"/>
      <c r="Y508" s="535"/>
      <c r="Z508" s="535"/>
      <c r="AA508" s="535"/>
      <c r="AB508" s="535"/>
      <c r="AC508" s="535"/>
      <c r="AD508" s="535"/>
      <c r="AE508" s="535"/>
      <c r="AF508" s="535"/>
      <c r="AG508" s="535"/>
      <c r="AH508" s="535"/>
      <c r="AI508" s="535"/>
      <c r="AJ508" s="535"/>
      <c r="AK508" s="535"/>
      <c r="AL508" s="535"/>
      <c r="AM508" s="535"/>
      <c r="AN508" s="535"/>
      <c r="AO508" s="535"/>
      <c r="AP508" s="535"/>
      <c r="AQ508" s="535"/>
      <c r="AR508" s="535"/>
      <c r="AS508" s="535"/>
      <c r="AT508" s="535"/>
      <c r="AU508" s="535"/>
      <c r="AV508" s="535"/>
      <c r="AW508" s="535"/>
      <c r="AX508" s="535"/>
      <c r="AY508" s="535"/>
      <c r="AZ508" s="535"/>
      <c r="BA508" s="535"/>
      <c r="BB508" s="535"/>
      <c r="BC508" s="535"/>
      <c r="BD508" s="535"/>
      <c r="BE508" s="535"/>
      <c r="BF508" s="535"/>
      <c r="BG508" s="535"/>
      <c r="BH508" s="535"/>
      <c r="BI508" s="535"/>
      <c r="BJ508" s="535"/>
      <c r="BK508" s="535"/>
      <c r="BL508" s="535"/>
      <c r="BM508" s="535"/>
      <c r="BN508" s="535"/>
      <c r="BO508" s="535"/>
      <c r="BP508" s="535"/>
      <c r="BQ508" s="535"/>
      <c r="BR508" s="535"/>
      <c r="BS508" s="535"/>
      <c r="BT508" s="535"/>
    </row>
    <row r="509" spans="2:72">
      <c r="B509" s="535"/>
      <c r="C509" s="535"/>
      <c r="D509" s="535"/>
      <c r="E509" s="535"/>
      <c r="F509" s="493" t="e">
        <f>VLOOKUP(E509,'Trade Code'!A:B,2,FALSE)</f>
        <v>#N/A</v>
      </c>
      <c r="G509" s="535"/>
      <c r="H509" s="535"/>
      <c r="I509" s="535"/>
      <c r="J509" s="535"/>
      <c r="K509" s="535"/>
      <c r="L509" s="535"/>
      <c r="M509" s="535"/>
      <c r="N509" s="535"/>
      <c r="O509" s="535"/>
      <c r="P509" s="535"/>
      <c r="Q509" s="535"/>
      <c r="R509" s="535"/>
      <c r="S509" s="535"/>
      <c r="T509" s="535"/>
      <c r="U509" s="535"/>
      <c r="V509" s="535"/>
      <c r="W509" s="535"/>
      <c r="X509" s="535"/>
      <c r="Y509" s="535"/>
      <c r="Z509" s="535"/>
      <c r="AA509" s="535"/>
      <c r="AB509" s="535"/>
      <c r="AC509" s="535"/>
      <c r="AD509" s="535"/>
      <c r="AE509" s="535"/>
      <c r="AF509" s="535"/>
      <c r="AG509" s="535"/>
      <c r="AH509" s="535"/>
      <c r="AI509" s="535"/>
      <c r="AJ509" s="535"/>
      <c r="AK509" s="535"/>
      <c r="AL509" s="535"/>
      <c r="AM509" s="535"/>
      <c r="AN509" s="535"/>
      <c r="AO509" s="535"/>
      <c r="AP509" s="535"/>
      <c r="AQ509" s="535"/>
      <c r="AR509" s="535"/>
      <c r="AS509" s="535"/>
      <c r="AT509" s="535"/>
      <c r="AU509" s="535"/>
      <c r="AV509" s="535"/>
      <c r="AW509" s="535"/>
      <c r="AX509" s="535"/>
      <c r="AY509" s="535"/>
      <c r="AZ509" s="535"/>
      <c r="BA509" s="535"/>
      <c r="BB509" s="535"/>
      <c r="BC509" s="535"/>
      <c r="BD509" s="535"/>
      <c r="BE509" s="535"/>
      <c r="BF509" s="535"/>
      <c r="BG509" s="535"/>
      <c r="BH509" s="535"/>
      <c r="BI509" s="535"/>
      <c r="BJ509" s="535"/>
      <c r="BK509" s="535"/>
      <c r="BL509" s="535"/>
      <c r="BM509" s="535"/>
      <c r="BN509" s="535"/>
      <c r="BO509" s="535"/>
      <c r="BP509" s="535"/>
      <c r="BQ509" s="535"/>
      <c r="BR509" s="535"/>
      <c r="BS509" s="535"/>
      <c r="BT509" s="535"/>
    </row>
    <row r="510" spans="2:72">
      <c r="B510" s="535"/>
      <c r="C510" s="535"/>
      <c r="D510" s="535"/>
      <c r="E510" s="535"/>
      <c r="F510" s="493" t="e">
        <f>VLOOKUP(E510,'Trade Code'!A:B,2,FALSE)</f>
        <v>#N/A</v>
      </c>
      <c r="G510" s="535"/>
      <c r="H510" s="535"/>
      <c r="I510" s="535"/>
      <c r="J510" s="535"/>
      <c r="K510" s="535"/>
      <c r="L510" s="535"/>
      <c r="M510" s="535"/>
      <c r="N510" s="535"/>
      <c r="O510" s="535"/>
      <c r="P510" s="535"/>
      <c r="Q510" s="535"/>
      <c r="R510" s="535"/>
      <c r="S510" s="535"/>
      <c r="T510" s="535"/>
      <c r="U510" s="535"/>
      <c r="V510" s="535"/>
      <c r="W510" s="535"/>
      <c r="X510" s="535"/>
      <c r="Y510" s="535"/>
      <c r="Z510" s="535"/>
      <c r="AA510" s="535"/>
      <c r="AB510" s="535"/>
      <c r="AC510" s="535"/>
      <c r="AD510" s="535"/>
      <c r="AE510" s="535"/>
      <c r="AF510" s="535"/>
      <c r="AG510" s="535"/>
      <c r="AH510" s="535"/>
      <c r="AI510" s="535"/>
      <c r="AJ510" s="535"/>
      <c r="AK510" s="535"/>
      <c r="AL510" s="535"/>
      <c r="AM510" s="535"/>
      <c r="AN510" s="535"/>
      <c r="AO510" s="535"/>
      <c r="AP510" s="535"/>
      <c r="AQ510" s="535"/>
      <c r="AR510" s="535"/>
      <c r="AS510" s="535"/>
      <c r="AT510" s="535"/>
      <c r="AU510" s="535"/>
      <c r="AV510" s="535"/>
      <c r="AW510" s="535"/>
      <c r="AX510" s="535"/>
      <c r="AY510" s="535"/>
      <c r="AZ510" s="535"/>
      <c r="BA510" s="535"/>
      <c r="BB510" s="535"/>
      <c r="BC510" s="535"/>
      <c r="BD510" s="535"/>
      <c r="BE510" s="535"/>
      <c r="BF510" s="535"/>
      <c r="BG510" s="535"/>
      <c r="BH510" s="535"/>
      <c r="BI510" s="535"/>
      <c r="BJ510" s="535"/>
      <c r="BK510" s="535"/>
      <c r="BL510" s="535"/>
      <c r="BM510" s="535"/>
      <c r="BN510" s="535"/>
      <c r="BO510" s="535"/>
      <c r="BP510" s="535"/>
      <c r="BQ510" s="535"/>
      <c r="BR510" s="535"/>
      <c r="BS510" s="535"/>
      <c r="BT510" s="535"/>
    </row>
    <row r="511" spans="2:72">
      <c r="B511" s="535"/>
      <c r="C511" s="535"/>
      <c r="D511" s="535"/>
      <c r="E511" s="535"/>
      <c r="F511" s="493" t="e">
        <f>VLOOKUP(E511,'Trade Code'!A:B,2,FALSE)</f>
        <v>#N/A</v>
      </c>
      <c r="G511" s="535"/>
      <c r="H511" s="535"/>
      <c r="I511" s="535"/>
      <c r="J511" s="535"/>
      <c r="K511" s="535"/>
      <c r="L511" s="535"/>
      <c r="M511" s="535"/>
      <c r="N511" s="535"/>
      <c r="O511" s="535"/>
      <c r="P511" s="535"/>
      <c r="Q511" s="535"/>
      <c r="R511" s="535"/>
      <c r="S511" s="535"/>
      <c r="T511" s="535"/>
      <c r="U511" s="535"/>
      <c r="V511" s="535"/>
      <c r="W511" s="535"/>
      <c r="X511" s="535"/>
      <c r="Y511" s="535"/>
      <c r="Z511" s="535"/>
      <c r="AA511" s="535"/>
      <c r="AB511" s="535"/>
      <c r="AC511" s="535"/>
      <c r="AD511" s="535"/>
      <c r="AE511" s="535"/>
      <c r="AF511" s="535"/>
      <c r="AG511" s="535"/>
      <c r="AH511" s="535"/>
      <c r="AI511" s="535"/>
      <c r="AJ511" s="535"/>
      <c r="AK511" s="535"/>
      <c r="AL511" s="535"/>
      <c r="AM511" s="535"/>
      <c r="AN511" s="535"/>
      <c r="AO511" s="535"/>
      <c r="AP511" s="535"/>
      <c r="AQ511" s="535"/>
      <c r="AR511" s="535"/>
      <c r="AS511" s="535"/>
      <c r="AT511" s="535"/>
      <c r="AU511" s="535"/>
      <c r="AV511" s="535"/>
      <c r="AW511" s="535"/>
      <c r="AX511" s="535"/>
      <c r="AY511" s="535"/>
      <c r="AZ511" s="535"/>
      <c r="BA511" s="535"/>
      <c r="BB511" s="535"/>
      <c r="BC511" s="535"/>
      <c r="BD511" s="535"/>
      <c r="BE511" s="535"/>
      <c r="BF511" s="535"/>
      <c r="BG511" s="535"/>
      <c r="BH511" s="535"/>
      <c r="BI511" s="535"/>
      <c r="BJ511" s="535"/>
      <c r="BK511" s="535"/>
      <c r="BL511" s="535"/>
      <c r="BM511" s="535"/>
      <c r="BN511" s="535"/>
      <c r="BO511" s="535"/>
      <c r="BP511" s="535"/>
      <c r="BQ511" s="535"/>
      <c r="BR511" s="535"/>
      <c r="BS511" s="535"/>
      <c r="BT511" s="535"/>
    </row>
    <row r="512" spans="2:72">
      <c r="B512" s="535"/>
      <c r="C512" s="535"/>
      <c r="D512" s="535"/>
      <c r="E512" s="535"/>
      <c r="F512" s="493" t="e">
        <f>VLOOKUP(E512,'Trade Code'!A:B,2,FALSE)</f>
        <v>#N/A</v>
      </c>
      <c r="G512" s="535"/>
      <c r="H512" s="535"/>
      <c r="I512" s="535"/>
      <c r="J512" s="535"/>
      <c r="K512" s="535"/>
      <c r="L512" s="535"/>
      <c r="M512" s="535"/>
      <c r="N512" s="535"/>
      <c r="O512" s="535"/>
      <c r="P512" s="535"/>
      <c r="Q512" s="535"/>
      <c r="R512" s="535"/>
      <c r="S512" s="535"/>
      <c r="T512" s="535"/>
      <c r="U512" s="535"/>
      <c r="V512" s="535"/>
      <c r="W512" s="535"/>
      <c r="X512" s="535"/>
      <c r="Y512" s="535"/>
      <c r="Z512" s="535"/>
      <c r="AA512" s="535"/>
      <c r="AB512" s="535"/>
      <c r="AC512" s="535"/>
      <c r="AD512" s="535"/>
      <c r="AE512" s="535"/>
      <c r="AF512" s="535"/>
      <c r="AG512" s="535"/>
      <c r="AH512" s="535"/>
      <c r="AI512" s="535"/>
      <c r="AJ512" s="535"/>
      <c r="AK512" s="535"/>
      <c r="AL512" s="535"/>
      <c r="AM512" s="535"/>
      <c r="AN512" s="535"/>
      <c r="AO512" s="535"/>
      <c r="AP512" s="535"/>
      <c r="AQ512" s="535"/>
      <c r="AR512" s="535"/>
      <c r="AS512" s="535"/>
      <c r="AT512" s="535"/>
      <c r="AU512" s="535"/>
      <c r="AV512" s="535"/>
      <c r="AW512" s="535"/>
      <c r="AX512" s="535"/>
      <c r="AY512" s="535"/>
      <c r="AZ512" s="535"/>
      <c r="BA512" s="535"/>
      <c r="BB512" s="535"/>
      <c r="BC512" s="535"/>
      <c r="BD512" s="535"/>
      <c r="BE512" s="535"/>
      <c r="BF512" s="535"/>
      <c r="BG512" s="535"/>
      <c r="BH512" s="535"/>
      <c r="BI512" s="535"/>
      <c r="BJ512" s="535"/>
      <c r="BK512" s="535"/>
      <c r="BL512" s="535"/>
      <c r="BM512" s="535"/>
      <c r="BN512" s="535"/>
      <c r="BO512" s="535"/>
      <c r="BP512" s="535"/>
      <c r="BQ512" s="535"/>
      <c r="BR512" s="535"/>
      <c r="BS512" s="535"/>
      <c r="BT512" s="535"/>
    </row>
    <row r="513" spans="2:72">
      <c r="B513" s="535"/>
      <c r="C513" s="535"/>
      <c r="D513" s="535"/>
      <c r="E513" s="535"/>
      <c r="F513" s="493" t="e">
        <f>VLOOKUP(E513,'Trade Code'!A:B,2,FALSE)</f>
        <v>#N/A</v>
      </c>
      <c r="G513" s="535"/>
      <c r="H513" s="535"/>
      <c r="I513" s="535"/>
      <c r="J513" s="535"/>
      <c r="K513" s="535"/>
      <c r="L513" s="535"/>
      <c r="M513" s="535"/>
      <c r="N513" s="535"/>
      <c r="O513" s="535"/>
      <c r="P513" s="535"/>
      <c r="Q513" s="535"/>
      <c r="R513" s="535"/>
      <c r="S513" s="535"/>
      <c r="T513" s="535"/>
      <c r="U513" s="535"/>
      <c r="V513" s="535"/>
      <c r="W513" s="535"/>
      <c r="X513" s="535"/>
      <c r="Y513" s="535"/>
      <c r="Z513" s="535"/>
      <c r="AA513" s="535"/>
      <c r="AB513" s="535"/>
      <c r="AC513" s="535"/>
      <c r="AD513" s="535"/>
      <c r="AE513" s="535"/>
      <c r="AF513" s="535"/>
      <c r="AG513" s="535"/>
      <c r="AH513" s="535"/>
      <c r="AI513" s="535"/>
      <c r="AJ513" s="535"/>
      <c r="AK513" s="535"/>
      <c r="AL513" s="535"/>
      <c r="AM513" s="535"/>
      <c r="AN513" s="535"/>
      <c r="AO513" s="535"/>
      <c r="AP513" s="535"/>
      <c r="AQ513" s="535"/>
      <c r="AR513" s="535"/>
      <c r="AS513" s="535"/>
      <c r="AT513" s="535"/>
      <c r="AU513" s="535"/>
      <c r="AV513" s="535"/>
      <c r="AW513" s="535"/>
      <c r="AX513" s="535"/>
      <c r="AY513" s="535"/>
      <c r="AZ513" s="535"/>
      <c r="BA513" s="535"/>
      <c r="BB513" s="535"/>
      <c r="BC513" s="535"/>
      <c r="BD513" s="535"/>
      <c r="BE513" s="535"/>
      <c r="BF513" s="535"/>
      <c r="BG513" s="535"/>
      <c r="BH513" s="535"/>
      <c r="BI513" s="535"/>
      <c r="BJ513" s="535"/>
      <c r="BK513" s="535"/>
      <c r="BL513" s="535"/>
      <c r="BM513" s="535"/>
      <c r="BN513" s="535"/>
      <c r="BO513" s="535"/>
      <c r="BP513" s="535"/>
      <c r="BQ513" s="535"/>
      <c r="BR513" s="535"/>
      <c r="BS513" s="535"/>
      <c r="BT513" s="535"/>
    </row>
    <row r="514" spans="2:72">
      <c r="B514" s="535"/>
      <c r="C514" s="535"/>
      <c r="D514" s="535"/>
      <c r="E514" s="535"/>
      <c r="F514" s="493" t="e">
        <f>VLOOKUP(E514,'Trade Code'!A:B,2,FALSE)</f>
        <v>#N/A</v>
      </c>
      <c r="G514" s="535"/>
      <c r="H514" s="535"/>
      <c r="I514" s="535"/>
      <c r="J514" s="535"/>
      <c r="K514" s="535"/>
      <c r="L514" s="535"/>
      <c r="M514" s="535"/>
      <c r="N514" s="535"/>
      <c r="O514" s="535"/>
      <c r="P514" s="535"/>
      <c r="Q514" s="535"/>
      <c r="R514" s="535"/>
      <c r="S514" s="535"/>
      <c r="T514" s="535"/>
      <c r="U514" s="535"/>
      <c r="V514" s="535"/>
      <c r="W514" s="535"/>
      <c r="X514" s="535"/>
      <c r="Y514" s="535"/>
      <c r="Z514" s="535"/>
      <c r="AA514" s="535"/>
      <c r="AB514" s="535"/>
      <c r="AC514" s="535"/>
      <c r="AD514" s="535"/>
      <c r="AE514" s="535"/>
      <c r="AF514" s="535"/>
      <c r="AG514" s="535"/>
      <c r="AH514" s="535"/>
      <c r="AI514" s="535"/>
      <c r="AJ514" s="535"/>
      <c r="AK514" s="535"/>
      <c r="AL514" s="535"/>
      <c r="AM514" s="535"/>
      <c r="AN514" s="535"/>
      <c r="AO514" s="535"/>
      <c r="AP514" s="535"/>
      <c r="AQ514" s="535"/>
      <c r="AR514" s="535"/>
      <c r="AS514" s="535"/>
      <c r="AT514" s="535"/>
      <c r="AU514" s="535"/>
      <c r="AV514" s="535"/>
      <c r="AW514" s="535"/>
      <c r="AX514" s="535"/>
      <c r="AY514" s="535"/>
      <c r="AZ514" s="535"/>
      <c r="BA514" s="535"/>
      <c r="BB514" s="535"/>
      <c r="BC514" s="535"/>
      <c r="BD514" s="535"/>
      <c r="BE514" s="535"/>
      <c r="BF514" s="535"/>
      <c r="BG514" s="535"/>
      <c r="BH514" s="535"/>
      <c r="BI514" s="535"/>
      <c r="BJ514" s="535"/>
      <c r="BK514" s="535"/>
      <c r="BL514" s="535"/>
      <c r="BM514" s="535"/>
      <c r="BN514" s="535"/>
      <c r="BO514" s="535"/>
      <c r="BP514" s="535"/>
      <c r="BQ514" s="535"/>
      <c r="BR514" s="535"/>
      <c r="BS514" s="535"/>
      <c r="BT514" s="535"/>
    </row>
    <row r="515" spans="2:72">
      <c r="B515" s="535"/>
      <c r="C515" s="535"/>
      <c r="D515" s="535"/>
      <c r="E515" s="535"/>
      <c r="F515" s="493" t="e">
        <f>VLOOKUP(E515,'Trade Code'!A:B,2,FALSE)</f>
        <v>#N/A</v>
      </c>
      <c r="G515" s="535"/>
      <c r="H515" s="535"/>
      <c r="I515" s="535"/>
      <c r="J515" s="535"/>
      <c r="K515" s="535"/>
      <c r="L515" s="535"/>
      <c r="M515" s="535"/>
      <c r="N515" s="535"/>
      <c r="O515" s="535"/>
      <c r="P515" s="535"/>
      <c r="Q515" s="535"/>
      <c r="R515" s="535"/>
      <c r="S515" s="535"/>
      <c r="T515" s="535"/>
      <c r="U515" s="535"/>
      <c r="V515" s="535"/>
      <c r="W515" s="535"/>
      <c r="X515" s="535"/>
      <c r="Y515" s="535"/>
      <c r="Z515" s="535"/>
      <c r="AA515" s="535"/>
      <c r="AB515" s="535"/>
      <c r="AC515" s="535"/>
      <c r="AD515" s="535"/>
      <c r="AE515" s="535"/>
      <c r="AF515" s="535"/>
      <c r="AG515" s="535"/>
      <c r="AH515" s="535"/>
      <c r="AI515" s="535"/>
      <c r="AJ515" s="535"/>
      <c r="AK515" s="535"/>
      <c r="AL515" s="535"/>
      <c r="AM515" s="535"/>
      <c r="AN515" s="535"/>
      <c r="AO515" s="535"/>
      <c r="AP515" s="535"/>
      <c r="AQ515" s="535"/>
      <c r="AR515" s="535"/>
      <c r="AS515" s="535"/>
      <c r="AT515" s="535"/>
      <c r="AU515" s="535"/>
      <c r="AV515" s="535"/>
      <c r="AW515" s="535"/>
      <c r="AX515" s="535"/>
      <c r="AY515" s="535"/>
      <c r="AZ515" s="535"/>
      <c r="BA515" s="535"/>
      <c r="BB515" s="535"/>
      <c r="BC515" s="535"/>
      <c r="BD515" s="535"/>
      <c r="BE515" s="535"/>
      <c r="BF515" s="535"/>
      <c r="BG515" s="535"/>
      <c r="BH515" s="535"/>
      <c r="BI515" s="535"/>
      <c r="BJ515" s="535"/>
      <c r="BK515" s="535"/>
      <c r="BL515" s="535"/>
      <c r="BM515" s="535"/>
      <c r="BN515" s="535"/>
      <c r="BO515" s="535"/>
      <c r="BP515" s="535"/>
      <c r="BQ515" s="535"/>
      <c r="BR515" s="535"/>
      <c r="BS515" s="535"/>
      <c r="BT515" s="535"/>
    </row>
    <row r="516" spans="2:72">
      <c r="B516" s="535"/>
      <c r="C516" s="535"/>
      <c r="D516" s="535"/>
      <c r="E516" s="535"/>
      <c r="F516" s="493" t="e">
        <f>VLOOKUP(E516,'Trade Code'!A:B,2,FALSE)</f>
        <v>#N/A</v>
      </c>
      <c r="G516" s="535"/>
      <c r="H516" s="535"/>
      <c r="I516" s="535"/>
      <c r="J516" s="535"/>
      <c r="K516" s="535"/>
      <c r="L516" s="535"/>
      <c r="M516" s="535"/>
      <c r="N516" s="535"/>
      <c r="O516" s="535"/>
      <c r="P516" s="535"/>
      <c r="Q516" s="535"/>
      <c r="R516" s="535"/>
      <c r="S516" s="535"/>
      <c r="T516" s="535"/>
      <c r="U516" s="535"/>
      <c r="V516" s="535"/>
      <c r="W516" s="535"/>
      <c r="X516" s="535"/>
      <c r="Y516" s="535"/>
      <c r="Z516" s="535"/>
      <c r="AA516" s="535"/>
      <c r="AB516" s="535"/>
      <c r="AC516" s="535"/>
      <c r="AD516" s="535"/>
      <c r="AE516" s="535"/>
      <c r="AF516" s="535"/>
      <c r="AG516" s="535"/>
      <c r="AH516" s="535"/>
      <c r="AI516" s="535"/>
      <c r="AJ516" s="535"/>
      <c r="AK516" s="535"/>
      <c r="AL516" s="535"/>
      <c r="AM516" s="535"/>
      <c r="AN516" s="535"/>
      <c r="AO516" s="535"/>
      <c r="AP516" s="535"/>
      <c r="AQ516" s="535"/>
      <c r="AR516" s="535"/>
      <c r="AS516" s="535"/>
      <c r="AT516" s="535"/>
      <c r="AU516" s="535"/>
      <c r="AV516" s="535"/>
      <c r="AW516" s="535"/>
      <c r="AX516" s="535"/>
      <c r="AY516" s="535"/>
      <c r="AZ516" s="535"/>
      <c r="BA516" s="535"/>
      <c r="BB516" s="535"/>
      <c r="BC516" s="535"/>
      <c r="BD516" s="535"/>
      <c r="BE516" s="535"/>
      <c r="BF516" s="535"/>
      <c r="BG516" s="535"/>
      <c r="BH516" s="535"/>
      <c r="BI516" s="535"/>
      <c r="BJ516" s="535"/>
      <c r="BK516" s="535"/>
      <c r="BL516" s="535"/>
      <c r="BM516" s="535"/>
      <c r="BN516" s="535"/>
      <c r="BO516" s="535"/>
      <c r="BP516" s="535"/>
      <c r="BQ516" s="535"/>
      <c r="BR516" s="535"/>
      <c r="BS516" s="535"/>
      <c r="BT516" s="535"/>
    </row>
    <row r="517" spans="2:72">
      <c r="B517" s="535"/>
      <c r="C517" s="535"/>
      <c r="D517" s="535"/>
      <c r="E517" s="535"/>
      <c r="F517" s="493" t="e">
        <f>VLOOKUP(E517,'Trade Code'!A:B,2,FALSE)</f>
        <v>#N/A</v>
      </c>
      <c r="G517" s="535"/>
      <c r="H517" s="535"/>
      <c r="I517" s="535"/>
      <c r="J517" s="535"/>
      <c r="K517" s="535"/>
      <c r="L517" s="535"/>
      <c r="M517" s="535"/>
      <c r="N517" s="535"/>
      <c r="O517" s="535"/>
      <c r="P517" s="535"/>
      <c r="Q517" s="535"/>
      <c r="R517" s="535"/>
      <c r="S517" s="535"/>
      <c r="T517" s="535"/>
      <c r="U517" s="535"/>
      <c r="V517" s="535"/>
      <c r="W517" s="535"/>
      <c r="X517" s="535"/>
      <c r="Y517" s="535"/>
      <c r="Z517" s="535"/>
      <c r="AA517" s="535"/>
      <c r="AB517" s="535"/>
      <c r="AC517" s="535"/>
      <c r="AD517" s="535"/>
      <c r="AE517" s="535"/>
      <c r="AF517" s="535"/>
      <c r="AG517" s="535"/>
      <c r="AH517" s="535"/>
      <c r="AI517" s="535"/>
      <c r="AJ517" s="535"/>
      <c r="AK517" s="535"/>
      <c r="AL517" s="535"/>
      <c r="AM517" s="535"/>
      <c r="AN517" s="535"/>
      <c r="AO517" s="535"/>
      <c r="AP517" s="535"/>
      <c r="AQ517" s="535"/>
      <c r="AR517" s="535"/>
      <c r="AS517" s="535"/>
      <c r="AT517" s="535"/>
      <c r="AU517" s="535"/>
      <c r="AV517" s="535"/>
      <c r="AW517" s="535"/>
      <c r="AX517" s="535"/>
      <c r="AY517" s="535"/>
      <c r="AZ517" s="535"/>
      <c r="BA517" s="535"/>
      <c r="BB517" s="535"/>
      <c r="BC517" s="535"/>
      <c r="BD517" s="535"/>
      <c r="BE517" s="535"/>
      <c r="BF517" s="535"/>
      <c r="BG517" s="535"/>
      <c r="BH517" s="535"/>
      <c r="BI517" s="535"/>
      <c r="BJ517" s="535"/>
      <c r="BK517" s="535"/>
      <c r="BL517" s="535"/>
      <c r="BM517" s="535"/>
      <c r="BN517" s="535"/>
      <c r="BO517" s="535"/>
      <c r="BP517" s="535"/>
      <c r="BQ517" s="535"/>
      <c r="BR517" s="535"/>
      <c r="BS517" s="535"/>
      <c r="BT517" s="535"/>
    </row>
    <row r="518" spans="2:72">
      <c r="B518" s="535"/>
      <c r="C518" s="535"/>
      <c r="D518" s="535"/>
      <c r="E518" s="535"/>
      <c r="F518" s="493" t="e">
        <f>VLOOKUP(E518,'Trade Code'!A:B,2,FALSE)</f>
        <v>#N/A</v>
      </c>
      <c r="G518" s="535"/>
      <c r="H518" s="535"/>
      <c r="I518" s="535"/>
      <c r="J518" s="535"/>
      <c r="K518" s="535"/>
      <c r="L518" s="535"/>
      <c r="M518" s="535"/>
      <c r="N518" s="535"/>
      <c r="O518" s="535"/>
      <c r="P518" s="535"/>
      <c r="Q518" s="535"/>
      <c r="R518" s="535"/>
      <c r="S518" s="535"/>
      <c r="T518" s="535"/>
      <c r="U518" s="535"/>
      <c r="V518" s="535"/>
      <c r="W518" s="535"/>
      <c r="X518" s="535"/>
      <c r="Y518" s="535"/>
      <c r="Z518" s="535"/>
      <c r="AA518" s="535"/>
      <c r="AB518" s="535"/>
      <c r="AC518" s="535"/>
      <c r="AD518" s="535"/>
      <c r="AE518" s="535"/>
      <c r="AF518" s="535"/>
      <c r="AG518" s="535"/>
      <c r="AH518" s="535"/>
      <c r="AI518" s="535"/>
      <c r="AJ518" s="535"/>
      <c r="AK518" s="535"/>
      <c r="AL518" s="535"/>
      <c r="AM518" s="535"/>
      <c r="AN518" s="535"/>
      <c r="AO518" s="535"/>
      <c r="AP518" s="535"/>
      <c r="AQ518" s="535"/>
      <c r="AR518" s="535"/>
      <c r="AS518" s="535"/>
      <c r="AT518" s="535"/>
      <c r="AU518" s="535"/>
      <c r="AV518" s="535"/>
      <c r="AW518" s="535"/>
      <c r="AX518" s="535"/>
      <c r="AY518" s="535"/>
      <c r="AZ518" s="535"/>
      <c r="BA518" s="535"/>
      <c r="BB518" s="535"/>
      <c r="BC518" s="535"/>
      <c r="BD518" s="535"/>
      <c r="BE518" s="535"/>
      <c r="BF518" s="535"/>
      <c r="BG518" s="535"/>
      <c r="BH518" s="535"/>
      <c r="BI518" s="535"/>
      <c r="BJ518" s="535"/>
      <c r="BK518" s="535"/>
      <c r="BL518" s="535"/>
      <c r="BM518" s="535"/>
      <c r="BN518" s="535"/>
      <c r="BO518" s="535"/>
      <c r="BP518" s="535"/>
      <c r="BQ518" s="535"/>
      <c r="BR518" s="535"/>
      <c r="BS518" s="535"/>
      <c r="BT518" s="535"/>
    </row>
    <row r="519" spans="2:72">
      <c r="B519" s="535"/>
      <c r="C519" s="535"/>
      <c r="D519" s="535"/>
      <c r="E519" s="535"/>
      <c r="F519" s="493" t="e">
        <f>VLOOKUP(E519,'Trade Code'!A:B,2,FALSE)</f>
        <v>#N/A</v>
      </c>
      <c r="G519" s="535"/>
      <c r="H519" s="535"/>
      <c r="I519" s="535"/>
      <c r="J519" s="535"/>
      <c r="K519" s="535"/>
      <c r="L519" s="535"/>
      <c r="M519" s="535"/>
      <c r="N519" s="535"/>
      <c r="O519" s="535"/>
      <c r="P519" s="535"/>
      <c r="Q519" s="535"/>
      <c r="R519" s="535"/>
      <c r="S519" s="535"/>
      <c r="T519" s="535"/>
      <c r="U519" s="535"/>
      <c r="V519" s="535"/>
      <c r="W519" s="535"/>
      <c r="X519" s="535"/>
      <c r="Y519" s="535"/>
      <c r="Z519" s="535"/>
      <c r="AA519" s="535"/>
      <c r="AB519" s="535"/>
      <c r="AC519" s="535"/>
      <c r="AD519" s="535"/>
      <c r="AE519" s="535"/>
      <c r="AF519" s="535"/>
      <c r="AG519" s="535"/>
      <c r="AH519" s="535"/>
      <c r="AI519" s="535"/>
      <c r="AJ519" s="535"/>
      <c r="AK519" s="535"/>
      <c r="AL519" s="535"/>
      <c r="AM519" s="535"/>
      <c r="AN519" s="535"/>
      <c r="AO519" s="535"/>
      <c r="AP519" s="535"/>
      <c r="AQ519" s="535"/>
      <c r="AR519" s="535"/>
      <c r="AS519" s="535"/>
      <c r="AT519" s="535"/>
      <c r="AU519" s="535"/>
      <c r="AV519" s="535"/>
      <c r="AW519" s="535"/>
      <c r="AX519" s="535"/>
      <c r="AY519" s="535"/>
      <c r="AZ519" s="535"/>
      <c r="BA519" s="535"/>
      <c r="BB519" s="535"/>
      <c r="BC519" s="535"/>
      <c r="BD519" s="535"/>
      <c r="BE519" s="535"/>
      <c r="BF519" s="535"/>
      <c r="BG519" s="535"/>
      <c r="BH519" s="535"/>
      <c r="BI519" s="535"/>
      <c r="BJ519" s="535"/>
      <c r="BK519" s="535"/>
      <c r="BL519" s="535"/>
      <c r="BM519" s="535"/>
      <c r="BN519" s="535"/>
      <c r="BO519" s="535"/>
      <c r="BP519" s="535"/>
      <c r="BQ519" s="535"/>
      <c r="BR519" s="535"/>
      <c r="BS519" s="535"/>
      <c r="BT519" s="535"/>
    </row>
    <row r="520" spans="2:72">
      <c r="B520" s="535"/>
      <c r="C520" s="535"/>
      <c r="D520" s="535"/>
      <c r="E520" s="535"/>
      <c r="F520" s="493" t="e">
        <f>VLOOKUP(E520,'Trade Code'!A:B,2,FALSE)</f>
        <v>#N/A</v>
      </c>
      <c r="G520" s="535"/>
      <c r="H520" s="535"/>
      <c r="I520" s="535"/>
      <c r="J520" s="535"/>
      <c r="K520" s="535"/>
      <c r="L520" s="535"/>
      <c r="M520" s="535"/>
      <c r="N520" s="535"/>
      <c r="O520" s="535"/>
      <c r="P520" s="535"/>
      <c r="Q520" s="535"/>
      <c r="R520" s="535"/>
      <c r="S520" s="535"/>
      <c r="T520" s="535"/>
      <c r="U520" s="535"/>
      <c r="V520" s="535"/>
      <c r="W520" s="535"/>
      <c r="X520" s="535"/>
      <c r="Y520" s="535"/>
      <c r="Z520" s="535"/>
      <c r="AA520" s="535"/>
      <c r="AB520" s="535"/>
      <c r="AC520" s="535"/>
      <c r="AD520" s="535"/>
      <c r="AE520" s="535"/>
      <c r="AF520" s="535"/>
      <c r="AG520" s="535"/>
      <c r="AH520" s="535"/>
      <c r="AI520" s="535"/>
      <c r="AJ520" s="535"/>
      <c r="AK520" s="535"/>
      <c r="AL520" s="535"/>
      <c r="AM520" s="535"/>
      <c r="AN520" s="535"/>
      <c r="AO520" s="535"/>
      <c r="AP520" s="535"/>
      <c r="AQ520" s="535"/>
      <c r="AR520" s="535"/>
      <c r="AS520" s="535"/>
      <c r="AT520" s="535"/>
      <c r="AU520" s="535"/>
      <c r="AV520" s="535"/>
      <c r="AW520" s="535"/>
      <c r="AX520" s="535"/>
      <c r="AY520" s="535"/>
      <c r="AZ520" s="535"/>
      <c r="BA520" s="535"/>
      <c r="BB520" s="535"/>
      <c r="BC520" s="535"/>
      <c r="BD520" s="535"/>
      <c r="BE520" s="535"/>
      <c r="BF520" s="535"/>
      <c r="BG520" s="535"/>
      <c r="BH520" s="535"/>
      <c r="BI520" s="535"/>
      <c r="BJ520" s="535"/>
      <c r="BK520" s="535"/>
      <c r="BL520" s="535"/>
      <c r="BM520" s="535"/>
      <c r="BN520" s="535"/>
      <c r="BO520" s="535"/>
      <c r="BP520" s="535"/>
      <c r="BQ520" s="535"/>
      <c r="BR520" s="535"/>
      <c r="BS520" s="535"/>
      <c r="BT520" s="535"/>
    </row>
    <row r="521" spans="2:72">
      <c r="B521" s="535"/>
      <c r="C521" s="535"/>
      <c r="D521" s="535"/>
      <c r="E521" s="535"/>
      <c r="F521" s="493" t="e">
        <f>VLOOKUP(E521,'Trade Code'!A:B,2,FALSE)</f>
        <v>#N/A</v>
      </c>
      <c r="G521" s="535"/>
      <c r="H521" s="535"/>
      <c r="I521" s="535"/>
      <c r="J521" s="535"/>
      <c r="K521" s="535"/>
      <c r="L521" s="535"/>
      <c r="M521" s="535"/>
      <c r="N521" s="535"/>
      <c r="O521" s="535"/>
      <c r="P521" s="535"/>
      <c r="Q521" s="535"/>
      <c r="R521" s="535"/>
      <c r="S521" s="535"/>
      <c r="T521" s="535"/>
      <c r="U521" s="535"/>
      <c r="V521" s="535"/>
      <c r="W521" s="535"/>
      <c r="X521" s="535"/>
      <c r="Y521" s="535"/>
      <c r="Z521" s="535"/>
      <c r="AA521" s="535"/>
      <c r="AB521" s="535"/>
      <c r="AC521" s="535"/>
      <c r="AD521" s="535"/>
      <c r="AE521" s="535"/>
      <c r="AF521" s="535"/>
      <c r="AG521" s="535"/>
      <c r="AH521" s="535"/>
      <c r="AI521" s="535"/>
      <c r="AJ521" s="535"/>
      <c r="AK521" s="535"/>
      <c r="AL521" s="535"/>
      <c r="AM521" s="535"/>
      <c r="AN521" s="535"/>
      <c r="AO521" s="535"/>
      <c r="AP521" s="535"/>
      <c r="AQ521" s="535"/>
      <c r="AR521" s="535"/>
      <c r="AS521" s="535"/>
      <c r="AT521" s="535"/>
      <c r="AU521" s="535"/>
      <c r="AV521" s="535"/>
      <c r="AW521" s="535"/>
      <c r="AX521" s="535"/>
      <c r="AY521" s="535"/>
      <c r="AZ521" s="535"/>
      <c r="BA521" s="535"/>
      <c r="BB521" s="535"/>
      <c r="BC521" s="535"/>
      <c r="BD521" s="535"/>
      <c r="BE521" s="535"/>
      <c r="BF521" s="535"/>
      <c r="BG521" s="535"/>
      <c r="BH521" s="535"/>
      <c r="BI521" s="535"/>
      <c r="BJ521" s="535"/>
      <c r="BK521" s="535"/>
      <c r="BL521" s="535"/>
      <c r="BM521" s="535"/>
      <c r="BN521" s="535"/>
      <c r="BO521" s="535"/>
      <c r="BP521" s="535"/>
      <c r="BQ521" s="535"/>
      <c r="BR521" s="535"/>
      <c r="BS521" s="535"/>
      <c r="BT521" s="535"/>
    </row>
    <row r="522" spans="2:72">
      <c r="B522" s="535"/>
      <c r="C522" s="535"/>
      <c r="D522" s="535"/>
      <c r="E522" s="535"/>
      <c r="F522" s="493" t="e">
        <f>VLOOKUP(E522,'Trade Code'!A:B,2,FALSE)</f>
        <v>#N/A</v>
      </c>
      <c r="G522" s="535"/>
      <c r="H522" s="535"/>
      <c r="I522" s="535"/>
      <c r="J522" s="535"/>
      <c r="K522" s="535"/>
      <c r="L522" s="535"/>
      <c r="M522" s="535"/>
      <c r="N522" s="535"/>
      <c r="O522" s="535"/>
      <c r="P522" s="535"/>
      <c r="Q522" s="535"/>
      <c r="R522" s="535"/>
      <c r="S522" s="535"/>
      <c r="T522" s="535"/>
      <c r="U522" s="535"/>
      <c r="V522" s="535"/>
      <c r="W522" s="535"/>
      <c r="X522" s="535"/>
      <c r="Y522" s="535"/>
      <c r="Z522" s="535"/>
      <c r="AA522" s="535"/>
      <c r="AB522" s="535"/>
      <c r="AC522" s="535"/>
      <c r="AD522" s="535"/>
      <c r="AE522" s="535"/>
      <c r="AF522" s="535"/>
      <c r="AG522" s="535"/>
      <c r="AH522" s="535"/>
      <c r="AI522" s="535"/>
      <c r="AJ522" s="535"/>
      <c r="AK522" s="535"/>
      <c r="AL522" s="535"/>
      <c r="AM522" s="535"/>
      <c r="AN522" s="535"/>
      <c r="AO522" s="535"/>
      <c r="AP522" s="535"/>
      <c r="AQ522" s="535"/>
      <c r="AR522" s="535"/>
      <c r="AS522" s="535"/>
      <c r="AT522" s="535"/>
      <c r="AU522" s="535"/>
      <c r="AV522" s="535"/>
      <c r="AW522" s="535"/>
      <c r="AX522" s="535"/>
      <c r="AY522" s="535"/>
      <c r="AZ522" s="535"/>
      <c r="BA522" s="535"/>
      <c r="BB522" s="535"/>
      <c r="BC522" s="535"/>
      <c r="BD522" s="535"/>
      <c r="BE522" s="535"/>
      <c r="BF522" s="535"/>
      <c r="BG522" s="535"/>
      <c r="BH522" s="535"/>
      <c r="BI522" s="535"/>
      <c r="BJ522" s="535"/>
      <c r="BK522" s="535"/>
      <c r="BL522" s="535"/>
      <c r="BM522" s="535"/>
      <c r="BN522" s="535"/>
      <c r="BO522" s="535"/>
      <c r="BP522" s="535"/>
      <c r="BQ522" s="535"/>
      <c r="BR522" s="535"/>
      <c r="BS522" s="535"/>
      <c r="BT522" s="535"/>
    </row>
    <row r="523" spans="2:72">
      <c r="B523" s="535"/>
      <c r="C523" s="535"/>
      <c r="D523" s="535"/>
      <c r="E523" s="535"/>
      <c r="F523" s="493" t="e">
        <f>VLOOKUP(E523,'Trade Code'!A:B,2,FALSE)</f>
        <v>#N/A</v>
      </c>
      <c r="G523" s="535"/>
      <c r="H523" s="535"/>
      <c r="I523" s="535"/>
      <c r="J523" s="535"/>
      <c r="K523" s="535"/>
      <c r="L523" s="535"/>
      <c r="M523" s="535"/>
      <c r="N523" s="535"/>
      <c r="O523" s="535"/>
      <c r="P523" s="535"/>
      <c r="Q523" s="535"/>
      <c r="R523" s="535"/>
      <c r="S523" s="535"/>
      <c r="T523" s="535"/>
      <c r="U523" s="535"/>
      <c r="V523" s="535"/>
      <c r="W523" s="535"/>
      <c r="X523" s="535"/>
      <c r="Y523" s="535"/>
      <c r="Z523" s="535"/>
      <c r="AA523" s="535"/>
      <c r="AB523" s="535"/>
      <c r="AC523" s="535"/>
      <c r="AD523" s="535"/>
      <c r="AE523" s="535"/>
      <c r="AF523" s="535"/>
      <c r="AG523" s="535"/>
      <c r="AH523" s="535"/>
      <c r="AI523" s="535"/>
      <c r="AJ523" s="535"/>
      <c r="AK523" s="535"/>
      <c r="AL523" s="535"/>
      <c r="AM523" s="535"/>
      <c r="AN523" s="535"/>
      <c r="AO523" s="535"/>
      <c r="AP523" s="535"/>
      <c r="AQ523" s="535"/>
      <c r="AR523" s="535"/>
      <c r="AS523" s="535"/>
      <c r="AT523" s="535"/>
      <c r="AU523" s="535"/>
      <c r="AV523" s="535"/>
      <c r="AW523" s="535"/>
      <c r="AX523" s="535"/>
      <c r="AY523" s="535"/>
      <c r="AZ523" s="535"/>
      <c r="BA523" s="535"/>
      <c r="BB523" s="535"/>
      <c r="BC523" s="535"/>
      <c r="BD523" s="535"/>
      <c r="BE523" s="535"/>
      <c r="BF523" s="535"/>
      <c r="BG523" s="535"/>
      <c r="BH523" s="535"/>
      <c r="BI523" s="535"/>
      <c r="BJ523" s="535"/>
      <c r="BK523" s="535"/>
      <c r="BL523" s="535"/>
      <c r="BM523" s="535"/>
      <c r="BN523" s="535"/>
      <c r="BO523" s="535"/>
      <c r="BP523" s="535"/>
      <c r="BQ523" s="535"/>
      <c r="BR523" s="535"/>
      <c r="BS523" s="535"/>
      <c r="BT523" s="535"/>
    </row>
    <row r="524" spans="2:72">
      <c r="B524" s="535"/>
      <c r="C524" s="535"/>
      <c r="D524" s="535"/>
      <c r="E524" s="535"/>
      <c r="F524" s="493" t="e">
        <f>VLOOKUP(E524,'Trade Code'!A:B,2,FALSE)</f>
        <v>#N/A</v>
      </c>
      <c r="G524" s="535"/>
      <c r="H524" s="535"/>
      <c r="I524" s="535"/>
      <c r="J524" s="535"/>
      <c r="K524" s="535"/>
      <c r="L524" s="535"/>
      <c r="M524" s="535"/>
      <c r="N524" s="535"/>
      <c r="O524" s="535"/>
      <c r="P524" s="535"/>
      <c r="Q524" s="535"/>
      <c r="R524" s="535"/>
      <c r="S524" s="535"/>
      <c r="T524" s="535"/>
      <c r="U524" s="535"/>
      <c r="V524" s="535"/>
      <c r="W524" s="535"/>
      <c r="X524" s="535"/>
      <c r="Y524" s="535"/>
      <c r="Z524" s="535"/>
      <c r="AA524" s="535"/>
      <c r="AB524" s="535"/>
      <c r="AC524" s="535"/>
      <c r="AD524" s="535"/>
      <c r="AE524" s="535"/>
      <c r="AF524" s="535"/>
      <c r="AG524" s="535"/>
      <c r="AH524" s="535"/>
      <c r="AI524" s="535"/>
      <c r="AJ524" s="535"/>
      <c r="AK524" s="535"/>
      <c r="AL524" s="535"/>
      <c r="AM524" s="535"/>
      <c r="AN524" s="535"/>
      <c r="AO524" s="535"/>
      <c r="AP524" s="535"/>
      <c r="AQ524" s="535"/>
      <c r="AR524" s="535"/>
      <c r="AS524" s="535"/>
      <c r="AT524" s="535"/>
      <c r="AU524" s="535"/>
      <c r="AV524" s="535"/>
      <c r="AW524" s="535"/>
      <c r="AX524" s="535"/>
      <c r="AY524" s="535"/>
      <c r="AZ524" s="535"/>
      <c r="BA524" s="535"/>
      <c r="BB524" s="535"/>
      <c r="BC524" s="535"/>
      <c r="BD524" s="535"/>
      <c r="BE524" s="535"/>
      <c r="BF524" s="535"/>
      <c r="BG524" s="535"/>
      <c r="BH524" s="535"/>
      <c r="BI524" s="535"/>
      <c r="BJ524" s="535"/>
      <c r="BK524" s="535"/>
      <c r="BL524" s="535"/>
      <c r="BM524" s="535"/>
      <c r="BN524" s="535"/>
      <c r="BO524" s="535"/>
      <c r="BP524" s="535"/>
      <c r="BQ524" s="535"/>
      <c r="BR524" s="535"/>
      <c r="BS524" s="535"/>
      <c r="BT524" s="535"/>
    </row>
    <row r="525" spans="2:72">
      <c r="B525" s="535"/>
      <c r="C525" s="535"/>
      <c r="D525" s="535"/>
      <c r="E525" s="535"/>
      <c r="F525" s="493" t="e">
        <f>VLOOKUP(E525,'Trade Code'!A:B,2,FALSE)</f>
        <v>#N/A</v>
      </c>
      <c r="G525" s="535"/>
      <c r="H525" s="535"/>
      <c r="I525" s="535"/>
      <c r="J525" s="535"/>
      <c r="K525" s="535"/>
      <c r="L525" s="535"/>
      <c r="M525" s="535"/>
      <c r="N525" s="535"/>
      <c r="O525" s="535"/>
      <c r="P525" s="535"/>
      <c r="Q525" s="535"/>
      <c r="R525" s="535"/>
      <c r="S525" s="535"/>
      <c r="T525" s="535"/>
      <c r="U525" s="535"/>
      <c r="V525" s="535"/>
      <c r="W525" s="535"/>
      <c r="X525" s="535"/>
      <c r="Y525" s="535"/>
      <c r="Z525" s="535"/>
      <c r="AA525" s="535"/>
      <c r="AB525" s="535"/>
      <c r="AC525" s="535"/>
      <c r="AD525" s="535"/>
      <c r="AE525" s="535"/>
      <c r="AF525" s="535"/>
      <c r="AG525" s="535"/>
      <c r="AH525" s="535"/>
      <c r="AI525" s="535"/>
      <c r="AJ525" s="535"/>
      <c r="AK525" s="535"/>
      <c r="AL525" s="535"/>
      <c r="AM525" s="535"/>
      <c r="AN525" s="535"/>
      <c r="AO525" s="535"/>
      <c r="AP525" s="535"/>
      <c r="AQ525" s="535"/>
      <c r="AR525" s="535"/>
      <c r="AS525" s="535"/>
      <c r="AT525" s="535"/>
      <c r="AU525" s="535"/>
      <c r="AV525" s="535"/>
      <c r="AW525" s="535"/>
      <c r="AX525" s="535"/>
      <c r="AY525" s="535"/>
      <c r="AZ525" s="535"/>
      <c r="BA525" s="535"/>
      <c r="BB525" s="535"/>
      <c r="BC525" s="535"/>
      <c r="BD525" s="535"/>
      <c r="BE525" s="535"/>
      <c r="BF525" s="535"/>
      <c r="BG525" s="535"/>
      <c r="BH525" s="535"/>
      <c r="BI525" s="535"/>
      <c r="BJ525" s="535"/>
      <c r="BK525" s="535"/>
      <c r="BL525" s="535"/>
      <c r="BM525" s="535"/>
      <c r="BN525" s="535"/>
      <c r="BO525" s="535"/>
      <c r="BP525" s="535"/>
      <c r="BQ525" s="535"/>
      <c r="BR525" s="535"/>
      <c r="BS525" s="535"/>
      <c r="BT525" s="535"/>
    </row>
    <row r="526" spans="2:72">
      <c r="B526" s="535"/>
      <c r="C526" s="535"/>
      <c r="D526" s="535"/>
      <c r="E526" s="535"/>
      <c r="F526" s="493" t="e">
        <f>VLOOKUP(E526,'Trade Code'!A:B,2,FALSE)</f>
        <v>#N/A</v>
      </c>
      <c r="G526" s="535"/>
      <c r="H526" s="535"/>
      <c r="I526" s="535"/>
      <c r="J526" s="535"/>
      <c r="K526" s="535"/>
      <c r="L526" s="535"/>
      <c r="M526" s="535"/>
      <c r="N526" s="535"/>
      <c r="O526" s="535"/>
      <c r="P526" s="535"/>
      <c r="Q526" s="535"/>
      <c r="R526" s="535"/>
      <c r="S526" s="535"/>
      <c r="T526" s="535"/>
      <c r="U526" s="535"/>
      <c r="V526" s="535"/>
      <c r="W526" s="535"/>
      <c r="X526" s="535"/>
      <c r="Y526" s="535"/>
      <c r="Z526" s="535"/>
      <c r="AA526" s="535"/>
      <c r="AB526" s="535"/>
      <c r="AC526" s="535"/>
      <c r="AD526" s="535"/>
      <c r="AE526" s="535"/>
      <c r="AF526" s="535"/>
      <c r="AG526" s="535"/>
      <c r="AH526" s="535"/>
      <c r="AI526" s="535"/>
      <c r="AJ526" s="535"/>
      <c r="AK526" s="535"/>
      <c r="AL526" s="535"/>
      <c r="AM526" s="535"/>
      <c r="AN526" s="535"/>
      <c r="AO526" s="535"/>
      <c r="AP526" s="535"/>
      <c r="AQ526" s="535"/>
      <c r="AR526" s="535"/>
      <c r="AS526" s="535"/>
      <c r="AT526" s="535"/>
      <c r="AU526" s="535"/>
      <c r="AV526" s="535"/>
      <c r="AW526" s="535"/>
      <c r="AX526" s="535"/>
      <c r="AY526" s="535"/>
      <c r="AZ526" s="535"/>
      <c r="BA526" s="535"/>
      <c r="BB526" s="535"/>
      <c r="BC526" s="535"/>
      <c r="BD526" s="535"/>
      <c r="BE526" s="535"/>
      <c r="BF526" s="535"/>
      <c r="BG526" s="535"/>
      <c r="BH526" s="535"/>
      <c r="BI526" s="535"/>
      <c r="BJ526" s="535"/>
      <c r="BK526" s="535"/>
      <c r="BL526" s="535"/>
      <c r="BM526" s="535"/>
      <c r="BN526" s="535"/>
      <c r="BO526" s="535"/>
      <c r="BP526" s="535"/>
      <c r="BQ526" s="535"/>
      <c r="BR526" s="535"/>
      <c r="BS526" s="535"/>
      <c r="BT526" s="535"/>
    </row>
    <row r="527" spans="2:72">
      <c r="B527" s="535"/>
      <c r="C527" s="535"/>
      <c r="D527" s="535"/>
      <c r="E527" s="535"/>
      <c r="F527" s="493" t="e">
        <f>VLOOKUP(E527,'Trade Code'!A:B,2,FALSE)</f>
        <v>#N/A</v>
      </c>
      <c r="G527" s="535"/>
      <c r="H527" s="535"/>
      <c r="I527" s="535"/>
      <c r="J527" s="535"/>
      <c r="K527" s="535"/>
      <c r="L527" s="535"/>
      <c r="M527" s="535"/>
      <c r="N527" s="535"/>
      <c r="O527" s="535"/>
      <c r="P527" s="535"/>
      <c r="Q527" s="535"/>
      <c r="R527" s="535"/>
      <c r="S527" s="535"/>
      <c r="T527" s="535"/>
      <c r="U527" s="535"/>
      <c r="V527" s="535"/>
      <c r="W527" s="535"/>
      <c r="X527" s="535"/>
      <c r="Y527" s="535"/>
      <c r="Z527" s="535"/>
      <c r="AA527" s="535"/>
      <c r="AB527" s="535"/>
      <c r="AC527" s="535"/>
      <c r="AD527" s="535"/>
      <c r="AE527" s="535"/>
      <c r="AF527" s="535"/>
      <c r="AG527" s="535"/>
      <c r="AH527" s="535"/>
      <c r="AI527" s="535"/>
      <c r="AJ527" s="535"/>
      <c r="AK527" s="535"/>
      <c r="AL527" s="535"/>
      <c r="AM527" s="535"/>
      <c r="AN527" s="535"/>
      <c r="AO527" s="535"/>
      <c r="AP527" s="535"/>
      <c r="AQ527" s="535"/>
      <c r="AR527" s="535"/>
      <c r="AS527" s="535"/>
      <c r="AT527" s="535"/>
      <c r="AU527" s="535"/>
      <c r="AV527" s="535"/>
      <c r="AW527" s="535"/>
      <c r="AX527" s="535"/>
      <c r="AY527" s="535"/>
      <c r="AZ527" s="535"/>
      <c r="BA527" s="535"/>
      <c r="BB527" s="535"/>
      <c r="BC527" s="535"/>
      <c r="BD527" s="535"/>
      <c r="BE527" s="535"/>
      <c r="BF527" s="535"/>
      <c r="BG527" s="535"/>
      <c r="BH527" s="535"/>
      <c r="BI527" s="535"/>
      <c r="BJ527" s="535"/>
      <c r="BK527" s="535"/>
      <c r="BL527" s="535"/>
      <c r="BM527" s="535"/>
      <c r="BN527" s="535"/>
      <c r="BO527" s="535"/>
      <c r="BP527" s="535"/>
      <c r="BQ527" s="535"/>
      <c r="BR527" s="535"/>
      <c r="BS527" s="535"/>
      <c r="BT527" s="535"/>
    </row>
    <row r="528" spans="2:72">
      <c r="B528" s="535"/>
      <c r="C528" s="535"/>
      <c r="D528" s="535"/>
      <c r="E528" s="535"/>
      <c r="F528" s="493" t="e">
        <f>VLOOKUP(E528,'Trade Code'!A:B,2,FALSE)</f>
        <v>#N/A</v>
      </c>
      <c r="G528" s="535"/>
      <c r="H528" s="535"/>
      <c r="I528" s="535"/>
      <c r="J528" s="535"/>
      <c r="K528" s="535"/>
      <c r="L528" s="535"/>
      <c r="M528" s="535"/>
      <c r="N528" s="535"/>
      <c r="O528" s="535"/>
      <c r="P528" s="535"/>
      <c r="Q528" s="535"/>
      <c r="R528" s="535"/>
      <c r="S528" s="535"/>
      <c r="T528" s="535"/>
      <c r="U528" s="535"/>
      <c r="V528" s="535"/>
      <c r="W528" s="535"/>
      <c r="X528" s="535"/>
      <c r="Y528" s="535"/>
      <c r="Z528" s="535"/>
      <c r="AA528" s="535"/>
      <c r="AB528" s="535"/>
      <c r="AC528" s="535"/>
      <c r="AD528" s="535"/>
      <c r="AE528" s="535"/>
      <c r="AF528" s="535"/>
      <c r="AG528" s="535"/>
      <c r="AH528" s="535"/>
      <c r="AI528" s="535"/>
      <c r="AJ528" s="535"/>
      <c r="AK528" s="535"/>
      <c r="AL528" s="535"/>
      <c r="AM528" s="535"/>
      <c r="AN528" s="535"/>
      <c r="AO528" s="535"/>
      <c r="AP528" s="535"/>
      <c r="AQ528" s="535"/>
      <c r="AR528" s="535"/>
      <c r="AS528" s="535"/>
      <c r="AT528" s="535"/>
      <c r="AU528" s="535"/>
      <c r="AV528" s="535"/>
      <c r="AW528" s="535"/>
      <c r="AX528" s="535"/>
      <c r="AY528" s="535"/>
      <c r="AZ528" s="535"/>
      <c r="BA528" s="535"/>
      <c r="BB528" s="535"/>
      <c r="BC528" s="535"/>
      <c r="BD528" s="535"/>
      <c r="BE528" s="535"/>
      <c r="BF528" s="535"/>
      <c r="BG528" s="535"/>
      <c r="BH528" s="535"/>
      <c r="BI528" s="535"/>
      <c r="BJ528" s="535"/>
      <c r="BK528" s="535"/>
      <c r="BL528" s="535"/>
      <c r="BM528" s="535"/>
      <c r="BN528" s="535"/>
      <c r="BO528" s="535"/>
      <c r="BP528" s="535"/>
      <c r="BQ528" s="535"/>
      <c r="BR528" s="535"/>
      <c r="BS528" s="535"/>
      <c r="BT528" s="535"/>
    </row>
    <row r="529" spans="2:72">
      <c r="B529" s="535"/>
      <c r="C529" s="535"/>
      <c r="D529" s="535"/>
      <c r="E529" s="535"/>
      <c r="F529" s="493" t="e">
        <f>VLOOKUP(E529,'Trade Code'!A:B,2,FALSE)</f>
        <v>#N/A</v>
      </c>
      <c r="G529" s="535"/>
      <c r="H529" s="535"/>
      <c r="I529" s="535"/>
      <c r="J529" s="535"/>
      <c r="K529" s="535"/>
      <c r="L529" s="535"/>
      <c r="M529" s="535"/>
      <c r="N529" s="535"/>
      <c r="O529" s="535"/>
      <c r="P529" s="535"/>
      <c r="Q529" s="535"/>
      <c r="R529" s="535"/>
      <c r="S529" s="535"/>
      <c r="T529" s="535"/>
      <c r="U529" s="535"/>
      <c r="V529" s="535"/>
      <c r="W529" s="535"/>
      <c r="X529" s="535"/>
      <c r="Y529" s="535"/>
      <c r="Z529" s="535"/>
      <c r="AA529" s="535"/>
      <c r="AB529" s="535"/>
      <c r="AC529" s="535"/>
      <c r="AD529" s="535"/>
      <c r="AE529" s="535"/>
      <c r="AF529" s="535"/>
      <c r="AG529" s="535"/>
      <c r="AH529" s="535"/>
      <c r="AI529" s="535"/>
      <c r="AJ529" s="535"/>
      <c r="AK529" s="535"/>
      <c r="AL529" s="535"/>
      <c r="AM529" s="535"/>
      <c r="AN529" s="535"/>
      <c r="AO529" s="535"/>
      <c r="AP529" s="535"/>
      <c r="AQ529" s="535"/>
      <c r="AR529" s="535"/>
      <c r="AS529" s="535"/>
      <c r="AT529" s="535"/>
      <c r="AU529" s="535"/>
      <c r="AV529" s="535"/>
      <c r="AW529" s="535"/>
      <c r="AX529" s="535"/>
      <c r="AY529" s="535"/>
      <c r="AZ529" s="535"/>
      <c r="BA529" s="535"/>
      <c r="BB529" s="535"/>
      <c r="BC529" s="535"/>
      <c r="BD529" s="535"/>
      <c r="BE529" s="535"/>
      <c r="BF529" s="535"/>
      <c r="BG529" s="535"/>
      <c r="BH529" s="535"/>
      <c r="BI529" s="535"/>
      <c r="BJ529" s="535"/>
      <c r="BK529" s="535"/>
      <c r="BL529" s="535"/>
      <c r="BM529" s="535"/>
      <c r="BN529" s="535"/>
      <c r="BO529" s="535"/>
      <c r="BP529" s="535"/>
      <c r="BQ529" s="535"/>
      <c r="BR529" s="535"/>
      <c r="BS529" s="535"/>
      <c r="BT529" s="535"/>
    </row>
    <row r="530" spans="2:72">
      <c r="B530" s="535"/>
      <c r="C530" s="535"/>
      <c r="D530" s="535"/>
      <c r="E530" s="535"/>
      <c r="F530" s="493" t="e">
        <f>VLOOKUP(E530,'Trade Code'!A:B,2,FALSE)</f>
        <v>#N/A</v>
      </c>
      <c r="G530" s="535"/>
      <c r="H530" s="535"/>
      <c r="I530" s="535"/>
      <c r="J530" s="535"/>
      <c r="K530" s="535"/>
      <c r="L530" s="535"/>
      <c r="M530" s="535"/>
      <c r="N530" s="535"/>
      <c r="O530" s="535"/>
      <c r="P530" s="535"/>
      <c r="Q530" s="535"/>
      <c r="R530" s="535"/>
      <c r="S530" s="535"/>
      <c r="T530" s="535"/>
      <c r="U530" s="535"/>
      <c r="V530" s="535"/>
      <c r="W530" s="535"/>
      <c r="X530" s="535"/>
      <c r="Y530" s="535"/>
      <c r="Z530" s="535"/>
      <c r="AA530" s="535"/>
      <c r="AB530" s="535"/>
      <c r="AC530" s="535"/>
      <c r="AD530" s="535"/>
      <c r="AE530" s="535"/>
      <c r="AF530" s="535"/>
      <c r="AG530" s="535"/>
      <c r="AH530" s="535"/>
      <c r="AI530" s="535"/>
      <c r="AJ530" s="535"/>
      <c r="AK530" s="535"/>
      <c r="AL530" s="535"/>
      <c r="AM530" s="535"/>
      <c r="AN530" s="535"/>
      <c r="AO530" s="535"/>
      <c r="AP530" s="535"/>
      <c r="AQ530" s="535"/>
      <c r="AR530" s="535"/>
      <c r="AS530" s="535"/>
      <c r="AT530" s="535"/>
      <c r="AU530" s="535"/>
      <c r="AV530" s="535"/>
      <c r="AW530" s="535"/>
      <c r="AX530" s="535"/>
      <c r="AY530" s="535"/>
      <c r="AZ530" s="535"/>
      <c r="BA530" s="535"/>
      <c r="BB530" s="535"/>
      <c r="BC530" s="535"/>
      <c r="BD530" s="535"/>
      <c r="BE530" s="535"/>
      <c r="BF530" s="535"/>
      <c r="BG530" s="535"/>
      <c r="BH530" s="535"/>
      <c r="BI530" s="535"/>
      <c r="BJ530" s="535"/>
      <c r="BK530" s="535"/>
      <c r="BL530" s="535"/>
      <c r="BM530" s="535"/>
      <c r="BN530" s="535"/>
      <c r="BO530" s="535"/>
      <c r="BP530" s="535"/>
      <c r="BQ530" s="535"/>
      <c r="BR530" s="535"/>
      <c r="BS530" s="535"/>
      <c r="BT530" s="535"/>
    </row>
    <row r="531" spans="2:72">
      <c r="B531" s="535"/>
      <c r="C531" s="535"/>
      <c r="D531" s="535"/>
      <c r="E531" s="535"/>
      <c r="F531" s="493" t="e">
        <f>VLOOKUP(E531,'Trade Code'!A:B,2,FALSE)</f>
        <v>#N/A</v>
      </c>
      <c r="G531" s="535"/>
      <c r="H531" s="535"/>
      <c r="I531" s="535"/>
      <c r="J531" s="535"/>
      <c r="K531" s="535"/>
      <c r="L531" s="535"/>
      <c r="M531" s="535"/>
      <c r="N531" s="535"/>
      <c r="O531" s="535"/>
      <c r="P531" s="535"/>
      <c r="Q531" s="535"/>
      <c r="R531" s="535"/>
      <c r="S531" s="535"/>
      <c r="T531" s="535"/>
      <c r="U531" s="535"/>
      <c r="V531" s="535"/>
      <c r="W531" s="535"/>
      <c r="X531" s="535"/>
      <c r="Y531" s="535"/>
      <c r="Z531" s="535"/>
      <c r="AA531" s="535"/>
      <c r="AB531" s="535"/>
      <c r="AC531" s="535"/>
      <c r="AD531" s="535"/>
      <c r="AE531" s="535"/>
      <c r="AF531" s="535"/>
      <c r="AG531" s="535"/>
      <c r="AH531" s="535"/>
      <c r="AI531" s="535"/>
      <c r="AJ531" s="535"/>
      <c r="AK531" s="535"/>
      <c r="AL531" s="535"/>
      <c r="AM531" s="535"/>
      <c r="AN531" s="535"/>
      <c r="AO531" s="535"/>
      <c r="AP531" s="535"/>
      <c r="AQ531" s="535"/>
      <c r="AR531" s="535"/>
      <c r="AS531" s="535"/>
      <c r="AT531" s="535"/>
      <c r="AU531" s="535"/>
      <c r="AV531" s="535"/>
      <c r="AW531" s="535"/>
      <c r="AX531" s="535"/>
      <c r="AY531" s="535"/>
      <c r="AZ531" s="535"/>
      <c r="BA531" s="535"/>
      <c r="BB531" s="535"/>
      <c r="BC531" s="535"/>
      <c r="BD531" s="535"/>
      <c r="BE531" s="535"/>
      <c r="BF531" s="535"/>
      <c r="BG531" s="535"/>
      <c r="BH531" s="535"/>
      <c r="BI531" s="535"/>
      <c r="BJ531" s="535"/>
      <c r="BK531" s="535"/>
      <c r="BL531" s="535"/>
      <c r="BM531" s="535"/>
      <c r="BN531" s="535"/>
      <c r="BO531" s="535"/>
      <c r="BP531" s="535"/>
      <c r="BQ531" s="535"/>
      <c r="BR531" s="535"/>
      <c r="BS531" s="535"/>
      <c r="BT531" s="535"/>
    </row>
    <row r="532" spans="2:72">
      <c r="B532" s="535"/>
      <c r="C532" s="535"/>
      <c r="D532" s="535"/>
      <c r="E532" s="535"/>
      <c r="F532" s="493" t="e">
        <f>VLOOKUP(E532,'Trade Code'!A:B,2,FALSE)</f>
        <v>#N/A</v>
      </c>
      <c r="G532" s="535"/>
      <c r="H532" s="535"/>
      <c r="I532" s="535"/>
      <c r="J532" s="535"/>
      <c r="K532" s="535"/>
      <c r="L532" s="535"/>
      <c r="M532" s="535"/>
      <c r="N532" s="535"/>
      <c r="O532" s="535"/>
      <c r="P532" s="535"/>
      <c r="Q532" s="535"/>
      <c r="R532" s="535"/>
      <c r="S532" s="535"/>
      <c r="T532" s="535"/>
      <c r="U532" s="535"/>
      <c r="V532" s="535"/>
      <c r="W532" s="535"/>
      <c r="X532" s="535"/>
      <c r="Y532" s="535"/>
      <c r="Z532" s="535"/>
      <c r="AA532" s="535"/>
      <c r="AB532" s="535"/>
      <c r="AC532" s="535"/>
      <c r="AD532" s="535"/>
      <c r="AE532" s="535"/>
      <c r="AF532" s="535"/>
      <c r="AG532" s="535"/>
      <c r="AH532" s="535"/>
      <c r="AI532" s="535"/>
      <c r="AJ532" s="535"/>
      <c r="AK532" s="535"/>
      <c r="AL532" s="535"/>
      <c r="AM532" s="535"/>
      <c r="AN532" s="535"/>
      <c r="AO532" s="535"/>
      <c r="AP532" s="535"/>
      <c r="AQ532" s="535"/>
      <c r="AR532" s="535"/>
      <c r="AS532" s="535"/>
      <c r="AT532" s="535"/>
      <c r="AU532" s="535"/>
      <c r="AV532" s="535"/>
      <c r="AW532" s="535"/>
      <c r="AX532" s="535"/>
      <c r="AY532" s="535"/>
      <c r="AZ532" s="535"/>
      <c r="BA532" s="535"/>
      <c r="BB532" s="535"/>
      <c r="BC532" s="535"/>
      <c r="BD532" s="535"/>
      <c r="BE532" s="535"/>
      <c r="BF532" s="535"/>
      <c r="BG532" s="535"/>
      <c r="BH532" s="535"/>
      <c r="BI532" s="535"/>
      <c r="BJ532" s="535"/>
      <c r="BK532" s="535"/>
      <c r="BL532" s="535"/>
      <c r="BM532" s="535"/>
      <c r="BN532" s="535"/>
      <c r="BO532" s="535"/>
      <c r="BP532" s="535"/>
      <c r="BQ532" s="535"/>
      <c r="BR532" s="535"/>
      <c r="BS532" s="535"/>
      <c r="BT532" s="535"/>
    </row>
    <row r="533" spans="2:72">
      <c r="B533" s="535"/>
      <c r="C533" s="535"/>
      <c r="D533" s="535"/>
      <c r="E533" s="535"/>
      <c r="F533" s="493" t="e">
        <f>VLOOKUP(E533,'Trade Code'!A:B,2,FALSE)</f>
        <v>#N/A</v>
      </c>
      <c r="G533" s="535"/>
      <c r="H533" s="535"/>
      <c r="I533" s="535"/>
      <c r="J533" s="535"/>
      <c r="K533" s="535"/>
      <c r="L533" s="535"/>
      <c r="M533" s="535"/>
      <c r="N533" s="535"/>
      <c r="O533" s="535"/>
      <c r="P533" s="535"/>
      <c r="Q533" s="535"/>
      <c r="R533" s="535"/>
      <c r="S533" s="535"/>
      <c r="T533" s="535"/>
      <c r="U533" s="535"/>
      <c r="V533" s="535"/>
      <c r="W533" s="535"/>
      <c r="X533" s="535"/>
      <c r="Y533" s="535"/>
      <c r="Z533" s="535"/>
      <c r="AA533" s="535"/>
      <c r="AB533" s="535"/>
      <c r="AC533" s="535"/>
      <c r="AD533" s="535"/>
      <c r="AE533" s="535"/>
      <c r="AF533" s="535"/>
      <c r="AG533" s="535"/>
      <c r="AH533" s="535"/>
      <c r="AI533" s="535"/>
      <c r="AJ533" s="535"/>
      <c r="AK533" s="535"/>
      <c r="AL533" s="535"/>
      <c r="AM533" s="535"/>
      <c r="AN533" s="535"/>
      <c r="AO533" s="535"/>
      <c r="AP533" s="535"/>
      <c r="AQ533" s="535"/>
      <c r="AR533" s="535"/>
      <c r="AS533" s="535"/>
      <c r="AT533" s="535"/>
      <c r="AU533" s="535"/>
      <c r="AV533" s="535"/>
      <c r="AW533" s="535"/>
      <c r="AX533" s="535"/>
      <c r="AY533" s="535"/>
      <c r="AZ533" s="535"/>
      <c r="BA533" s="535"/>
      <c r="BB533" s="535"/>
      <c r="BC533" s="535"/>
      <c r="BD533" s="535"/>
      <c r="BE533" s="535"/>
      <c r="BF533" s="535"/>
      <c r="BG533" s="535"/>
      <c r="BH533" s="535"/>
      <c r="BI533" s="535"/>
      <c r="BJ533" s="535"/>
      <c r="BK533" s="535"/>
      <c r="BL533" s="535"/>
      <c r="BM533" s="535"/>
      <c r="BN533" s="535"/>
      <c r="BO533" s="535"/>
      <c r="BP533" s="535"/>
      <c r="BQ533" s="535"/>
      <c r="BR533" s="535"/>
      <c r="BS533" s="535"/>
      <c r="BT533" s="535"/>
    </row>
    <row r="534" spans="2:72">
      <c r="B534" s="535"/>
      <c r="C534" s="535"/>
      <c r="D534" s="535"/>
      <c r="E534" s="535"/>
      <c r="F534" s="493" t="e">
        <f>VLOOKUP(E534,'Trade Code'!A:B,2,FALSE)</f>
        <v>#N/A</v>
      </c>
      <c r="G534" s="535"/>
      <c r="H534" s="535"/>
      <c r="I534" s="535"/>
      <c r="J534" s="535"/>
      <c r="K534" s="535"/>
      <c r="L534" s="535"/>
      <c r="M534" s="535"/>
      <c r="N534" s="535"/>
      <c r="O534" s="535"/>
      <c r="P534" s="535"/>
      <c r="Q534" s="535"/>
      <c r="R534" s="535"/>
      <c r="S534" s="535"/>
      <c r="T534" s="535"/>
      <c r="U534" s="535"/>
      <c r="V534" s="535"/>
      <c r="W534" s="535"/>
      <c r="X534" s="535"/>
      <c r="Y534" s="535"/>
      <c r="Z534" s="535"/>
      <c r="AA534" s="535"/>
      <c r="AB534" s="535"/>
      <c r="AC534" s="535"/>
      <c r="AD534" s="535"/>
      <c r="AE534" s="535"/>
      <c r="AF534" s="535"/>
      <c r="AG534" s="535"/>
      <c r="AH534" s="535"/>
      <c r="AI534" s="535"/>
      <c r="AJ534" s="535"/>
      <c r="AK534" s="535"/>
      <c r="AL534" s="535"/>
      <c r="AM534" s="535"/>
      <c r="AN534" s="535"/>
      <c r="AO534" s="535"/>
      <c r="AP534" s="535"/>
      <c r="AQ534" s="535"/>
      <c r="AR534" s="535"/>
      <c r="AS534" s="535"/>
      <c r="AT534" s="535"/>
      <c r="AU534" s="535"/>
      <c r="AV534" s="535"/>
      <c r="AW534" s="535"/>
      <c r="AX534" s="535"/>
      <c r="AY534" s="535"/>
      <c r="AZ534" s="535"/>
      <c r="BA534" s="535"/>
      <c r="BB534" s="535"/>
      <c r="BC534" s="535"/>
      <c r="BD534" s="535"/>
      <c r="BE534" s="535"/>
      <c r="BF534" s="535"/>
      <c r="BG534" s="535"/>
      <c r="BH534" s="535"/>
      <c r="BI534" s="535"/>
      <c r="BJ534" s="535"/>
      <c r="BK534" s="535"/>
      <c r="BL534" s="535"/>
      <c r="BM534" s="535"/>
      <c r="BN534" s="535"/>
      <c r="BO534" s="535"/>
      <c r="BP534" s="535"/>
      <c r="BQ534" s="535"/>
      <c r="BR534" s="535"/>
      <c r="BS534" s="535"/>
      <c r="BT534" s="535"/>
    </row>
    <row r="535" spans="2:72">
      <c r="B535" s="535"/>
      <c r="C535" s="535"/>
      <c r="D535" s="535"/>
      <c r="E535" s="535"/>
      <c r="F535" s="493" t="e">
        <f>VLOOKUP(E535,'Trade Code'!A:B,2,FALSE)</f>
        <v>#N/A</v>
      </c>
      <c r="G535" s="535"/>
      <c r="H535" s="535"/>
      <c r="I535" s="535"/>
      <c r="J535" s="535"/>
      <c r="K535" s="535"/>
      <c r="L535" s="535"/>
      <c r="M535" s="535"/>
      <c r="N535" s="535"/>
      <c r="O535" s="535"/>
      <c r="P535" s="535"/>
      <c r="Q535" s="535"/>
      <c r="R535" s="535"/>
      <c r="S535" s="535"/>
      <c r="T535" s="535"/>
      <c r="U535" s="535"/>
      <c r="V535" s="535"/>
      <c r="W535" s="535"/>
      <c r="X535" s="535"/>
      <c r="Y535" s="535"/>
      <c r="Z535" s="535"/>
      <c r="AA535" s="535"/>
      <c r="AB535" s="535"/>
      <c r="AC535" s="535"/>
      <c r="AD535" s="535"/>
      <c r="AE535" s="535"/>
      <c r="AF535" s="535"/>
      <c r="AG535" s="535"/>
      <c r="AH535" s="535"/>
      <c r="AI535" s="535"/>
      <c r="AJ535" s="535"/>
      <c r="AK535" s="535"/>
      <c r="AL535" s="535"/>
      <c r="AM535" s="535"/>
      <c r="AN535" s="535"/>
      <c r="AO535" s="535"/>
      <c r="AP535" s="535"/>
      <c r="AQ535" s="535"/>
      <c r="AR535" s="535"/>
      <c r="AS535" s="535"/>
      <c r="AT535" s="535"/>
      <c r="AU535" s="535"/>
      <c r="AV535" s="535"/>
      <c r="AW535" s="535"/>
      <c r="AX535" s="535"/>
      <c r="AY535" s="535"/>
      <c r="AZ535" s="535"/>
      <c r="BA535" s="535"/>
      <c r="BB535" s="535"/>
      <c r="BC535" s="535"/>
      <c r="BD535" s="535"/>
      <c r="BE535" s="535"/>
      <c r="BF535" s="535"/>
      <c r="BG535" s="535"/>
      <c r="BH535" s="535"/>
      <c r="BI535" s="535"/>
      <c r="BJ535" s="535"/>
      <c r="BK535" s="535"/>
      <c r="BL535" s="535"/>
      <c r="BM535" s="535"/>
      <c r="BN535" s="535"/>
      <c r="BO535" s="535"/>
      <c r="BP535" s="535"/>
      <c r="BQ535" s="535"/>
      <c r="BR535" s="535"/>
      <c r="BS535" s="535"/>
      <c r="BT535" s="535"/>
    </row>
    <row r="536" spans="2:72">
      <c r="B536" s="535"/>
      <c r="C536" s="535"/>
      <c r="D536" s="535"/>
      <c r="E536" s="535"/>
      <c r="F536" s="493" t="e">
        <f>VLOOKUP(E536,'Trade Code'!A:B,2,FALSE)</f>
        <v>#N/A</v>
      </c>
      <c r="G536" s="535"/>
      <c r="H536" s="535"/>
      <c r="I536" s="535"/>
      <c r="J536" s="535"/>
      <c r="K536" s="535"/>
      <c r="L536" s="535"/>
      <c r="M536" s="535"/>
      <c r="N536" s="535"/>
      <c r="O536" s="535"/>
      <c r="P536" s="535"/>
      <c r="Q536" s="535"/>
      <c r="R536" s="535"/>
      <c r="S536" s="535"/>
      <c r="T536" s="535"/>
      <c r="U536" s="535"/>
      <c r="V536" s="535"/>
      <c r="W536" s="535"/>
      <c r="X536" s="535"/>
      <c r="Y536" s="535"/>
      <c r="Z536" s="535"/>
      <c r="AA536" s="535"/>
      <c r="AB536" s="535"/>
      <c r="AC536" s="535"/>
      <c r="AD536" s="535"/>
      <c r="AE536" s="535"/>
      <c r="AF536" s="535"/>
      <c r="AG536" s="535"/>
      <c r="AH536" s="535"/>
      <c r="AI536" s="535"/>
      <c r="AJ536" s="535"/>
      <c r="AK536" s="535"/>
      <c r="AL536" s="535"/>
      <c r="AM536" s="535"/>
      <c r="AN536" s="535"/>
      <c r="AO536" s="535"/>
      <c r="AP536" s="535"/>
      <c r="AQ536" s="535"/>
      <c r="AR536" s="535"/>
      <c r="AS536" s="535"/>
      <c r="AT536" s="535"/>
      <c r="AU536" s="535"/>
      <c r="AV536" s="535"/>
      <c r="AW536" s="535"/>
      <c r="AX536" s="535"/>
      <c r="AY536" s="535"/>
      <c r="AZ536" s="535"/>
      <c r="BA536" s="535"/>
      <c r="BB536" s="535"/>
      <c r="BC536" s="535"/>
      <c r="BD536" s="535"/>
      <c r="BE536" s="535"/>
      <c r="BF536" s="535"/>
      <c r="BG536" s="535"/>
      <c r="BH536" s="535"/>
      <c r="BI536" s="535"/>
      <c r="BJ536" s="535"/>
      <c r="BK536" s="535"/>
      <c r="BL536" s="535"/>
      <c r="BM536" s="535"/>
      <c r="BN536" s="535"/>
      <c r="BO536" s="535"/>
      <c r="BP536" s="535"/>
      <c r="BQ536" s="535"/>
      <c r="BR536" s="535"/>
      <c r="BS536" s="535"/>
      <c r="BT536" s="535"/>
    </row>
    <row r="537" spans="2:72">
      <c r="B537" s="535"/>
      <c r="C537" s="535"/>
      <c r="D537" s="535"/>
      <c r="E537" s="535"/>
      <c r="F537" s="493" t="e">
        <f>VLOOKUP(E537,'Trade Code'!A:B,2,FALSE)</f>
        <v>#N/A</v>
      </c>
      <c r="G537" s="535"/>
      <c r="H537" s="535"/>
      <c r="I537" s="535"/>
      <c r="J537" s="535"/>
      <c r="K537" s="535"/>
      <c r="L537" s="535"/>
      <c r="M537" s="535"/>
      <c r="N537" s="535"/>
      <c r="O537" s="535"/>
      <c r="P537" s="535"/>
      <c r="Q537" s="535"/>
      <c r="R537" s="535"/>
      <c r="S537" s="535"/>
      <c r="T537" s="535"/>
      <c r="U537" s="535"/>
      <c r="V537" s="535"/>
      <c r="W537" s="535"/>
      <c r="X537" s="535"/>
      <c r="Y537" s="535"/>
      <c r="Z537" s="535"/>
      <c r="AA537" s="535"/>
      <c r="AB537" s="535"/>
      <c r="AC537" s="535"/>
      <c r="AD537" s="535"/>
      <c r="AE537" s="535"/>
      <c r="AF537" s="535"/>
      <c r="AG537" s="535"/>
      <c r="AH537" s="535"/>
      <c r="AI537" s="535"/>
      <c r="AJ537" s="535"/>
      <c r="AK537" s="535"/>
      <c r="AL537" s="535"/>
      <c r="AM537" s="535"/>
      <c r="AN537" s="535"/>
      <c r="AO537" s="535"/>
      <c r="AP537" s="535"/>
      <c r="AQ537" s="535"/>
      <c r="AR537" s="535"/>
      <c r="AS537" s="535"/>
      <c r="AT537" s="535"/>
      <c r="AU537" s="535"/>
      <c r="AV537" s="535"/>
      <c r="AW537" s="535"/>
      <c r="AX537" s="535"/>
      <c r="AY537" s="535"/>
      <c r="AZ537" s="535"/>
      <c r="BA537" s="535"/>
      <c r="BB537" s="535"/>
      <c r="BC537" s="535"/>
      <c r="BD537" s="535"/>
      <c r="BE537" s="535"/>
      <c r="BF537" s="535"/>
      <c r="BG537" s="535"/>
      <c r="BH537" s="535"/>
      <c r="BI537" s="535"/>
      <c r="BJ537" s="535"/>
      <c r="BK537" s="535"/>
      <c r="BL537" s="535"/>
      <c r="BM537" s="535"/>
      <c r="BN537" s="535"/>
      <c r="BO537" s="535"/>
      <c r="BP537" s="535"/>
      <c r="BQ537" s="535"/>
      <c r="BR537" s="535"/>
      <c r="BS537" s="535"/>
      <c r="BT537" s="535"/>
    </row>
    <row r="538" spans="2:72">
      <c r="B538" s="535"/>
      <c r="C538" s="535"/>
      <c r="D538" s="535"/>
      <c r="E538" s="535"/>
      <c r="F538" s="493" t="e">
        <f>VLOOKUP(E538,'Trade Code'!A:B,2,FALSE)</f>
        <v>#N/A</v>
      </c>
      <c r="G538" s="535"/>
      <c r="H538" s="535"/>
      <c r="I538" s="535"/>
      <c r="J538" s="535"/>
      <c r="K538" s="535"/>
      <c r="L538" s="535"/>
      <c r="M538" s="535"/>
      <c r="N538" s="535"/>
      <c r="O538" s="535"/>
      <c r="P538" s="535"/>
      <c r="Q538" s="535"/>
      <c r="R538" s="535"/>
      <c r="S538" s="535"/>
      <c r="T538" s="535"/>
      <c r="U538" s="535"/>
      <c r="V538" s="535"/>
      <c r="W538" s="535"/>
      <c r="X538" s="535"/>
      <c r="Y538" s="535"/>
      <c r="Z538" s="535"/>
      <c r="AA538" s="535"/>
      <c r="AB538" s="535"/>
      <c r="AC538" s="535"/>
      <c r="AD538" s="535"/>
      <c r="AE538" s="535"/>
      <c r="AF538" s="535"/>
      <c r="AG538" s="535"/>
      <c r="AH538" s="535"/>
      <c r="AI538" s="535"/>
      <c r="AJ538" s="535"/>
      <c r="AK538" s="535"/>
      <c r="AL538" s="535"/>
      <c r="AM538" s="535"/>
      <c r="AN538" s="535"/>
      <c r="AO538" s="535"/>
      <c r="AP538" s="535"/>
      <c r="AQ538" s="535"/>
      <c r="AR538" s="535"/>
      <c r="AS538" s="535"/>
      <c r="AT538" s="535"/>
      <c r="AU538" s="535"/>
      <c r="AV538" s="535"/>
      <c r="AW538" s="535"/>
      <c r="AX538" s="535"/>
      <c r="AY538" s="535"/>
      <c r="AZ538" s="535"/>
      <c r="BA538" s="535"/>
      <c r="BB538" s="535"/>
      <c r="BC538" s="535"/>
      <c r="BD538" s="535"/>
      <c r="BE538" s="535"/>
      <c r="BF538" s="535"/>
      <c r="BG538" s="535"/>
      <c r="BH538" s="535"/>
      <c r="BI538" s="535"/>
      <c r="BJ538" s="535"/>
      <c r="BK538" s="535"/>
      <c r="BL538" s="535"/>
      <c r="BM538" s="535"/>
      <c r="BN538" s="535"/>
      <c r="BO538" s="535"/>
      <c r="BP538" s="535"/>
      <c r="BQ538" s="535"/>
      <c r="BR538" s="535"/>
      <c r="BS538" s="535"/>
      <c r="BT538" s="535"/>
    </row>
    <row r="539" spans="2:72">
      <c r="B539" s="535"/>
      <c r="C539" s="535"/>
      <c r="D539" s="535"/>
      <c r="E539" s="535"/>
      <c r="F539" s="493" t="e">
        <f>VLOOKUP(E539,'Trade Code'!A:B,2,FALSE)</f>
        <v>#N/A</v>
      </c>
      <c r="G539" s="535"/>
      <c r="H539" s="535"/>
      <c r="I539" s="535"/>
      <c r="J539" s="535"/>
      <c r="K539" s="535"/>
      <c r="L539" s="535"/>
      <c r="M539" s="535"/>
      <c r="N539" s="535"/>
      <c r="O539" s="535"/>
      <c r="P539" s="535"/>
      <c r="Q539" s="535"/>
      <c r="R539" s="535"/>
      <c r="S539" s="535"/>
      <c r="T539" s="535"/>
      <c r="U539" s="535"/>
      <c r="V539" s="535"/>
      <c r="W539" s="535"/>
      <c r="X539" s="535"/>
      <c r="Y539" s="535"/>
      <c r="Z539" s="535"/>
      <c r="AA539" s="535"/>
      <c r="AB539" s="535"/>
      <c r="AC539" s="535"/>
      <c r="AD539" s="535"/>
      <c r="AE539" s="535"/>
      <c r="AF539" s="535"/>
      <c r="AG539" s="535"/>
      <c r="AH539" s="535"/>
      <c r="AI539" s="535"/>
      <c r="AJ539" s="535"/>
      <c r="AK539" s="535"/>
      <c r="AL539" s="535"/>
      <c r="AM539" s="535"/>
      <c r="AN539" s="535"/>
      <c r="AO539" s="535"/>
      <c r="AP539" s="535"/>
      <c r="AQ539" s="535"/>
      <c r="AR539" s="535"/>
      <c r="AS539" s="535"/>
      <c r="AT539" s="535"/>
      <c r="AU539" s="535"/>
      <c r="AV539" s="535"/>
      <c r="AW539" s="535"/>
      <c r="AX539" s="535"/>
      <c r="AY539" s="535"/>
      <c r="AZ539" s="535"/>
      <c r="BA539" s="535"/>
      <c r="BB539" s="535"/>
      <c r="BC539" s="535"/>
      <c r="BD539" s="535"/>
      <c r="BE539" s="535"/>
      <c r="BF539" s="535"/>
      <c r="BG539" s="535"/>
      <c r="BH539" s="535"/>
      <c r="BI539" s="535"/>
      <c r="BJ539" s="535"/>
      <c r="BK539" s="535"/>
      <c r="BL539" s="535"/>
      <c r="BM539" s="535"/>
      <c r="BN539" s="535"/>
      <c r="BO539" s="535"/>
      <c r="BP539" s="535"/>
      <c r="BQ539" s="535"/>
      <c r="BR539" s="535"/>
      <c r="BS539" s="535"/>
      <c r="BT539" s="535"/>
    </row>
    <row r="540" spans="2:72">
      <c r="B540" s="535"/>
      <c r="C540" s="535"/>
      <c r="D540" s="535"/>
      <c r="E540" s="535"/>
      <c r="F540" s="493" t="e">
        <f>VLOOKUP(E540,'Trade Code'!A:B,2,FALSE)</f>
        <v>#N/A</v>
      </c>
      <c r="G540" s="535"/>
      <c r="H540" s="535"/>
      <c r="I540" s="535"/>
      <c r="J540" s="535"/>
      <c r="K540" s="535"/>
      <c r="L540" s="535"/>
      <c r="M540" s="535"/>
      <c r="N540" s="535"/>
      <c r="O540" s="535"/>
      <c r="P540" s="535"/>
      <c r="Q540" s="535"/>
      <c r="R540" s="535"/>
      <c r="S540" s="535"/>
      <c r="T540" s="535"/>
      <c r="U540" s="535"/>
      <c r="V540" s="535"/>
      <c r="W540" s="535"/>
      <c r="X540" s="535"/>
      <c r="Y540" s="535"/>
      <c r="Z540" s="535"/>
      <c r="AA540" s="535"/>
      <c r="AB540" s="535"/>
      <c r="AC540" s="535"/>
      <c r="AD540" s="535"/>
      <c r="AE540" s="535"/>
      <c r="AF540" s="535"/>
      <c r="AG540" s="535"/>
      <c r="AH540" s="535"/>
      <c r="AI540" s="535"/>
      <c r="AJ540" s="535"/>
      <c r="AK540" s="535"/>
      <c r="AL540" s="535"/>
      <c r="AM540" s="535"/>
      <c r="AN540" s="535"/>
      <c r="AO540" s="535"/>
      <c r="AP540" s="535"/>
      <c r="AQ540" s="535"/>
      <c r="AR540" s="535"/>
      <c r="AS540" s="535"/>
      <c r="AT540" s="535"/>
      <c r="AU540" s="535"/>
      <c r="AV540" s="535"/>
      <c r="AW540" s="535"/>
      <c r="AX540" s="535"/>
      <c r="AY540" s="535"/>
      <c r="AZ540" s="535"/>
      <c r="BA540" s="535"/>
      <c r="BB540" s="535"/>
      <c r="BC540" s="535"/>
      <c r="BD540" s="535"/>
      <c r="BE540" s="535"/>
      <c r="BF540" s="535"/>
      <c r="BG540" s="535"/>
      <c r="BH540" s="535"/>
      <c r="BI540" s="535"/>
      <c r="BJ540" s="535"/>
      <c r="BK540" s="535"/>
      <c r="BL540" s="535"/>
      <c r="BM540" s="535"/>
      <c r="BN540" s="535"/>
      <c r="BO540" s="535"/>
      <c r="BP540" s="535"/>
      <c r="BQ540" s="535"/>
      <c r="BR540" s="535"/>
      <c r="BS540" s="535"/>
      <c r="BT540" s="535"/>
    </row>
    <row r="541" spans="2:72">
      <c r="B541" s="535"/>
      <c r="C541" s="535"/>
      <c r="D541" s="535"/>
      <c r="E541" s="535"/>
      <c r="F541" s="493" t="e">
        <f>VLOOKUP(E541,'Trade Code'!A:B,2,FALSE)</f>
        <v>#N/A</v>
      </c>
      <c r="G541" s="535"/>
      <c r="H541" s="535"/>
      <c r="I541" s="535"/>
      <c r="J541" s="535"/>
      <c r="K541" s="535"/>
      <c r="L541" s="535"/>
      <c r="M541" s="535"/>
      <c r="N541" s="535"/>
      <c r="O541" s="535"/>
      <c r="P541" s="535"/>
      <c r="Q541" s="535"/>
      <c r="R541" s="535"/>
      <c r="S541" s="535"/>
      <c r="T541" s="535"/>
      <c r="U541" s="535"/>
      <c r="V541" s="535"/>
      <c r="W541" s="535"/>
      <c r="X541" s="535"/>
      <c r="Y541" s="535"/>
      <c r="Z541" s="535"/>
      <c r="AA541" s="535"/>
      <c r="AB541" s="535"/>
      <c r="AC541" s="535"/>
      <c r="AD541" s="535"/>
      <c r="AE541" s="535"/>
      <c r="AF541" s="535"/>
      <c r="AG541" s="535"/>
      <c r="AH541" s="535"/>
      <c r="AI541" s="535"/>
      <c r="AJ541" s="535"/>
      <c r="AK541" s="535"/>
      <c r="AL541" s="535"/>
      <c r="AM541" s="535"/>
      <c r="AN541" s="535"/>
      <c r="AO541" s="535"/>
      <c r="AP541" s="535"/>
      <c r="AQ541" s="535"/>
      <c r="AR541" s="535"/>
      <c r="AS541" s="535"/>
      <c r="AT541" s="535"/>
      <c r="AU541" s="535"/>
      <c r="AV541" s="535"/>
      <c r="AW541" s="535"/>
      <c r="AX541" s="535"/>
      <c r="AY541" s="535"/>
      <c r="AZ541" s="535"/>
      <c r="BA541" s="535"/>
      <c r="BB541" s="535"/>
      <c r="BC541" s="535"/>
      <c r="BD541" s="535"/>
      <c r="BE541" s="535"/>
      <c r="BF541" s="535"/>
      <c r="BG541" s="535"/>
      <c r="BH541" s="535"/>
      <c r="BI541" s="535"/>
      <c r="BJ541" s="535"/>
      <c r="BK541" s="535"/>
      <c r="BL541" s="535"/>
      <c r="BM541" s="535"/>
      <c r="BN541" s="535"/>
      <c r="BO541" s="535"/>
      <c r="BP541" s="535"/>
      <c r="BQ541" s="535"/>
      <c r="BR541" s="535"/>
      <c r="BS541" s="535"/>
      <c r="BT541" s="535"/>
    </row>
    <row r="542" spans="2:72">
      <c r="B542" s="535"/>
      <c r="C542" s="535"/>
      <c r="D542" s="535"/>
      <c r="E542" s="535"/>
      <c r="F542" s="493" t="e">
        <f>VLOOKUP(E542,'Trade Code'!A:B,2,FALSE)</f>
        <v>#N/A</v>
      </c>
      <c r="G542" s="535"/>
      <c r="H542" s="535"/>
      <c r="I542" s="535"/>
      <c r="J542" s="535"/>
      <c r="K542" s="535"/>
      <c r="L542" s="535"/>
      <c r="M542" s="535"/>
      <c r="N542" s="535"/>
      <c r="O542" s="535"/>
      <c r="P542" s="535"/>
      <c r="Q542" s="535"/>
      <c r="R542" s="535"/>
      <c r="S542" s="535"/>
      <c r="T542" s="535"/>
      <c r="U542" s="535"/>
      <c r="V542" s="535"/>
      <c r="W542" s="535"/>
      <c r="X542" s="535"/>
      <c r="Y542" s="535"/>
      <c r="Z542" s="535"/>
      <c r="AA542" s="535"/>
      <c r="AB542" s="535"/>
      <c r="AC542" s="535"/>
      <c r="AD542" s="535"/>
      <c r="AE542" s="535"/>
      <c r="AF542" s="535"/>
      <c r="AG542" s="535"/>
      <c r="AH542" s="535"/>
      <c r="AI542" s="535"/>
      <c r="AJ542" s="535"/>
      <c r="AK542" s="535"/>
      <c r="AL542" s="535"/>
      <c r="AM542" s="535"/>
      <c r="AN542" s="535"/>
      <c r="AO542" s="535"/>
      <c r="AP542" s="535"/>
      <c r="AQ542" s="535"/>
      <c r="AR542" s="535"/>
      <c r="AS542" s="535"/>
      <c r="AT542" s="535"/>
      <c r="AU542" s="535"/>
      <c r="AV542" s="535"/>
      <c r="AW542" s="535"/>
      <c r="AX542" s="535"/>
      <c r="AY542" s="535"/>
      <c r="AZ542" s="535"/>
      <c r="BA542" s="535"/>
      <c r="BB542" s="535"/>
      <c r="BC542" s="535"/>
      <c r="BD542" s="535"/>
      <c r="BE542" s="535"/>
      <c r="BF542" s="535"/>
      <c r="BG542" s="535"/>
      <c r="BH542" s="535"/>
      <c r="BI542" s="535"/>
      <c r="BJ542" s="535"/>
      <c r="BK542" s="535"/>
      <c r="BL542" s="535"/>
      <c r="BM542" s="535"/>
      <c r="BN542" s="535"/>
      <c r="BO542" s="535"/>
      <c r="BP542" s="535"/>
      <c r="BQ542" s="535"/>
      <c r="BR542" s="535"/>
      <c r="BS542" s="535"/>
      <c r="BT542" s="535"/>
    </row>
    <row r="543" spans="2:72">
      <c r="B543" s="535"/>
      <c r="C543" s="535"/>
      <c r="D543" s="535"/>
      <c r="E543" s="535"/>
      <c r="F543" s="493" t="e">
        <f>VLOOKUP(E543,'Trade Code'!A:B,2,FALSE)</f>
        <v>#N/A</v>
      </c>
      <c r="G543" s="535"/>
      <c r="H543" s="535"/>
      <c r="I543" s="535"/>
      <c r="J543" s="535"/>
      <c r="K543" s="535"/>
      <c r="L543" s="535"/>
      <c r="M543" s="535"/>
      <c r="N543" s="535"/>
      <c r="O543" s="535"/>
      <c r="P543" s="535"/>
      <c r="Q543" s="535"/>
      <c r="R543" s="535"/>
      <c r="S543" s="535"/>
      <c r="T543" s="535"/>
      <c r="U543" s="535"/>
      <c r="V543" s="535"/>
      <c r="W543" s="535"/>
      <c r="X543" s="535"/>
      <c r="Y543" s="535"/>
      <c r="Z543" s="535"/>
      <c r="AA543" s="535"/>
      <c r="AB543" s="535"/>
      <c r="AC543" s="535"/>
      <c r="AD543" s="535"/>
      <c r="AE543" s="535"/>
      <c r="AF543" s="535"/>
      <c r="AG543" s="535"/>
      <c r="AH543" s="535"/>
      <c r="AI543" s="535"/>
      <c r="AJ543" s="535"/>
      <c r="AK543" s="535"/>
      <c r="AL543" s="535"/>
      <c r="AM543" s="535"/>
      <c r="AN543" s="535"/>
      <c r="AO543" s="535"/>
      <c r="AP543" s="535"/>
      <c r="AQ543" s="535"/>
      <c r="AR543" s="535"/>
      <c r="AS543" s="535"/>
      <c r="AT543" s="535"/>
      <c r="AU543" s="535"/>
      <c r="AV543" s="535"/>
      <c r="AW543" s="535"/>
      <c r="AX543" s="535"/>
      <c r="AY543" s="535"/>
      <c r="AZ543" s="535"/>
      <c r="BA543" s="535"/>
      <c r="BB543" s="535"/>
      <c r="BC543" s="535"/>
      <c r="BD543" s="535"/>
      <c r="BE543" s="535"/>
      <c r="BF543" s="535"/>
      <c r="BG543" s="535"/>
      <c r="BH543" s="535"/>
      <c r="BI543" s="535"/>
      <c r="BJ543" s="535"/>
      <c r="BK543" s="535"/>
      <c r="BL543" s="535"/>
      <c r="BM543" s="535"/>
      <c r="BN543" s="535"/>
      <c r="BO543" s="535"/>
      <c r="BP543" s="535"/>
      <c r="BQ543" s="535"/>
      <c r="BR543" s="535"/>
      <c r="BS543" s="535"/>
      <c r="BT543" s="535"/>
    </row>
    <row r="544" spans="2:72">
      <c r="B544" s="535"/>
      <c r="C544" s="535"/>
      <c r="D544" s="535"/>
      <c r="E544" s="535"/>
      <c r="F544" s="493" t="e">
        <f>VLOOKUP(E544,'Trade Code'!A:B,2,FALSE)</f>
        <v>#N/A</v>
      </c>
      <c r="G544" s="535"/>
      <c r="H544" s="535"/>
      <c r="I544" s="535"/>
      <c r="J544" s="535"/>
      <c r="K544" s="535"/>
      <c r="L544" s="535"/>
      <c r="M544" s="535"/>
      <c r="N544" s="535"/>
      <c r="O544" s="535"/>
      <c r="P544" s="535"/>
      <c r="Q544" s="535"/>
      <c r="R544" s="535"/>
      <c r="S544" s="535"/>
      <c r="T544" s="535"/>
      <c r="U544" s="535"/>
      <c r="V544" s="535"/>
      <c r="W544" s="535"/>
      <c r="X544" s="535"/>
      <c r="Y544" s="535"/>
      <c r="Z544" s="535"/>
      <c r="AA544" s="535"/>
      <c r="AB544" s="535"/>
      <c r="AC544" s="535"/>
      <c r="AD544" s="535"/>
      <c r="AE544" s="535"/>
      <c r="AF544" s="535"/>
      <c r="AG544" s="535"/>
      <c r="AH544" s="535"/>
      <c r="AI544" s="535"/>
      <c r="AJ544" s="535"/>
      <c r="AK544" s="535"/>
      <c r="AL544" s="535"/>
      <c r="AM544" s="535"/>
      <c r="AN544" s="535"/>
      <c r="AO544" s="535"/>
      <c r="AP544" s="535"/>
      <c r="AQ544" s="535"/>
      <c r="AR544" s="535"/>
      <c r="AS544" s="535"/>
      <c r="AT544" s="535"/>
      <c r="AU544" s="535"/>
      <c r="AV544" s="535"/>
      <c r="AW544" s="535"/>
      <c r="AX544" s="535"/>
      <c r="AY544" s="535"/>
      <c r="AZ544" s="535"/>
      <c r="BA544" s="535"/>
      <c r="BB544" s="535"/>
      <c r="BC544" s="535"/>
      <c r="BD544" s="535"/>
      <c r="BE544" s="535"/>
      <c r="BF544" s="535"/>
      <c r="BG544" s="535"/>
      <c r="BH544" s="535"/>
      <c r="BI544" s="535"/>
      <c r="BJ544" s="535"/>
      <c r="BK544" s="535"/>
      <c r="BL544" s="535"/>
      <c r="BM544" s="535"/>
      <c r="BN544" s="535"/>
      <c r="BO544" s="535"/>
      <c r="BP544" s="535"/>
      <c r="BQ544" s="535"/>
      <c r="BR544" s="535"/>
      <c r="BS544" s="535"/>
      <c r="BT544" s="535"/>
    </row>
    <row r="545" spans="2:72">
      <c r="B545" s="535"/>
      <c r="C545" s="535"/>
      <c r="D545" s="535"/>
      <c r="E545" s="535"/>
      <c r="F545" s="493" t="e">
        <f>VLOOKUP(E545,'Trade Code'!A:B,2,FALSE)</f>
        <v>#N/A</v>
      </c>
      <c r="G545" s="535"/>
      <c r="H545" s="535"/>
      <c r="I545" s="535"/>
      <c r="J545" s="535"/>
      <c r="K545" s="535"/>
      <c r="L545" s="535"/>
      <c r="M545" s="535"/>
      <c r="N545" s="535"/>
      <c r="O545" s="535"/>
      <c r="P545" s="535"/>
      <c r="Q545" s="535"/>
      <c r="R545" s="535"/>
      <c r="S545" s="535"/>
      <c r="T545" s="535"/>
      <c r="U545" s="535"/>
      <c r="V545" s="535"/>
      <c r="W545" s="535"/>
      <c r="X545" s="535"/>
      <c r="Y545" s="535"/>
      <c r="Z545" s="535"/>
      <c r="AA545" s="535"/>
      <c r="AB545" s="535"/>
      <c r="AC545" s="535"/>
      <c r="AD545" s="535"/>
      <c r="AE545" s="535"/>
      <c r="AF545" s="535"/>
      <c r="AG545" s="535"/>
      <c r="AH545" s="535"/>
      <c r="AI545" s="535"/>
      <c r="AJ545" s="535"/>
      <c r="AK545" s="535"/>
      <c r="AL545" s="535"/>
      <c r="AM545" s="535"/>
      <c r="AN545" s="535"/>
      <c r="AO545" s="535"/>
      <c r="AP545" s="535"/>
      <c r="AQ545" s="535"/>
      <c r="AR545" s="535"/>
      <c r="AS545" s="535"/>
      <c r="AT545" s="535"/>
      <c r="AU545" s="535"/>
      <c r="AV545" s="535"/>
      <c r="AW545" s="535"/>
      <c r="AX545" s="535"/>
      <c r="AY545" s="535"/>
      <c r="AZ545" s="535"/>
      <c r="BA545" s="535"/>
      <c r="BB545" s="535"/>
      <c r="BC545" s="535"/>
      <c r="BD545" s="535"/>
      <c r="BE545" s="535"/>
      <c r="BF545" s="535"/>
      <c r="BG545" s="535"/>
      <c r="BH545" s="535"/>
      <c r="BI545" s="535"/>
      <c r="BJ545" s="535"/>
      <c r="BK545" s="535"/>
      <c r="BL545" s="535"/>
      <c r="BM545" s="535"/>
      <c r="BN545" s="535"/>
      <c r="BO545" s="535"/>
      <c r="BP545" s="535"/>
      <c r="BQ545" s="535"/>
      <c r="BR545" s="535"/>
      <c r="BS545" s="535"/>
      <c r="BT545" s="535"/>
    </row>
    <row r="546" spans="2:72">
      <c r="B546" s="535"/>
      <c r="C546" s="535"/>
      <c r="D546" s="535"/>
      <c r="E546" s="535"/>
      <c r="F546" s="493" t="e">
        <f>VLOOKUP(E546,'Trade Code'!A:B,2,FALSE)</f>
        <v>#N/A</v>
      </c>
      <c r="G546" s="535"/>
      <c r="H546" s="535"/>
      <c r="I546" s="535"/>
      <c r="J546" s="535"/>
      <c r="K546" s="535"/>
      <c r="L546" s="535"/>
      <c r="M546" s="535"/>
      <c r="N546" s="535"/>
      <c r="O546" s="535"/>
      <c r="P546" s="535"/>
      <c r="Q546" s="535"/>
      <c r="R546" s="535"/>
      <c r="S546" s="535"/>
      <c r="T546" s="535"/>
      <c r="U546" s="535"/>
      <c r="V546" s="535"/>
      <c r="W546" s="535"/>
      <c r="X546" s="535"/>
      <c r="Y546" s="535"/>
      <c r="Z546" s="535"/>
      <c r="AA546" s="535"/>
      <c r="AB546" s="535"/>
      <c r="AC546" s="535"/>
      <c r="AD546" s="535"/>
      <c r="AE546" s="535"/>
      <c r="AF546" s="535"/>
      <c r="AG546" s="535"/>
      <c r="AH546" s="535"/>
      <c r="AI546" s="535"/>
      <c r="AJ546" s="535"/>
      <c r="AK546" s="535"/>
      <c r="AL546" s="535"/>
      <c r="AM546" s="535"/>
      <c r="AN546" s="535"/>
      <c r="AO546" s="535"/>
      <c r="AP546" s="535"/>
      <c r="AQ546" s="535"/>
      <c r="AR546" s="535"/>
      <c r="AS546" s="535"/>
      <c r="AT546" s="535"/>
      <c r="AU546" s="535"/>
      <c r="AV546" s="535"/>
      <c r="AW546" s="535"/>
      <c r="AX546" s="535"/>
      <c r="AY546" s="535"/>
      <c r="AZ546" s="535"/>
      <c r="BA546" s="535"/>
      <c r="BB546" s="535"/>
      <c r="BC546" s="535"/>
      <c r="BD546" s="535"/>
      <c r="BE546" s="535"/>
      <c r="BF546" s="535"/>
      <c r="BG546" s="535"/>
      <c r="BH546" s="535"/>
      <c r="BI546" s="535"/>
      <c r="BJ546" s="535"/>
      <c r="BK546" s="535"/>
      <c r="BL546" s="535"/>
      <c r="BM546" s="535"/>
      <c r="BN546" s="535"/>
      <c r="BO546" s="535"/>
      <c r="BP546" s="535"/>
      <c r="BQ546" s="535"/>
      <c r="BR546" s="535"/>
      <c r="BS546" s="535"/>
      <c r="BT546" s="535"/>
    </row>
    <row r="547" spans="2:72">
      <c r="B547" s="535"/>
      <c r="C547" s="535"/>
      <c r="D547" s="535"/>
      <c r="E547" s="535"/>
      <c r="F547" s="493" t="e">
        <f>VLOOKUP(E547,'Trade Code'!A:B,2,FALSE)</f>
        <v>#N/A</v>
      </c>
      <c r="G547" s="535"/>
      <c r="H547" s="535"/>
      <c r="I547" s="535"/>
      <c r="J547" s="535"/>
      <c r="K547" s="535"/>
      <c r="L547" s="535"/>
      <c r="M547" s="535"/>
      <c r="N547" s="535"/>
      <c r="O547" s="535"/>
      <c r="P547" s="535"/>
      <c r="Q547" s="535"/>
      <c r="R547" s="535"/>
      <c r="S547" s="535"/>
      <c r="T547" s="535"/>
      <c r="U547" s="535"/>
      <c r="V547" s="535"/>
      <c r="W547" s="535"/>
      <c r="X547" s="535"/>
      <c r="Y547" s="535"/>
      <c r="Z547" s="535"/>
      <c r="AA547" s="535"/>
      <c r="AB547" s="535"/>
      <c r="AC547" s="535"/>
      <c r="AD547" s="535"/>
      <c r="AE547" s="535"/>
      <c r="AF547" s="535"/>
      <c r="AG547" s="535"/>
      <c r="AH547" s="535"/>
      <c r="AI547" s="535"/>
      <c r="AJ547" s="535"/>
      <c r="AK547" s="535"/>
      <c r="AL547" s="535"/>
      <c r="AM547" s="535"/>
      <c r="AN547" s="535"/>
      <c r="AO547" s="535"/>
      <c r="AP547" s="535"/>
      <c r="AQ547" s="535"/>
      <c r="AR547" s="535"/>
      <c r="AS547" s="535"/>
      <c r="AT547" s="535"/>
      <c r="AU547" s="535"/>
      <c r="AV547" s="535"/>
      <c r="AW547" s="535"/>
      <c r="AX547" s="535"/>
      <c r="AY547" s="535"/>
      <c r="AZ547" s="535"/>
      <c r="BA547" s="535"/>
      <c r="BB547" s="535"/>
      <c r="BC547" s="535"/>
      <c r="BD547" s="535"/>
      <c r="BE547" s="535"/>
      <c r="BF547" s="535"/>
      <c r="BG547" s="535"/>
      <c r="BH547" s="535"/>
      <c r="BI547" s="535"/>
      <c r="BJ547" s="535"/>
      <c r="BK547" s="535"/>
      <c r="BL547" s="535"/>
      <c r="BM547" s="535"/>
      <c r="BN547" s="535"/>
      <c r="BO547" s="535"/>
      <c r="BP547" s="535"/>
      <c r="BQ547" s="535"/>
      <c r="BR547" s="535"/>
      <c r="BS547" s="535"/>
      <c r="BT547" s="535"/>
    </row>
    <row r="548" spans="2:72">
      <c r="B548" s="535"/>
      <c r="C548" s="535"/>
      <c r="D548" s="535"/>
      <c r="E548" s="535"/>
      <c r="F548" s="493" t="e">
        <f>VLOOKUP(E548,'Trade Code'!A:B,2,FALSE)</f>
        <v>#N/A</v>
      </c>
      <c r="G548" s="535"/>
      <c r="H548" s="535"/>
      <c r="I548" s="535"/>
      <c r="J548" s="535"/>
      <c r="K548" s="535"/>
      <c r="L548" s="535"/>
      <c r="M548" s="535"/>
      <c r="N548" s="535"/>
      <c r="O548" s="535"/>
      <c r="P548" s="535"/>
      <c r="Q548" s="535"/>
      <c r="R548" s="535"/>
      <c r="S548" s="535"/>
      <c r="T548" s="535"/>
      <c r="U548" s="535"/>
      <c r="V548" s="535"/>
      <c r="W548" s="535"/>
      <c r="X548" s="535"/>
      <c r="Y548" s="535"/>
      <c r="Z548" s="535"/>
      <c r="AA548" s="535"/>
      <c r="AB548" s="535"/>
      <c r="AC548" s="535"/>
      <c r="AD548" s="535"/>
      <c r="AE548" s="535"/>
      <c r="AF548" s="535"/>
      <c r="AG548" s="535"/>
      <c r="AH548" s="535"/>
      <c r="AI548" s="535"/>
      <c r="AJ548" s="535"/>
      <c r="AK548" s="535"/>
      <c r="AL548" s="535"/>
      <c r="AM548" s="535"/>
      <c r="AN548" s="535"/>
      <c r="AO548" s="535"/>
      <c r="AP548" s="535"/>
      <c r="AQ548" s="535"/>
      <c r="AR548" s="535"/>
      <c r="AS548" s="535"/>
      <c r="AT548" s="535"/>
      <c r="AU548" s="535"/>
      <c r="AV548" s="535"/>
      <c r="AW548" s="535"/>
      <c r="AX548" s="535"/>
      <c r="AY548" s="535"/>
      <c r="AZ548" s="535"/>
      <c r="BA548" s="535"/>
      <c r="BB548" s="535"/>
      <c r="BC548" s="535"/>
      <c r="BD548" s="535"/>
      <c r="BE548" s="535"/>
      <c r="BF548" s="535"/>
      <c r="BG548" s="535"/>
      <c r="BH548" s="535"/>
      <c r="BI548" s="535"/>
      <c r="BJ548" s="535"/>
      <c r="BK548" s="535"/>
      <c r="BL548" s="535"/>
      <c r="BM548" s="535"/>
      <c r="BN548" s="535"/>
      <c r="BO548" s="535"/>
      <c r="BP548" s="535"/>
      <c r="BQ548" s="535"/>
      <c r="BR548" s="535"/>
      <c r="BS548" s="535"/>
      <c r="BT548" s="535"/>
    </row>
    <row r="549" spans="2:72">
      <c r="B549" s="535"/>
      <c r="C549" s="535"/>
      <c r="D549" s="535"/>
      <c r="E549" s="535"/>
      <c r="F549" s="493" t="e">
        <f>VLOOKUP(E549,'Trade Code'!A:B,2,FALSE)</f>
        <v>#N/A</v>
      </c>
      <c r="G549" s="535"/>
      <c r="H549" s="535"/>
      <c r="I549" s="535"/>
      <c r="J549" s="535"/>
      <c r="K549" s="535"/>
      <c r="L549" s="535"/>
      <c r="M549" s="535"/>
      <c r="N549" s="535"/>
      <c r="O549" s="535"/>
      <c r="P549" s="535"/>
      <c r="Q549" s="535"/>
      <c r="R549" s="535"/>
      <c r="S549" s="535"/>
      <c r="T549" s="535"/>
      <c r="U549" s="535"/>
      <c r="V549" s="535"/>
      <c r="W549" s="535"/>
      <c r="X549" s="535"/>
      <c r="Y549" s="535"/>
      <c r="Z549" s="535"/>
      <c r="AA549" s="535"/>
      <c r="AB549" s="535"/>
      <c r="AC549" s="535"/>
      <c r="AD549" s="535"/>
      <c r="AE549" s="535"/>
      <c r="AF549" s="535"/>
      <c r="AG549" s="535"/>
      <c r="AH549" s="535"/>
      <c r="AI549" s="535"/>
      <c r="AJ549" s="535"/>
      <c r="AK549" s="535"/>
      <c r="AL549" s="535"/>
      <c r="AM549" s="535"/>
      <c r="AN549" s="535"/>
      <c r="AO549" s="535"/>
      <c r="AP549" s="535"/>
      <c r="AQ549" s="535"/>
      <c r="AR549" s="535"/>
      <c r="AS549" s="535"/>
      <c r="AT549" s="535"/>
      <c r="AU549" s="535"/>
      <c r="AV549" s="535"/>
      <c r="AW549" s="535"/>
      <c r="AX549" s="535"/>
      <c r="AY549" s="535"/>
      <c r="AZ549" s="535"/>
      <c r="BA549" s="535"/>
      <c r="BB549" s="535"/>
      <c r="BC549" s="535"/>
      <c r="BD549" s="535"/>
      <c r="BE549" s="535"/>
      <c r="BF549" s="535"/>
      <c r="BG549" s="535"/>
      <c r="BH549" s="535"/>
      <c r="BI549" s="535"/>
      <c r="BJ549" s="535"/>
      <c r="BK549" s="535"/>
      <c r="BL549" s="535"/>
      <c r="BM549" s="535"/>
      <c r="BN549" s="535"/>
      <c r="BO549" s="535"/>
      <c r="BP549" s="535"/>
      <c r="BQ549" s="535"/>
      <c r="BR549" s="535"/>
      <c r="BS549" s="535"/>
      <c r="BT549" s="535"/>
    </row>
    <row r="550" spans="2:72">
      <c r="B550" s="535"/>
      <c r="C550" s="535"/>
      <c r="D550" s="535"/>
      <c r="E550" s="535"/>
      <c r="F550" s="493" t="e">
        <f>VLOOKUP(E550,'Trade Code'!A:B,2,FALSE)</f>
        <v>#N/A</v>
      </c>
      <c r="G550" s="535"/>
      <c r="H550" s="535"/>
      <c r="I550" s="535"/>
      <c r="J550" s="535"/>
      <c r="K550" s="535"/>
      <c r="L550" s="535"/>
      <c r="M550" s="535"/>
      <c r="N550" s="535"/>
      <c r="O550" s="535"/>
      <c r="P550" s="535"/>
      <c r="Q550" s="535"/>
      <c r="R550" s="535"/>
      <c r="S550" s="535"/>
      <c r="T550" s="535"/>
      <c r="U550" s="535"/>
      <c r="V550" s="535"/>
      <c r="W550" s="535"/>
      <c r="X550" s="535"/>
      <c r="Y550" s="535"/>
      <c r="Z550" s="535"/>
      <c r="AA550" s="535"/>
      <c r="AB550" s="535"/>
      <c r="AC550" s="535"/>
      <c r="AD550" s="535"/>
      <c r="AE550" s="535"/>
      <c r="AF550" s="535"/>
      <c r="AG550" s="535"/>
      <c r="AH550" s="535"/>
      <c r="AI550" s="535"/>
      <c r="AJ550" s="535"/>
      <c r="AK550" s="535"/>
      <c r="AL550" s="535"/>
      <c r="AM550" s="535"/>
      <c r="AN550" s="535"/>
      <c r="AO550" s="535"/>
      <c r="AP550" s="535"/>
      <c r="AQ550" s="535"/>
      <c r="AR550" s="535"/>
      <c r="AS550" s="535"/>
      <c r="AT550" s="535"/>
      <c r="AU550" s="535"/>
      <c r="AV550" s="535"/>
      <c r="AW550" s="535"/>
      <c r="AX550" s="535"/>
      <c r="AY550" s="535"/>
      <c r="AZ550" s="535"/>
      <c r="BA550" s="535"/>
      <c r="BB550" s="535"/>
      <c r="BC550" s="535"/>
      <c r="BD550" s="535"/>
      <c r="BE550" s="535"/>
      <c r="BF550" s="535"/>
      <c r="BG550" s="535"/>
      <c r="BH550" s="535"/>
      <c r="BI550" s="535"/>
      <c r="BJ550" s="535"/>
      <c r="BK550" s="535"/>
      <c r="BL550" s="535"/>
      <c r="BM550" s="535"/>
      <c r="BN550" s="535"/>
      <c r="BO550" s="535"/>
      <c r="BP550" s="535"/>
      <c r="BQ550" s="535"/>
      <c r="BR550" s="535"/>
      <c r="BS550" s="535"/>
      <c r="BT550" s="535"/>
    </row>
    <row r="551" spans="2:72">
      <c r="B551" s="535"/>
      <c r="C551" s="535"/>
      <c r="D551" s="535"/>
      <c r="E551" s="535"/>
      <c r="F551" s="493" t="e">
        <f>VLOOKUP(E551,'Trade Code'!A:B,2,FALSE)</f>
        <v>#N/A</v>
      </c>
      <c r="G551" s="535"/>
      <c r="H551" s="535"/>
      <c r="I551" s="535"/>
      <c r="J551" s="535"/>
      <c r="K551" s="535"/>
      <c r="L551" s="535"/>
      <c r="M551" s="535"/>
      <c r="N551" s="535"/>
      <c r="O551" s="535"/>
      <c r="P551" s="535"/>
      <c r="Q551" s="535"/>
      <c r="R551" s="535"/>
      <c r="S551" s="535"/>
      <c r="T551" s="535"/>
      <c r="U551" s="535"/>
      <c r="V551" s="535"/>
      <c r="W551" s="535"/>
      <c r="X551" s="535"/>
      <c r="Y551" s="535"/>
      <c r="Z551" s="535"/>
      <c r="AA551" s="535"/>
      <c r="AB551" s="535"/>
      <c r="AC551" s="535"/>
      <c r="AD551" s="535"/>
      <c r="AE551" s="535"/>
      <c r="AF551" s="535"/>
      <c r="AG551" s="535"/>
      <c r="AH551" s="535"/>
      <c r="AI551" s="535"/>
      <c r="AJ551" s="535"/>
      <c r="AK551" s="535"/>
      <c r="AL551" s="535"/>
      <c r="AM551" s="535"/>
      <c r="AN551" s="535"/>
      <c r="AO551" s="535"/>
      <c r="AP551" s="535"/>
      <c r="AQ551" s="535"/>
      <c r="AR551" s="535"/>
      <c r="AS551" s="535"/>
      <c r="AT551" s="535"/>
      <c r="AU551" s="535"/>
      <c r="AV551" s="535"/>
      <c r="AW551" s="535"/>
      <c r="AX551" s="535"/>
      <c r="AY551" s="535"/>
      <c r="AZ551" s="535"/>
      <c r="BA551" s="535"/>
      <c r="BB551" s="535"/>
      <c r="BC551" s="535"/>
      <c r="BD551" s="535"/>
      <c r="BE551" s="535"/>
      <c r="BF551" s="535"/>
      <c r="BG551" s="535"/>
      <c r="BH551" s="535"/>
      <c r="BI551" s="535"/>
      <c r="BJ551" s="535"/>
      <c r="BK551" s="535"/>
      <c r="BL551" s="535"/>
      <c r="BM551" s="535"/>
      <c r="BN551" s="535"/>
      <c r="BO551" s="535"/>
      <c r="BP551" s="535"/>
      <c r="BQ551" s="535"/>
      <c r="BR551" s="535"/>
      <c r="BS551" s="535"/>
      <c r="BT551" s="535"/>
    </row>
    <row r="552" spans="2:72">
      <c r="B552" s="535"/>
      <c r="C552" s="535"/>
      <c r="D552" s="535"/>
      <c r="E552" s="535"/>
      <c r="F552" s="493" t="e">
        <f>VLOOKUP(E552,'Trade Code'!A:B,2,FALSE)</f>
        <v>#N/A</v>
      </c>
      <c r="G552" s="535"/>
      <c r="H552" s="535"/>
      <c r="I552" s="535"/>
      <c r="J552" s="535"/>
      <c r="K552" s="535"/>
      <c r="L552" s="535"/>
      <c r="M552" s="535"/>
      <c r="N552" s="535"/>
      <c r="O552" s="535"/>
      <c r="P552" s="535"/>
      <c r="Q552" s="535"/>
      <c r="R552" s="535"/>
      <c r="S552" s="535"/>
      <c r="T552" s="535"/>
      <c r="U552" s="535"/>
      <c r="V552" s="535"/>
      <c r="W552" s="535"/>
      <c r="X552" s="535"/>
      <c r="Y552" s="535"/>
      <c r="Z552" s="535"/>
      <c r="AA552" s="535"/>
      <c r="AB552" s="535"/>
      <c r="AC552" s="535"/>
      <c r="AD552" s="535"/>
      <c r="AE552" s="535"/>
      <c r="AF552" s="535"/>
      <c r="AG552" s="535"/>
      <c r="AH552" s="535"/>
      <c r="AI552" s="535"/>
      <c r="AJ552" s="535"/>
      <c r="AK552" s="535"/>
      <c r="AL552" s="535"/>
      <c r="AM552" s="535"/>
      <c r="AN552" s="535"/>
      <c r="AO552" s="535"/>
      <c r="AP552" s="535"/>
      <c r="AQ552" s="535"/>
      <c r="AR552" s="535"/>
      <c r="AS552" s="535"/>
      <c r="AT552" s="535"/>
      <c r="AU552" s="535"/>
      <c r="AV552" s="535"/>
      <c r="AW552" s="535"/>
      <c r="AX552" s="535"/>
      <c r="AY552" s="535"/>
      <c r="AZ552" s="535"/>
      <c r="BA552" s="535"/>
      <c r="BB552" s="535"/>
      <c r="BC552" s="535"/>
      <c r="BD552" s="535"/>
      <c r="BE552" s="535"/>
      <c r="BF552" s="535"/>
      <c r="BG552" s="535"/>
      <c r="BH552" s="535"/>
      <c r="BI552" s="535"/>
      <c r="BJ552" s="535"/>
      <c r="BK552" s="535"/>
      <c r="BL552" s="535"/>
      <c r="BM552" s="535"/>
      <c r="BN552" s="535"/>
      <c r="BO552" s="535"/>
      <c r="BP552" s="535"/>
      <c r="BQ552" s="535"/>
      <c r="BR552" s="535"/>
      <c r="BS552" s="535"/>
      <c r="BT552" s="535"/>
    </row>
    <row r="553" spans="2:72">
      <c r="B553" s="535"/>
      <c r="C553" s="535"/>
      <c r="D553" s="535"/>
      <c r="E553" s="535"/>
      <c r="F553" s="493" t="e">
        <f>VLOOKUP(E553,'Trade Code'!A:B,2,FALSE)</f>
        <v>#N/A</v>
      </c>
      <c r="G553" s="535"/>
      <c r="H553" s="535"/>
      <c r="I553" s="535"/>
      <c r="J553" s="535"/>
      <c r="K553" s="535"/>
      <c r="L553" s="535"/>
      <c r="M553" s="535"/>
      <c r="N553" s="535"/>
      <c r="O553" s="535"/>
      <c r="P553" s="535"/>
      <c r="Q553" s="535"/>
      <c r="R553" s="535"/>
      <c r="S553" s="535"/>
      <c r="T553" s="535"/>
      <c r="U553" s="535"/>
      <c r="V553" s="535"/>
      <c r="W553" s="535"/>
      <c r="X553" s="535"/>
      <c r="Y553" s="535"/>
      <c r="Z553" s="535"/>
      <c r="AA553" s="535"/>
      <c r="AB553" s="535"/>
      <c r="AC553" s="535"/>
      <c r="AD553" s="535"/>
      <c r="AE553" s="535"/>
      <c r="AF553" s="535"/>
      <c r="AG553" s="535"/>
      <c r="AH553" s="535"/>
      <c r="AI553" s="535"/>
      <c r="AJ553" s="535"/>
      <c r="AK553" s="535"/>
      <c r="AL553" s="535"/>
      <c r="AM553" s="535"/>
      <c r="AN553" s="535"/>
      <c r="AO553" s="535"/>
      <c r="AP553" s="535"/>
      <c r="AQ553" s="535"/>
      <c r="AR553" s="535"/>
      <c r="AS553" s="535"/>
      <c r="AT553" s="535"/>
      <c r="AU553" s="535"/>
      <c r="AV553" s="535"/>
      <c r="AW553" s="535"/>
      <c r="AX553" s="535"/>
      <c r="AY553" s="535"/>
      <c r="AZ553" s="535"/>
      <c r="BA553" s="535"/>
      <c r="BB553" s="535"/>
      <c r="BC553" s="535"/>
      <c r="BD553" s="535"/>
      <c r="BE553" s="535"/>
      <c r="BF553" s="535"/>
      <c r="BG553" s="535"/>
      <c r="BH553" s="535"/>
      <c r="BI553" s="535"/>
      <c r="BJ553" s="535"/>
      <c r="BK553" s="535"/>
      <c r="BL553" s="535"/>
      <c r="BM553" s="535"/>
      <c r="BN553" s="535"/>
      <c r="BO553" s="535"/>
      <c r="BP553" s="535"/>
      <c r="BQ553" s="535"/>
      <c r="BR553" s="535"/>
      <c r="BS553" s="535"/>
      <c r="BT553" s="535"/>
    </row>
    <row r="554" spans="2:72">
      <c r="B554" s="535"/>
      <c r="C554" s="535"/>
      <c r="D554" s="535"/>
      <c r="E554" s="535"/>
      <c r="F554" s="493" t="e">
        <f>VLOOKUP(E554,'Trade Code'!A:B,2,FALSE)</f>
        <v>#N/A</v>
      </c>
      <c r="G554" s="535"/>
      <c r="H554" s="535"/>
      <c r="I554" s="535"/>
      <c r="J554" s="535"/>
      <c r="K554" s="535"/>
      <c r="L554" s="535"/>
      <c r="M554" s="535"/>
      <c r="N554" s="535"/>
      <c r="O554" s="535"/>
      <c r="P554" s="535"/>
      <c r="Q554" s="535"/>
      <c r="R554" s="535"/>
      <c r="S554" s="535"/>
      <c r="T554" s="535"/>
      <c r="U554" s="535"/>
      <c r="V554" s="535"/>
      <c r="W554" s="535"/>
      <c r="X554" s="535"/>
      <c r="Y554" s="535"/>
      <c r="Z554" s="535"/>
      <c r="AA554" s="535"/>
      <c r="AB554" s="535"/>
      <c r="AC554" s="535"/>
      <c r="AD554" s="535"/>
      <c r="AE554" s="535"/>
      <c r="AF554" s="535"/>
      <c r="AG554" s="535"/>
      <c r="AH554" s="535"/>
      <c r="AI554" s="535"/>
      <c r="AJ554" s="535"/>
      <c r="AK554" s="535"/>
      <c r="AL554" s="535"/>
      <c r="AM554" s="535"/>
      <c r="AN554" s="535"/>
      <c r="AO554" s="535"/>
      <c r="AP554" s="535"/>
      <c r="AQ554" s="535"/>
      <c r="AR554" s="535"/>
      <c r="AS554" s="535"/>
      <c r="AT554" s="535"/>
      <c r="AU554" s="535"/>
      <c r="AV554" s="535"/>
      <c r="AW554" s="535"/>
      <c r="AX554" s="535"/>
      <c r="AY554" s="535"/>
      <c r="AZ554" s="535"/>
      <c r="BA554" s="535"/>
      <c r="BB554" s="535"/>
      <c r="BC554" s="535"/>
      <c r="BD554" s="535"/>
      <c r="BE554" s="535"/>
      <c r="BF554" s="535"/>
      <c r="BG554" s="535"/>
      <c r="BH554" s="535"/>
      <c r="BI554" s="535"/>
      <c r="BJ554" s="535"/>
      <c r="BK554" s="535"/>
      <c r="BL554" s="535"/>
      <c r="BM554" s="535"/>
      <c r="BN554" s="535"/>
      <c r="BO554" s="535"/>
      <c r="BP554" s="535"/>
      <c r="BQ554" s="535"/>
      <c r="BR554" s="535"/>
      <c r="BS554" s="535"/>
      <c r="BT554" s="535"/>
    </row>
    <row r="555" spans="2:72">
      <c r="B555" s="535"/>
      <c r="C555" s="535"/>
      <c r="D555" s="535"/>
      <c r="E555" s="535"/>
      <c r="F555" s="493" t="e">
        <f>VLOOKUP(E555,'Trade Code'!A:B,2,FALSE)</f>
        <v>#N/A</v>
      </c>
      <c r="G555" s="535"/>
      <c r="H555" s="535"/>
      <c r="I555" s="535"/>
      <c r="J555" s="535"/>
      <c r="K555" s="535"/>
      <c r="L555" s="535"/>
      <c r="M555" s="535"/>
      <c r="N555" s="535"/>
      <c r="O555" s="535"/>
      <c r="P555" s="535"/>
      <c r="Q555" s="535"/>
      <c r="R555" s="535"/>
      <c r="S555" s="535"/>
      <c r="T555" s="535"/>
      <c r="U555" s="535"/>
      <c r="V555" s="535"/>
      <c r="W555" s="535"/>
      <c r="X555" s="535"/>
      <c r="Y555" s="535"/>
      <c r="Z555" s="535"/>
      <c r="AA555" s="535"/>
      <c r="AB555" s="535"/>
      <c r="AC555" s="535"/>
      <c r="AD555" s="535"/>
      <c r="AE555" s="535"/>
      <c r="AF555" s="535"/>
      <c r="AG555" s="535"/>
      <c r="AH555" s="535"/>
      <c r="AI555" s="535"/>
      <c r="AJ555" s="535"/>
      <c r="AK555" s="535"/>
      <c r="AL555" s="535"/>
      <c r="AM555" s="535"/>
      <c r="AN555" s="535"/>
      <c r="AO555" s="535"/>
      <c r="AP555" s="535"/>
      <c r="AQ555" s="535"/>
      <c r="AR555" s="535"/>
      <c r="AS555" s="535"/>
      <c r="AT555" s="535"/>
      <c r="AU555" s="535"/>
      <c r="AV555" s="535"/>
      <c r="AW555" s="535"/>
      <c r="AX555" s="535"/>
      <c r="AY555" s="535"/>
      <c r="AZ555" s="535"/>
      <c r="BA555" s="535"/>
      <c r="BB555" s="535"/>
      <c r="BC555" s="535"/>
      <c r="BD555" s="535"/>
      <c r="BE555" s="535"/>
      <c r="BF555" s="535"/>
      <c r="BG555" s="535"/>
      <c r="BH555" s="535"/>
      <c r="BI555" s="535"/>
      <c r="BJ555" s="535"/>
      <c r="BK555" s="535"/>
      <c r="BL555" s="535"/>
      <c r="BM555" s="535"/>
      <c r="BN555" s="535"/>
      <c r="BO555" s="535"/>
      <c r="BP555" s="535"/>
      <c r="BQ555" s="535"/>
      <c r="BR555" s="535"/>
      <c r="BS555" s="535"/>
      <c r="BT555" s="535"/>
    </row>
    <row r="556" spans="2:72">
      <c r="B556" s="535"/>
      <c r="C556" s="535"/>
      <c r="D556" s="535"/>
      <c r="E556" s="535"/>
      <c r="F556" s="493" t="e">
        <f>VLOOKUP(E556,'Trade Code'!A:B,2,FALSE)</f>
        <v>#N/A</v>
      </c>
      <c r="G556" s="535"/>
      <c r="H556" s="535"/>
      <c r="I556" s="535"/>
      <c r="J556" s="535"/>
      <c r="K556" s="535"/>
      <c r="L556" s="535"/>
      <c r="M556" s="535"/>
      <c r="N556" s="535"/>
      <c r="O556" s="535"/>
      <c r="P556" s="535"/>
      <c r="Q556" s="535"/>
      <c r="R556" s="535"/>
      <c r="S556" s="535"/>
      <c r="T556" s="535"/>
      <c r="U556" s="535"/>
      <c r="V556" s="535"/>
      <c r="W556" s="535"/>
      <c r="X556" s="535"/>
      <c r="Y556" s="535"/>
      <c r="Z556" s="535"/>
      <c r="AA556" s="535"/>
      <c r="AB556" s="535"/>
      <c r="AC556" s="535"/>
      <c r="AD556" s="535"/>
      <c r="AE556" s="535"/>
      <c r="AF556" s="535"/>
      <c r="AG556" s="535"/>
      <c r="AH556" s="535"/>
      <c r="AI556" s="535"/>
      <c r="AJ556" s="535"/>
      <c r="AK556" s="535"/>
      <c r="AL556" s="535"/>
      <c r="AM556" s="535"/>
      <c r="AN556" s="535"/>
      <c r="AO556" s="535"/>
      <c r="AP556" s="535"/>
      <c r="AQ556" s="535"/>
      <c r="AR556" s="535"/>
      <c r="AS556" s="535"/>
      <c r="AT556" s="535"/>
      <c r="AU556" s="535"/>
      <c r="AV556" s="535"/>
      <c r="AW556" s="535"/>
      <c r="AX556" s="535"/>
      <c r="AY556" s="535"/>
      <c r="AZ556" s="535"/>
      <c r="BA556" s="535"/>
      <c r="BB556" s="535"/>
      <c r="BC556" s="535"/>
      <c r="BD556" s="535"/>
      <c r="BE556" s="535"/>
      <c r="BF556" s="535"/>
      <c r="BG556" s="535"/>
      <c r="BH556" s="535"/>
      <c r="BI556" s="535"/>
      <c r="BJ556" s="535"/>
      <c r="BK556" s="535"/>
      <c r="BL556" s="535"/>
      <c r="BM556" s="535"/>
      <c r="BN556" s="535"/>
      <c r="BO556" s="535"/>
      <c r="BP556" s="535"/>
      <c r="BQ556" s="535"/>
      <c r="BR556" s="535"/>
      <c r="BS556" s="535"/>
      <c r="BT556" s="535"/>
    </row>
    <row r="557" spans="2:72">
      <c r="B557" s="535"/>
      <c r="C557" s="535"/>
      <c r="D557" s="535"/>
      <c r="E557" s="535"/>
      <c r="F557" s="493" t="e">
        <f>VLOOKUP(E557,'Trade Code'!A:B,2,FALSE)</f>
        <v>#N/A</v>
      </c>
      <c r="G557" s="535"/>
      <c r="H557" s="535"/>
      <c r="I557" s="535"/>
      <c r="J557" s="535"/>
      <c r="K557" s="535"/>
      <c r="L557" s="535"/>
      <c r="M557" s="535"/>
      <c r="N557" s="535"/>
      <c r="O557" s="535"/>
      <c r="P557" s="535"/>
      <c r="Q557" s="535"/>
      <c r="R557" s="535"/>
      <c r="S557" s="535"/>
      <c r="T557" s="535"/>
      <c r="U557" s="535"/>
      <c r="V557" s="535"/>
      <c r="W557" s="535"/>
      <c r="X557" s="535"/>
      <c r="Y557" s="535"/>
      <c r="Z557" s="535"/>
      <c r="AA557" s="535"/>
      <c r="AB557" s="535"/>
      <c r="AC557" s="535"/>
      <c r="AD557" s="535"/>
      <c r="AE557" s="535"/>
      <c r="AF557" s="535"/>
      <c r="AG557" s="535"/>
      <c r="AH557" s="535"/>
      <c r="AI557" s="535"/>
      <c r="AJ557" s="535"/>
      <c r="AK557" s="535"/>
      <c r="AL557" s="535"/>
      <c r="AM557" s="535"/>
      <c r="AN557" s="535"/>
      <c r="AO557" s="535"/>
      <c r="AP557" s="535"/>
      <c r="AQ557" s="535"/>
      <c r="AR557" s="535"/>
      <c r="AS557" s="535"/>
      <c r="AT557" s="535"/>
      <c r="AU557" s="535"/>
      <c r="AV557" s="535"/>
      <c r="AW557" s="535"/>
      <c r="AX557" s="535"/>
      <c r="AY557" s="535"/>
      <c r="AZ557" s="535"/>
      <c r="BA557" s="535"/>
      <c r="BB557" s="535"/>
      <c r="BC557" s="535"/>
      <c r="BD557" s="535"/>
      <c r="BE557" s="535"/>
      <c r="BF557" s="535"/>
      <c r="BG557" s="535"/>
      <c r="BH557" s="535"/>
      <c r="BI557" s="535"/>
      <c r="BJ557" s="535"/>
      <c r="BK557" s="535"/>
      <c r="BL557" s="535"/>
      <c r="BM557" s="535"/>
      <c r="BN557" s="535"/>
      <c r="BO557" s="535"/>
      <c r="BP557" s="535"/>
      <c r="BQ557" s="535"/>
      <c r="BR557" s="535"/>
      <c r="BS557" s="535"/>
      <c r="BT557" s="535"/>
    </row>
    <row r="558" spans="2:72">
      <c r="B558" s="535"/>
      <c r="C558" s="535"/>
      <c r="D558" s="535"/>
      <c r="E558" s="535"/>
      <c r="F558" s="493" t="e">
        <f>VLOOKUP(E558,'Trade Code'!A:B,2,FALSE)</f>
        <v>#N/A</v>
      </c>
      <c r="G558" s="535"/>
      <c r="H558" s="535"/>
      <c r="I558" s="535"/>
      <c r="J558" s="535"/>
      <c r="K558" s="535"/>
      <c r="L558" s="535"/>
      <c r="M558" s="535"/>
      <c r="N558" s="535"/>
      <c r="O558" s="535"/>
      <c r="P558" s="535"/>
      <c r="Q558" s="535"/>
      <c r="R558" s="535"/>
      <c r="S558" s="535"/>
      <c r="T558" s="535"/>
      <c r="U558" s="535"/>
      <c r="V558" s="535"/>
      <c r="W558" s="535"/>
      <c r="X558" s="535"/>
      <c r="Y558" s="535"/>
      <c r="Z558" s="535"/>
      <c r="AA558" s="535"/>
      <c r="AB558" s="535"/>
      <c r="AC558" s="535"/>
      <c r="AD558" s="535"/>
      <c r="AE558" s="535"/>
      <c r="AF558" s="535"/>
      <c r="AG558" s="535"/>
      <c r="AH558" s="535"/>
      <c r="AI558" s="535"/>
      <c r="AJ558" s="535"/>
      <c r="AK558" s="535"/>
      <c r="AL558" s="535"/>
      <c r="AM558" s="535"/>
      <c r="AN558" s="535"/>
      <c r="AO558" s="535"/>
      <c r="AP558" s="535"/>
      <c r="AQ558" s="535"/>
      <c r="AR558" s="535"/>
      <c r="AS558" s="535"/>
      <c r="AT558" s="535"/>
      <c r="AU558" s="535"/>
      <c r="AV558" s="535"/>
      <c r="AW558" s="535"/>
      <c r="AX558" s="535"/>
      <c r="AY558" s="535"/>
      <c r="AZ558" s="535"/>
      <c r="BA558" s="535"/>
      <c r="BB558" s="535"/>
      <c r="BC558" s="535"/>
      <c r="BD558" s="535"/>
      <c r="BE558" s="535"/>
      <c r="BF558" s="535"/>
      <c r="BG558" s="535"/>
      <c r="BH558" s="535"/>
      <c r="BI558" s="535"/>
      <c r="BJ558" s="535"/>
      <c r="BK558" s="535"/>
      <c r="BL558" s="535"/>
      <c r="BM558" s="535"/>
      <c r="BN558" s="535"/>
      <c r="BO558" s="535"/>
      <c r="BP558" s="535"/>
      <c r="BQ558" s="535"/>
      <c r="BR558" s="535"/>
      <c r="BS558" s="535"/>
      <c r="BT558" s="535"/>
    </row>
    <row r="559" spans="2:72">
      <c r="B559" s="535"/>
      <c r="C559" s="535"/>
      <c r="D559" s="535"/>
      <c r="E559" s="535"/>
      <c r="F559" s="493" t="e">
        <f>VLOOKUP(E559,'Trade Code'!A:B,2,FALSE)</f>
        <v>#N/A</v>
      </c>
      <c r="G559" s="535"/>
      <c r="H559" s="535"/>
      <c r="I559" s="535"/>
      <c r="J559" s="535"/>
      <c r="K559" s="535"/>
      <c r="L559" s="535"/>
      <c r="M559" s="535"/>
      <c r="N559" s="535"/>
      <c r="O559" s="535"/>
      <c r="P559" s="535"/>
      <c r="Q559" s="535"/>
      <c r="R559" s="535"/>
      <c r="S559" s="535"/>
      <c r="T559" s="535"/>
      <c r="U559" s="535"/>
      <c r="V559" s="535"/>
      <c r="W559" s="535"/>
      <c r="X559" s="535"/>
      <c r="Y559" s="535"/>
      <c r="Z559" s="535"/>
      <c r="AA559" s="535"/>
      <c r="AB559" s="535"/>
      <c r="AC559" s="535"/>
      <c r="AD559" s="535"/>
      <c r="AE559" s="535"/>
      <c r="AF559" s="535"/>
      <c r="AG559" s="535"/>
      <c r="AH559" s="535"/>
      <c r="AI559" s="535"/>
      <c r="AJ559" s="535"/>
      <c r="AK559" s="535"/>
      <c r="AL559" s="535"/>
      <c r="AM559" s="535"/>
      <c r="AN559" s="535"/>
      <c r="AO559" s="535"/>
      <c r="AP559" s="535"/>
      <c r="AQ559" s="535"/>
      <c r="AR559" s="535"/>
      <c r="AS559" s="535"/>
      <c r="AT559" s="535"/>
      <c r="AU559" s="535"/>
      <c r="AV559" s="535"/>
      <c r="AW559" s="535"/>
      <c r="AX559" s="535"/>
      <c r="AY559" s="535"/>
      <c r="AZ559" s="535"/>
      <c r="BA559" s="535"/>
      <c r="BB559" s="535"/>
      <c r="BC559" s="535"/>
      <c r="BD559" s="535"/>
      <c r="BE559" s="535"/>
      <c r="BF559" s="535"/>
      <c r="BG559" s="535"/>
      <c r="BH559" s="535"/>
      <c r="BI559" s="535"/>
      <c r="BJ559" s="535"/>
      <c r="BK559" s="535"/>
      <c r="BL559" s="535"/>
      <c r="BM559" s="535"/>
      <c r="BN559" s="535"/>
      <c r="BO559" s="535"/>
      <c r="BP559" s="535"/>
      <c r="BQ559" s="535"/>
      <c r="BR559" s="535"/>
      <c r="BS559" s="535"/>
      <c r="BT559" s="535"/>
    </row>
    <row r="560" spans="2:72">
      <c r="B560" s="535"/>
      <c r="C560" s="535"/>
      <c r="D560" s="535"/>
      <c r="E560" s="535"/>
      <c r="F560" s="493" t="e">
        <f>VLOOKUP(E560,'Trade Code'!A:B,2,FALSE)</f>
        <v>#N/A</v>
      </c>
      <c r="G560" s="535"/>
      <c r="H560" s="535"/>
      <c r="I560" s="535"/>
      <c r="J560" s="535"/>
      <c r="K560" s="535"/>
      <c r="L560" s="535"/>
      <c r="M560" s="535"/>
      <c r="N560" s="535"/>
      <c r="O560" s="535"/>
      <c r="P560" s="535"/>
      <c r="Q560" s="535"/>
      <c r="R560" s="535"/>
      <c r="S560" s="535"/>
      <c r="T560" s="535"/>
      <c r="U560" s="535"/>
      <c r="V560" s="535"/>
      <c r="W560" s="535"/>
      <c r="X560" s="535"/>
      <c r="Y560" s="535"/>
      <c r="Z560" s="535"/>
      <c r="AA560" s="535"/>
      <c r="AB560" s="535"/>
      <c r="AC560" s="535"/>
      <c r="AD560" s="535"/>
      <c r="AE560" s="535"/>
      <c r="AF560" s="535"/>
      <c r="AG560" s="535"/>
      <c r="AH560" s="535"/>
      <c r="AI560" s="535"/>
      <c r="AJ560" s="535"/>
      <c r="AK560" s="535"/>
      <c r="AL560" s="535"/>
      <c r="AM560" s="535"/>
      <c r="AN560" s="535"/>
      <c r="AO560" s="535"/>
      <c r="AP560" s="535"/>
      <c r="AQ560" s="535"/>
      <c r="AR560" s="535"/>
      <c r="AS560" s="535"/>
      <c r="AT560" s="535"/>
      <c r="AU560" s="535"/>
      <c r="AV560" s="535"/>
      <c r="AW560" s="535"/>
      <c r="AX560" s="535"/>
      <c r="AY560" s="535"/>
      <c r="AZ560" s="535"/>
      <c r="BA560" s="535"/>
      <c r="BB560" s="535"/>
      <c r="BC560" s="535"/>
      <c r="BD560" s="535"/>
      <c r="BE560" s="535"/>
      <c r="BF560" s="535"/>
      <c r="BG560" s="535"/>
      <c r="BH560" s="535"/>
      <c r="BI560" s="535"/>
      <c r="BJ560" s="535"/>
      <c r="BK560" s="535"/>
      <c r="BL560" s="535"/>
      <c r="BM560" s="535"/>
      <c r="BN560" s="535"/>
      <c r="BO560" s="535"/>
      <c r="BP560" s="535"/>
      <c r="BQ560" s="535"/>
      <c r="BR560" s="535"/>
      <c r="BS560" s="535"/>
      <c r="BT560" s="535"/>
    </row>
    <row r="561" spans="2:72">
      <c r="B561" s="535"/>
      <c r="C561" s="535"/>
      <c r="D561" s="535"/>
      <c r="E561" s="535"/>
      <c r="F561" s="493" t="e">
        <f>VLOOKUP(E561,'Trade Code'!A:B,2,FALSE)</f>
        <v>#N/A</v>
      </c>
      <c r="G561" s="535"/>
      <c r="H561" s="535"/>
      <c r="I561" s="535"/>
      <c r="J561" s="535"/>
      <c r="K561" s="535"/>
      <c r="L561" s="535"/>
      <c r="M561" s="535"/>
      <c r="N561" s="535"/>
      <c r="O561" s="535"/>
      <c r="P561" s="535"/>
      <c r="Q561" s="535"/>
      <c r="R561" s="535"/>
      <c r="S561" s="535"/>
      <c r="T561" s="535"/>
      <c r="U561" s="535"/>
      <c r="V561" s="535"/>
      <c r="W561" s="535"/>
      <c r="X561" s="535"/>
      <c r="Y561" s="535"/>
      <c r="Z561" s="535"/>
      <c r="AA561" s="535"/>
      <c r="AB561" s="535"/>
      <c r="AC561" s="535"/>
      <c r="AD561" s="535"/>
      <c r="AE561" s="535"/>
      <c r="AF561" s="535"/>
      <c r="AG561" s="535"/>
      <c r="AH561" s="535"/>
      <c r="AI561" s="535"/>
      <c r="AJ561" s="535"/>
      <c r="AK561" s="535"/>
      <c r="AL561" s="535"/>
      <c r="AM561" s="535"/>
      <c r="AN561" s="535"/>
      <c r="AO561" s="535"/>
      <c r="AP561" s="535"/>
      <c r="AQ561" s="535"/>
      <c r="AR561" s="535"/>
      <c r="AS561" s="535"/>
      <c r="AT561" s="535"/>
      <c r="AU561" s="535"/>
      <c r="AV561" s="535"/>
      <c r="AW561" s="535"/>
      <c r="AX561" s="535"/>
      <c r="AY561" s="535"/>
      <c r="AZ561" s="535"/>
      <c r="BA561" s="535"/>
      <c r="BB561" s="535"/>
      <c r="BC561" s="535"/>
      <c r="BD561" s="535"/>
      <c r="BE561" s="535"/>
      <c r="BF561" s="535"/>
      <c r="BG561" s="535"/>
      <c r="BH561" s="535"/>
      <c r="BI561" s="535"/>
      <c r="BJ561" s="535"/>
      <c r="BK561" s="535"/>
      <c r="BL561" s="535"/>
      <c r="BM561" s="535"/>
      <c r="BN561" s="535"/>
      <c r="BO561" s="535"/>
      <c r="BP561" s="535"/>
      <c r="BQ561" s="535"/>
      <c r="BR561" s="535"/>
      <c r="BS561" s="535"/>
      <c r="BT561" s="535"/>
    </row>
    <row r="562" spans="2:72">
      <c r="B562" s="535"/>
      <c r="C562" s="535"/>
      <c r="D562" s="535"/>
      <c r="E562" s="535"/>
      <c r="F562" s="493" t="e">
        <f>VLOOKUP(E562,'Trade Code'!A:B,2,FALSE)</f>
        <v>#N/A</v>
      </c>
      <c r="G562" s="535"/>
      <c r="H562" s="535"/>
      <c r="I562" s="535"/>
      <c r="J562" s="535"/>
      <c r="K562" s="535"/>
      <c r="L562" s="535"/>
      <c r="M562" s="535"/>
      <c r="N562" s="535"/>
      <c r="O562" s="535"/>
      <c r="P562" s="535"/>
      <c r="Q562" s="535"/>
      <c r="R562" s="535"/>
      <c r="S562" s="535"/>
      <c r="T562" s="535"/>
      <c r="U562" s="535"/>
      <c r="V562" s="535"/>
      <c r="W562" s="535"/>
      <c r="X562" s="535"/>
      <c r="Y562" s="535"/>
      <c r="Z562" s="535"/>
      <c r="AA562" s="535"/>
      <c r="AB562" s="535"/>
      <c r="AC562" s="535"/>
      <c r="AD562" s="535"/>
      <c r="AE562" s="535"/>
      <c r="AF562" s="535"/>
      <c r="AG562" s="535"/>
      <c r="AH562" s="535"/>
      <c r="AI562" s="535"/>
      <c r="AJ562" s="535"/>
      <c r="AK562" s="535"/>
      <c r="AL562" s="535"/>
      <c r="AM562" s="535"/>
      <c r="AN562" s="535"/>
      <c r="AO562" s="535"/>
      <c r="AP562" s="535"/>
      <c r="AQ562" s="535"/>
      <c r="AR562" s="535"/>
      <c r="AS562" s="535"/>
      <c r="AT562" s="535"/>
      <c r="AU562" s="535"/>
      <c r="AV562" s="535"/>
      <c r="AW562" s="535"/>
      <c r="AX562" s="535"/>
      <c r="AY562" s="535"/>
      <c r="AZ562" s="535"/>
      <c r="BA562" s="535"/>
      <c r="BB562" s="535"/>
      <c r="BC562" s="535"/>
      <c r="BD562" s="535"/>
      <c r="BE562" s="535"/>
      <c r="BF562" s="535"/>
      <c r="BG562" s="535"/>
      <c r="BH562" s="535"/>
      <c r="BI562" s="535"/>
      <c r="BJ562" s="535"/>
      <c r="BK562" s="535"/>
      <c r="BL562" s="535"/>
      <c r="BM562" s="535"/>
      <c r="BN562" s="535"/>
      <c r="BO562" s="535"/>
      <c r="BP562" s="535"/>
      <c r="BQ562" s="535"/>
      <c r="BR562" s="535"/>
      <c r="BS562" s="535"/>
      <c r="BT562" s="535"/>
    </row>
    <row r="563" spans="2:72">
      <c r="B563" s="535"/>
      <c r="C563" s="535"/>
      <c r="D563" s="535"/>
      <c r="E563" s="535"/>
      <c r="F563" s="493" t="e">
        <f>VLOOKUP(E563,'Trade Code'!A:B,2,FALSE)</f>
        <v>#N/A</v>
      </c>
      <c r="G563" s="535"/>
      <c r="H563" s="535"/>
      <c r="I563" s="535"/>
      <c r="J563" s="535"/>
      <c r="K563" s="535"/>
      <c r="L563" s="535"/>
      <c r="M563" s="535"/>
      <c r="N563" s="535"/>
      <c r="O563" s="535"/>
      <c r="P563" s="535"/>
      <c r="Q563" s="535"/>
      <c r="R563" s="535"/>
      <c r="S563" s="535"/>
      <c r="T563" s="535"/>
      <c r="U563" s="535"/>
      <c r="V563" s="535"/>
      <c r="W563" s="535"/>
      <c r="X563" s="535"/>
      <c r="Y563" s="535"/>
      <c r="Z563" s="535"/>
      <c r="AA563" s="535"/>
      <c r="AB563" s="535"/>
      <c r="AC563" s="535"/>
      <c r="AD563" s="535"/>
      <c r="AE563" s="535"/>
      <c r="AF563" s="535"/>
      <c r="AG563" s="535"/>
      <c r="AH563" s="535"/>
      <c r="AI563" s="535"/>
      <c r="AJ563" s="535"/>
      <c r="AK563" s="535"/>
      <c r="AL563" s="535"/>
      <c r="AM563" s="535"/>
      <c r="AN563" s="535"/>
      <c r="AO563" s="535"/>
      <c r="AP563" s="535"/>
      <c r="AQ563" s="535"/>
      <c r="AR563" s="535"/>
      <c r="AS563" s="535"/>
      <c r="AT563" s="535"/>
      <c r="AU563" s="535"/>
      <c r="AV563" s="535"/>
      <c r="AW563" s="535"/>
      <c r="AX563" s="535"/>
      <c r="AY563" s="535"/>
      <c r="AZ563" s="535"/>
      <c r="BA563" s="535"/>
      <c r="BB563" s="535"/>
      <c r="BC563" s="535"/>
      <c r="BD563" s="535"/>
      <c r="BE563" s="535"/>
      <c r="BF563" s="535"/>
      <c r="BG563" s="535"/>
      <c r="BH563" s="535"/>
      <c r="BI563" s="535"/>
      <c r="BJ563" s="535"/>
      <c r="BK563" s="535"/>
      <c r="BL563" s="535"/>
      <c r="BM563" s="535"/>
      <c r="BN563" s="535"/>
      <c r="BO563" s="535"/>
      <c r="BP563" s="535"/>
      <c r="BQ563" s="535"/>
      <c r="BR563" s="535"/>
      <c r="BS563" s="535"/>
      <c r="BT563" s="535"/>
    </row>
    <row r="564" spans="2:72">
      <c r="B564" s="535"/>
      <c r="C564" s="535"/>
      <c r="D564" s="535"/>
      <c r="E564" s="535"/>
      <c r="F564" s="493" t="e">
        <f>VLOOKUP(E564,'Trade Code'!A:B,2,FALSE)</f>
        <v>#N/A</v>
      </c>
      <c r="G564" s="535"/>
      <c r="H564" s="535"/>
      <c r="I564" s="535"/>
      <c r="J564" s="535"/>
      <c r="K564" s="535"/>
      <c r="L564" s="535"/>
      <c r="M564" s="535"/>
      <c r="N564" s="535"/>
      <c r="O564" s="535"/>
      <c r="P564" s="535"/>
      <c r="Q564" s="535"/>
      <c r="R564" s="535"/>
      <c r="S564" s="535"/>
      <c r="T564" s="535"/>
      <c r="U564" s="535"/>
      <c r="V564" s="535"/>
      <c r="W564" s="535"/>
      <c r="X564" s="535"/>
      <c r="Y564" s="535"/>
      <c r="Z564" s="535"/>
      <c r="AA564" s="535"/>
      <c r="AB564" s="535"/>
      <c r="AC564" s="535"/>
      <c r="AD564" s="535"/>
      <c r="AE564" s="535"/>
      <c r="AF564" s="535"/>
      <c r="AG564" s="535"/>
      <c r="AH564" s="535"/>
      <c r="AI564" s="535"/>
      <c r="AJ564" s="535"/>
      <c r="AK564" s="535"/>
      <c r="AL564" s="535"/>
      <c r="AM564" s="535"/>
      <c r="AN564" s="535"/>
      <c r="AO564" s="535"/>
      <c r="AP564" s="535"/>
      <c r="AQ564" s="535"/>
      <c r="AR564" s="535"/>
      <c r="AS564" s="535"/>
      <c r="AT564" s="535"/>
      <c r="AU564" s="535"/>
      <c r="AV564" s="535"/>
      <c r="AW564" s="535"/>
      <c r="AX564" s="535"/>
      <c r="AY564" s="535"/>
      <c r="AZ564" s="535"/>
      <c r="BA564" s="535"/>
      <c r="BB564" s="535"/>
      <c r="BC564" s="535"/>
      <c r="BD564" s="535"/>
      <c r="BE564" s="535"/>
      <c r="BF564" s="535"/>
      <c r="BG564" s="535"/>
      <c r="BH564" s="535"/>
      <c r="BI564" s="535"/>
      <c r="BJ564" s="535"/>
      <c r="BK564" s="535"/>
      <c r="BL564" s="535"/>
      <c r="BM564" s="535"/>
      <c r="BN564" s="535"/>
      <c r="BO564" s="535"/>
      <c r="BP564" s="535"/>
      <c r="BQ564" s="535"/>
      <c r="BR564" s="535"/>
      <c r="BS564" s="535"/>
      <c r="BT564" s="535"/>
    </row>
    <row r="565" spans="2:72">
      <c r="B565" s="535"/>
      <c r="C565" s="535"/>
      <c r="D565" s="535"/>
      <c r="E565" s="535"/>
      <c r="F565" s="493" t="e">
        <f>VLOOKUP(E565,'Trade Code'!A:B,2,FALSE)</f>
        <v>#N/A</v>
      </c>
      <c r="G565" s="535"/>
      <c r="H565" s="535"/>
      <c r="I565" s="535"/>
      <c r="J565" s="535"/>
      <c r="K565" s="535"/>
      <c r="L565" s="535"/>
      <c r="M565" s="535"/>
      <c r="N565" s="535"/>
      <c r="O565" s="535"/>
      <c r="P565" s="535"/>
      <c r="Q565" s="535"/>
      <c r="R565" s="535"/>
      <c r="S565" s="535"/>
      <c r="T565" s="535"/>
      <c r="U565" s="535"/>
      <c r="V565" s="535"/>
      <c r="W565" s="535"/>
      <c r="X565" s="535"/>
      <c r="Y565" s="535"/>
      <c r="Z565" s="535"/>
      <c r="AA565" s="535"/>
      <c r="AB565" s="535"/>
      <c r="AC565" s="535"/>
      <c r="AD565" s="535"/>
      <c r="AE565" s="535"/>
      <c r="AF565" s="535"/>
      <c r="AG565" s="535"/>
      <c r="AH565" s="535"/>
      <c r="AI565" s="535"/>
      <c r="AJ565" s="535"/>
      <c r="AK565" s="535"/>
      <c r="AL565" s="535"/>
      <c r="AM565" s="535"/>
      <c r="AN565" s="535"/>
      <c r="AO565" s="535"/>
      <c r="AP565" s="535"/>
      <c r="AQ565" s="535"/>
      <c r="AR565" s="535"/>
      <c r="AS565" s="535"/>
      <c r="AT565" s="535"/>
      <c r="AU565" s="535"/>
      <c r="AV565" s="535"/>
      <c r="AW565" s="535"/>
      <c r="AX565" s="535"/>
      <c r="AY565" s="535"/>
      <c r="AZ565" s="535"/>
      <c r="BA565" s="535"/>
      <c r="BB565" s="535"/>
      <c r="BC565" s="535"/>
      <c r="BD565" s="535"/>
      <c r="BE565" s="535"/>
      <c r="BF565" s="535"/>
      <c r="BG565" s="535"/>
      <c r="BH565" s="535"/>
      <c r="BI565" s="535"/>
      <c r="BJ565" s="535"/>
      <c r="BK565" s="535"/>
      <c r="BL565" s="535"/>
      <c r="BM565" s="535"/>
      <c r="BN565" s="535"/>
      <c r="BO565" s="535"/>
      <c r="BP565" s="535"/>
      <c r="BQ565" s="535"/>
      <c r="BR565" s="535"/>
      <c r="BS565" s="535"/>
      <c r="BT565" s="535"/>
    </row>
    <row r="566" spans="2:72">
      <c r="B566" s="535"/>
      <c r="C566" s="535"/>
      <c r="D566" s="535"/>
      <c r="E566" s="535"/>
      <c r="F566" s="493" t="e">
        <f>VLOOKUP(E566,'Trade Code'!A:B,2,FALSE)</f>
        <v>#N/A</v>
      </c>
      <c r="G566" s="535"/>
      <c r="H566" s="535"/>
      <c r="I566" s="535"/>
      <c r="J566" s="535"/>
      <c r="K566" s="535"/>
      <c r="L566" s="535"/>
      <c r="M566" s="535"/>
      <c r="N566" s="535"/>
      <c r="O566" s="535"/>
      <c r="P566" s="535"/>
      <c r="Q566" s="535"/>
      <c r="R566" s="535"/>
      <c r="S566" s="535"/>
      <c r="T566" s="535"/>
      <c r="U566" s="535"/>
      <c r="V566" s="535"/>
      <c r="W566" s="535"/>
      <c r="X566" s="535"/>
      <c r="Y566" s="535"/>
      <c r="Z566" s="535"/>
      <c r="AA566" s="535"/>
      <c r="AB566" s="535"/>
      <c r="AC566" s="535"/>
      <c r="AD566" s="535"/>
      <c r="AE566" s="535"/>
      <c r="AF566" s="535"/>
      <c r="AG566" s="535"/>
      <c r="AH566" s="535"/>
      <c r="AI566" s="535"/>
      <c r="AJ566" s="535"/>
      <c r="AK566" s="535"/>
      <c r="AL566" s="535"/>
      <c r="AM566" s="535"/>
      <c r="AN566" s="535"/>
      <c r="AO566" s="535"/>
      <c r="AP566" s="535"/>
      <c r="AQ566" s="535"/>
      <c r="AR566" s="535"/>
      <c r="AS566" s="535"/>
      <c r="AT566" s="535"/>
      <c r="AU566" s="535"/>
      <c r="AV566" s="535"/>
      <c r="AW566" s="535"/>
      <c r="AX566" s="535"/>
      <c r="AY566" s="535"/>
      <c r="AZ566" s="535"/>
      <c r="BA566" s="535"/>
      <c r="BB566" s="535"/>
      <c r="BC566" s="535"/>
      <c r="BD566" s="535"/>
      <c r="BE566" s="535"/>
      <c r="BF566" s="535"/>
      <c r="BG566" s="535"/>
      <c r="BH566" s="535"/>
      <c r="BI566" s="535"/>
      <c r="BJ566" s="535"/>
      <c r="BK566" s="535"/>
      <c r="BL566" s="535"/>
      <c r="BM566" s="535"/>
      <c r="BN566" s="535"/>
      <c r="BO566" s="535"/>
      <c r="BP566" s="535"/>
      <c r="BQ566" s="535"/>
      <c r="BR566" s="535"/>
      <c r="BS566" s="535"/>
      <c r="BT566" s="535"/>
    </row>
    <row r="567" spans="2:72">
      <c r="B567" s="535"/>
      <c r="C567" s="535"/>
      <c r="D567" s="535"/>
      <c r="E567" s="535"/>
      <c r="F567" s="493" t="e">
        <f>VLOOKUP(E567,'Trade Code'!A:B,2,FALSE)</f>
        <v>#N/A</v>
      </c>
      <c r="G567" s="535"/>
      <c r="H567" s="535"/>
      <c r="I567" s="535"/>
      <c r="J567" s="535"/>
      <c r="K567" s="535"/>
      <c r="L567" s="535"/>
      <c r="M567" s="535"/>
      <c r="N567" s="535"/>
      <c r="O567" s="535"/>
      <c r="P567" s="535"/>
      <c r="Q567" s="535"/>
      <c r="R567" s="535"/>
      <c r="S567" s="535"/>
      <c r="T567" s="535"/>
      <c r="U567" s="535"/>
      <c r="V567" s="535"/>
      <c r="W567" s="535"/>
      <c r="X567" s="535"/>
      <c r="Y567" s="535"/>
      <c r="Z567" s="535"/>
      <c r="AA567" s="535"/>
      <c r="AB567" s="535"/>
      <c r="AC567" s="535"/>
      <c r="AD567" s="535"/>
      <c r="AE567" s="535"/>
      <c r="AF567" s="535"/>
      <c r="AG567" s="535"/>
      <c r="AH567" s="535"/>
      <c r="AI567" s="535"/>
      <c r="AJ567" s="535"/>
      <c r="AK567" s="535"/>
      <c r="AL567" s="535"/>
      <c r="AM567" s="535"/>
      <c r="AN567" s="535"/>
      <c r="AO567" s="535"/>
      <c r="AP567" s="535"/>
      <c r="AQ567" s="535"/>
      <c r="AR567" s="535"/>
      <c r="AS567" s="535"/>
      <c r="AT567" s="535"/>
      <c r="AU567" s="535"/>
      <c r="AV567" s="535"/>
      <c r="AW567" s="535"/>
      <c r="AX567" s="535"/>
      <c r="AY567" s="535"/>
      <c r="AZ567" s="535"/>
      <c r="BA567" s="535"/>
      <c r="BB567" s="535"/>
      <c r="BC567" s="535"/>
      <c r="BD567" s="535"/>
      <c r="BE567" s="535"/>
      <c r="BF567" s="535"/>
      <c r="BG567" s="535"/>
      <c r="BH567" s="535"/>
      <c r="BI567" s="535"/>
      <c r="BJ567" s="535"/>
      <c r="BK567" s="535"/>
      <c r="BL567" s="535"/>
      <c r="BM567" s="535"/>
      <c r="BN567" s="535"/>
      <c r="BO567" s="535"/>
      <c r="BP567" s="535"/>
      <c r="BQ567" s="535"/>
      <c r="BR567" s="535"/>
      <c r="BS567" s="535"/>
      <c r="BT567" s="535"/>
    </row>
    <row r="568" spans="2:72">
      <c r="B568" s="535"/>
      <c r="C568" s="535"/>
      <c r="D568" s="535"/>
      <c r="E568" s="535"/>
      <c r="F568" s="493" t="e">
        <f>VLOOKUP(E568,'Trade Code'!A:B,2,FALSE)</f>
        <v>#N/A</v>
      </c>
      <c r="G568" s="535"/>
      <c r="H568" s="535"/>
      <c r="I568" s="535"/>
      <c r="J568" s="535"/>
      <c r="K568" s="535"/>
      <c r="L568" s="535"/>
      <c r="M568" s="535"/>
      <c r="N568" s="535"/>
      <c r="O568" s="535"/>
      <c r="P568" s="535"/>
      <c r="Q568" s="535"/>
      <c r="R568" s="535"/>
      <c r="S568" s="535"/>
      <c r="T568" s="535"/>
      <c r="U568" s="535"/>
      <c r="V568" s="535"/>
      <c r="W568" s="535"/>
      <c r="X568" s="535"/>
      <c r="Y568" s="535"/>
      <c r="Z568" s="535"/>
      <c r="AA568" s="535"/>
      <c r="AB568" s="535"/>
      <c r="AC568" s="535"/>
      <c r="AD568" s="535"/>
      <c r="AE568" s="535"/>
      <c r="AF568" s="535"/>
      <c r="AG568" s="535"/>
      <c r="AH568" s="535"/>
      <c r="AI568" s="535"/>
      <c r="AJ568" s="535"/>
      <c r="AK568" s="535"/>
      <c r="AL568" s="535"/>
      <c r="AM568" s="535"/>
      <c r="AN568" s="535"/>
      <c r="AO568" s="535"/>
      <c r="AP568" s="535"/>
      <c r="AQ568" s="535"/>
      <c r="AR568" s="535"/>
      <c r="AS568" s="535"/>
      <c r="AT568" s="535"/>
      <c r="AU568" s="535"/>
      <c r="AV568" s="535"/>
      <c r="AW568" s="535"/>
      <c r="AX568" s="535"/>
      <c r="AY568" s="535"/>
      <c r="AZ568" s="535"/>
      <c r="BA568" s="535"/>
      <c r="BB568" s="535"/>
      <c r="BC568" s="535"/>
      <c r="BD568" s="535"/>
      <c r="BE568" s="535"/>
      <c r="BF568" s="535"/>
      <c r="BG568" s="535"/>
      <c r="BH568" s="535"/>
      <c r="BI568" s="535"/>
      <c r="BJ568" s="535"/>
      <c r="BK568" s="535"/>
      <c r="BL568" s="535"/>
      <c r="BM568" s="535"/>
      <c r="BN568" s="535"/>
      <c r="BO568" s="535"/>
      <c r="BP568" s="535"/>
      <c r="BQ568" s="535"/>
      <c r="BR568" s="535"/>
      <c r="BS568" s="535"/>
      <c r="BT568" s="535"/>
    </row>
    <row r="569" spans="2:72">
      <c r="B569" s="535"/>
      <c r="C569" s="535"/>
      <c r="D569" s="535"/>
      <c r="E569" s="535"/>
      <c r="F569" s="493" t="e">
        <f>VLOOKUP(E569,'Trade Code'!A:B,2,FALSE)</f>
        <v>#N/A</v>
      </c>
      <c r="G569" s="535"/>
      <c r="H569" s="535"/>
      <c r="I569" s="535"/>
      <c r="J569" s="535"/>
      <c r="K569" s="535"/>
      <c r="L569" s="535"/>
      <c r="M569" s="535"/>
      <c r="N569" s="535"/>
      <c r="O569" s="535"/>
      <c r="P569" s="535"/>
      <c r="Q569" s="535"/>
      <c r="R569" s="535"/>
      <c r="S569" s="535"/>
      <c r="T569" s="535"/>
      <c r="U569" s="535"/>
      <c r="V569" s="535"/>
      <c r="W569" s="535"/>
      <c r="X569" s="535"/>
      <c r="Y569" s="535"/>
      <c r="Z569" s="535"/>
      <c r="AA569" s="535"/>
      <c r="AB569" s="535"/>
      <c r="AC569" s="535"/>
      <c r="AD569" s="535"/>
      <c r="AE569" s="535"/>
      <c r="AF569" s="535"/>
      <c r="AG569" s="535"/>
      <c r="AH569" s="535"/>
      <c r="AI569" s="535"/>
      <c r="AJ569" s="535"/>
      <c r="AK569" s="535"/>
      <c r="AL569" s="535"/>
      <c r="AM569" s="535"/>
      <c r="AN569" s="535"/>
      <c r="AO569" s="535"/>
      <c r="AP569" s="535"/>
      <c r="AQ569" s="535"/>
      <c r="AR569" s="535"/>
      <c r="AS569" s="535"/>
      <c r="AT569" s="535"/>
      <c r="AU569" s="535"/>
      <c r="AV569" s="535"/>
      <c r="AW569" s="535"/>
      <c r="AX569" s="535"/>
      <c r="AY569" s="535"/>
      <c r="AZ569" s="535"/>
      <c r="BA569" s="535"/>
      <c r="BB569" s="535"/>
      <c r="BC569" s="535"/>
      <c r="BD569" s="535"/>
      <c r="BE569" s="535"/>
      <c r="BF569" s="535"/>
      <c r="BG569" s="535"/>
      <c r="BH569" s="535"/>
      <c r="BI569" s="535"/>
      <c r="BJ569" s="535"/>
      <c r="BK569" s="535"/>
      <c r="BL569" s="535"/>
      <c r="BM569" s="535"/>
      <c r="BN569" s="535"/>
      <c r="BO569" s="535"/>
      <c r="BP569" s="535"/>
      <c r="BQ569" s="535"/>
      <c r="BR569" s="535"/>
      <c r="BS569" s="535"/>
      <c r="BT569" s="535"/>
    </row>
    <row r="570" spans="2:72">
      <c r="B570" s="535"/>
      <c r="C570" s="535"/>
      <c r="D570" s="535"/>
      <c r="E570" s="535"/>
      <c r="F570" s="493" t="e">
        <f>VLOOKUP(E570,'Trade Code'!A:B,2,FALSE)</f>
        <v>#N/A</v>
      </c>
      <c r="G570" s="535"/>
      <c r="H570" s="535"/>
      <c r="I570" s="535"/>
      <c r="J570" s="535"/>
      <c r="K570" s="535"/>
      <c r="L570" s="535"/>
      <c r="M570" s="535"/>
      <c r="N570" s="535"/>
      <c r="O570" s="535"/>
      <c r="P570" s="535"/>
      <c r="Q570" s="535"/>
      <c r="R570" s="535"/>
      <c r="S570" s="535"/>
      <c r="T570" s="535"/>
      <c r="U570" s="535"/>
      <c r="V570" s="535"/>
      <c r="W570" s="535"/>
      <c r="X570" s="535"/>
      <c r="Y570" s="535"/>
      <c r="Z570" s="535"/>
      <c r="AA570" s="535"/>
      <c r="AB570" s="535"/>
      <c r="AC570" s="535"/>
      <c r="AD570" s="535"/>
      <c r="AE570" s="535"/>
      <c r="AF570" s="535"/>
      <c r="AG570" s="535"/>
      <c r="AH570" s="535"/>
      <c r="AI570" s="535"/>
      <c r="AJ570" s="535"/>
      <c r="AK570" s="535"/>
      <c r="AL570" s="535"/>
      <c r="AM570" s="535"/>
      <c r="AN570" s="535"/>
      <c r="AO570" s="535"/>
      <c r="AP570" s="535"/>
      <c r="AQ570" s="535"/>
      <c r="AR570" s="535"/>
      <c r="AS570" s="535"/>
      <c r="AT570" s="535"/>
      <c r="AU570" s="535"/>
      <c r="AV570" s="535"/>
      <c r="AW570" s="535"/>
      <c r="AX570" s="535"/>
      <c r="AY570" s="535"/>
      <c r="AZ570" s="535"/>
      <c r="BA570" s="535"/>
      <c r="BB570" s="535"/>
      <c r="BC570" s="535"/>
      <c r="BD570" s="535"/>
      <c r="BE570" s="535"/>
      <c r="BF570" s="535"/>
      <c r="BG570" s="535"/>
      <c r="BH570" s="535"/>
      <c r="BI570" s="535"/>
      <c r="BJ570" s="535"/>
      <c r="BK570" s="535"/>
      <c r="BL570" s="535"/>
      <c r="BM570" s="535"/>
      <c r="BN570" s="535"/>
      <c r="BO570" s="535"/>
      <c r="BP570" s="535"/>
      <c r="BQ570" s="535"/>
      <c r="BR570" s="535"/>
      <c r="BS570" s="535"/>
      <c r="BT570" s="535"/>
    </row>
    <row r="571" spans="2:72">
      <c r="B571" s="535"/>
      <c r="C571" s="535"/>
      <c r="D571" s="535"/>
      <c r="E571" s="535"/>
      <c r="F571" s="493" t="e">
        <f>VLOOKUP(E571,'Trade Code'!A:B,2,FALSE)</f>
        <v>#N/A</v>
      </c>
      <c r="G571" s="535"/>
      <c r="H571" s="535"/>
      <c r="I571" s="535"/>
      <c r="J571" s="535"/>
      <c r="K571" s="535"/>
      <c r="L571" s="535"/>
      <c r="M571" s="535"/>
      <c r="N571" s="535"/>
      <c r="O571" s="535"/>
      <c r="P571" s="535"/>
      <c r="Q571" s="535"/>
      <c r="R571" s="535"/>
      <c r="S571" s="535"/>
      <c r="T571" s="535"/>
      <c r="U571" s="535"/>
      <c r="V571" s="535"/>
      <c r="W571" s="535"/>
      <c r="X571" s="535"/>
      <c r="Y571" s="535"/>
      <c r="Z571" s="535"/>
      <c r="AA571" s="535"/>
      <c r="AB571" s="535"/>
      <c r="AC571" s="535"/>
      <c r="AD571" s="535"/>
      <c r="AE571" s="535"/>
      <c r="AF571" s="535"/>
      <c r="AG571" s="535"/>
      <c r="AH571" s="535"/>
      <c r="AI571" s="535"/>
      <c r="AJ571" s="535"/>
      <c r="AK571" s="535"/>
      <c r="AL571" s="535"/>
      <c r="AM571" s="535"/>
      <c r="AN571" s="535"/>
      <c r="AO571" s="535"/>
      <c r="AP571" s="535"/>
      <c r="AQ571" s="535"/>
      <c r="AR571" s="535"/>
      <c r="AS571" s="535"/>
      <c r="AT571" s="535"/>
      <c r="AU571" s="535"/>
      <c r="AV571" s="535"/>
      <c r="AW571" s="535"/>
      <c r="AX571" s="535"/>
      <c r="AY571" s="535"/>
      <c r="AZ571" s="535"/>
      <c r="BA571" s="535"/>
      <c r="BB571" s="535"/>
      <c r="BC571" s="535"/>
      <c r="BD571" s="535"/>
      <c r="BE571" s="535"/>
      <c r="BF571" s="535"/>
      <c r="BG571" s="535"/>
      <c r="BH571" s="535"/>
      <c r="BI571" s="535"/>
      <c r="BJ571" s="535"/>
      <c r="BK571" s="535"/>
      <c r="BL571" s="535"/>
      <c r="BM571" s="535"/>
      <c r="BN571" s="535"/>
      <c r="BO571" s="535"/>
      <c r="BP571" s="535"/>
      <c r="BQ571" s="535"/>
      <c r="BR571" s="535"/>
      <c r="BS571" s="535"/>
      <c r="BT571" s="535"/>
    </row>
    <row r="572" spans="2:72">
      <c r="B572" s="535"/>
      <c r="C572" s="535"/>
      <c r="D572" s="535"/>
      <c r="E572" s="535"/>
      <c r="F572" s="493" t="e">
        <f>VLOOKUP(E572,'Trade Code'!A:B,2,FALSE)</f>
        <v>#N/A</v>
      </c>
      <c r="G572" s="535"/>
      <c r="H572" s="535"/>
      <c r="I572" s="535"/>
      <c r="J572" s="535"/>
      <c r="K572" s="535"/>
      <c r="L572" s="535"/>
      <c r="M572" s="535"/>
      <c r="N572" s="535"/>
      <c r="O572" s="535"/>
      <c r="P572" s="535"/>
      <c r="Q572" s="535"/>
      <c r="R572" s="535"/>
      <c r="S572" s="535"/>
      <c r="T572" s="535"/>
      <c r="U572" s="535"/>
      <c r="V572" s="535"/>
      <c r="W572" s="535"/>
      <c r="X572" s="535"/>
      <c r="Y572" s="535"/>
      <c r="Z572" s="535"/>
      <c r="AA572" s="535"/>
      <c r="AB572" s="535"/>
      <c r="AC572" s="535"/>
      <c r="AD572" s="535"/>
      <c r="AE572" s="535"/>
      <c r="AF572" s="535"/>
      <c r="AG572" s="535"/>
      <c r="AH572" s="535"/>
      <c r="AI572" s="535"/>
      <c r="AJ572" s="535"/>
      <c r="AK572" s="535"/>
      <c r="AL572" s="535"/>
      <c r="AM572" s="535"/>
      <c r="AN572" s="535"/>
      <c r="AO572" s="535"/>
      <c r="AP572" s="535"/>
      <c r="AQ572" s="535"/>
      <c r="AR572" s="535"/>
      <c r="AS572" s="535"/>
      <c r="AT572" s="535"/>
      <c r="AU572" s="535"/>
      <c r="AV572" s="535"/>
      <c r="AW572" s="535"/>
      <c r="AX572" s="535"/>
      <c r="AY572" s="535"/>
      <c r="AZ572" s="535"/>
      <c r="BA572" s="535"/>
      <c r="BB572" s="535"/>
      <c r="BC572" s="535"/>
      <c r="BD572" s="535"/>
      <c r="BE572" s="535"/>
      <c r="BF572" s="535"/>
      <c r="BG572" s="535"/>
      <c r="BH572" s="535"/>
      <c r="BI572" s="535"/>
      <c r="BJ572" s="535"/>
      <c r="BK572" s="535"/>
      <c r="BL572" s="535"/>
      <c r="BM572" s="535"/>
      <c r="BN572" s="535"/>
      <c r="BO572" s="535"/>
      <c r="BP572" s="535"/>
      <c r="BQ572" s="535"/>
      <c r="BR572" s="535"/>
      <c r="BS572" s="535"/>
      <c r="BT572" s="535"/>
    </row>
    <row r="573" spans="2:72">
      <c r="B573" s="535"/>
      <c r="C573" s="535"/>
      <c r="D573" s="535"/>
      <c r="E573" s="535"/>
      <c r="F573" s="493" t="e">
        <f>VLOOKUP(E573,'Trade Code'!A:B,2,FALSE)</f>
        <v>#N/A</v>
      </c>
      <c r="G573" s="535"/>
      <c r="H573" s="535"/>
      <c r="I573" s="535"/>
      <c r="J573" s="535"/>
      <c r="K573" s="535"/>
      <c r="L573" s="535"/>
      <c r="M573" s="535"/>
      <c r="N573" s="535"/>
      <c r="O573" s="535"/>
      <c r="P573" s="535"/>
      <c r="Q573" s="535"/>
      <c r="R573" s="535"/>
      <c r="S573" s="535"/>
      <c r="T573" s="535"/>
      <c r="U573" s="535"/>
      <c r="V573" s="535"/>
      <c r="W573" s="535"/>
      <c r="X573" s="535"/>
      <c r="Y573" s="535"/>
      <c r="Z573" s="535"/>
      <c r="AA573" s="535"/>
      <c r="AB573" s="535"/>
      <c r="AC573" s="535"/>
      <c r="AD573" s="535"/>
      <c r="AE573" s="535"/>
      <c r="AF573" s="535"/>
      <c r="AG573" s="535"/>
      <c r="AH573" s="535"/>
      <c r="AI573" s="535"/>
      <c r="AJ573" s="535"/>
      <c r="AK573" s="535"/>
      <c r="AL573" s="535"/>
      <c r="AM573" s="535"/>
      <c r="AN573" s="535"/>
      <c r="AO573" s="535"/>
      <c r="AP573" s="535"/>
      <c r="AQ573" s="535"/>
      <c r="AR573" s="535"/>
      <c r="AS573" s="535"/>
      <c r="AT573" s="535"/>
      <c r="AU573" s="535"/>
      <c r="AV573" s="535"/>
      <c r="AW573" s="535"/>
      <c r="AX573" s="535"/>
      <c r="AY573" s="535"/>
      <c r="AZ573" s="535"/>
      <c r="BA573" s="535"/>
      <c r="BB573" s="535"/>
      <c r="BC573" s="535"/>
      <c r="BD573" s="535"/>
      <c r="BE573" s="535"/>
      <c r="BF573" s="535"/>
      <c r="BG573" s="535"/>
      <c r="BH573" s="535"/>
      <c r="BI573" s="535"/>
      <c r="BJ573" s="535"/>
      <c r="BK573" s="535"/>
      <c r="BL573" s="535"/>
      <c r="BM573" s="535"/>
      <c r="BN573" s="535"/>
      <c r="BO573" s="535"/>
      <c r="BP573" s="535"/>
      <c r="BQ573" s="535"/>
      <c r="BR573" s="535"/>
      <c r="BS573" s="535"/>
      <c r="BT573" s="535"/>
    </row>
    <row r="574" spans="2:72">
      <c r="B574" s="535"/>
      <c r="C574" s="535"/>
      <c r="D574" s="535"/>
      <c r="E574" s="535"/>
      <c r="F574" s="493" t="e">
        <f>VLOOKUP(E574,'Trade Code'!A:B,2,FALSE)</f>
        <v>#N/A</v>
      </c>
      <c r="G574" s="535"/>
      <c r="H574" s="535"/>
      <c r="I574" s="535"/>
      <c r="J574" s="535"/>
      <c r="K574" s="535"/>
      <c r="L574" s="535"/>
      <c r="M574" s="535"/>
      <c r="N574" s="535"/>
      <c r="O574" s="535"/>
      <c r="P574" s="535"/>
      <c r="Q574" s="535"/>
      <c r="R574" s="535"/>
      <c r="S574" s="535"/>
      <c r="T574" s="535"/>
      <c r="U574" s="535"/>
      <c r="V574" s="535"/>
      <c r="W574" s="535"/>
      <c r="X574" s="535"/>
      <c r="Y574" s="535"/>
      <c r="Z574" s="535"/>
      <c r="AA574" s="535"/>
      <c r="AB574" s="535"/>
      <c r="AC574" s="535"/>
      <c r="AD574" s="535"/>
      <c r="AE574" s="535"/>
      <c r="AF574" s="535"/>
      <c r="AG574" s="535"/>
      <c r="AH574" s="535"/>
      <c r="AI574" s="535"/>
      <c r="AJ574" s="535"/>
      <c r="AK574" s="535"/>
      <c r="AL574" s="535"/>
      <c r="AM574" s="535"/>
      <c r="AN574" s="535"/>
      <c r="AO574" s="535"/>
      <c r="AP574" s="535"/>
      <c r="AQ574" s="535"/>
      <c r="AR574" s="535"/>
      <c r="AS574" s="535"/>
      <c r="AT574" s="535"/>
      <c r="AU574" s="535"/>
      <c r="AV574" s="535"/>
      <c r="AW574" s="535"/>
      <c r="AX574" s="535"/>
      <c r="AY574" s="535"/>
      <c r="AZ574" s="535"/>
      <c r="BA574" s="535"/>
      <c r="BB574" s="535"/>
      <c r="BC574" s="535"/>
      <c r="BD574" s="535"/>
      <c r="BE574" s="535"/>
      <c r="BF574" s="535"/>
      <c r="BG574" s="535"/>
      <c r="BH574" s="535"/>
      <c r="BI574" s="535"/>
      <c r="BJ574" s="535"/>
      <c r="BK574" s="535"/>
      <c r="BL574" s="535"/>
      <c r="BM574" s="535"/>
      <c r="BN574" s="535"/>
      <c r="BO574" s="535"/>
      <c r="BP574" s="535"/>
      <c r="BQ574" s="535"/>
      <c r="BR574" s="535"/>
      <c r="BS574" s="535"/>
      <c r="BT574" s="535"/>
    </row>
    <row r="575" spans="2:72">
      <c r="B575" s="535"/>
      <c r="C575" s="535"/>
      <c r="D575" s="535"/>
      <c r="E575" s="535"/>
      <c r="F575" s="493" t="e">
        <f>VLOOKUP(E575,'Trade Code'!A:B,2,FALSE)</f>
        <v>#N/A</v>
      </c>
      <c r="G575" s="535"/>
      <c r="H575" s="535"/>
      <c r="I575" s="535"/>
      <c r="J575" s="535"/>
      <c r="K575" s="535"/>
      <c r="L575" s="535"/>
      <c r="M575" s="535"/>
      <c r="N575" s="535"/>
      <c r="O575" s="535"/>
      <c r="P575" s="535"/>
      <c r="Q575" s="535"/>
      <c r="R575" s="535"/>
      <c r="S575" s="535"/>
      <c r="T575" s="535"/>
      <c r="U575" s="535"/>
      <c r="V575" s="535"/>
      <c r="W575" s="535"/>
      <c r="X575" s="535"/>
      <c r="Y575" s="535"/>
      <c r="Z575" s="535"/>
      <c r="AA575" s="535"/>
      <c r="AB575" s="535"/>
      <c r="AC575" s="535"/>
      <c r="AD575" s="535"/>
      <c r="AE575" s="535"/>
      <c r="AF575" s="535"/>
      <c r="AG575" s="535"/>
      <c r="AH575" s="535"/>
      <c r="AI575" s="535"/>
      <c r="AJ575" s="535"/>
      <c r="AK575" s="535"/>
      <c r="AL575" s="535"/>
      <c r="AM575" s="535"/>
      <c r="AN575" s="535"/>
      <c r="AO575" s="535"/>
      <c r="AP575" s="535"/>
      <c r="AQ575" s="535"/>
      <c r="AR575" s="535"/>
      <c r="AS575" s="535"/>
      <c r="AT575" s="535"/>
      <c r="AU575" s="535"/>
      <c r="AV575" s="535"/>
      <c r="AW575" s="535"/>
      <c r="AX575" s="535"/>
      <c r="AY575" s="535"/>
      <c r="AZ575" s="535"/>
      <c r="BA575" s="535"/>
      <c r="BB575" s="535"/>
      <c r="BC575" s="535"/>
      <c r="BD575" s="535"/>
      <c r="BE575" s="535"/>
      <c r="BF575" s="535"/>
      <c r="BG575" s="535"/>
      <c r="BH575" s="535"/>
      <c r="BI575" s="535"/>
      <c r="BJ575" s="535"/>
      <c r="BK575" s="535"/>
      <c r="BL575" s="535"/>
      <c r="BM575" s="535"/>
      <c r="BN575" s="535"/>
      <c r="BO575" s="535"/>
      <c r="BP575" s="535"/>
      <c r="BQ575" s="535"/>
      <c r="BR575" s="535"/>
      <c r="BS575" s="535"/>
      <c r="BT575" s="535"/>
    </row>
    <row r="576" spans="2:72">
      <c r="B576" s="535"/>
      <c r="C576" s="535"/>
      <c r="D576" s="535"/>
      <c r="E576" s="535"/>
      <c r="F576" s="493" t="e">
        <f>VLOOKUP(E576,'Trade Code'!A:B,2,FALSE)</f>
        <v>#N/A</v>
      </c>
      <c r="G576" s="535"/>
      <c r="H576" s="535"/>
      <c r="I576" s="535"/>
      <c r="J576" s="535"/>
      <c r="K576" s="535"/>
      <c r="L576" s="535"/>
      <c r="M576" s="535"/>
      <c r="N576" s="535"/>
      <c r="O576" s="535"/>
      <c r="P576" s="535"/>
      <c r="Q576" s="535"/>
      <c r="R576" s="535"/>
      <c r="S576" s="535"/>
      <c r="T576" s="535"/>
      <c r="U576" s="535"/>
      <c r="V576" s="535"/>
      <c r="W576" s="535"/>
      <c r="X576" s="535"/>
      <c r="Y576" s="535"/>
      <c r="Z576" s="535"/>
      <c r="AA576" s="535"/>
      <c r="AB576" s="535"/>
      <c r="AC576" s="535"/>
      <c r="AD576" s="535"/>
      <c r="AE576" s="535"/>
      <c r="AF576" s="535"/>
      <c r="AG576" s="535"/>
      <c r="AH576" s="535"/>
      <c r="AI576" s="535"/>
      <c r="AJ576" s="535"/>
      <c r="AK576" s="535"/>
      <c r="AL576" s="535"/>
      <c r="AM576" s="535"/>
      <c r="AN576" s="535"/>
      <c r="AO576" s="535"/>
      <c r="AP576" s="535"/>
      <c r="AQ576" s="535"/>
      <c r="AR576" s="535"/>
      <c r="AS576" s="535"/>
      <c r="AT576" s="535"/>
      <c r="AU576" s="535"/>
      <c r="AV576" s="535"/>
      <c r="AW576" s="535"/>
      <c r="AX576" s="535"/>
      <c r="AY576" s="535"/>
      <c r="AZ576" s="535"/>
      <c r="BA576" s="535"/>
      <c r="BB576" s="535"/>
      <c r="BC576" s="535"/>
      <c r="BD576" s="535"/>
      <c r="BE576" s="535"/>
      <c r="BF576" s="535"/>
      <c r="BG576" s="535"/>
      <c r="BH576" s="535"/>
      <c r="BI576" s="535"/>
      <c r="BJ576" s="535"/>
      <c r="BK576" s="535"/>
      <c r="BL576" s="535"/>
      <c r="BM576" s="535"/>
      <c r="BN576" s="535"/>
      <c r="BO576" s="535"/>
      <c r="BP576" s="535"/>
      <c r="BQ576" s="535"/>
      <c r="BR576" s="535"/>
      <c r="BS576" s="535"/>
      <c r="BT576" s="535"/>
    </row>
    <row r="577" spans="2:72">
      <c r="B577" s="535"/>
      <c r="C577" s="535"/>
      <c r="D577" s="535"/>
      <c r="E577" s="535"/>
      <c r="F577" s="493" t="e">
        <f>VLOOKUP(E577,'Trade Code'!A:B,2,FALSE)</f>
        <v>#N/A</v>
      </c>
      <c r="G577" s="535"/>
      <c r="H577" s="535"/>
      <c r="I577" s="535"/>
      <c r="J577" s="535"/>
      <c r="K577" s="535"/>
      <c r="L577" s="535"/>
      <c r="M577" s="535"/>
      <c r="N577" s="535"/>
      <c r="O577" s="535"/>
      <c r="P577" s="535"/>
      <c r="Q577" s="535"/>
      <c r="R577" s="535"/>
      <c r="S577" s="535"/>
      <c r="T577" s="535"/>
      <c r="U577" s="535"/>
      <c r="V577" s="535"/>
      <c r="W577" s="535"/>
      <c r="X577" s="535"/>
      <c r="Y577" s="535"/>
      <c r="Z577" s="535"/>
      <c r="AA577" s="535"/>
      <c r="AB577" s="535"/>
      <c r="AC577" s="535"/>
      <c r="AD577" s="535"/>
      <c r="AE577" s="535"/>
      <c r="AF577" s="535"/>
      <c r="AG577" s="535"/>
      <c r="AH577" s="535"/>
      <c r="AI577" s="535"/>
      <c r="AJ577" s="535"/>
      <c r="AK577" s="535"/>
      <c r="AL577" s="535"/>
      <c r="AM577" s="535"/>
      <c r="AN577" s="535"/>
      <c r="AO577" s="535"/>
      <c r="AP577" s="535"/>
      <c r="AQ577" s="535"/>
      <c r="AR577" s="535"/>
      <c r="AS577" s="535"/>
      <c r="AT577" s="535"/>
      <c r="AU577" s="535"/>
      <c r="AV577" s="535"/>
      <c r="AW577" s="535"/>
      <c r="AX577" s="535"/>
      <c r="AY577" s="535"/>
      <c r="AZ577" s="535"/>
      <c r="BA577" s="535"/>
      <c r="BB577" s="535"/>
      <c r="BC577" s="535"/>
      <c r="BD577" s="535"/>
      <c r="BE577" s="535"/>
      <c r="BF577" s="535"/>
      <c r="BG577" s="535"/>
      <c r="BH577" s="535"/>
      <c r="BI577" s="535"/>
      <c r="BJ577" s="535"/>
      <c r="BK577" s="535"/>
      <c r="BL577" s="535"/>
      <c r="BM577" s="535"/>
      <c r="BN577" s="535"/>
      <c r="BO577" s="535"/>
      <c r="BP577" s="535"/>
      <c r="BQ577" s="535"/>
      <c r="BR577" s="535"/>
      <c r="BS577" s="535"/>
      <c r="BT577" s="535"/>
    </row>
    <row r="578" spans="2:72">
      <c r="B578" s="535"/>
      <c r="C578" s="535"/>
      <c r="D578" s="535"/>
      <c r="E578" s="535"/>
      <c r="F578" s="493" t="e">
        <f>VLOOKUP(E578,'Trade Code'!A:B,2,FALSE)</f>
        <v>#N/A</v>
      </c>
      <c r="G578" s="535"/>
      <c r="H578" s="535"/>
      <c r="I578" s="535"/>
      <c r="J578" s="535"/>
      <c r="K578" s="535"/>
      <c r="L578" s="535"/>
      <c r="M578" s="535"/>
      <c r="N578" s="535"/>
      <c r="O578" s="535"/>
      <c r="P578" s="535"/>
      <c r="Q578" s="535"/>
      <c r="R578" s="535"/>
      <c r="S578" s="535"/>
      <c r="T578" s="535"/>
      <c r="U578" s="535"/>
      <c r="V578" s="535"/>
      <c r="W578" s="535"/>
      <c r="X578" s="535"/>
      <c r="Y578" s="535"/>
      <c r="Z578" s="535"/>
      <c r="AA578" s="535"/>
      <c r="AB578" s="535"/>
      <c r="AC578" s="535"/>
      <c r="AD578" s="535"/>
      <c r="AE578" s="535"/>
      <c r="AF578" s="535"/>
      <c r="AG578" s="535"/>
      <c r="AH578" s="535"/>
      <c r="AI578" s="535"/>
      <c r="AJ578" s="535"/>
      <c r="AK578" s="535"/>
      <c r="AL578" s="535"/>
      <c r="AM578" s="535"/>
      <c r="AN578" s="535"/>
      <c r="AO578" s="535"/>
      <c r="AP578" s="535"/>
      <c r="AQ578" s="535"/>
      <c r="AR578" s="535"/>
      <c r="AS578" s="535"/>
      <c r="AT578" s="535"/>
      <c r="AU578" s="535"/>
      <c r="AV578" s="535"/>
      <c r="AW578" s="535"/>
      <c r="AX578" s="535"/>
      <c r="AY578" s="535"/>
      <c r="AZ578" s="535"/>
      <c r="BA578" s="535"/>
      <c r="BB578" s="535"/>
      <c r="BC578" s="535"/>
      <c r="BD578" s="535"/>
      <c r="BE578" s="535"/>
      <c r="BF578" s="535"/>
      <c r="BG578" s="535"/>
      <c r="BH578" s="535"/>
      <c r="BI578" s="535"/>
      <c r="BJ578" s="535"/>
      <c r="BK578" s="535"/>
      <c r="BL578" s="535"/>
      <c r="BM578" s="535"/>
      <c r="BN578" s="535"/>
      <c r="BO578" s="535"/>
      <c r="BP578" s="535"/>
      <c r="BQ578" s="535"/>
      <c r="BR578" s="535"/>
      <c r="BS578" s="535"/>
      <c r="BT578" s="535"/>
    </row>
    <row r="579" spans="2:72">
      <c r="B579" s="535"/>
      <c r="C579" s="535"/>
      <c r="D579" s="535"/>
      <c r="E579" s="535"/>
      <c r="F579" s="493" t="e">
        <f>VLOOKUP(E579,'Trade Code'!A:B,2,FALSE)</f>
        <v>#N/A</v>
      </c>
      <c r="G579" s="535"/>
      <c r="H579" s="535"/>
      <c r="I579" s="535"/>
      <c r="J579" s="535"/>
      <c r="K579" s="535"/>
      <c r="L579" s="535"/>
      <c r="M579" s="535"/>
      <c r="N579" s="535"/>
      <c r="O579" s="535"/>
      <c r="P579" s="535"/>
      <c r="Q579" s="535"/>
      <c r="R579" s="535"/>
      <c r="S579" s="535"/>
      <c r="T579" s="535"/>
      <c r="U579" s="535"/>
      <c r="V579" s="535"/>
      <c r="W579" s="535"/>
      <c r="X579" s="535"/>
      <c r="Y579" s="535"/>
      <c r="Z579" s="535"/>
      <c r="AA579" s="535"/>
      <c r="AB579" s="535"/>
      <c r="AC579" s="535"/>
      <c r="AD579" s="535"/>
      <c r="AE579" s="535"/>
      <c r="AF579" s="535"/>
      <c r="AG579" s="535"/>
      <c r="AH579" s="535"/>
      <c r="AI579" s="535"/>
      <c r="AJ579" s="535"/>
      <c r="AK579" s="535"/>
      <c r="AL579" s="535"/>
      <c r="AM579" s="535"/>
      <c r="AN579" s="535"/>
      <c r="AO579" s="535"/>
      <c r="AP579" s="535"/>
      <c r="AQ579" s="535"/>
      <c r="AR579" s="535"/>
      <c r="AS579" s="535"/>
      <c r="AT579" s="535"/>
      <c r="AU579" s="535"/>
      <c r="AV579" s="535"/>
      <c r="AW579" s="535"/>
      <c r="AX579" s="535"/>
      <c r="AY579" s="535"/>
      <c r="AZ579" s="535"/>
      <c r="BA579" s="535"/>
      <c r="BB579" s="535"/>
      <c r="BC579" s="535"/>
      <c r="BD579" s="535"/>
      <c r="BE579" s="535"/>
      <c r="BF579" s="535"/>
      <c r="BG579" s="535"/>
      <c r="BH579" s="535"/>
      <c r="BI579" s="535"/>
      <c r="BJ579" s="535"/>
      <c r="BK579" s="535"/>
      <c r="BL579" s="535"/>
      <c r="BM579" s="535"/>
      <c r="BN579" s="535"/>
      <c r="BO579" s="535"/>
      <c r="BP579" s="535"/>
      <c r="BQ579" s="535"/>
      <c r="BR579" s="535"/>
      <c r="BS579" s="535"/>
      <c r="BT579" s="535"/>
    </row>
    <row r="580" spans="2:72">
      <c r="B580" s="535"/>
      <c r="C580" s="535"/>
      <c r="D580" s="535"/>
      <c r="E580" s="535"/>
      <c r="F580" s="493" t="e">
        <f>VLOOKUP(E580,'Trade Code'!A:B,2,FALSE)</f>
        <v>#N/A</v>
      </c>
      <c r="G580" s="535"/>
      <c r="H580" s="535"/>
      <c r="I580" s="535"/>
      <c r="J580" s="535"/>
      <c r="K580" s="535"/>
      <c r="L580" s="535"/>
      <c r="M580" s="535"/>
      <c r="N580" s="535"/>
      <c r="O580" s="535"/>
      <c r="P580" s="535"/>
      <c r="Q580" s="535"/>
      <c r="R580" s="535"/>
      <c r="S580" s="535"/>
      <c r="T580" s="535"/>
      <c r="U580" s="535"/>
      <c r="V580" s="535"/>
      <c r="W580" s="535"/>
      <c r="X580" s="535"/>
      <c r="Y580" s="535"/>
      <c r="Z580" s="535"/>
      <c r="AA580" s="535"/>
      <c r="AB580" s="535"/>
      <c r="AC580" s="535"/>
      <c r="AD580" s="535"/>
      <c r="AE580" s="535"/>
      <c r="AF580" s="535"/>
      <c r="AG580" s="535"/>
      <c r="AH580" s="535"/>
      <c r="AI580" s="535"/>
      <c r="AJ580" s="535"/>
      <c r="AK580" s="535"/>
      <c r="AL580" s="535"/>
      <c r="AM580" s="535"/>
      <c r="AN580" s="535"/>
      <c r="AO580" s="535"/>
      <c r="AP580" s="535"/>
      <c r="AQ580" s="535"/>
      <c r="AR580" s="535"/>
      <c r="AS580" s="535"/>
      <c r="AT580" s="535"/>
      <c r="AU580" s="535"/>
      <c r="AV580" s="535"/>
      <c r="AW580" s="535"/>
      <c r="AX580" s="535"/>
      <c r="AY580" s="535"/>
      <c r="AZ580" s="535"/>
      <c r="BA580" s="535"/>
      <c r="BB580" s="535"/>
      <c r="BC580" s="535"/>
      <c r="BD580" s="535"/>
      <c r="BE580" s="535"/>
      <c r="BF580" s="535"/>
      <c r="BG580" s="535"/>
      <c r="BH580" s="535"/>
      <c r="BI580" s="535"/>
      <c r="BJ580" s="535"/>
      <c r="BK580" s="535"/>
      <c r="BL580" s="535"/>
      <c r="BM580" s="535"/>
      <c r="BN580" s="535"/>
      <c r="BO580" s="535"/>
      <c r="BP580" s="535"/>
      <c r="BQ580" s="535"/>
      <c r="BR580" s="535"/>
      <c r="BS580" s="535"/>
      <c r="BT580" s="535"/>
    </row>
    <row r="581" spans="2:72">
      <c r="B581" s="535"/>
      <c r="C581" s="535"/>
      <c r="D581" s="535"/>
      <c r="E581" s="535"/>
      <c r="F581" s="493" t="e">
        <f>VLOOKUP(E581,'Trade Code'!A:B,2,FALSE)</f>
        <v>#N/A</v>
      </c>
      <c r="G581" s="535"/>
      <c r="H581" s="535"/>
      <c r="I581" s="535"/>
      <c r="J581" s="535"/>
      <c r="K581" s="535"/>
      <c r="L581" s="535"/>
      <c r="M581" s="535"/>
      <c r="N581" s="535"/>
      <c r="O581" s="535"/>
      <c r="P581" s="535"/>
      <c r="Q581" s="535"/>
      <c r="R581" s="535"/>
      <c r="S581" s="535"/>
      <c r="T581" s="535"/>
      <c r="U581" s="535"/>
      <c r="V581" s="535"/>
      <c r="W581" s="535"/>
      <c r="X581" s="535"/>
      <c r="Y581" s="535"/>
      <c r="Z581" s="535"/>
      <c r="AA581" s="535"/>
      <c r="AB581" s="535"/>
      <c r="AC581" s="535"/>
      <c r="AD581" s="535"/>
      <c r="AE581" s="535"/>
      <c r="AF581" s="535"/>
      <c r="AG581" s="535"/>
      <c r="AH581" s="535"/>
      <c r="AI581" s="535"/>
      <c r="AJ581" s="535"/>
      <c r="AK581" s="535"/>
      <c r="AL581" s="535"/>
      <c r="AM581" s="535"/>
      <c r="AN581" s="535"/>
      <c r="AO581" s="535"/>
      <c r="AP581" s="535"/>
      <c r="AQ581" s="535"/>
      <c r="AR581" s="535"/>
      <c r="AS581" s="535"/>
      <c r="AT581" s="535"/>
      <c r="AU581" s="535"/>
      <c r="AV581" s="535"/>
      <c r="AW581" s="535"/>
      <c r="AX581" s="535"/>
      <c r="AY581" s="535"/>
      <c r="AZ581" s="535"/>
      <c r="BA581" s="535"/>
      <c r="BB581" s="535"/>
      <c r="BC581" s="535"/>
      <c r="BD581" s="535"/>
      <c r="BE581" s="535"/>
      <c r="BF581" s="535"/>
      <c r="BG581" s="535"/>
      <c r="BH581" s="535"/>
      <c r="BI581" s="535"/>
      <c r="BJ581" s="535"/>
      <c r="BK581" s="535"/>
      <c r="BL581" s="535"/>
      <c r="BM581" s="535"/>
      <c r="BN581" s="535"/>
      <c r="BO581" s="535"/>
      <c r="BP581" s="535"/>
      <c r="BQ581" s="535"/>
      <c r="BR581" s="535"/>
      <c r="BS581" s="535"/>
      <c r="BT581" s="535"/>
    </row>
    <row r="582" spans="2:72">
      <c r="B582" s="535"/>
      <c r="C582" s="535"/>
      <c r="D582" s="535"/>
      <c r="E582" s="535"/>
      <c r="F582" s="493" t="e">
        <f>VLOOKUP(E582,'Trade Code'!A:B,2,FALSE)</f>
        <v>#N/A</v>
      </c>
      <c r="G582" s="535"/>
      <c r="H582" s="535"/>
      <c r="I582" s="535"/>
      <c r="J582" s="535"/>
      <c r="K582" s="535"/>
      <c r="L582" s="535"/>
      <c r="M582" s="535"/>
      <c r="N582" s="535"/>
      <c r="O582" s="535"/>
      <c r="P582" s="535"/>
      <c r="Q582" s="535"/>
      <c r="R582" s="535"/>
      <c r="S582" s="535"/>
      <c r="T582" s="535"/>
      <c r="U582" s="535"/>
      <c r="V582" s="535"/>
      <c r="W582" s="535"/>
      <c r="X582" s="535"/>
      <c r="Y582" s="535"/>
      <c r="Z582" s="535"/>
      <c r="AA582" s="535"/>
      <c r="AB582" s="535"/>
      <c r="AC582" s="535"/>
      <c r="AD582" s="535"/>
      <c r="AE582" s="535"/>
      <c r="AF582" s="535"/>
      <c r="AG582" s="535"/>
      <c r="AH582" s="535"/>
      <c r="AI582" s="535"/>
      <c r="AJ582" s="535"/>
      <c r="AK582" s="535"/>
      <c r="AL582" s="535"/>
      <c r="AM582" s="535"/>
      <c r="AN582" s="535"/>
      <c r="AO582" s="535"/>
      <c r="AP582" s="535"/>
      <c r="AQ582" s="535"/>
      <c r="AR582" s="535"/>
      <c r="AS582" s="535"/>
      <c r="AT582" s="535"/>
      <c r="AU582" s="535"/>
      <c r="AV582" s="535"/>
      <c r="AW582" s="535"/>
      <c r="AX582" s="535"/>
      <c r="AY582" s="535"/>
      <c r="AZ582" s="535"/>
      <c r="BA582" s="535"/>
      <c r="BB582" s="535"/>
      <c r="BC582" s="535"/>
      <c r="BD582" s="535"/>
      <c r="BE582" s="535"/>
      <c r="BF582" s="535"/>
      <c r="BG582" s="535"/>
      <c r="BH582" s="535"/>
      <c r="BI582" s="535"/>
      <c r="BJ582" s="535"/>
      <c r="BK582" s="535"/>
      <c r="BL582" s="535"/>
      <c r="BM582" s="535"/>
      <c r="BN582" s="535"/>
      <c r="BO582" s="535"/>
      <c r="BP582" s="535"/>
      <c r="BQ582" s="535"/>
      <c r="BR582" s="535"/>
      <c r="BS582" s="535"/>
      <c r="BT582" s="535"/>
    </row>
    <row r="583" spans="2:72">
      <c r="B583" s="535"/>
      <c r="C583" s="535"/>
      <c r="D583" s="535"/>
      <c r="E583" s="535"/>
      <c r="F583" s="493" t="e">
        <f>VLOOKUP(E583,'Trade Code'!A:B,2,FALSE)</f>
        <v>#N/A</v>
      </c>
      <c r="G583" s="535"/>
      <c r="H583" s="535"/>
      <c r="I583" s="535"/>
      <c r="J583" s="535"/>
      <c r="K583" s="535"/>
      <c r="L583" s="535"/>
      <c r="M583" s="535"/>
      <c r="N583" s="535"/>
      <c r="O583" s="535"/>
      <c r="P583" s="535"/>
      <c r="Q583" s="535"/>
      <c r="R583" s="535"/>
      <c r="S583" s="535"/>
      <c r="T583" s="535"/>
      <c r="U583" s="535"/>
      <c r="V583" s="535"/>
      <c r="W583" s="535"/>
      <c r="X583" s="535"/>
      <c r="Y583" s="535"/>
      <c r="Z583" s="535"/>
      <c r="AA583" s="535"/>
      <c r="AB583" s="535"/>
      <c r="AC583" s="535"/>
      <c r="AD583" s="535"/>
      <c r="AE583" s="535"/>
      <c r="AF583" s="535"/>
      <c r="AG583" s="535"/>
      <c r="AH583" s="535"/>
      <c r="AI583" s="535"/>
      <c r="AJ583" s="535"/>
      <c r="AK583" s="535"/>
      <c r="AL583" s="535"/>
      <c r="AM583" s="535"/>
      <c r="AN583" s="535"/>
      <c r="AO583" s="535"/>
      <c r="AP583" s="535"/>
      <c r="AQ583" s="535"/>
      <c r="AR583" s="535"/>
      <c r="AS583" s="535"/>
      <c r="AT583" s="535"/>
      <c r="AU583" s="535"/>
      <c r="AV583" s="535"/>
      <c r="AW583" s="535"/>
      <c r="AX583" s="535"/>
      <c r="AY583" s="535"/>
      <c r="AZ583" s="535"/>
      <c r="BA583" s="535"/>
      <c r="BB583" s="535"/>
      <c r="BC583" s="535"/>
      <c r="BD583" s="535"/>
      <c r="BE583" s="535"/>
      <c r="BF583" s="535"/>
      <c r="BG583" s="535"/>
      <c r="BH583" s="535"/>
      <c r="BI583" s="535"/>
      <c r="BJ583" s="535"/>
      <c r="BK583" s="535"/>
      <c r="BL583" s="535"/>
      <c r="BM583" s="535"/>
      <c r="BN583" s="535"/>
      <c r="BO583" s="535"/>
      <c r="BP583" s="535"/>
      <c r="BQ583" s="535"/>
      <c r="BR583" s="535"/>
      <c r="BS583" s="535"/>
      <c r="BT583" s="535"/>
    </row>
    <row r="584" spans="2:72">
      <c r="B584" s="535"/>
      <c r="C584" s="535"/>
      <c r="D584" s="535"/>
      <c r="E584" s="535"/>
      <c r="F584" s="493" t="e">
        <f>VLOOKUP(E584,'Trade Code'!A:B,2,FALSE)</f>
        <v>#N/A</v>
      </c>
      <c r="G584" s="535"/>
      <c r="H584" s="535"/>
      <c r="I584" s="535"/>
      <c r="J584" s="535"/>
      <c r="K584" s="535"/>
      <c r="L584" s="535"/>
      <c r="M584" s="535"/>
      <c r="N584" s="535"/>
      <c r="O584" s="535"/>
      <c r="P584" s="535"/>
      <c r="Q584" s="535"/>
      <c r="R584" s="535"/>
      <c r="S584" s="535"/>
      <c r="T584" s="535"/>
      <c r="U584" s="535"/>
      <c r="V584" s="535"/>
      <c r="W584" s="535"/>
      <c r="X584" s="535"/>
      <c r="Y584" s="535"/>
      <c r="Z584" s="535"/>
      <c r="AA584" s="535"/>
      <c r="AB584" s="535"/>
      <c r="AC584" s="535"/>
      <c r="AD584" s="535"/>
      <c r="AE584" s="535"/>
      <c r="AF584" s="535"/>
      <c r="AG584" s="535"/>
      <c r="AH584" s="535"/>
      <c r="AI584" s="535"/>
      <c r="AJ584" s="535"/>
      <c r="AK584" s="535"/>
      <c r="AL584" s="535"/>
      <c r="AM584" s="535"/>
      <c r="AN584" s="535"/>
      <c r="AO584" s="535"/>
      <c r="AP584" s="535"/>
      <c r="AQ584" s="535"/>
      <c r="AR584" s="535"/>
      <c r="AS584" s="535"/>
      <c r="AT584" s="535"/>
      <c r="AU584" s="535"/>
      <c r="AV584" s="535"/>
      <c r="AW584" s="535"/>
      <c r="AX584" s="535"/>
      <c r="AY584" s="535"/>
      <c r="AZ584" s="535"/>
      <c r="BA584" s="535"/>
      <c r="BB584" s="535"/>
      <c r="BC584" s="535"/>
      <c r="BD584" s="535"/>
      <c r="BE584" s="535"/>
      <c r="BF584" s="535"/>
      <c r="BG584" s="535"/>
      <c r="BH584" s="535"/>
      <c r="BI584" s="535"/>
      <c r="BJ584" s="535"/>
      <c r="BK584" s="535"/>
      <c r="BL584" s="535"/>
      <c r="BM584" s="535"/>
      <c r="BN584" s="535"/>
      <c r="BO584" s="535"/>
      <c r="BP584" s="535"/>
      <c r="BQ584" s="535"/>
      <c r="BR584" s="535"/>
      <c r="BS584" s="535"/>
      <c r="BT584" s="535"/>
    </row>
    <row r="585" spans="2:72">
      <c r="B585" s="535"/>
      <c r="C585" s="535"/>
      <c r="D585" s="535"/>
      <c r="E585" s="535"/>
      <c r="F585" s="493" t="e">
        <f>VLOOKUP(E585,'Trade Code'!A:B,2,FALSE)</f>
        <v>#N/A</v>
      </c>
      <c r="G585" s="535"/>
      <c r="H585" s="535"/>
      <c r="I585" s="535"/>
      <c r="J585" s="535"/>
      <c r="K585" s="535"/>
      <c r="L585" s="535"/>
      <c r="M585" s="535"/>
      <c r="N585" s="535"/>
      <c r="O585" s="535"/>
      <c r="P585" s="535"/>
      <c r="Q585" s="535"/>
      <c r="R585" s="535"/>
      <c r="S585" s="535"/>
      <c r="T585" s="535"/>
      <c r="U585" s="535"/>
      <c r="V585" s="535"/>
      <c r="W585" s="535"/>
      <c r="X585" s="535"/>
      <c r="Y585" s="535"/>
      <c r="Z585" s="535"/>
      <c r="AA585" s="535"/>
      <c r="AB585" s="535"/>
      <c r="AC585" s="535"/>
      <c r="AD585" s="535"/>
      <c r="AE585" s="535"/>
      <c r="AF585" s="535"/>
      <c r="AG585" s="535"/>
      <c r="AH585" s="535"/>
      <c r="AI585" s="535"/>
      <c r="AJ585" s="535"/>
      <c r="AK585" s="535"/>
      <c r="AL585" s="535"/>
      <c r="AM585" s="535"/>
      <c r="AN585" s="535"/>
      <c r="AO585" s="535"/>
      <c r="AP585" s="535"/>
      <c r="AQ585" s="535"/>
      <c r="AR585" s="535"/>
      <c r="AS585" s="535"/>
      <c r="AT585" s="535"/>
      <c r="AU585" s="535"/>
      <c r="AV585" s="535"/>
      <c r="AW585" s="535"/>
      <c r="AX585" s="535"/>
      <c r="AY585" s="535"/>
      <c r="AZ585" s="535"/>
      <c r="BA585" s="535"/>
      <c r="BB585" s="535"/>
      <c r="BC585" s="535"/>
      <c r="BD585" s="535"/>
      <c r="BE585" s="535"/>
      <c r="BF585" s="535"/>
      <c r="BG585" s="535"/>
      <c r="BH585" s="535"/>
      <c r="BI585" s="535"/>
      <c r="BJ585" s="535"/>
      <c r="BK585" s="535"/>
      <c r="BL585" s="535"/>
      <c r="BM585" s="535"/>
      <c r="BN585" s="535"/>
      <c r="BO585" s="535"/>
      <c r="BP585" s="535"/>
      <c r="BQ585" s="535"/>
      <c r="BR585" s="535"/>
      <c r="BS585" s="535"/>
      <c r="BT585" s="535"/>
    </row>
    <row r="586" spans="2:72">
      <c r="B586" s="535"/>
      <c r="C586" s="535"/>
      <c r="D586" s="535"/>
      <c r="E586" s="535"/>
      <c r="F586" s="493" t="e">
        <f>VLOOKUP(E586,'Trade Code'!A:B,2,FALSE)</f>
        <v>#N/A</v>
      </c>
      <c r="G586" s="535"/>
      <c r="H586" s="535"/>
      <c r="I586" s="535"/>
      <c r="J586" s="535"/>
      <c r="K586" s="535"/>
      <c r="L586" s="535"/>
      <c r="M586" s="535"/>
      <c r="N586" s="535"/>
      <c r="O586" s="535"/>
      <c r="P586" s="535"/>
      <c r="Q586" s="535"/>
      <c r="R586" s="535"/>
      <c r="S586" s="535"/>
      <c r="T586" s="535"/>
      <c r="U586" s="535"/>
      <c r="V586" s="535"/>
      <c r="W586" s="535"/>
      <c r="X586" s="535"/>
      <c r="Y586" s="535"/>
      <c r="Z586" s="535"/>
      <c r="AA586" s="535"/>
      <c r="AB586" s="535"/>
      <c r="AC586" s="535"/>
      <c r="AD586" s="535"/>
      <c r="AE586" s="535"/>
      <c r="AF586" s="535"/>
      <c r="AG586" s="535"/>
      <c r="AH586" s="535"/>
      <c r="AI586" s="535"/>
      <c r="AJ586" s="535"/>
      <c r="AK586" s="535"/>
      <c r="AL586" s="535"/>
      <c r="AM586" s="535"/>
      <c r="AN586" s="535"/>
      <c r="AO586" s="535"/>
      <c r="AP586" s="535"/>
      <c r="AQ586" s="535"/>
      <c r="AR586" s="535"/>
      <c r="AS586" s="535"/>
      <c r="AT586" s="535"/>
      <c r="AU586" s="535"/>
      <c r="AV586" s="535"/>
      <c r="AW586" s="535"/>
      <c r="AX586" s="535"/>
      <c r="AY586" s="535"/>
      <c r="AZ586" s="535"/>
      <c r="BA586" s="535"/>
      <c r="BB586" s="535"/>
      <c r="BC586" s="535"/>
      <c r="BD586" s="535"/>
      <c r="BE586" s="535"/>
      <c r="BF586" s="535"/>
      <c r="BG586" s="535"/>
      <c r="BH586" s="535"/>
      <c r="BI586" s="535"/>
      <c r="BJ586" s="535"/>
      <c r="BK586" s="535"/>
      <c r="BL586" s="535"/>
      <c r="BM586" s="535"/>
      <c r="BN586" s="535"/>
      <c r="BO586" s="535"/>
      <c r="BP586" s="535"/>
      <c r="BQ586" s="535"/>
      <c r="BR586" s="535"/>
      <c r="BS586" s="535"/>
      <c r="BT586" s="535"/>
    </row>
    <row r="587" spans="2:72">
      <c r="B587" s="535"/>
      <c r="C587" s="535"/>
      <c r="D587" s="535"/>
      <c r="E587" s="535"/>
      <c r="F587" s="493" t="e">
        <f>VLOOKUP(E587,'Trade Code'!A:B,2,FALSE)</f>
        <v>#N/A</v>
      </c>
      <c r="G587" s="535"/>
      <c r="H587" s="535"/>
      <c r="I587" s="535"/>
      <c r="J587" s="535"/>
      <c r="K587" s="535"/>
      <c r="L587" s="535"/>
      <c r="M587" s="535"/>
      <c r="N587" s="535"/>
      <c r="O587" s="535"/>
      <c r="P587" s="535"/>
      <c r="Q587" s="535"/>
      <c r="R587" s="535"/>
      <c r="S587" s="535"/>
      <c r="T587" s="535"/>
      <c r="U587" s="535"/>
      <c r="V587" s="535"/>
      <c r="W587" s="535"/>
      <c r="X587" s="535"/>
      <c r="Y587" s="535"/>
      <c r="Z587" s="535"/>
      <c r="AA587" s="535"/>
      <c r="AB587" s="535"/>
      <c r="AC587" s="535"/>
      <c r="AD587" s="535"/>
      <c r="AE587" s="535"/>
      <c r="AF587" s="535"/>
      <c r="AG587" s="535"/>
      <c r="AH587" s="535"/>
      <c r="AI587" s="535"/>
      <c r="AJ587" s="535"/>
      <c r="AK587" s="535"/>
      <c r="AL587" s="535"/>
      <c r="AM587" s="535"/>
      <c r="AN587" s="535"/>
      <c r="AO587" s="535"/>
      <c r="AP587" s="535"/>
      <c r="AQ587" s="535"/>
      <c r="AR587" s="535"/>
      <c r="AS587" s="535"/>
      <c r="AT587" s="535"/>
      <c r="AU587" s="535"/>
      <c r="AV587" s="535"/>
      <c r="AW587" s="535"/>
      <c r="AX587" s="535"/>
      <c r="AY587" s="535"/>
      <c r="AZ587" s="535"/>
      <c r="BA587" s="535"/>
      <c r="BB587" s="535"/>
      <c r="BC587" s="535"/>
      <c r="BD587" s="535"/>
      <c r="BE587" s="535"/>
      <c r="BF587" s="535"/>
      <c r="BG587" s="535"/>
      <c r="BH587" s="535"/>
      <c r="BI587" s="535"/>
      <c r="BJ587" s="535"/>
      <c r="BK587" s="535"/>
      <c r="BL587" s="535"/>
      <c r="BM587" s="535"/>
      <c r="BN587" s="535"/>
      <c r="BO587" s="535"/>
      <c r="BP587" s="535"/>
      <c r="BQ587" s="535"/>
      <c r="BR587" s="535"/>
      <c r="BS587" s="535"/>
      <c r="BT587" s="535"/>
    </row>
    <row r="588" spans="2:72">
      <c r="B588" s="535"/>
      <c r="C588" s="535"/>
      <c r="D588" s="535"/>
      <c r="E588" s="535"/>
      <c r="F588" s="493" t="e">
        <f>VLOOKUP(E588,'Trade Code'!A:B,2,FALSE)</f>
        <v>#N/A</v>
      </c>
      <c r="G588" s="535"/>
      <c r="H588" s="535"/>
      <c r="I588" s="535"/>
      <c r="J588" s="535"/>
      <c r="K588" s="535"/>
      <c r="L588" s="535"/>
      <c r="M588" s="535"/>
      <c r="N588" s="535"/>
      <c r="O588" s="535"/>
      <c r="P588" s="535"/>
      <c r="Q588" s="535"/>
      <c r="R588" s="535"/>
      <c r="S588" s="535"/>
      <c r="T588" s="535"/>
      <c r="U588" s="535"/>
      <c r="V588" s="535"/>
      <c r="W588" s="535"/>
      <c r="X588" s="535"/>
      <c r="Y588" s="535"/>
      <c r="Z588" s="535"/>
      <c r="AA588" s="535"/>
      <c r="AB588" s="535"/>
      <c r="AC588" s="535"/>
      <c r="AD588" s="535"/>
      <c r="AE588" s="535"/>
      <c r="AF588" s="535"/>
      <c r="AG588" s="535"/>
      <c r="AH588" s="535"/>
      <c r="AI588" s="535"/>
      <c r="AJ588" s="535"/>
      <c r="AK588" s="535"/>
      <c r="AL588" s="535"/>
      <c r="AM588" s="535"/>
      <c r="AN588" s="535"/>
      <c r="AO588" s="535"/>
      <c r="AP588" s="535"/>
      <c r="AQ588" s="535"/>
      <c r="AR588" s="535"/>
      <c r="AS588" s="535"/>
      <c r="AT588" s="535"/>
      <c r="AU588" s="535"/>
      <c r="AV588" s="535"/>
      <c r="AW588" s="535"/>
      <c r="AX588" s="535"/>
      <c r="AY588" s="535"/>
      <c r="AZ588" s="535"/>
      <c r="BA588" s="535"/>
      <c r="BB588" s="535"/>
      <c r="BC588" s="535"/>
      <c r="BD588" s="535"/>
      <c r="BE588" s="535"/>
      <c r="BF588" s="535"/>
      <c r="BG588" s="535"/>
      <c r="BH588" s="535"/>
      <c r="BI588" s="535"/>
      <c r="BJ588" s="535"/>
      <c r="BK588" s="535"/>
      <c r="BL588" s="535"/>
      <c r="BM588" s="535"/>
      <c r="BN588" s="535"/>
      <c r="BO588" s="535"/>
      <c r="BP588" s="535"/>
      <c r="BQ588" s="535"/>
      <c r="BR588" s="535"/>
      <c r="BS588" s="535"/>
      <c r="BT588" s="535"/>
    </row>
    <row r="589" spans="2:72">
      <c r="B589" s="535"/>
      <c r="C589" s="535"/>
      <c r="D589" s="535"/>
      <c r="E589" s="535"/>
      <c r="F589" s="493" t="e">
        <f>VLOOKUP(E589,'Trade Code'!A:B,2,FALSE)</f>
        <v>#N/A</v>
      </c>
      <c r="G589" s="535"/>
      <c r="H589" s="535"/>
      <c r="I589" s="535"/>
      <c r="J589" s="535"/>
      <c r="K589" s="535"/>
      <c r="L589" s="535"/>
      <c r="M589" s="535"/>
      <c r="N589" s="535"/>
      <c r="O589" s="535"/>
      <c r="P589" s="535"/>
      <c r="Q589" s="535"/>
      <c r="R589" s="535"/>
      <c r="S589" s="535"/>
      <c r="T589" s="535"/>
      <c r="U589" s="535"/>
      <c r="V589" s="535"/>
      <c r="W589" s="535"/>
      <c r="X589" s="535"/>
      <c r="Y589" s="535"/>
      <c r="Z589" s="535"/>
      <c r="AA589" s="535"/>
      <c r="AB589" s="535"/>
      <c r="AC589" s="535"/>
      <c r="AD589" s="535"/>
      <c r="AE589" s="535"/>
      <c r="AF589" s="535"/>
      <c r="AG589" s="535"/>
      <c r="AH589" s="535"/>
      <c r="AI589" s="535"/>
      <c r="AJ589" s="535"/>
      <c r="AK589" s="535"/>
      <c r="AL589" s="535"/>
      <c r="AM589" s="535"/>
      <c r="AN589" s="535"/>
      <c r="AO589" s="535"/>
      <c r="AP589" s="535"/>
      <c r="AQ589" s="535"/>
      <c r="AR589" s="535"/>
      <c r="AS589" s="535"/>
      <c r="AT589" s="535"/>
      <c r="AU589" s="535"/>
      <c r="AV589" s="535"/>
      <c r="AW589" s="535"/>
      <c r="AX589" s="535"/>
      <c r="AY589" s="535"/>
      <c r="AZ589" s="535"/>
      <c r="BA589" s="535"/>
      <c r="BB589" s="535"/>
      <c r="BC589" s="535"/>
      <c r="BD589" s="535"/>
      <c r="BE589" s="535"/>
      <c r="BF589" s="535"/>
      <c r="BG589" s="535"/>
      <c r="BH589" s="535"/>
      <c r="BI589" s="535"/>
      <c r="BJ589" s="535"/>
      <c r="BK589" s="535"/>
      <c r="BL589" s="535"/>
      <c r="BM589" s="535"/>
      <c r="BN589" s="535"/>
      <c r="BO589" s="535"/>
      <c r="BP589" s="535"/>
      <c r="BQ589" s="535"/>
      <c r="BR589" s="535"/>
      <c r="BS589" s="535"/>
      <c r="BT589" s="535"/>
    </row>
    <row r="590" spans="2:72">
      <c r="B590" s="535"/>
      <c r="C590" s="535"/>
      <c r="D590" s="535"/>
      <c r="E590" s="535"/>
      <c r="F590" s="493" t="e">
        <f>VLOOKUP(E590,'Trade Code'!A:B,2,FALSE)</f>
        <v>#N/A</v>
      </c>
      <c r="G590" s="535"/>
      <c r="H590" s="535"/>
      <c r="I590" s="535"/>
      <c r="J590" s="535"/>
      <c r="K590" s="535"/>
      <c r="L590" s="535"/>
      <c r="M590" s="535"/>
      <c r="N590" s="535"/>
      <c r="O590" s="535"/>
      <c r="P590" s="535"/>
      <c r="Q590" s="535"/>
      <c r="R590" s="535"/>
      <c r="S590" s="535"/>
      <c r="T590" s="535"/>
      <c r="U590" s="535"/>
      <c r="V590" s="535"/>
      <c r="W590" s="535"/>
      <c r="X590" s="535"/>
      <c r="Y590" s="535"/>
      <c r="Z590" s="535"/>
      <c r="AA590" s="535"/>
      <c r="AB590" s="535"/>
      <c r="AC590" s="535"/>
      <c r="AD590" s="535"/>
      <c r="AE590" s="535"/>
      <c r="AF590" s="535"/>
      <c r="AG590" s="535"/>
      <c r="AH590" s="535"/>
      <c r="AI590" s="535"/>
      <c r="AJ590" s="535"/>
      <c r="AK590" s="535"/>
      <c r="AL590" s="535"/>
      <c r="AM590" s="535"/>
      <c r="AN590" s="535"/>
      <c r="AO590" s="535"/>
      <c r="AP590" s="535"/>
      <c r="AQ590" s="535"/>
      <c r="AR590" s="535"/>
      <c r="AS590" s="535"/>
      <c r="AT590" s="535"/>
      <c r="AU590" s="535"/>
      <c r="AV590" s="535"/>
      <c r="AW590" s="535"/>
      <c r="AX590" s="535"/>
      <c r="AY590" s="535"/>
      <c r="AZ590" s="535"/>
      <c r="BA590" s="535"/>
      <c r="BB590" s="535"/>
      <c r="BC590" s="535"/>
      <c r="BD590" s="535"/>
      <c r="BE590" s="535"/>
      <c r="BF590" s="535"/>
      <c r="BG590" s="535"/>
      <c r="BH590" s="535"/>
      <c r="BI590" s="535"/>
      <c r="BJ590" s="535"/>
      <c r="BK590" s="535"/>
      <c r="BL590" s="535"/>
      <c r="BM590" s="535"/>
      <c r="BN590" s="535"/>
      <c r="BO590" s="535"/>
      <c r="BP590" s="535"/>
      <c r="BQ590" s="535"/>
      <c r="BR590" s="535"/>
      <c r="BS590" s="535"/>
      <c r="BT590" s="535"/>
    </row>
    <row r="591" spans="2:72">
      <c r="B591" s="535"/>
      <c r="C591" s="535"/>
      <c r="D591" s="535"/>
      <c r="E591" s="535"/>
      <c r="F591" s="493" t="e">
        <f>VLOOKUP(E591,'Trade Code'!A:B,2,FALSE)</f>
        <v>#N/A</v>
      </c>
      <c r="G591" s="535"/>
      <c r="H591" s="535"/>
      <c r="I591" s="535"/>
      <c r="J591" s="535"/>
      <c r="K591" s="535"/>
      <c r="L591" s="535"/>
      <c r="M591" s="535"/>
      <c r="N591" s="535"/>
      <c r="O591" s="535"/>
      <c r="P591" s="535"/>
      <c r="Q591" s="535"/>
      <c r="R591" s="535"/>
      <c r="S591" s="535"/>
      <c r="T591" s="535"/>
      <c r="U591" s="535"/>
      <c r="V591" s="535"/>
      <c r="W591" s="535"/>
      <c r="X591" s="535"/>
      <c r="Y591" s="535"/>
      <c r="Z591" s="535"/>
      <c r="AA591" s="535"/>
      <c r="AB591" s="535"/>
      <c r="AC591" s="535"/>
      <c r="AD591" s="535"/>
      <c r="AE591" s="535"/>
      <c r="AF591" s="535"/>
      <c r="AG591" s="535"/>
      <c r="AH591" s="535"/>
      <c r="AI591" s="535"/>
      <c r="AJ591" s="535"/>
      <c r="AK591" s="535"/>
      <c r="AL591" s="535"/>
      <c r="AM591" s="535"/>
      <c r="AN591" s="535"/>
      <c r="AO591" s="535"/>
      <c r="AP591" s="535"/>
      <c r="AQ591" s="535"/>
      <c r="AR591" s="535"/>
      <c r="AS591" s="535"/>
      <c r="AT591" s="535"/>
      <c r="AU591" s="535"/>
      <c r="AV591" s="535"/>
      <c r="AW591" s="535"/>
      <c r="AX591" s="535"/>
      <c r="AY591" s="535"/>
      <c r="AZ591" s="535"/>
      <c r="BA591" s="535"/>
      <c r="BB591" s="535"/>
      <c r="BC591" s="535"/>
      <c r="BD591" s="535"/>
      <c r="BE591" s="535"/>
      <c r="BF591" s="535"/>
      <c r="BG591" s="535"/>
      <c r="BH591" s="535"/>
      <c r="BI591" s="535"/>
      <c r="BJ591" s="535"/>
      <c r="BK591" s="535"/>
      <c r="BL591" s="535"/>
      <c r="BM591" s="535"/>
      <c r="BN591" s="535"/>
      <c r="BO591" s="535"/>
      <c r="BP591" s="535"/>
      <c r="BQ591" s="535"/>
      <c r="BR591" s="535"/>
      <c r="BS591" s="535"/>
      <c r="BT591" s="535"/>
    </row>
    <row r="592" spans="2:72">
      <c r="B592" s="535"/>
      <c r="C592" s="535"/>
      <c r="D592" s="535"/>
      <c r="E592" s="535"/>
      <c r="F592" s="493" t="e">
        <f>VLOOKUP(E592,'Trade Code'!A:B,2,FALSE)</f>
        <v>#N/A</v>
      </c>
      <c r="G592" s="535"/>
      <c r="H592" s="535"/>
      <c r="I592" s="535"/>
      <c r="J592" s="535"/>
      <c r="K592" s="535"/>
      <c r="L592" s="535"/>
      <c r="M592" s="535"/>
      <c r="N592" s="535"/>
      <c r="O592" s="535"/>
      <c r="P592" s="535"/>
      <c r="Q592" s="535"/>
      <c r="R592" s="535"/>
      <c r="S592" s="535"/>
      <c r="T592" s="535"/>
      <c r="U592" s="535"/>
      <c r="V592" s="535"/>
      <c r="W592" s="535"/>
      <c r="X592" s="535"/>
      <c r="Y592" s="535"/>
      <c r="Z592" s="535"/>
      <c r="AA592" s="535"/>
      <c r="AB592" s="535"/>
      <c r="AC592" s="535"/>
      <c r="AD592" s="535"/>
      <c r="AE592" s="535"/>
      <c r="AF592" s="535"/>
      <c r="AG592" s="535"/>
      <c r="AH592" s="535"/>
      <c r="AI592" s="535"/>
      <c r="AJ592" s="535"/>
      <c r="AK592" s="535"/>
      <c r="AL592" s="535"/>
      <c r="AM592" s="535"/>
      <c r="AN592" s="535"/>
      <c r="AO592" s="535"/>
      <c r="AP592" s="535"/>
      <c r="AQ592" s="535"/>
      <c r="AR592" s="535"/>
      <c r="AS592" s="535"/>
      <c r="AT592" s="535"/>
      <c r="AU592" s="535"/>
      <c r="AV592" s="535"/>
      <c r="AW592" s="535"/>
      <c r="AX592" s="535"/>
      <c r="AY592" s="535"/>
      <c r="AZ592" s="535"/>
      <c r="BA592" s="535"/>
      <c r="BB592" s="535"/>
      <c r="BC592" s="535"/>
      <c r="BD592" s="535"/>
      <c r="BE592" s="535"/>
      <c r="BF592" s="535"/>
      <c r="BG592" s="535"/>
      <c r="BH592" s="535"/>
      <c r="BI592" s="535"/>
      <c r="BJ592" s="535"/>
      <c r="BK592" s="535"/>
      <c r="BL592" s="535"/>
      <c r="BM592" s="535"/>
      <c r="BN592" s="535"/>
      <c r="BO592" s="535"/>
      <c r="BP592" s="535"/>
      <c r="BQ592" s="535"/>
      <c r="BR592" s="535"/>
      <c r="BS592" s="535"/>
      <c r="BT592" s="535"/>
    </row>
    <row r="593" spans="2:72">
      <c r="B593" s="535"/>
      <c r="C593" s="535"/>
      <c r="D593" s="535"/>
      <c r="E593" s="535"/>
      <c r="F593" s="493" t="e">
        <f>VLOOKUP(E593,'Trade Code'!A:B,2,FALSE)</f>
        <v>#N/A</v>
      </c>
      <c r="G593" s="535"/>
      <c r="H593" s="535"/>
      <c r="I593" s="535"/>
      <c r="J593" s="535"/>
      <c r="K593" s="535"/>
      <c r="L593" s="535"/>
      <c r="M593" s="535"/>
      <c r="N593" s="535"/>
      <c r="O593" s="535"/>
      <c r="P593" s="535"/>
      <c r="Q593" s="535"/>
      <c r="R593" s="535"/>
      <c r="S593" s="535"/>
      <c r="T593" s="535"/>
      <c r="U593" s="535"/>
      <c r="V593" s="535"/>
      <c r="W593" s="535"/>
      <c r="X593" s="535"/>
      <c r="Y593" s="535"/>
      <c r="Z593" s="535"/>
      <c r="AA593" s="535"/>
      <c r="AB593" s="535"/>
      <c r="AC593" s="535"/>
      <c r="AD593" s="535"/>
      <c r="AE593" s="535"/>
      <c r="AF593" s="535"/>
      <c r="AG593" s="535"/>
      <c r="AH593" s="535"/>
      <c r="AI593" s="535"/>
      <c r="AJ593" s="535"/>
      <c r="AK593" s="535"/>
      <c r="AL593" s="535"/>
      <c r="AM593" s="535"/>
      <c r="AN593" s="535"/>
      <c r="AO593" s="535"/>
      <c r="AP593" s="535"/>
      <c r="AQ593" s="535"/>
      <c r="AR593" s="535"/>
      <c r="AS593" s="535"/>
      <c r="AT593" s="535"/>
      <c r="AU593" s="535"/>
      <c r="AV593" s="535"/>
      <c r="AW593" s="535"/>
      <c r="AX593" s="535"/>
      <c r="AY593" s="535"/>
      <c r="AZ593" s="535"/>
      <c r="BA593" s="535"/>
      <c r="BB593" s="535"/>
      <c r="BC593" s="535"/>
      <c r="BD593" s="535"/>
      <c r="BE593" s="535"/>
      <c r="BF593" s="535"/>
      <c r="BG593" s="535"/>
      <c r="BH593" s="535"/>
      <c r="BI593" s="535"/>
      <c r="BJ593" s="535"/>
      <c r="BK593" s="535"/>
      <c r="BL593" s="535"/>
      <c r="BM593" s="535"/>
      <c r="BN593" s="535"/>
      <c r="BO593" s="535"/>
      <c r="BP593" s="535"/>
      <c r="BQ593" s="535"/>
      <c r="BR593" s="535"/>
      <c r="BS593" s="535"/>
      <c r="BT593" s="535"/>
    </row>
    <row r="594" spans="2:72">
      <c r="B594" s="535"/>
      <c r="C594" s="535"/>
      <c r="D594" s="535"/>
      <c r="E594" s="535"/>
      <c r="F594" s="493" t="e">
        <f>VLOOKUP(E594,'Trade Code'!A:B,2,FALSE)</f>
        <v>#N/A</v>
      </c>
      <c r="G594" s="535"/>
      <c r="H594" s="535"/>
      <c r="I594" s="535"/>
      <c r="J594" s="535"/>
      <c r="K594" s="535"/>
      <c r="L594" s="535"/>
      <c r="M594" s="535"/>
      <c r="N594" s="535"/>
      <c r="O594" s="535"/>
      <c r="P594" s="535"/>
      <c r="Q594" s="535"/>
      <c r="R594" s="535"/>
      <c r="S594" s="535"/>
      <c r="T594" s="535"/>
      <c r="U594" s="535"/>
      <c r="V594" s="535"/>
      <c r="W594" s="535"/>
      <c r="X594" s="535"/>
      <c r="Y594" s="535"/>
      <c r="Z594" s="535"/>
      <c r="AA594" s="535"/>
      <c r="AB594" s="535"/>
      <c r="AC594" s="535"/>
      <c r="AD594" s="535"/>
      <c r="AE594" s="535"/>
      <c r="AF594" s="535"/>
      <c r="AG594" s="535"/>
      <c r="AH594" s="535"/>
      <c r="AI594" s="535"/>
      <c r="AJ594" s="535"/>
      <c r="AK594" s="535"/>
      <c r="AL594" s="535"/>
      <c r="AM594" s="535"/>
      <c r="AN594" s="535"/>
      <c r="AO594" s="535"/>
      <c r="AP594" s="535"/>
      <c r="AQ594" s="535"/>
      <c r="AR594" s="535"/>
      <c r="AS594" s="535"/>
      <c r="AT594" s="535"/>
      <c r="AU594" s="535"/>
      <c r="AV594" s="535"/>
      <c r="AW594" s="535"/>
      <c r="AX594" s="535"/>
      <c r="AY594" s="535"/>
      <c r="AZ594" s="535"/>
      <c r="BA594" s="535"/>
      <c r="BB594" s="535"/>
      <c r="BC594" s="535"/>
      <c r="BD594" s="535"/>
      <c r="BE594" s="535"/>
      <c r="BF594" s="535"/>
      <c r="BG594" s="535"/>
      <c r="BH594" s="535"/>
      <c r="BI594" s="535"/>
      <c r="BJ594" s="535"/>
      <c r="BK594" s="535"/>
      <c r="BL594" s="535"/>
      <c r="BM594" s="535"/>
      <c r="BN594" s="535"/>
      <c r="BO594" s="535"/>
      <c r="BP594" s="535"/>
      <c r="BQ594" s="535"/>
      <c r="BR594" s="535"/>
      <c r="BS594" s="535"/>
      <c r="BT594" s="535"/>
    </row>
    <row r="595" spans="2:72">
      <c r="B595" s="535"/>
      <c r="C595" s="535"/>
      <c r="D595" s="535"/>
      <c r="E595" s="535"/>
      <c r="F595" s="493" t="e">
        <f>VLOOKUP(E595,'Trade Code'!A:B,2,FALSE)</f>
        <v>#N/A</v>
      </c>
      <c r="G595" s="535"/>
      <c r="H595" s="535"/>
      <c r="I595" s="535"/>
      <c r="J595" s="535"/>
      <c r="K595" s="535"/>
      <c r="L595" s="535"/>
      <c r="M595" s="535"/>
      <c r="N595" s="535"/>
      <c r="O595" s="535"/>
      <c r="P595" s="535"/>
      <c r="Q595" s="535"/>
      <c r="R595" s="535"/>
      <c r="S595" s="535"/>
      <c r="T595" s="535"/>
      <c r="U595" s="535"/>
      <c r="V595" s="535"/>
      <c r="W595" s="535"/>
      <c r="X595" s="535"/>
      <c r="Y595" s="535"/>
      <c r="Z595" s="535"/>
      <c r="AA595" s="535"/>
      <c r="AB595" s="535"/>
      <c r="AC595" s="535"/>
      <c r="AD595" s="535"/>
      <c r="AE595" s="535"/>
      <c r="AF595" s="535"/>
      <c r="AG595" s="535"/>
      <c r="AH595" s="535"/>
      <c r="AI595" s="535"/>
      <c r="AJ595" s="535"/>
      <c r="AK595" s="535"/>
      <c r="AL595" s="535"/>
      <c r="AM595" s="535"/>
      <c r="AN595" s="535"/>
      <c r="AO595" s="535"/>
      <c r="AP595" s="535"/>
      <c r="AQ595" s="535"/>
      <c r="AR595" s="535"/>
      <c r="AS595" s="535"/>
      <c r="AT595" s="535"/>
      <c r="AU595" s="535"/>
      <c r="AV595" s="535"/>
      <c r="AW595" s="535"/>
      <c r="AX595" s="535"/>
      <c r="AY595" s="535"/>
      <c r="AZ595" s="535"/>
      <c r="BA595" s="535"/>
      <c r="BB595" s="535"/>
      <c r="BC595" s="535"/>
      <c r="BD595" s="535"/>
      <c r="BE595" s="535"/>
      <c r="BF595" s="535"/>
      <c r="BG595" s="535"/>
      <c r="BH595" s="535"/>
      <c r="BI595" s="535"/>
      <c r="BJ595" s="535"/>
      <c r="BK595" s="535"/>
      <c r="BL595" s="535"/>
      <c r="BM595" s="535"/>
      <c r="BN595" s="535"/>
      <c r="BO595" s="535"/>
      <c r="BP595" s="535"/>
      <c r="BQ595" s="535"/>
      <c r="BR595" s="535"/>
      <c r="BS595" s="535"/>
      <c r="BT595" s="535"/>
    </row>
    <row r="596" spans="2:72">
      <c r="B596" s="535"/>
      <c r="C596" s="535"/>
      <c r="D596" s="535"/>
      <c r="E596" s="535"/>
      <c r="F596" s="493" t="e">
        <f>VLOOKUP(E596,'Trade Code'!A:B,2,FALSE)</f>
        <v>#N/A</v>
      </c>
      <c r="G596" s="535"/>
      <c r="H596" s="535"/>
      <c r="I596" s="535"/>
      <c r="J596" s="535"/>
      <c r="K596" s="535"/>
      <c r="L596" s="535"/>
      <c r="M596" s="535"/>
      <c r="N596" s="535"/>
      <c r="O596" s="535"/>
      <c r="P596" s="535"/>
      <c r="Q596" s="535"/>
      <c r="R596" s="535"/>
      <c r="S596" s="535"/>
      <c r="T596" s="535"/>
      <c r="U596" s="535"/>
      <c r="V596" s="535"/>
      <c r="W596" s="535"/>
      <c r="X596" s="535"/>
      <c r="Y596" s="535"/>
      <c r="Z596" s="535"/>
      <c r="AA596" s="535"/>
      <c r="AB596" s="535"/>
      <c r="AC596" s="535"/>
      <c r="AD596" s="535"/>
      <c r="AE596" s="535"/>
      <c r="AF596" s="535"/>
      <c r="AG596" s="535"/>
      <c r="AH596" s="535"/>
      <c r="AI596" s="535"/>
      <c r="AJ596" s="535"/>
      <c r="AK596" s="535"/>
      <c r="AL596" s="535"/>
      <c r="AM596" s="535"/>
      <c r="AN596" s="535"/>
      <c r="AO596" s="535"/>
      <c r="AP596" s="535"/>
      <c r="AQ596" s="535"/>
      <c r="AR596" s="535"/>
      <c r="AS596" s="535"/>
      <c r="AT596" s="535"/>
      <c r="AU596" s="535"/>
      <c r="AV596" s="535"/>
      <c r="AW596" s="535"/>
      <c r="AX596" s="535"/>
      <c r="AY596" s="535"/>
      <c r="AZ596" s="535"/>
      <c r="BA596" s="535"/>
      <c r="BB596" s="535"/>
      <c r="BC596" s="535"/>
      <c r="BD596" s="535"/>
      <c r="BE596" s="535"/>
      <c r="BF596" s="535"/>
      <c r="BG596" s="535"/>
      <c r="BH596" s="535"/>
      <c r="BI596" s="535"/>
      <c r="BJ596" s="535"/>
      <c r="BK596" s="535"/>
      <c r="BL596" s="535"/>
      <c r="BM596" s="535"/>
      <c r="BN596" s="535"/>
      <c r="BO596" s="535"/>
      <c r="BP596" s="535"/>
      <c r="BQ596" s="535"/>
      <c r="BR596" s="535"/>
      <c r="BS596" s="535"/>
      <c r="BT596" s="535"/>
    </row>
    <row r="597" spans="2:72">
      <c r="B597" s="535"/>
      <c r="C597" s="535"/>
      <c r="D597" s="535"/>
      <c r="E597" s="535"/>
      <c r="F597" s="493" t="e">
        <f>VLOOKUP(E597,'Trade Code'!A:B,2,FALSE)</f>
        <v>#N/A</v>
      </c>
      <c r="G597" s="535"/>
      <c r="H597" s="535"/>
      <c r="I597" s="535"/>
      <c r="J597" s="535"/>
      <c r="K597" s="535"/>
      <c r="L597" s="535"/>
      <c r="M597" s="535"/>
      <c r="N597" s="535"/>
      <c r="O597" s="535"/>
      <c r="P597" s="535"/>
      <c r="Q597" s="535"/>
      <c r="R597" s="535"/>
      <c r="S597" s="535"/>
      <c r="T597" s="535"/>
      <c r="U597" s="535"/>
      <c r="V597" s="535"/>
      <c r="W597" s="535"/>
      <c r="X597" s="535"/>
      <c r="Y597" s="535"/>
      <c r="Z597" s="535"/>
      <c r="AA597" s="535"/>
      <c r="AB597" s="535"/>
      <c r="AC597" s="535"/>
      <c r="AD597" s="535"/>
      <c r="AE597" s="535"/>
      <c r="AF597" s="535"/>
      <c r="AG597" s="535"/>
      <c r="AH597" s="535"/>
      <c r="AI597" s="535"/>
      <c r="AJ597" s="535"/>
      <c r="AK597" s="535"/>
      <c r="AL597" s="535"/>
      <c r="AM597" s="535"/>
      <c r="AN597" s="535"/>
      <c r="AO597" s="535"/>
      <c r="AP597" s="535"/>
      <c r="AQ597" s="535"/>
      <c r="AR597" s="535"/>
      <c r="AS597" s="535"/>
      <c r="AT597" s="535"/>
      <c r="AU597" s="535"/>
      <c r="AV597" s="535"/>
      <c r="AW597" s="535"/>
      <c r="AX597" s="535"/>
      <c r="AY597" s="535"/>
      <c r="AZ597" s="535"/>
      <c r="BA597" s="535"/>
      <c r="BB597" s="535"/>
      <c r="BC597" s="535"/>
      <c r="BD597" s="535"/>
      <c r="BE597" s="535"/>
      <c r="BF597" s="535"/>
      <c r="BG597" s="535"/>
      <c r="BH597" s="535"/>
      <c r="BI597" s="535"/>
      <c r="BJ597" s="535"/>
      <c r="BK597" s="535"/>
      <c r="BL597" s="535"/>
      <c r="BM597" s="535"/>
      <c r="BN597" s="535"/>
      <c r="BO597" s="535"/>
      <c r="BP597" s="535"/>
      <c r="BQ597" s="535"/>
      <c r="BR597" s="535"/>
      <c r="BS597" s="535"/>
      <c r="BT597" s="535"/>
    </row>
    <row r="598" spans="2:72">
      <c r="B598" s="535"/>
      <c r="C598" s="535"/>
      <c r="D598" s="535"/>
      <c r="E598" s="535"/>
      <c r="F598" s="493" t="e">
        <f>VLOOKUP(E598,'Trade Code'!A:B,2,FALSE)</f>
        <v>#N/A</v>
      </c>
      <c r="G598" s="535"/>
      <c r="H598" s="535"/>
      <c r="I598" s="535"/>
      <c r="J598" s="535"/>
      <c r="K598" s="535"/>
      <c r="L598" s="535"/>
      <c r="M598" s="535"/>
      <c r="N598" s="535"/>
      <c r="O598" s="535"/>
      <c r="P598" s="535"/>
      <c r="Q598" s="535"/>
      <c r="R598" s="535"/>
      <c r="S598" s="535"/>
      <c r="T598" s="535"/>
      <c r="U598" s="535"/>
      <c r="V598" s="535"/>
      <c r="W598" s="535"/>
      <c r="X598" s="535"/>
      <c r="Y598" s="535"/>
      <c r="Z598" s="535"/>
      <c r="AA598" s="535"/>
      <c r="AB598" s="535"/>
      <c r="AC598" s="535"/>
      <c r="AD598" s="535"/>
      <c r="AE598" s="535"/>
      <c r="AF598" s="535"/>
      <c r="AG598" s="535"/>
      <c r="AH598" s="535"/>
      <c r="AI598" s="535"/>
      <c r="AJ598" s="535"/>
      <c r="AK598" s="535"/>
      <c r="AL598" s="535"/>
      <c r="AM598" s="535"/>
      <c r="AN598" s="535"/>
      <c r="AO598" s="535"/>
      <c r="AP598" s="535"/>
      <c r="AQ598" s="535"/>
      <c r="AR598" s="535"/>
      <c r="AS598" s="535"/>
      <c r="AT598" s="535"/>
      <c r="AU598" s="535"/>
      <c r="AV598" s="535"/>
      <c r="AW598" s="535"/>
      <c r="AX598" s="535"/>
      <c r="AY598" s="535"/>
      <c r="AZ598" s="535"/>
      <c r="BA598" s="535"/>
      <c r="BB598" s="535"/>
      <c r="BC598" s="535"/>
      <c r="BD598" s="535"/>
      <c r="BE598" s="535"/>
      <c r="BF598" s="535"/>
      <c r="BG598" s="535"/>
      <c r="BH598" s="535"/>
      <c r="BI598" s="535"/>
      <c r="BJ598" s="535"/>
      <c r="BK598" s="535"/>
      <c r="BL598" s="535"/>
      <c r="BM598" s="535"/>
      <c r="BN598" s="535"/>
      <c r="BO598" s="535"/>
      <c r="BP598" s="535"/>
      <c r="BQ598" s="535"/>
      <c r="BR598" s="535"/>
      <c r="BS598" s="535"/>
      <c r="BT598" s="535"/>
    </row>
    <row r="599" spans="2:72">
      <c r="B599" s="535"/>
      <c r="C599" s="535"/>
      <c r="D599" s="535"/>
      <c r="E599" s="535"/>
      <c r="F599" s="493" t="e">
        <f>VLOOKUP(E599,'Trade Code'!A:B,2,FALSE)</f>
        <v>#N/A</v>
      </c>
      <c r="G599" s="535"/>
      <c r="H599" s="535"/>
      <c r="I599" s="535"/>
      <c r="J599" s="535"/>
      <c r="K599" s="535"/>
      <c r="L599" s="535"/>
      <c r="M599" s="535"/>
      <c r="N599" s="535"/>
      <c r="O599" s="535"/>
      <c r="P599" s="535"/>
      <c r="Q599" s="535"/>
      <c r="R599" s="535"/>
      <c r="S599" s="535"/>
      <c r="T599" s="535"/>
      <c r="U599" s="535"/>
      <c r="V599" s="535"/>
      <c r="W599" s="535"/>
      <c r="X599" s="535"/>
      <c r="Y599" s="535"/>
      <c r="Z599" s="535"/>
      <c r="AA599" s="535"/>
      <c r="AB599" s="535"/>
      <c r="AC599" s="535"/>
      <c r="AD599" s="535"/>
      <c r="AE599" s="535"/>
      <c r="AF599" s="535"/>
      <c r="AG599" s="535"/>
      <c r="AH599" s="535"/>
      <c r="AI599" s="535"/>
      <c r="AJ599" s="535"/>
      <c r="AK599" s="535"/>
      <c r="AL599" s="535"/>
      <c r="AM599" s="535"/>
      <c r="AN599" s="535"/>
      <c r="AO599" s="535"/>
      <c r="AP599" s="535"/>
      <c r="AQ599" s="535"/>
      <c r="AR599" s="535"/>
      <c r="AS599" s="535"/>
      <c r="AT599" s="535"/>
      <c r="AU599" s="535"/>
      <c r="AV599" s="535"/>
      <c r="AW599" s="535"/>
      <c r="AX599" s="535"/>
      <c r="AY599" s="535"/>
      <c r="AZ599" s="535"/>
      <c r="BA599" s="535"/>
      <c r="BB599" s="535"/>
      <c r="BC599" s="535"/>
      <c r="BD599" s="535"/>
      <c r="BE599" s="535"/>
      <c r="BF599" s="535"/>
      <c r="BG599" s="535"/>
      <c r="BH599" s="535"/>
      <c r="BI599" s="535"/>
      <c r="BJ599" s="535"/>
      <c r="BK599" s="535"/>
      <c r="BL599" s="535"/>
      <c r="BM599" s="535"/>
      <c r="BN599" s="535"/>
      <c r="BO599" s="535"/>
      <c r="BP599" s="535"/>
      <c r="BQ599" s="535"/>
      <c r="BR599" s="535"/>
      <c r="BS599" s="535"/>
      <c r="BT599" s="535"/>
    </row>
    <row r="600" spans="2:72">
      <c r="B600" s="535"/>
      <c r="C600" s="535"/>
      <c r="D600" s="535"/>
      <c r="E600" s="535"/>
      <c r="F600" s="493" t="e">
        <f>VLOOKUP(E600,'Trade Code'!A:B,2,FALSE)</f>
        <v>#N/A</v>
      </c>
      <c r="G600" s="535"/>
      <c r="H600" s="535"/>
      <c r="I600" s="535"/>
      <c r="J600" s="535"/>
      <c r="K600" s="535"/>
      <c r="L600" s="535"/>
      <c r="M600" s="535"/>
      <c r="N600" s="535"/>
      <c r="O600" s="535"/>
      <c r="P600" s="535"/>
      <c r="Q600" s="535"/>
      <c r="R600" s="535"/>
      <c r="S600" s="535"/>
      <c r="T600" s="535"/>
      <c r="U600" s="535"/>
      <c r="V600" s="535"/>
      <c r="W600" s="535"/>
      <c r="X600" s="535"/>
      <c r="Y600" s="535"/>
      <c r="Z600" s="535"/>
      <c r="AA600" s="535"/>
      <c r="AB600" s="535"/>
      <c r="AC600" s="535"/>
      <c r="AD600" s="535"/>
      <c r="AE600" s="535"/>
      <c r="AF600" s="535"/>
      <c r="AG600" s="535"/>
      <c r="AH600" s="535"/>
      <c r="AI600" s="535"/>
      <c r="AJ600" s="535"/>
      <c r="AK600" s="535"/>
      <c r="AL600" s="535"/>
      <c r="AM600" s="535"/>
      <c r="AN600" s="535"/>
      <c r="AO600" s="535"/>
      <c r="AP600" s="535"/>
      <c r="AQ600" s="535"/>
      <c r="AR600" s="535"/>
      <c r="AS600" s="535"/>
      <c r="AT600" s="535"/>
      <c r="AU600" s="535"/>
      <c r="AV600" s="535"/>
      <c r="AW600" s="535"/>
      <c r="AX600" s="535"/>
      <c r="AY600" s="535"/>
      <c r="AZ600" s="535"/>
      <c r="BA600" s="535"/>
      <c r="BB600" s="535"/>
      <c r="BC600" s="535"/>
      <c r="BD600" s="535"/>
      <c r="BE600" s="535"/>
      <c r="BF600" s="535"/>
      <c r="BG600" s="535"/>
      <c r="BH600" s="535"/>
      <c r="BI600" s="535"/>
      <c r="BJ600" s="535"/>
      <c r="BK600" s="535"/>
      <c r="BL600" s="535"/>
      <c r="BM600" s="535"/>
      <c r="BN600" s="535"/>
      <c r="BO600" s="535"/>
      <c r="BP600" s="535"/>
      <c r="BQ600" s="535"/>
      <c r="BR600" s="535"/>
      <c r="BS600" s="535"/>
      <c r="BT600" s="535"/>
    </row>
    <row r="601" spans="2:72">
      <c r="B601" s="535"/>
      <c r="C601" s="535"/>
      <c r="D601" s="535"/>
      <c r="E601" s="535"/>
      <c r="F601" s="493" t="e">
        <f>VLOOKUP(E601,'Trade Code'!A:B,2,FALSE)</f>
        <v>#N/A</v>
      </c>
      <c r="G601" s="535"/>
      <c r="H601" s="535"/>
      <c r="I601" s="535"/>
      <c r="J601" s="535"/>
      <c r="K601" s="535"/>
      <c r="L601" s="535"/>
      <c r="M601" s="535"/>
      <c r="N601" s="535"/>
      <c r="O601" s="535"/>
      <c r="P601" s="535"/>
      <c r="Q601" s="535"/>
      <c r="R601" s="535"/>
      <c r="S601" s="535"/>
      <c r="T601" s="535"/>
      <c r="U601" s="535"/>
      <c r="V601" s="535"/>
      <c r="W601" s="535"/>
      <c r="X601" s="535"/>
      <c r="Y601" s="535"/>
      <c r="Z601" s="535"/>
      <c r="AA601" s="535"/>
      <c r="AB601" s="535"/>
      <c r="AC601" s="535"/>
      <c r="AD601" s="535"/>
      <c r="AE601" s="535"/>
      <c r="AF601" s="535"/>
      <c r="AG601" s="535"/>
      <c r="AH601" s="535"/>
      <c r="AI601" s="535"/>
      <c r="AJ601" s="535"/>
      <c r="AK601" s="535"/>
      <c r="AL601" s="535"/>
      <c r="AM601" s="535"/>
      <c r="AN601" s="535"/>
      <c r="AO601" s="535"/>
      <c r="AP601" s="535"/>
      <c r="AQ601" s="535"/>
      <c r="AR601" s="535"/>
      <c r="AS601" s="535"/>
      <c r="AT601" s="535"/>
      <c r="AU601" s="535"/>
      <c r="AV601" s="535"/>
      <c r="AW601" s="535"/>
      <c r="AX601" s="535"/>
      <c r="AY601" s="535"/>
      <c r="AZ601" s="535"/>
      <c r="BA601" s="535"/>
      <c r="BB601" s="535"/>
      <c r="BC601" s="535"/>
      <c r="BD601" s="535"/>
      <c r="BE601" s="535"/>
      <c r="BF601" s="535"/>
      <c r="BG601" s="535"/>
      <c r="BH601" s="535"/>
      <c r="BI601" s="535"/>
      <c r="BJ601" s="535"/>
      <c r="BK601" s="535"/>
      <c r="BL601" s="535"/>
      <c r="BM601" s="535"/>
      <c r="BN601" s="535"/>
      <c r="BO601" s="535"/>
      <c r="BP601" s="535"/>
      <c r="BQ601" s="535"/>
      <c r="BR601" s="535"/>
      <c r="BS601" s="535"/>
      <c r="BT601" s="535"/>
    </row>
    <row r="602" spans="2:72">
      <c r="B602" s="535"/>
      <c r="C602" s="535"/>
      <c r="D602" s="535"/>
      <c r="E602" s="535"/>
      <c r="F602" s="493" t="e">
        <f>VLOOKUP(E602,'Trade Code'!A:B,2,FALSE)</f>
        <v>#N/A</v>
      </c>
      <c r="G602" s="535"/>
      <c r="H602" s="535"/>
      <c r="I602" s="535"/>
      <c r="J602" s="535"/>
      <c r="K602" s="535"/>
      <c r="L602" s="535"/>
      <c r="M602" s="535"/>
      <c r="N602" s="535"/>
      <c r="O602" s="535"/>
      <c r="P602" s="535"/>
      <c r="Q602" s="535"/>
      <c r="R602" s="535"/>
      <c r="S602" s="535"/>
      <c r="T602" s="535"/>
      <c r="U602" s="535"/>
      <c r="V602" s="535"/>
      <c r="W602" s="535"/>
      <c r="X602" s="535"/>
      <c r="Y602" s="535"/>
      <c r="Z602" s="535"/>
      <c r="AA602" s="535"/>
      <c r="AB602" s="535"/>
      <c r="AC602" s="535"/>
      <c r="AD602" s="535"/>
      <c r="AE602" s="535"/>
      <c r="AF602" s="535"/>
      <c r="AG602" s="535"/>
      <c r="AH602" s="535"/>
      <c r="AI602" s="535"/>
      <c r="AJ602" s="535"/>
      <c r="AK602" s="535"/>
      <c r="AL602" s="535"/>
      <c r="AM602" s="535"/>
      <c r="AN602" s="535"/>
      <c r="AO602" s="535"/>
      <c r="AP602" s="535"/>
      <c r="AQ602" s="535"/>
      <c r="AR602" s="535"/>
      <c r="AS602" s="535"/>
      <c r="AT602" s="535"/>
      <c r="AU602" s="535"/>
      <c r="AV602" s="535"/>
      <c r="AW602" s="535"/>
      <c r="AX602" s="535"/>
      <c r="AY602" s="535"/>
      <c r="AZ602" s="535"/>
      <c r="BA602" s="535"/>
      <c r="BB602" s="535"/>
      <c r="BC602" s="535"/>
      <c r="BD602" s="535"/>
      <c r="BE602" s="535"/>
      <c r="BF602" s="535"/>
      <c r="BG602" s="535"/>
      <c r="BH602" s="535"/>
      <c r="BI602" s="535"/>
      <c r="BJ602" s="535"/>
      <c r="BK602" s="535"/>
      <c r="BL602" s="535"/>
      <c r="BM602" s="535"/>
      <c r="BN602" s="535"/>
      <c r="BO602" s="535"/>
      <c r="BP602" s="535"/>
      <c r="BQ602" s="535"/>
      <c r="BR602" s="535"/>
      <c r="BS602" s="535"/>
      <c r="BT602" s="535"/>
    </row>
    <row r="603" spans="2:72">
      <c r="B603" s="535"/>
      <c r="C603" s="535"/>
      <c r="D603" s="535"/>
      <c r="E603" s="535"/>
      <c r="F603" s="493" t="e">
        <f>VLOOKUP(E603,'Trade Code'!A:B,2,FALSE)</f>
        <v>#N/A</v>
      </c>
      <c r="G603" s="535"/>
      <c r="H603" s="535"/>
      <c r="I603" s="535"/>
      <c r="J603" s="535"/>
      <c r="K603" s="535"/>
      <c r="L603" s="535"/>
      <c r="M603" s="535"/>
      <c r="N603" s="535"/>
      <c r="O603" s="535"/>
      <c r="P603" s="535"/>
      <c r="Q603" s="535"/>
      <c r="R603" s="535"/>
      <c r="S603" s="535"/>
      <c r="T603" s="535"/>
      <c r="U603" s="535"/>
      <c r="V603" s="535"/>
      <c r="W603" s="535"/>
      <c r="X603" s="535"/>
      <c r="Y603" s="535"/>
      <c r="Z603" s="535"/>
      <c r="AA603" s="535"/>
      <c r="AB603" s="535"/>
      <c r="AC603" s="535"/>
      <c r="AD603" s="535"/>
      <c r="AE603" s="535"/>
      <c r="AF603" s="535"/>
      <c r="AG603" s="535"/>
      <c r="AH603" s="535"/>
      <c r="AI603" s="535"/>
      <c r="AJ603" s="535"/>
      <c r="AK603" s="535"/>
      <c r="AL603" s="535"/>
      <c r="AM603" s="535"/>
      <c r="AN603" s="535"/>
      <c r="AO603" s="535"/>
      <c r="AP603" s="535"/>
      <c r="AQ603" s="535"/>
      <c r="AR603" s="535"/>
      <c r="AS603" s="535"/>
      <c r="AT603" s="535"/>
      <c r="AU603" s="535"/>
      <c r="AV603" s="535"/>
      <c r="AW603" s="535"/>
      <c r="AX603" s="535"/>
      <c r="AY603" s="535"/>
      <c r="AZ603" s="535"/>
      <c r="BA603" s="535"/>
      <c r="BB603" s="535"/>
      <c r="BC603" s="535"/>
      <c r="BD603" s="535"/>
      <c r="BE603" s="535"/>
      <c r="BF603" s="535"/>
      <c r="BG603" s="535"/>
      <c r="BH603" s="535"/>
      <c r="BI603" s="535"/>
      <c r="BJ603" s="535"/>
      <c r="BK603" s="535"/>
      <c r="BL603" s="535"/>
      <c r="BM603" s="535"/>
      <c r="BN603" s="535"/>
      <c r="BO603" s="535"/>
      <c r="BP603" s="535"/>
      <c r="BQ603" s="535"/>
      <c r="BR603" s="535"/>
      <c r="BS603" s="535"/>
      <c r="BT603" s="535"/>
    </row>
    <row r="604" spans="2:72">
      <c r="B604" s="535"/>
      <c r="C604" s="535"/>
      <c r="D604" s="535"/>
      <c r="E604" s="535"/>
      <c r="F604" s="493" t="e">
        <f>VLOOKUP(E604,'Trade Code'!A:B,2,FALSE)</f>
        <v>#N/A</v>
      </c>
      <c r="G604" s="535"/>
      <c r="H604" s="535"/>
      <c r="I604" s="535"/>
      <c r="J604" s="535"/>
      <c r="K604" s="535"/>
      <c r="L604" s="535"/>
      <c r="M604" s="535"/>
      <c r="N604" s="535"/>
      <c r="O604" s="535"/>
      <c r="P604" s="535"/>
      <c r="Q604" s="535"/>
      <c r="R604" s="535"/>
      <c r="S604" s="535"/>
      <c r="T604" s="535"/>
      <c r="U604" s="535"/>
      <c r="V604" s="535"/>
      <c r="W604" s="535"/>
      <c r="X604" s="535"/>
      <c r="Y604" s="535"/>
      <c r="Z604" s="535"/>
      <c r="AA604" s="535"/>
      <c r="AB604" s="535"/>
      <c r="AC604" s="535"/>
      <c r="AD604" s="535"/>
      <c r="AE604" s="535"/>
      <c r="AF604" s="535"/>
      <c r="AG604" s="535"/>
      <c r="AH604" s="535"/>
      <c r="AI604" s="535"/>
      <c r="AJ604" s="535"/>
      <c r="AK604" s="535"/>
      <c r="AL604" s="535"/>
      <c r="AM604" s="535"/>
      <c r="AN604" s="535"/>
      <c r="AO604" s="535"/>
      <c r="AP604" s="535"/>
      <c r="AQ604" s="535"/>
      <c r="AR604" s="535"/>
      <c r="AS604" s="535"/>
      <c r="AT604" s="535"/>
      <c r="AU604" s="535"/>
      <c r="AV604" s="535"/>
      <c r="AW604" s="535"/>
      <c r="AX604" s="535"/>
      <c r="AY604" s="535"/>
      <c r="AZ604" s="535"/>
      <c r="BA604" s="535"/>
      <c r="BB604" s="535"/>
      <c r="BC604" s="535"/>
      <c r="BD604" s="535"/>
      <c r="BE604" s="535"/>
      <c r="BF604" s="535"/>
      <c r="BG604" s="535"/>
      <c r="BH604" s="535"/>
      <c r="BI604" s="535"/>
      <c r="BJ604" s="535"/>
      <c r="BK604" s="535"/>
      <c r="BL604" s="535"/>
      <c r="BM604" s="535"/>
      <c r="BN604" s="535"/>
      <c r="BO604" s="535"/>
      <c r="BP604" s="535"/>
      <c r="BQ604" s="535"/>
      <c r="BR604" s="535"/>
      <c r="BS604" s="535"/>
      <c r="BT604" s="535"/>
    </row>
    <row r="605" spans="2:72">
      <c r="B605" s="535"/>
      <c r="C605" s="535"/>
      <c r="D605" s="535"/>
      <c r="E605" s="535"/>
      <c r="F605" s="493" t="e">
        <f>VLOOKUP(E605,'Trade Code'!A:B,2,FALSE)</f>
        <v>#N/A</v>
      </c>
      <c r="G605" s="535"/>
      <c r="H605" s="535"/>
      <c r="I605" s="535"/>
      <c r="J605" s="535"/>
      <c r="K605" s="535"/>
      <c r="L605" s="535"/>
      <c r="M605" s="535"/>
      <c r="N605" s="535"/>
      <c r="O605" s="535"/>
      <c r="P605" s="535"/>
      <c r="Q605" s="535"/>
      <c r="R605" s="535"/>
      <c r="S605" s="535"/>
      <c r="T605" s="535"/>
      <c r="U605" s="535"/>
      <c r="V605" s="535"/>
      <c r="W605" s="535"/>
      <c r="X605" s="535"/>
      <c r="Y605" s="535"/>
      <c r="Z605" s="535"/>
      <c r="AA605" s="535"/>
      <c r="AB605" s="535"/>
      <c r="AC605" s="535"/>
      <c r="AD605" s="535"/>
      <c r="AE605" s="535"/>
      <c r="AF605" s="535"/>
      <c r="AG605" s="535"/>
      <c r="AH605" s="535"/>
      <c r="AI605" s="535"/>
      <c r="AJ605" s="535"/>
      <c r="AK605" s="535"/>
      <c r="AL605" s="535"/>
      <c r="AM605" s="535"/>
      <c r="AN605" s="535"/>
      <c r="AO605" s="535"/>
      <c r="AP605" s="535"/>
      <c r="AQ605" s="535"/>
      <c r="AR605" s="535"/>
      <c r="AS605" s="535"/>
      <c r="AT605" s="535"/>
      <c r="AU605" s="535"/>
      <c r="AV605" s="535"/>
      <c r="AW605" s="535"/>
      <c r="AX605" s="535"/>
      <c r="AY605" s="535"/>
      <c r="AZ605" s="535"/>
      <c r="BA605" s="535"/>
      <c r="BB605" s="535"/>
      <c r="BC605" s="535"/>
      <c r="BD605" s="535"/>
      <c r="BE605" s="535"/>
      <c r="BF605" s="535"/>
      <c r="BG605" s="535"/>
      <c r="BH605" s="535"/>
      <c r="BI605" s="535"/>
      <c r="BJ605" s="535"/>
      <c r="BK605" s="535"/>
      <c r="BL605" s="535"/>
      <c r="BM605" s="535"/>
      <c r="BN605" s="535"/>
      <c r="BO605" s="535"/>
      <c r="BP605" s="535"/>
      <c r="BQ605" s="535"/>
      <c r="BR605" s="535"/>
      <c r="BS605" s="535"/>
      <c r="BT605" s="535"/>
    </row>
    <row r="606" spans="2:72">
      <c r="B606" s="535"/>
      <c r="C606" s="535"/>
      <c r="D606" s="535"/>
      <c r="E606" s="535"/>
      <c r="F606" s="493" t="e">
        <f>VLOOKUP(E606,'Trade Code'!A:B,2,FALSE)</f>
        <v>#N/A</v>
      </c>
      <c r="G606" s="535"/>
      <c r="H606" s="535"/>
      <c r="I606" s="535"/>
      <c r="J606" s="535"/>
      <c r="K606" s="535"/>
      <c r="L606" s="535"/>
      <c r="M606" s="535"/>
      <c r="N606" s="535"/>
      <c r="O606" s="535"/>
      <c r="P606" s="535"/>
      <c r="Q606" s="535"/>
      <c r="R606" s="535"/>
      <c r="S606" s="535"/>
      <c r="T606" s="535"/>
      <c r="U606" s="535"/>
      <c r="V606" s="535"/>
      <c r="W606" s="535"/>
      <c r="X606" s="535"/>
      <c r="Y606" s="535"/>
      <c r="Z606" s="535"/>
      <c r="AA606" s="535"/>
      <c r="AB606" s="535"/>
      <c r="AC606" s="535"/>
      <c r="AD606" s="535"/>
      <c r="AE606" s="535"/>
      <c r="AF606" s="535"/>
      <c r="AG606" s="535"/>
      <c r="AH606" s="535"/>
      <c r="AI606" s="535"/>
      <c r="AJ606" s="535"/>
      <c r="AK606" s="535"/>
      <c r="AL606" s="535"/>
      <c r="AM606" s="535"/>
      <c r="AN606" s="535"/>
      <c r="AO606" s="535"/>
      <c r="AP606" s="535"/>
      <c r="AQ606" s="535"/>
      <c r="AR606" s="535"/>
      <c r="AS606" s="535"/>
      <c r="AT606" s="535"/>
      <c r="AU606" s="535"/>
      <c r="AV606" s="535"/>
      <c r="AW606" s="535"/>
      <c r="AX606" s="535"/>
      <c r="AY606" s="535"/>
      <c r="AZ606" s="535"/>
      <c r="BA606" s="535"/>
      <c r="BB606" s="535"/>
      <c r="BC606" s="535"/>
      <c r="BD606" s="535"/>
      <c r="BE606" s="535"/>
      <c r="BF606" s="535"/>
      <c r="BG606" s="535"/>
      <c r="BH606" s="535"/>
      <c r="BI606" s="535"/>
      <c r="BJ606" s="535"/>
      <c r="BK606" s="535"/>
      <c r="BL606" s="535"/>
      <c r="BM606" s="535"/>
      <c r="BN606" s="535"/>
      <c r="BO606" s="535"/>
      <c r="BP606" s="535"/>
      <c r="BQ606" s="535"/>
      <c r="BR606" s="535"/>
      <c r="BS606" s="535"/>
      <c r="BT606" s="535"/>
    </row>
    <row r="607" spans="2:72">
      <c r="B607" s="535"/>
      <c r="C607" s="535"/>
      <c r="D607" s="535"/>
      <c r="E607" s="535"/>
      <c r="F607" s="493" t="e">
        <f>VLOOKUP(E607,'Trade Code'!A:B,2,FALSE)</f>
        <v>#N/A</v>
      </c>
      <c r="G607" s="535"/>
      <c r="H607" s="535"/>
      <c r="I607" s="535"/>
      <c r="J607" s="535"/>
      <c r="K607" s="535"/>
      <c r="L607" s="535"/>
      <c r="M607" s="535"/>
      <c r="N607" s="535"/>
      <c r="O607" s="535"/>
      <c r="P607" s="535"/>
      <c r="Q607" s="535"/>
      <c r="R607" s="535"/>
      <c r="S607" s="535"/>
      <c r="T607" s="535"/>
      <c r="U607" s="535"/>
      <c r="V607" s="535"/>
      <c r="W607" s="535"/>
      <c r="X607" s="535"/>
      <c r="Y607" s="535"/>
      <c r="Z607" s="535"/>
      <c r="AA607" s="535"/>
      <c r="AB607" s="535"/>
      <c r="AC607" s="535"/>
      <c r="AD607" s="535"/>
      <c r="AE607" s="535"/>
      <c r="AF607" s="535"/>
      <c r="AG607" s="535"/>
      <c r="AH607" s="535"/>
      <c r="AI607" s="535"/>
      <c r="AJ607" s="535"/>
      <c r="AK607" s="535"/>
      <c r="AL607" s="535"/>
      <c r="AM607" s="535"/>
      <c r="AN607" s="535"/>
      <c r="AO607" s="535"/>
      <c r="AP607" s="535"/>
      <c r="AQ607" s="535"/>
      <c r="AR607" s="535"/>
      <c r="AS607" s="535"/>
      <c r="AT607" s="535"/>
      <c r="AU607" s="535"/>
      <c r="AV607" s="535"/>
      <c r="AW607" s="535"/>
      <c r="AX607" s="535"/>
      <c r="AY607" s="535"/>
      <c r="AZ607" s="535"/>
      <c r="BA607" s="535"/>
      <c r="BB607" s="535"/>
      <c r="BC607" s="535"/>
      <c r="BD607" s="535"/>
      <c r="BE607" s="535"/>
      <c r="BF607" s="535"/>
      <c r="BG607" s="535"/>
      <c r="BH607" s="535"/>
      <c r="BI607" s="535"/>
      <c r="BJ607" s="535"/>
      <c r="BK607" s="535"/>
      <c r="BL607" s="535"/>
      <c r="BM607" s="535"/>
      <c r="BN607" s="535"/>
      <c r="BO607" s="535"/>
      <c r="BP607" s="535"/>
      <c r="BQ607" s="535"/>
      <c r="BR607" s="535"/>
      <c r="BS607" s="535"/>
      <c r="BT607" s="535"/>
    </row>
    <row r="608" spans="2:72">
      <c r="B608" s="535"/>
      <c r="C608" s="535"/>
      <c r="D608" s="535"/>
      <c r="E608" s="535"/>
      <c r="F608" s="493" t="e">
        <f>VLOOKUP(E608,'Trade Code'!A:B,2,FALSE)</f>
        <v>#N/A</v>
      </c>
      <c r="G608" s="535"/>
      <c r="H608" s="535"/>
      <c r="I608" s="535"/>
      <c r="J608" s="535"/>
      <c r="K608" s="535"/>
      <c r="L608" s="535"/>
      <c r="M608" s="535"/>
      <c r="N608" s="535"/>
      <c r="O608" s="535"/>
      <c r="P608" s="535"/>
      <c r="Q608" s="535"/>
      <c r="R608" s="535"/>
      <c r="S608" s="535"/>
      <c r="T608" s="535"/>
      <c r="U608" s="535"/>
      <c r="V608" s="535"/>
      <c r="W608" s="535"/>
      <c r="X608" s="535"/>
      <c r="Y608" s="535"/>
      <c r="Z608" s="535"/>
      <c r="AA608" s="535"/>
      <c r="AB608" s="535"/>
      <c r="AC608" s="535"/>
      <c r="AD608" s="535"/>
      <c r="AE608" s="535"/>
      <c r="AF608" s="535"/>
      <c r="AG608" s="535"/>
      <c r="AH608" s="535"/>
      <c r="AI608" s="535"/>
      <c r="AJ608" s="535"/>
      <c r="AK608" s="535"/>
      <c r="AL608" s="535"/>
      <c r="AM608" s="535"/>
      <c r="AN608" s="535"/>
      <c r="AO608" s="535"/>
      <c r="AP608" s="535"/>
      <c r="AQ608" s="535"/>
      <c r="AR608" s="535"/>
      <c r="AS608" s="535"/>
      <c r="AT608" s="535"/>
      <c r="AU608" s="535"/>
      <c r="AV608" s="535"/>
      <c r="AW608" s="535"/>
      <c r="AX608" s="535"/>
      <c r="AY608" s="535"/>
      <c r="AZ608" s="535"/>
      <c r="BA608" s="535"/>
      <c r="BB608" s="535"/>
      <c r="BC608" s="535"/>
      <c r="BD608" s="535"/>
      <c r="BE608" s="535"/>
      <c r="BF608" s="535"/>
      <c r="BG608" s="535"/>
      <c r="BH608" s="535"/>
      <c r="BI608" s="535"/>
      <c r="BJ608" s="535"/>
      <c r="BK608" s="535"/>
      <c r="BL608" s="535"/>
      <c r="BM608" s="535"/>
      <c r="BN608" s="535"/>
      <c r="BO608" s="535"/>
      <c r="BP608" s="535"/>
      <c r="BQ608" s="535"/>
      <c r="BR608" s="535"/>
      <c r="BS608" s="535"/>
      <c r="BT608" s="535"/>
    </row>
    <row r="609" spans="2:72">
      <c r="B609" s="535"/>
      <c r="C609" s="535"/>
      <c r="D609" s="535"/>
      <c r="E609" s="535"/>
      <c r="F609" s="493" t="e">
        <f>VLOOKUP(E609,'Trade Code'!A:B,2,FALSE)</f>
        <v>#N/A</v>
      </c>
      <c r="G609" s="535"/>
      <c r="H609" s="535"/>
      <c r="I609" s="535"/>
      <c r="J609" s="535"/>
      <c r="K609" s="535"/>
      <c r="L609" s="535"/>
      <c r="M609" s="535"/>
      <c r="N609" s="535"/>
      <c r="O609" s="535"/>
      <c r="P609" s="535"/>
      <c r="Q609" s="535"/>
      <c r="R609" s="535"/>
      <c r="S609" s="535"/>
      <c r="T609" s="535"/>
      <c r="U609" s="535"/>
      <c r="V609" s="535"/>
      <c r="W609" s="535"/>
      <c r="X609" s="535"/>
      <c r="Y609" s="535"/>
      <c r="Z609" s="535"/>
      <c r="AA609" s="535"/>
      <c r="AB609" s="535"/>
      <c r="AC609" s="535"/>
      <c r="AD609" s="535"/>
      <c r="AE609" s="535"/>
      <c r="AF609" s="535"/>
      <c r="AG609" s="535"/>
      <c r="AH609" s="535"/>
      <c r="AI609" s="535"/>
      <c r="AJ609" s="535"/>
      <c r="AK609" s="535"/>
      <c r="AL609" s="535"/>
      <c r="AM609" s="535"/>
      <c r="AN609" s="535"/>
      <c r="AO609" s="535"/>
      <c r="AP609" s="535"/>
      <c r="AQ609" s="535"/>
      <c r="AR609" s="535"/>
      <c r="AS609" s="535"/>
      <c r="AT609" s="535"/>
      <c r="AU609" s="535"/>
      <c r="AV609" s="535"/>
      <c r="AW609" s="535"/>
      <c r="AX609" s="535"/>
      <c r="AY609" s="535"/>
      <c r="AZ609" s="535"/>
      <c r="BA609" s="535"/>
      <c r="BB609" s="535"/>
      <c r="BC609" s="535"/>
      <c r="BD609" s="535"/>
      <c r="BE609" s="535"/>
      <c r="BF609" s="535"/>
      <c r="BG609" s="535"/>
      <c r="BH609" s="535"/>
      <c r="BI609" s="535"/>
      <c r="BJ609" s="535"/>
      <c r="BK609" s="535"/>
      <c r="BL609" s="535"/>
      <c r="BM609" s="535"/>
      <c r="BN609" s="535"/>
      <c r="BO609" s="535"/>
      <c r="BP609" s="535"/>
      <c r="BQ609" s="535"/>
      <c r="BR609" s="535"/>
      <c r="BS609" s="535"/>
      <c r="BT609" s="535"/>
    </row>
    <row r="610" spans="2:72">
      <c r="B610" s="535"/>
      <c r="C610" s="535"/>
      <c r="D610" s="535"/>
      <c r="E610" s="535"/>
      <c r="F610" s="493" t="e">
        <f>VLOOKUP(E610,'Trade Code'!A:B,2,FALSE)</f>
        <v>#N/A</v>
      </c>
      <c r="G610" s="535"/>
      <c r="H610" s="535"/>
      <c r="I610" s="535"/>
      <c r="J610" s="535"/>
      <c r="K610" s="535"/>
      <c r="L610" s="535"/>
      <c r="M610" s="535"/>
      <c r="N610" s="535"/>
      <c r="O610" s="535"/>
      <c r="P610" s="535"/>
      <c r="Q610" s="535"/>
      <c r="R610" s="535"/>
      <c r="S610" s="535"/>
      <c r="T610" s="535"/>
      <c r="U610" s="535"/>
      <c r="V610" s="535"/>
      <c r="W610" s="535"/>
      <c r="X610" s="535"/>
      <c r="Y610" s="535"/>
      <c r="Z610" s="535"/>
      <c r="AA610" s="535"/>
      <c r="AB610" s="535"/>
      <c r="AC610" s="535"/>
      <c r="AD610" s="535"/>
      <c r="AE610" s="535"/>
      <c r="AF610" s="535"/>
      <c r="AG610" s="535"/>
      <c r="AH610" s="535"/>
      <c r="AI610" s="535"/>
      <c r="AJ610" s="535"/>
      <c r="AK610" s="535"/>
      <c r="AL610" s="535"/>
      <c r="AM610" s="535"/>
      <c r="AN610" s="535"/>
      <c r="AO610" s="535"/>
      <c r="AP610" s="535"/>
      <c r="AQ610" s="535"/>
      <c r="AR610" s="535"/>
      <c r="AS610" s="535"/>
      <c r="AT610" s="535"/>
      <c r="AU610" s="535"/>
      <c r="AV610" s="535"/>
      <c r="AW610" s="535"/>
      <c r="AX610" s="535"/>
      <c r="AY610" s="535"/>
      <c r="AZ610" s="535"/>
      <c r="BA610" s="535"/>
      <c r="BB610" s="535"/>
      <c r="BC610" s="535"/>
      <c r="BD610" s="535"/>
      <c r="BE610" s="535"/>
      <c r="BF610" s="535"/>
      <c r="BG610" s="535"/>
      <c r="BH610" s="535"/>
      <c r="BI610" s="535"/>
      <c r="BJ610" s="535"/>
      <c r="BK610" s="535"/>
      <c r="BL610" s="535"/>
      <c r="BM610" s="535"/>
      <c r="BN610" s="535"/>
      <c r="BO610" s="535"/>
      <c r="BP610" s="535"/>
      <c r="BQ610" s="535"/>
      <c r="BR610" s="535"/>
      <c r="BS610" s="535"/>
      <c r="BT610" s="535"/>
    </row>
    <row r="611" spans="2:72">
      <c r="B611" s="535"/>
      <c r="C611" s="535"/>
      <c r="D611" s="535"/>
      <c r="E611" s="535"/>
      <c r="F611" s="493" t="e">
        <f>VLOOKUP(E611,'Trade Code'!A:B,2,FALSE)</f>
        <v>#N/A</v>
      </c>
      <c r="G611" s="535"/>
      <c r="H611" s="535"/>
      <c r="I611" s="535"/>
      <c r="J611" s="535"/>
      <c r="K611" s="535"/>
      <c r="L611" s="535"/>
      <c r="M611" s="535"/>
      <c r="N611" s="535"/>
      <c r="O611" s="535"/>
      <c r="P611" s="535"/>
      <c r="Q611" s="535"/>
      <c r="R611" s="535"/>
      <c r="S611" s="535"/>
      <c r="T611" s="535"/>
      <c r="U611" s="535"/>
      <c r="V611" s="535"/>
      <c r="W611" s="535"/>
      <c r="X611" s="535"/>
      <c r="Y611" s="535"/>
      <c r="Z611" s="535"/>
      <c r="AA611" s="535"/>
      <c r="AB611" s="535"/>
      <c r="AC611" s="535"/>
      <c r="AD611" s="535"/>
      <c r="AE611" s="535"/>
      <c r="AF611" s="535"/>
      <c r="AG611" s="535"/>
      <c r="AH611" s="535"/>
      <c r="AI611" s="535"/>
      <c r="AJ611" s="535"/>
      <c r="AK611" s="535"/>
      <c r="AL611" s="535"/>
      <c r="AM611" s="535"/>
      <c r="AN611" s="535"/>
      <c r="AO611" s="535"/>
      <c r="AP611" s="535"/>
      <c r="AQ611" s="535"/>
      <c r="AR611" s="535"/>
      <c r="AS611" s="535"/>
      <c r="AT611" s="535"/>
      <c r="AU611" s="535"/>
      <c r="AV611" s="535"/>
      <c r="AW611" s="535"/>
      <c r="AX611" s="535"/>
      <c r="AY611" s="535"/>
      <c r="AZ611" s="535"/>
      <c r="BA611" s="535"/>
      <c r="BB611" s="535"/>
      <c r="BC611" s="535"/>
      <c r="BD611" s="535"/>
      <c r="BE611" s="535"/>
      <c r="BF611" s="535"/>
      <c r="BG611" s="535"/>
      <c r="BH611" s="535"/>
      <c r="BI611" s="535"/>
      <c r="BJ611" s="535"/>
      <c r="BK611" s="535"/>
      <c r="BL611" s="535"/>
      <c r="BM611" s="535"/>
      <c r="BN611" s="535"/>
      <c r="BO611" s="535"/>
      <c r="BP611" s="535"/>
      <c r="BQ611" s="535"/>
      <c r="BR611" s="535"/>
      <c r="BS611" s="535"/>
      <c r="BT611" s="535"/>
    </row>
    <row r="612" spans="2:72">
      <c r="B612" s="535"/>
      <c r="C612" s="535"/>
      <c r="D612" s="535"/>
      <c r="E612" s="535"/>
      <c r="F612" s="493" t="e">
        <f>VLOOKUP(E612,'Trade Code'!A:B,2,FALSE)</f>
        <v>#N/A</v>
      </c>
      <c r="G612" s="535"/>
      <c r="H612" s="535"/>
      <c r="I612" s="535"/>
      <c r="J612" s="535"/>
      <c r="K612" s="535"/>
      <c r="L612" s="535"/>
      <c r="M612" s="535"/>
      <c r="N612" s="535"/>
      <c r="O612" s="535"/>
      <c r="P612" s="535"/>
      <c r="Q612" s="535"/>
      <c r="R612" s="535"/>
      <c r="S612" s="535"/>
      <c r="T612" s="535"/>
      <c r="U612" s="535"/>
      <c r="V612" s="535"/>
      <c r="W612" s="535"/>
      <c r="X612" s="535"/>
      <c r="Y612" s="535"/>
      <c r="Z612" s="535"/>
      <c r="AA612" s="535"/>
      <c r="AB612" s="535"/>
      <c r="AC612" s="535"/>
      <c r="AD612" s="535"/>
      <c r="AE612" s="535"/>
      <c r="AF612" s="535"/>
      <c r="AG612" s="535"/>
      <c r="AH612" s="535"/>
      <c r="AI612" s="535"/>
      <c r="AJ612" s="535"/>
      <c r="AK612" s="535"/>
      <c r="AL612" s="535"/>
      <c r="AM612" s="535"/>
      <c r="AN612" s="535"/>
      <c r="AO612" s="535"/>
      <c r="AP612" s="535"/>
      <c r="AQ612" s="535"/>
      <c r="AR612" s="535"/>
      <c r="AS612" s="535"/>
      <c r="AT612" s="535"/>
      <c r="AU612" s="535"/>
      <c r="AV612" s="535"/>
      <c r="AW612" s="535"/>
      <c r="AX612" s="535"/>
      <c r="AY612" s="535"/>
      <c r="AZ612" s="535"/>
      <c r="BA612" s="535"/>
      <c r="BB612" s="535"/>
      <c r="BC612" s="535"/>
      <c r="BD612" s="535"/>
      <c r="BE612" s="535"/>
      <c r="BF612" s="535"/>
      <c r="BG612" s="535"/>
      <c r="BH612" s="535"/>
      <c r="BI612" s="535"/>
      <c r="BJ612" s="535"/>
      <c r="BK612" s="535"/>
      <c r="BL612" s="535"/>
      <c r="BM612" s="535"/>
      <c r="BN612" s="535"/>
      <c r="BO612" s="535"/>
      <c r="BP612" s="535"/>
      <c r="BQ612" s="535"/>
      <c r="BR612" s="535"/>
      <c r="BS612" s="535"/>
      <c r="BT612" s="535"/>
    </row>
    <row r="613" spans="2:72">
      <c r="B613" s="535"/>
      <c r="C613" s="535"/>
      <c r="D613" s="535"/>
      <c r="E613" s="535"/>
      <c r="F613" s="493" t="e">
        <f>VLOOKUP(E613,'Trade Code'!A:B,2,FALSE)</f>
        <v>#N/A</v>
      </c>
      <c r="G613" s="535"/>
      <c r="H613" s="535"/>
      <c r="I613" s="535"/>
      <c r="J613" s="535"/>
      <c r="K613" s="535"/>
      <c r="L613" s="535"/>
      <c r="M613" s="535"/>
      <c r="N613" s="535"/>
      <c r="O613" s="535"/>
      <c r="P613" s="535"/>
      <c r="Q613" s="535"/>
      <c r="R613" s="535"/>
      <c r="S613" s="535"/>
      <c r="T613" s="535"/>
      <c r="U613" s="535"/>
      <c r="V613" s="535"/>
      <c r="W613" s="535"/>
      <c r="X613" s="535"/>
      <c r="Y613" s="535"/>
      <c r="Z613" s="535"/>
      <c r="AA613" s="535"/>
      <c r="AB613" s="535"/>
      <c r="AC613" s="535"/>
      <c r="AD613" s="535"/>
      <c r="AE613" s="535"/>
      <c r="AF613" s="535"/>
      <c r="AG613" s="535"/>
      <c r="AH613" s="535"/>
      <c r="AI613" s="535"/>
      <c r="AJ613" s="535"/>
      <c r="AK613" s="535"/>
      <c r="AL613" s="535"/>
      <c r="AM613" s="535"/>
      <c r="AN613" s="535"/>
      <c r="AO613" s="535"/>
      <c r="AP613" s="535"/>
      <c r="AQ613" s="535"/>
      <c r="AR613" s="535"/>
      <c r="AS613" s="535"/>
      <c r="AT613" s="535"/>
      <c r="AU613" s="535"/>
      <c r="AV613" s="535"/>
      <c r="AW613" s="535"/>
      <c r="AX613" s="535"/>
      <c r="AY613" s="535"/>
      <c r="AZ613" s="535"/>
      <c r="BA613" s="535"/>
      <c r="BB613" s="535"/>
      <c r="BC613" s="535"/>
      <c r="BD613" s="535"/>
      <c r="BE613" s="535"/>
      <c r="BF613" s="535"/>
      <c r="BG613" s="535"/>
      <c r="BH613" s="535"/>
      <c r="BI613" s="535"/>
      <c r="BJ613" s="535"/>
      <c r="BK613" s="535"/>
      <c r="BL613" s="535"/>
      <c r="BM613" s="535"/>
      <c r="BN613" s="535"/>
      <c r="BO613" s="535"/>
      <c r="BP613" s="535"/>
      <c r="BQ613" s="535"/>
      <c r="BR613" s="535"/>
      <c r="BS613" s="535"/>
      <c r="BT613" s="535"/>
    </row>
    <row r="614" spans="2:72">
      <c r="B614" s="535"/>
      <c r="C614" s="535"/>
      <c r="D614" s="535"/>
      <c r="E614" s="535"/>
      <c r="F614" s="493" t="e">
        <f>VLOOKUP(E614,'Trade Code'!A:B,2,FALSE)</f>
        <v>#N/A</v>
      </c>
      <c r="G614" s="535"/>
      <c r="H614" s="535"/>
      <c r="I614" s="535"/>
      <c r="J614" s="535"/>
      <c r="K614" s="535"/>
      <c r="L614" s="535"/>
      <c r="M614" s="535"/>
      <c r="N614" s="535"/>
      <c r="O614" s="535"/>
      <c r="P614" s="535"/>
      <c r="Q614" s="535"/>
      <c r="R614" s="535"/>
      <c r="S614" s="535"/>
      <c r="T614" s="535"/>
      <c r="U614" s="535"/>
      <c r="V614" s="535"/>
      <c r="W614" s="535"/>
      <c r="X614" s="535"/>
      <c r="Y614" s="535"/>
      <c r="Z614" s="535"/>
      <c r="AA614" s="535"/>
      <c r="AB614" s="535"/>
      <c r="AC614" s="535"/>
      <c r="AD614" s="535"/>
      <c r="AE614" s="535"/>
      <c r="AF614" s="535"/>
      <c r="AG614" s="535"/>
      <c r="AH614" s="535"/>
      <c r="AI614" s="535"/>
      <c r="AJ614" s="535"/>
      <c r="AK614" s="535"/>
      <c r="AL614" s="535"/>
      <c r="AM614" s="535"/>
      <c r="AN614" s="535"/>
      <c r="AO614" s="535"/>
      <c r="AP614" s="535"/>
      <c r="AQ614" s="535"/>
      <c r="AR614" s="535"/>
      <c r="AS614" s="535"/>
      <c r="AT614" s="535"/>
      <c r="AU614" s="535"/>
      <c r="AV614" s="535"/>
      <c r="AW614" s="535"/>
      <c r="AX614" s="535"/>
      <c r="AY614" s="535"/>
      <c r="AZ614" s="535"/>
      <c r="BA614" s="535"/>
      <c r="BB614" s="535"/>
      <c r="BC614" s="535"/>
      <c r="BD614" s="535"/>
      <c r="BE614" s="535"/>
      <c r="BF614" s="535"/>
      <c r="BG614" s="535"/>
      <c r="BH614" s="535"/>
      <c r="BI614" s="535"/>
      <c r="BJ614" s="535"/>
      <c r="BK614" s="535"/>
      <c r="BL614" s="535"/>
      <c r="BM614" s="535"/>
      <c r="BN614" s="535"/>
      <c r="BO614" s="535"/>
      <c r="BP614" s="535"/>
      <c r="BQ614" s="535"/>
      <c r="BR614" s="535"/>
      <c r="BS614" s="535"/>
      <c r="BT614" s="535"/>
    </row>
    <row r="615" spans="2:72">
      <c r="B615" s="535"/>
      <c r="C615" s="535"/>
      <c r="D615" s="535"/>
      <c r="E615" s="535"/>
      <c r="F615" s="493" t="e">
        <f>VLOOKUP(E615,'Trade Code'!A:B,2,FALSE)</f>
        <v>#N/A</v>
      </c>
      <c r="G615" s="535"/>
      <c r="H615" s="535"/>
      <c r="I615" s="535"/>
      <c r="J615" s="535"/>
      <c r="K615" s="535"/>
      <c r="L615" s="535"/>
      <c r="M615" s="535"/>
      <c r="N615" s="535"/>
      <c r="O615" s="535"/>
      <c r="P615" s="535"/>
      <c r="Q615" s="535"/>
      <c r="R615" s="535"/>
      <c r="S615" s="535"/>
      <c r="T615" s="535"/>
      <c r="U615" s="535"/>
      <c r="V615" s="535"/>
      <c r="W615" s="535"/>
      <c r="X615" s="535"/>
      <c r="Y615" s="535"/>
      <c r="Z615" s="535"/>
      <c r="AA615" s="535"/>
      <c r="AB615" s="535"/>
      <c r="AC615" s="535"/>
      <c r="AD615" s="535"/>
      <c r="AE615" s="535"/>
      <c r="AF615" s="535"/>
      <c r="AG615" s="535"/>
      <c r="AH615" s="535"/>
      <c r="AI615" s="535"/>
      <c r="AJ615" s="535"/>
      <c r="AK615" s="535"/>
      <c r="AL615" s="535"/>
      <c r="AM615" s="535"/>
      <c r="AN615" s="535"/>
      <c r="AO615" s="535"/>
      <c r="AP615" s="535"/>
      <c r="AQ615" s="535"/>
      <c r="AR615" s="535"/>
      <c r="AS615" s="535"/>
      <c r="AT615" s="535"/>
      <c r="AU615" s="535"/>
      <c r="AV615" s="535"/>
      <c r="AW615" s="535"/>
      <c r="AX615" s="535"/>
      <c r="AY615" s="535"/>
      <c r="AZ615" s="535"/>
      <c r="BA615" s="535"/>
      <c r="BB615" s="535"/>
      <c r="BC615" s="535"/>
      <c r="BD615" s="535"/>
      <c r="BE615" s="535"/>
      <c r="BF615" s="535"/>
      <c r="BG615" s="535"/>
      <c r="BH615" s="535"/>
      <c r="BI615" s="535"/>
      <c r="BJ615" s="535"/>
      <c r="BK615" s="535"/>
      <c r="BL615" s="535"/>
      <c r="BM615" s="535"/>
      <c r="BN615" s="535"/>
      <c r="BO615" s="535"/>
      <c r="BP615" s="535"/>
      <c r="BQ615" s="535"/>
      <c r="BR615" s="535"/>
      <c r="BS615" s="535"/>
      <c r="BT615" s="535"/>
    </row>
    <row r="616" spans="2:72">
      <c r="B616" s="535"/>
      <c r="C616" s="535"/>
      <c r="D616" s="535"/>
      <c r="E616" s="535"/>
      <c r="F616" s="493" t="e">
        <f>VLOOKUP(E616,'Trade Code'!A:B,2,FALSE)</f>
        <v>#N/A</v>
      </c>
      <c r="G616" s="535"/>
      <c r="H616" s="535"/>
      <c r="I616" s="535"/>
      <c r="J616" s="535"/>
      <c r="K616" s="535"/>
      <c r="L616" s="535"/>
      <c r="M616" s="535"/>
      <c r="N616" s="535"/>
      <c r="O616" s="535"/>
      <c r="P616" s="535"/>
      <c r="Q616" s="535"/>
      <c r="R616" s="535"/>
      <c r="S616" s="535"/>
      <c r="T616" s="535"/>
      <c r="U616" s="535"/>
      <c r="V616" s="535"/>
      <c r="W616" s="535"/>
      <c r="X616" s="535"/>
      <c r="Y616" s="535"/>
      <c r="Z616" s="535"/>
      <c r="AA616" s="535"/>
      <c r="AB616" s="535"/>
      <c r="AC616" s="535"/>
      <c r="AD616" s="535"/>
      <c r="AE616" s="535"/>
      <c r="AF616" s="535"/>
      <c r="AG616" s="535"/>
      <c r="AH616" s="535"/>
      <c r="AI616" s="535"/>
      <c r="AJ616" s="535"/>
      <c r="AK616" s="535"/>
      <c r="AL616" s="535"/>
      <c r="AM616" s="535"/>
      <c r="AN616" s="535"/>
      <c r="AO616" s="535"/>
      <c r="AP616" s="535"/>
      <c r="AQ616" s="535"/>
      <c r="AR616" s="535"/>
      <c r="AS616" s="535"/>
      <c r="AT616" s="535"/>
      <c r="AU616" s="535"/>
      <c r="AV616" s="535"/>
      <c r="AW616" s="535"/>
      <c r="AX616" s="535"/>
      <c r="AY616" s="535"/>
      <c r="AZ616" s="535"/>
      <c r="BA616" s="535"/>
      <c r="BB616" s="535"/>
      <c r="BC616" s="535"/>
      <c r="BD616" s="535"/>
      <c r="BE616" s="535"/>
      <c r="BF616" s="535"/>
      <c r="BG616" s="535"/>
      <c r="BH616" s="535"/>
      <c r="BI616" s="535"/>
      <c r="BJ616" s="535"/>
      <c r="BK616" s="535"/>
      <c r="BL616" s="535"/>
      <c r="BM616" s="535"/>
      <c r="BN616" s="535"/>
      <c r="BO616" s="535"/>
      <c r="BP616" s="535"/>
      <c r="BQ616" s="535"/>
      <c r="BR616" s="535"/>
      <c r="BS616" s="535"/>
      <c r="BT616" s="535"/>
    </row>
    <row r="617" spans="2:72">
      <c r="B617" s="535"/>
      <c r="C617" s="535"/>
      <c r="D617" s="535"/>
      <c r="E617" s="535"/>
      <c r="F617" s="493" t="e">
        <f>VLOOKUP(E617,'Trade Code'!A:B,2,FALSE)</f>
        <v>#N/A</v>
      </c>
      <c r="G617" s="535"/>
      <c r="H617" s="535"/>
      <c r="I617" s="535"/>
      <c r="J617" s="535"/>
      <c r="K617" s="535"/>
      <c r="L617" s="535"/>
      <c r="M617" s="535"/>
      <c r="N617" s="535"/>
      <c r="O617" s="535"/>
      <c r="P617" s="535"/>
      <c r="Q617" s="535"/>
      <c r="R617" s="535"/>
      <c r="S617" s="535"/>
      <c r="T617" s="535"/>
      <c r="U617" s="535"/>
      <c r="V617" s="535"/>
      <c r="W617" s="535"/>
      <c r="X617" s="535"/>
      <c r="Y617" s="535"/>
      <c r="Z617" s="535"/>
      <c r="AA617" s="535"/>
      <c r="AB617" s="535"/>
      <c r="AC617" s="535"/>
      <c r="AD617" s="535"/>
      <c r="AE617" s="535"/>
      <c r="AF617" s="535"/>
      <c r="AG617" s="535"/>
      <c r="AH617" s="535"/>
      <c r="AI617" s="535"/>
      <c r="AJ617" s="535"/>
      <c r="AK617" s="535"/>
      <c r="AL617" s="535"/>
      <c r="AM617" s="535"/>
      <c r="AN617" s="535"/>
      <c r="AO617" s="535"/>
      <c r="AP617" s="535"/>
      <c r="AQ617" s="535"/>
      <c r="AR617" s="535"/>
      <c r="AS617" s="535"/>
      <c r="AT617" s="535"/>
      <c r="AU617" s="535"/>
      <c r="AV617" s="535"/>
      <c r="AW617" s="535"/>
      <c r="AX617" s="535"/>
      <c r="AY617" s="535"/>
      <c r="AZ617" s="535"/>
      <c r="BA617" s="535"/>
      <c r="BB617" s="535"/>
      <c r="BC617" s="535"/>
      <c r="BD617" s="535"/>
      <c r="BE617" s="535"/>
      <c r="BF617" s="535"/>
      <c r="BG617" s="535"/>
      <c r="BH617" s="535"/>
      <c r="BI617" s="535"/>
      <c r="BJ617" s="535"/>
      <c r="BK617" s="535"/>
      <c r="BL617" s="535"/>
      <c r="BM617" s="535"/>
      <c r="BN617" s="535"/>
      <c r="BO617" s="535"/>
      <c r="BP617" s="535"/>
      <c r="BQ617" s="535"/>
      <c r="BR617" s="535"/>
      <c r="BS617" s="535"/>
      <c r="BT617" s="535"/>
    </row>
    <row r="618" spans="2:72">
      <c r="B618" s="535"/>
      <c r="C618" s="535"/>
      <c r="D618" s="535"/>
      <c r="E618" s="535"/>
      <c r="F618" s="493" t="e">
        <f>VLOOKUP(E618,'Trade Code'!A:B,2,FALSE)</f>
        <v>#N/A</v>
      </c>
      <c r="G618" s="535"/>
      <c r="H618" s="535"/>
      <c r="I618" s="535"/>
      <c r="J618" s="535"/>
      <c r="K618" s="535"/>
      <c r="L618" s="535"/>
      <c r="M618" s="535"/>
      <c r="N618" s="535"/>
      <c r="O618" s="535"/>
      <c r="P618" s="535"/>
      <c r="Q618" s="535"/>
      <c r="R618" s="535"/>
      <c r="S618" s="535"/>
      <c r="T618" s="535"/>
      <c r="U618" s="535"/>
      <c r="V618" s="535"/>
      <c r="W618" s="535"/>
      <c r="X618" s="535"/>
      <c r="Y618" s="535"/>
      <c r="Z618" s="535"/>
      <c r="AA618" s="535"/>
      <c r="AB618" s="535"/>
      <c r="AC618" s="535"/>
      <c r="AD618" s="535"/>
      <c r="AE618" s="535"/>
      <c r="AF618" s="535"/>
      <c r="AG618" s="535"/>
      <c r="AH618" s="535"/>
      <c r="AI618" s="535"/>
      <c r="AJ618" s="535"/>
      <c r="AK618" s="535"/>
      <c r="AL618" s="535"/>
      <c r="AM618" s="535"/>
      <c r="AN618" s="535"/>
      <c r="AO618" s="535"/>
      <c r="AP618" s="535"/>
      <c r="AQ618" s="535"/>
      <c r="AR618" s="535"/>
      <c r="AS618" s="535"/>
      <c r="AT618" s="535"/>
      <c r="AU618" s="535"/>
      <c r="AV618" s="535"/>
      <c r="AW618" s="535"/>
      <c r="AX618" s="535"/>
      <c r="AY618" s="535"/>
      <c r="AZ618" s="535"/>
      <c r="BA618" s="535"/>
      <c r="BB618" s="535"/>
      <c r="BC618" s="535"/>
      <c r="BD618" s="535"/>
      <c r="BE618" s="535"/>
      <c r="BF618" s="535"/>
      <c r="BG618" s="535"/>
      <c r="BH618" s="535"/>
      <c r="BI618" s="535"/>
      <c r="BJ618" s="535"/>
      <c r="BK618" s="535"/>
      <c r="BL618" s="535"/>
      <c r="BM618" s="535"/>
      <c r="BN618" s="535"/>
      <c r="BO618" s="535"/>
      <c r="BP618" s="535"/>
      <c r="BQ618" s="535"/>
      <c r="BR618" s="535"/>
      <c r="BS618" s="535"/>
      <c r="BT618" s="535"/>
    </row>
    <row r="619" spans="2:72">
      <c r="B619" s="535"/>
      <c r="C619" s="535"/>
      <c r="D619" s="535"/>
      <c r="E619" s="535"/>
      <c r="F619" s="493" t="e">
        <f>VLOOKUP(E619,'Trade Code'!A:B,2,FALSE)</f>
        <v>#N/A</v>
      </c>
      <c r="G619" s="535"/>
      <c r="H619" s="535"/>
      <c r="I619" s="535"/>
      <c r="J619" s="535"/>
      <c r="K619" s="535"/>
      <c r="L619" s="535"/>
      <c r="M619" s="535"/>
      <c r="N619" s="535"/>
      <c r="O619" s="535"/>
      <c r="P619" s="535"/>
      <c r="Q619" s="535"/>
      <c r="R619" s="535"/>
      <c r="S619" s="535"/>
      <c r="T619" s="535"/>
      <c r="U619" s="535"/>
      <c r="V619" s="535"/>
      <c r="W619" s="535"/>
      <c r="X619" s="535"/>
      <c r="Y619" s="535"/>
      <c r="Z619" s="535"/>
      <c r="AA619" s="535"/>
      <c r="AB619" s="535"/>
      <c r="AC619" s="535"/>
      <c r="AD619" s="535"/>
      <c r="AE619" s="535"/>
      <c r="AF619" s="535"/>
      <c r="AG619" s="535"/>
      <c r="AH619" s="535"/>
      <c r="AI619" s="535"/>
      <c r="AJ619" s="535"/>
      <c r="AK619" s="535"/>
      <c r="AL619" s="535"/>
      <c r="AM619" s="535"/>
      <c r="AN619" s="535"/>
      <c r="AO619" s="535"/>
      <c r="AP619" s="535"/>
      <c r="AQ619" s="535"/>
      <c r="AR619" s="535"/>
      <c r="AS619" s="535"/>
      <c r="AT619" s="535"/>
      <c r="AU619" s="535"/>
      <c r="AV619" s="535"/>
      <c r="AW619" s="535"/>
      <c r="AX619" s="535"/>
      <c r="AY619" s="535"/>
      <c r="AZ619" s="535"/>
      <c r="BA619" s="535"/>
      <c r="BB619" s="535"/>
      <c r="BC619" s="535"/>
      <c r="BD619" s="535"/>
      <c r="BE619" s="535"/>
      <c r="BF619" s="535"/>
      <c r="BG619" s="535"/>
      <c r="BH619" s="535"/>
      <c r="BI619" s="535"/>
      <c r="BJ619" s="535"/>
      <c r="BK619" s="535"/>
      <c r="BL619" s="535"/>
      <c r="BM619" s="535"/>
      <c r="BN619" s="535"/>
      <c r="BO619" s="535"/>
      <c r="BP619" s="535"/>
      <c r="BQ619" s="535"/>
      <c r="BR619" s="535"/>
      <c r="BS619" s="535"/>
      <c r="BT619" s="535"/>
    </row>
    <row r="620" spans="2:72">
      <c r="B620" s="535"/>
      <c r="C620" s="535"/>
      <c r="D620" s="535"/>
      <c r="E620" s="535"/>
      <c r="F620" s="493" t="e">
        <f>VLOOKUP(E620,'Trade Code'!A:B,2,FALSE)</f>
        <v>#N/A</v>
      </c>
      <c r="G620" s="535"/>
      <c r="H620" s="535"/>
      <c r="I620" s="535"/>
      <c r="J620" s="535"/>
      <c r="K620" s="535"/>
      <c r="L620" s="535"/>
      <c r="M620" s="535"/>
      <c r="N620" s="535"/>
      <c r="O620" s="535"/>
      <c r="P620" s="535"/>
      <c r="Q620" s="535"/>
      <c r="R620" s="535"/>
      <c r="S620" s="535"/>
      <c r="T620" s="535"/>
      <c r="U620" s="535"/>
      <c r="V620" s="535"/>
      <c r="W620" s="535"/>
      <c r="X620" s="535"/>
      <c r="Y620" s="535"/>
      <c r="Z620" s="535"/>
      <c r="AA620" s="535"/>
      <c r="AB620" s="535"/>
      <c r="AC620" s="535"/>
      <c r="AD620" s="535"/>
      <c r="AE620" s="535"/>
      <c r="AF620" s="535"/>
      <c r="AG620" s="535"/>
      <c r="AH620" s="535"/>
      <c r="AI620" s="535"/>
      <c r="AJ620" s="535"/>
      <c r="AK620" s="535"/>
      <c r="AL620" s="535"/>
      <c r="AM620" s="535"/>
      <c r="AN620" s="535"/>
      <c r="AO620" s="535"/>
      <c r="AP620" s="535"/>
      <c r="AQ620" s="535"/>
      <c r="AR620" s="535"/>
      <c r="AS620" s="535"/>
      <c r="AT620" s="535"/>
      <c r="AU620" s="535"/>
      <c r="AV620" s="535"/>
      <c r="AW620" s="535"/>
      <c r="AX620" s="535"/>
      <c r="AY620" s="535"/>
      <c r="AZ620" s="535"/>
      <c r="BA620" s="535"/>
      <c r="BB620" s="535"/>
      <c r="BC620" s="535"/>
      <c r="BD620" s="535"/>
      <c r="BE620" s="535"/>
      <c r="BF620" s="535"/>
      <c r="BG620" s="535"/>
      <c r="BH620" s="535"/>
      <c r="BI620" s="535"/>
      <c r="BJ620" s="535"/>
      <c r="BK620" s="535"/>
      <c r="BL620" s="535"/>
      <c r="BM620" s="535"/>
      <c r="BN620" s="535"/>
      <c r="BO620" s="535"/>
      <c r="BP620" s="535"/>
      <c r="BQ620" s="535"/>
      <c r="BR620" s="535"/>
      <c r="BS620" s="535"/>
      <c r="BT620" s="535"/>
    </row>
    <row r="621" spans="2:72">
      <c r="B621" s="535"/>
      <c r="C621" s="535"/>
      <c r="D621" s="535"/>
      <c r="E621" s="535"/>
      <c r="F621" s="493" t="e">
        <f>VLOOKUP(E621,'Trade Code'!A:B,2,FALSE)</f>
        <v>#N/A</v>
      </c>
      <c r="G621" s="535"/>
      <c r="H621" s="535"/>
      <c r="I621" s="535"/>
      <c r="J621" s="535"/>
      <c r="K621" s="535"/>
      <c r="L621" s="535"/>
      <c r="M621" s="535"/>
      <c r="N621" s="535"/>
      <c r="O621" s="535"/>
      <c r="P621" s="535"/>
      <c r="Q621" s="535"/>
      <c r="R621" s="535"/>
      <c r="S621" s="535"/>
      <c r="T621" s="535"/>
      <c r="U621" s="535"/>
      <c r="V621" s="535"/>
      <c r="W621" s="535"/>
      <c r="X621" s="535"/>
      <c r="Y621" s="535"/>
      <c r="Z621" s="535"/>
      <c r="AA621" s="535"/>
      <c r="AB621" s="535"/>
      <c r="AC621" s="535"/>
      <c r="AD621" s="535"/>
      <c r="AE621" s="535"/>
      <c r="AF621" s="535"/>
      <c r="AG621" s="535"/>
      <c r="AH621" s="535"/>
      <c r="AI621" s="535"/>
      <c r="AJ621" s="535"/>
      <c r="AK621" s="535"/>
      <c r="AL621" s="535"/>
      <c r="AM621" s="535"/>
      <c r="AN621" s="535"/>
      <c r="AO621" s="535"/>
      <c r="AP621" s="535"/>
      <c r="AQ621" s="535"/>
      <c r="AR621" s="535"/>
      <c r="AS621" s="535"/>
      <c r="AT621" s="535"/>
      <c r="AU621" s="535"/>
      <c r="AV621" s="535"/>
      <c r="AW621" s="535"/>
      <c r="AX621" s="535"/>
      <c r="AY621" s="535"/>
      <c r="AZ621" s="535"/>
      <c r="BA621" s="535"/>
      <c r="BB621" s="535"/>
      <c r="BC621" s="535"/>
      <c r="BD621" s="535"/>
      <c r="BE621" s="535"/>
      <c r="BF621" s="535"/>
      <c r="BG621" s="535"/>
      <c r="BH621" s="535"/>
      <c r="BI621" s="535"/>
      <c r="BJ621" s="535"/>
      <c r="BK621" s="535"/>
      <c r="BL621" s="535"/>
      <c r="BM621" s="535"/>
      <c r="BN621" s="535"/>
      <c r="BO621" s="535"/>
      <c r="BP621" s="535"/>
      <c r="BQ621" s="535"/>
      <c r="BR621" s="535"/>
      <c r="BS621" s="535"/>
      <c r="BT621" s="535"/>
    </row>
    <row r="622" spans="2:72">
      <c r="B622" s="535"/>
      <c r="C622" s="535"/>
      <c r="D622" s="535"/>
      <c r="E622" s="535"/>
      <c r="F622" s="493" t="e">
        <f>VLOOKUP(E622,'Trade Code'!A:B,2,FALSE)</f>
        <v>#N/A</v>
      </c>
      <c r="G622" s="535"/>
      <c r="H622" s="535"/>
      <c r="I622" s="535"/>
      <c r="J622" s="535"/>
      <c r="K622" s="535"/>
      <c r="L622" s="535"/>
      <c r="M622" s="535"/>
      <c r="N622" s="535"/>
      <c r="O622" s="535"/>
      <c r="P622" s="535"/>
      <c r="Q622" s="535"/>
      <c r="R622" s="535"/>
      <c r="S622" s="535"/>
      <c r="T622" s="535"/>
      <c r="U622" s="535"/>
      <c r="V622" s="535"/>
      <c r="W622" s="535"/>
      <c r="X622" s="535"/>
      <c r="Y622" s="535"/>
      <c r="Z622" s="535"/>
      <c r="AA622" s="535"/>
      <c r="AB622" s="535"/>
      <c r="AC622" s="535"/>
      <c r="AD622" s="535"/>
      <c r="AE622" s="535"/>
      <c r="AF622" s="535"/>
      <c r="AG622" s="535"/>
      <c r="AH622" s="535"/>
      <c r="AI622" s="535"/>
      <c r="AJ622" s="535"/>
      <c r="AK622" s="535"/>
      <c r="AL622" s="535"/>
      <c r="AM622" s="535"/>
      <c r="AN622" s="535"/>
      <c r="AO622" s="535"/>
      <c r="AP622" s="535"/>
      <c r="AQ622" s="535"/>
      <c r="AR622" s="535"/>
      <c r="AS622" s="535"/>
      <c r="AT622" s="535"/>
      <c r="AU622" s="535"/>
      <c r="AV622" s="535"/>
      <c r="AW622" s="535"/>
      <c r="AX622" s="535"/>
      <c r="AY622" s="535"/>
      <c r="AZ622" s="535"/>
      <c r="BA622" s="535"/>
      <c r="BB622" s="535"/>
      <c r="BC622" s="535"/>
      <c r="BD622" s="535"/>
      <c r="BE622" s="535"/>
      <c r="BF622" s="535"/>
      <c r="BG622" s="535"/>
      <c r="BH622" s="535"/>
      <c r="BI622" s="535"/>
      <c r="BJ622" s="535"/>
      <c r="BK622" s="535"/>
      <c r="BL622" s="535"/>
      <c r="BM622" s="535"/>
      <c r="BN622" s="535"/>
      <c r="BO622" s="535"/>
      <c r="BP622" s="535"/>
      <c r="BQ622" s="535"/>
      <c r="BR622" s="535"/>
      <c r="BS622" s="535"/>
      <c r="BT622" s="535"/>
    </row>
    <row r="623" spans="2:72">
      <c r="B623" s="535"/>
      <c r="C623" s="535"/>
      <c r="D623" s="535"/>
      <c r="E623" s="535"/>
      <c r="F623" s="493" t="e">
        <f>VLOOKUP(E623,'Trade Code'!A:B,2,FALSE)</f>
        <v>#N/A</v>
      </c>
      <c r="G623" s="535"/>
      <c r="H623" s="535"/>
      <c r="I623" s="535"/>
      <c r="J623" s="535"/>
      <c r="K623" s="535"/>
      <c r="L623" s="535"/>
      <c r="M623" s="535"/>
      <c r="N623" s="535"/>
      <c r="O623" s="535"/>
      <c r="P623" s="535"/>
      <c r="Q623" s="535"/>
      <c r="R623" s="535"/>
      <c r="S623" s="535"/>
      <c r="T623" s="535"/>
      <c r="U623" s="535"/>
      <c r="V623" s="535"/>
      <c r="W623" s="535"/>
      <c r="X623" s="535"/>
      <c r="Y623" s="535"/>
      <c r="Z623" s="535"/>
      <c r="AA623" s="535"/>
      <c r="AB623" s="535"/>
      <c r="AC623" s="535"/>
      <c r="AD623" s="535"/>
      <c r="AE623" s="535"/>
      <c r="AF623" s="535"/>
      <c r="AG623" s="535"/>
      <c r="AH623" s="535"/>
      <c r="AI623" s="535"/>
      <c r="AJ623" s="535"/>
      <c r="AK623" s="535"/>
      <c r="AL623" s="535"/>
      <c r="AM623" s="535"/>
      <c r="AN623" s="535"/>
      <c r="AO623" s="535"/>
      <c r="AP623" s="535"/>
      <c r="AQ623" s="535"/>
      <c r="AR623" s="535"/>
      <c r="AS623" s="535"/>
      <c r="AT623" s="535"/>
      <c r="AU623" s="535"/>
      <c r="AV623" s="535"/>
      <c r="AW623" s="535"/>
      <c r="AX623" s="535"/>
      <c r="AY623" s="535"/>
      <c r="AZ623" s="535"/>
      <c r="BA623" s="535"/>
      <c r="BB623" s="535"/>
      <c r="BC623" s="535"/>
      <c r="BD623" s="535"/>
      <c r="BE623" s="535"/>
      <c r="BF623" s="535"/>
      <c r="BG623" s="535"/>
      <c r="BH623" s="535"/>
      <c r="BI623" s="535"/>
      <c r="BJ623" s="535"/>
      <c r="BK623" s="535"/>
      <c r="BL623" s="535"/>
      <c r="BM623" s="535"/>
      <c r="BN623" s="535"/>
      <c r="BO623" s="535"/>
      <c r="BP623" s="535"/>
      <c r="BQ623" s="535"/>
      <c r="BR623" s="535"/>
      <c r="BS623" s="535"/>
      <c r="BT623" s="535"/>
    </row>
    <row r="624" spans="2:72">
      <c r="B624" s="535"/>
      <c r="C624" s="535"/>
      <c r="D624" s="535"/>
      <c r="E624" s="535"/>
      <c r="F624" s="493" t="e">
        <f>VLOOKUP(E624,'Trade Code'!A:B,2,FALSE)</f>
        <v>#N/A</v>
      </c>
      <c r="G624" s="535"/>
      <c r="H624" s="535"/>
      <c r="I624" s="535"/>
      <c r="J624" s="535"/>
      <c r="K624" s="535"/>
      <c r="L624" s="535"/>
      <c r="M624" s="535"/>
      <c r="N624" s="535"/>
      <c r="O624" s="535"/>
      <c r="P624" s="535"/>
      <c r="Q624" s="535"/>
      <c r="R624" s="535"/>
      <c r="S624" s="535"/>
      <c r="T624" s="535"/>
      <c r="U624" s="535"/>
      <c r="V624" s="535"/>
      <c r="W624" s="535"/>
      <c r="X624" s="535"/>
      <c r="Y624" s="535"/>
      <c r="Z624" s="535"/>
      <c r="AA624" s="535"/>
      <c r="AB624" s="535"/>
      <c r="AC624" s="535"/>
      <c r="AD624" s="535"/>
      <c r="AE624" s="535"/>
      <c r="AF624" s="535"/>
      <c r="AG624" s="535"/>
      <c r="AH624" s="535"/>
      <c r="AI624" s="535"/>
      <c r="AJ624" s="535"/>
      <c r="AK624" s="535"/>
      <c r="AL624" s="535"/>
      <c r="AM624" s="535"/>
      <c r="AN624" s="535"/>
      <c r="AO624" s="535"/>
      <c r="AP624" s="535"/>
      <c r="AQ624" s="535"/>
      <c r="AR624" s="535"/>
      <c r="AS624" s="535"/>
      <c r="AT624" s="535"/>
      <c r="AU624" s="535"/>
      <c r="AV624" s="535"/>
      <c r="AW624" s="535"/>
      <c r="AX624" s="535"/>
      <c r="AY624" s="535"/>
      <c r="AZ624" s="535"/>
      <c r="BA624" s="535"/>
      <c r="BB624" s="535"/>
      <c r="BC624" s="535"/>
      <c r="BD624" s="535"/>
      <c r="BE624" s="535"/>
      <c r="BF624" s="535"/>
      <c r="BG624" s="535"/>
      <c r="BH624" s="535"/>
      <c r="BI624" s="535"/>
      <c r="BJ624" s="535"/>
      <c r="BK624" s="535"/>
      <c r="BL624" s="535"/>
      <c r="BM624" s="535"/>
      <c r="BN624" s="535"/>
      <c r="BO624" s="535"/>
      <c r="BP624" s="535"/>
      <c r="BQ624" s="535"/>
      <c r="BR624" s="535"/>
      <c r="BS624" s="535"/>
      <c r="BT624" s="535"/>
    </row>
    <row r="625" spans="2:72">
      <c r="B625" s="535"/>
      <c r="C625" s="535"/>
      <c r="D625" s="535"/>
      <c r="E625" s="535"/>
      <c r="F625" s="493" t="e">
        <f>VLOOKUP(E625,'Trade Code'!A:B,2,FALSE)</f>
        <v>#N/A</v>
      </c>
      <c r="G625" s="535"/>
      <c r="H625" s="535"/>
      <c r="I625" s="535"/>
      <c r="J625" s="535"/>
      <c r="K625" s="535"/>
      <c r="L625" s="535"/>
      <c r="M625" s="535"/>
      <c r="N625" s="535"/>
      <c r="O625" s="535"/>
      <c r="P625" s="535"/>
      <c r="Q625" s="535"/>
      <c r="R625" s="535"/>
      <c r="S625" s="535"/>
      <c r="T625" s="535"/>
      <c r="U625" s="535"/>
      <c r="V625" s="535"/>
      <c r="W625" s="535"/>
      <c r="X625" s="535"/>
      <c r="Y625" s="535"/>
      <c r="Z625" s="535"/>
      <c r="AA625" s="535"/>
      <c r="AB625" s="535"/>
      <c r="AC625" s="535"/>
      <c r="AD625" s="535"/>
      <c r="AE625" s="535"/>
      <c r="AF625" s="535"/>
      <c r="AG625" s="535"/>
      <c r="AH625" s="535"/>
      <c r="AI625" s="535"/>
      <c r="AJ625" s="535"/>
      <c r="AK625" s="535"/>
      <c r="AL625" s="535"/>
      <c r="AM625" s="535"/>
      <c r="AN625" s="535"/>
      <c r="AO625" s="535"/>
      <c r="AP625" s="535"/>
      <c r="AQ625" s="535"/>
      <c r="AR625" s="535"/>
      <c r="AS625" s="535"/>
      <c r="AT625" s="535"/>
      <c r="AU625" s="535"/>
      <c r="AV625" s="535"/>
      <c r="AW625" s="535"/>
      <c r="AX625" s="535"/>
      <c r="AY625" s="535"/>
      <c r="AZ625" s="535"/>
      <c r="BA625" s="535"/>
      <c r="BB625" s="535"/>
      <c r="BC625" s="535"/>
      <c r="BD625" s="535"/>
      <c r="BE625" s="535"/>
      <c r="BF625" s="535"/>
      <c r="BG625" s="535"/>
      <c r="BH625" s="535"/>
      <c r="BI625" s="535"/>
      <c r="BJ625" s="535"/>
      <c r="BK625" s="535"/>
      <c r="BL625" s="535"/>
      <c r="BM625" s="535"/>
      <c r="BN625" s="535"/>
      <c r="BO625" s="535"/>
      <c r="BP625" s="535"/>
      <c r="BQ625" s="535"/>
      <c r="BR625" s="535"/>
      <c r="BS625" s="535"/>
      <c r="BT625" s="535"/>
    </row>
    <row r="626" spans="2:72">
      <c r="B626" s="535"/>
      <c r="C626" s="535"/>
      <c r="D626" s="535"/>
      <c r="E626" s="535"/>
      <c r="F626" s="493" t="e">
        <f>VLOOKUP(E626,'Trade Code'!A:B,2,FALSE)</f>
        <v>#N/A</v>
      </c>
      <c r="G626" s="535"/>
      <c r="H626" s="535"/>
      <c r="I626" s="535"/>
      <c r="J626" s="535"/>
      <c r="K626" s="535"/>
      <c r="L626" s="535"/>
      <c r="M626" s="535"/>
      <c r="N626" s="535"/>
      <c r="O626" s="535"/>
      <c r="P626" s="535"/>
      <c r="Q626" s="535"/>
      <c r="R626" s="535"/>
      <c r="S626" s="535"/>
      <c r="T626" s="535"/>
      <c r="U626" s="535"/>
      <c r="V626" s="535"/>
      <c r="W626" s="535"/>
      <c r="X626" s="535"/>
      <c r="Y626" s="535"/>
      <c r="Z626" s="535"/>
      <c r="AA626" s="535"/>
      <c r="AB626" s="535"/>
      <c r="AC626" s="535"/>
      <c r="AD626" s="535"/>
      <c r="AE626" s="535"/>
      <c r="AF626" s="535"/>
      <c r="AG626" s="535"/>
      <c r="AH626" s="535"/>
      <c r="AI626" s="535"/>
      <c r="AJ626" s="535"/>
      <c r="AK626" s="535"/>
      <c r="AL626" s="535"/>
      <c r="AM626" s="535"/>
      <c r="AN626" s="535"/>
      <c r="AO626" s="535"/>
      <c r="AP626" s="535"/>
      <c r="AQ626" s="535"/>
      <c r="AR626" s="535"/>
      <c r="AS626" s="535"/>
      <c r="AT626" s="535"/>
      <c r="AU626" s="535"/>
      <c r="AV626" s="535"/>
      <c r="AW626" s="535"/>
      <c r="AX626" s="535"/>
      <c r="AY626" s="535"/>
      <c r="AZ626" s="535"/>
      <c r="BA626" s="535"/>
      <c r="BB626" s="535"/>
      <c r="BC626" s="535"/>
      <c r="BD626" s="535"/>
      <c r="BE626" s="535"/>
      <c r="BF626" s="535"/>
      <c r="BG626" s="535"/>
      <c r="BH626" s="535"/>
      <c r="BI626" s="535"/>
      <c r="BJ626" s="535"/>
      <c r="BK626" s="535"/>
      <c r="BL626" s="535"/>
      <c r="BM626" s="535"/>
      <c r="BN626" s="535"/>
      <c r="BO626" s="535"/>
      <c r="BP626" s="535"/>
      <c r="BQ626" s="535"/>
      <c r="BR626" s="535"/>
      <c r="BS626" s="535"/>
      <c r="BT626" s="535"/>
    </row>
    <row r="627" spans="2:72">
      <c r="B627" s="535"/>
      <c r="C627" s="535"/>
      <c r="D627" s="535"/>
      <c r="E627" s="535"/>
      <c r="F627" s="493" t="e">
        <f>VLOOKUP(E627,'Trade Code'!A:B,2,FALSE)</f>
        <v>#N/A</v>
      </c>
      <c r="G627" s="535"/>
      <c r="H627" s="535"/>
      <c r="I627" s="535"/>
      <c r="J627" s="535"/>
      <c r="K627" s="535"/>
      <c r="L627" s="535"/>
      <c r="M627" s="535"/>
      <c r="N627" s="535"/>
      <c r="O627" s="535"/>
      <c r="P627" s="535"/>
      <c r="Q627" s="535"/>
      <c r="R627" s="535"/>
      <c r="S627" s="535"/>
      <c r="T627" s="535"/>
      <c r="U627" s="535"/>
      <c r="V627" s="535"/>
      <c r="W627" s="535"/>
      <c r="X627" s="535"/>
      <c r="Y627" s="535"/>
      <c r="Z627" s="535"/>
      <c r="AA627" s="535"/>
      <c r="AB627" s="535"/>
      <c r="AC627" s="535"/>
      <c r="AD627" s="535"/>
      <c r="AE627" s="535"/>
      <c r="AF627" s="535"/>
      <c r="AG627" s="535"/>
      <c r="AH627" s="535"/>
      <c r="AI627" s="535"/>
      <c r="AJ627" s="535"/>
      <c r="AK627" s="535"/>
      <c r="AL627" s="535"/>
      <c r="AM627" s="535"/>
      <c r="AN627" s="535"/>
      <c r="AO627" s="535"/>
      <c r="AP627" s="535"/>
      <c r="AQ627" s="535"/>
      <c r="AR627" s="535"/>
      <c r="AS627" s="535"/>
      <c r="AT627" s="535"/>
      <c r="AU627" s="535"/>
      <c r="AV627" s="535"/>
      <c r="AW627" s="535"/>
      <c r="AX627" s="535"/>
      <c r="AY627" s="535"/>
      <c r="AZ627" s="535"/>
      <c r="BA627" s="535"/>
      <c r="BB627" s="535"/>
      <c r="BC627" s="535"/>
      <c r="BD627" s="535"/>
      <c r="BE627" s="535"/>
      <c r="BF627" s="535"/>
      <c r="BG627" s="535"/>
      <c r="BH627" s="535"/>
      <c r="BI627" s="535"/>
      <c r="BJ627" s="535"/>
      <c r="BK627" s="535"/>
      <c r="BL627" s="535"/>
      <c r="BM627" s="535"/>
      <c r="BN627" s="535"/>
      <c r="BO627" s="535"/>
      <c r="BP627" s="535"/>
      <c r="BQ627" s="535"/>
      <c r="BR627" s="535"/>
      <c r="BS627" s="535"/>
      <c r="BT627" s="535"/>
    </row>
    <row r="628" spans="2:72">
      <c r="B628" s="535"/>
      <c r="C628" s="535"/>
      <c r="D628" s="535"/>
      <c r="E628" s="535"/>
      <c r="F628" s="493" t="e">
        <f>VLOOKUP(E628,'Trade Code'!A:B,2,FALSE)</f>
        <v>#N/A</v>
      </c>
      <c r="G628" s="535"/>
      <c r="H628" s="535"/>
      <c r="I628" s="535"/>
      <c r="J628" s="535"/>
      <c r="K628" s="535"/>
      <c r="L628" s="535"/>
      <c r="M628" s="535"/>
      <c r="N628" s="535"/>
      <c r="O628" s="535"/>
      <c r="P628" s="535"/>
      <c r="Q628" s="535"/>
      <c r="R628" s="535"/>
      <c r="S628" s="535"/>
      <c r="T628" s="535"/>
      <c r="U628" s="535"/>
      <c r="V628" s="535"/>
      <c r="W628" s="535"/>
      <c r="X628" s="535"/>
      <c r="Y628" s="535"/>
      <c r="Z628" s="535"/>
      <c r="AA628" s="535"/>
      <c r="AB628" s="535"/>
      <c r="AC628" s="535"/>
      <c r="AD628" s="535"/>
      <c r="AE628" s="535"/>
      <c r="AF628" s="535"/>
      <c r="AG628" s="535"/>
      <c r="AH628" s="535"/>
      <c r="AI628" s="535"/>
      <c r="AJ628" s="535"/>
      <c r="AK628" s="535"/>
      <c r="AL628" s="535"/>
      <c r="AM628" s="535"/>
      <c r="AN628" s="535"/>
      <c r="AO628" s="535"/>
      <c r="AP628" s="535"/>
      <c r="AQ628" s="535"/>
      <c r="AR628" s="535"/>
      <c r="AS628" s="535"/>
      <c r="AT628" s="535"/>
      <c r="AU628" s="535"/>
      <c r="AV628" s="535"/>
      <c r="AW628" s="535"/>
      <c r="AX628" s="535"/>
      <c r="AY628" s="535"/>
      <c r="AZ628" s="535"/>
      <c r="BA628" s="535"/>
      <c r="BB628" s="535"/>
      <c r="BC628" s="535"/>
      <c r="BD628" s="535"/>
      <c r="BE628" s="535"/>
      <c r="BF628" s="535"/>
      <c r="BG628" s="535"/>
      <c r="BH628" s="535"/>
      <c r="BI628" s="535"/>
      <c r="BJ628" s="535"/>
      <c r="BK628" s="535"/>
      <c r="BL628" s="535"/>
      <c r="BM628" s="535"/>
      <c r="BN628" s="535"/>
      <c r="BO628" s="535"/>
      <c r="BP628" s="535"/>
      <c r="BQ628" s="535"/>
      <c r="BR628" s="535"/>
      <c r="BS628" s="535"/>
      <c r="BT628" s="535"/>
    </row>
    <row r="629" spans="2:72">
      <c r="B629" s="535"/>
      <c r="C629" s="535"/>
      <c r="D629" s="535"/>
      <c r="E629" s="535"/>
      <c r="F629" s="493" t="e">
        <f>VLOOKUP(E629,'Trade Code'!A:B,2,FALSE)</f>
        <v>#N/A</v>
      </c>
      <c r="G629" s="535"/>
      <c r="H629" s="535"/>
      <c r="I629" s="535"/>
      <c r="J629" s="535"/>
      <c r="K629" s="535"/>
      <c r="L629" s="535"/>
      <c r="M629" s="535"/>
      <c r="N629" s="535"/>
      <c r="O629" s="535"/>
      <c r="P629" s="535"/>
      <c r="Q629" s="535"/>
      <c r="R629" s="535"/>
      <c r="S629" s="535"/>
      <c r="T629" s="535"/>
      <c r="U629" s="535"/>
      <c r="V629" s="535"/>
      <c r="W629" s="535"/>
      <c r="X629" s="535"/>
      <c r="Y629" s="535"/>
      <c r="Z629" s="535"/>
      <c r="AA629" s="535"/>
      <c r="AB629" s="535"/>
      <c r="AC629" s="535"/>
      <c r="AD629" s="535"/>
      <c r="AE629" s="535"/>
      <c r="AF629" s="535"/>
      <c r="AG629" s="535"/>
      <c r="AH629" s="535"/>
      <c r="AI629" s="535"/>
      <c r="AJ629" s="535"/>
      <c r="AK629" s="535"/>
      <c r="AL629" s="535"/>
      <c r="AM629" s="535"/>
      <c r="AN629" s="535"/>
      <c r="AO629" s="535"/>
      <c r="AP629" s="535"/>
      <c r="AQ629" s="535"/>
      <c r="AR629" s="535"/>
      <c r="AS629" s="535"/>
      <c r="AT629" s="535"/>
      <c r="AU629" s="535"/>
      <c r="AV629" s="535"/>
      <c r="AW629" s="535"/>
      <c r="AX629" s="535"/>
      <c r="AY629" s="535"/>
      <c r="AZ629" s="535"/>
      <c r="BA629" s="535"/>
      <c r="BB629" s="535"/>
      <c r="BC629" s="535"/>
      <c r="BD629" s="535"/>
      <c r="BE629" s="535"/>
      <c r="BF629" s="535"/>
      <c r="BG629" s="535"/>
      <c r="BH629" s="535"/>
      <c r="BI629" s="535"/>
      <c r="BJ629" s="535"/>
      <c r="BK629" s="535"/>
      <c r="BL629" s="535"/>
      <c r="BM629" s="535"/>
      <c r="BN629" s="535"/>
      <c r="BO629" s="535"/>
      <c r="BP629" s="535"/>
      <c r="BQ629" s="535"/>
      <c r="BR629" s="535"/>
      <c r="BS629" s="535"/>
      <c r="BT629" s="535"/>
    </row>
    <row r="630" spans="2:72">
      <c r="B630" s="535"/>
      <c r="C630" s="535"/>
      <c r="D630" s="535"/>
      <c r="E630" s="535"/>
      <c r="F630" s="493" t="e">
        <f>VLOOKUP(E630,'Trade Code'!A:B,2,FALSE)</f>
        <v>#N/A</v>
      </c>
      <c r="G630" s="535"/>
      <c r="H630" s="535"/>
      <c r="I630" s="535"/>
      <c r="J630" s="535"/>
      <c r="K630" s="535"/>
      <c r="L630" s="535"/>
      <c r="M630" s="535"/>
      <c r="N630" s="535"/>
      <c r="O630" s="535"/>
      <c r="P630" s="535"/>
      <c r="Q630" s="535"/>
      <c r="R630" s="535"/>
      <c r="S630" s="535"/>
      <c r="T630" s="535"/>
      <c r="U630" s="535"/>
      <c r="V630" s="535"/>
      <c r="W630" s="535"/>
      <c r="X630" s="535"/>
      <c r="Y630" s="535"/>
      <c r="Z630" s="535"/>
      <c r="AA630" s="535"/>
      <c r="AB630" s="535"/>
      <c r="AC630" s="535"/>
      <c r="AD630" s="535"/>
      <c r="AE630" s="535"/>
      <c r="AF630" s="535"/>
      <c r="AG630" s="535"/>
      <c r="AH630" s="535"/>
      <c r="AI630" s="535"/>
      <c r="AJ630" s="535"/>
      <c r="AK630" s="535"/>
      <c r="AL630" s="535"/>
      <c r="AM630" s="535"/>
      <c r="AN630" s="535"/>
      <c r="AO630" s="535"/>
      <c r="AP630" s="535"/>
      <c r="AQ630" s="535"/>
      <c r="AR630" s="535"/>
      <c r="AS630" s="535"/>
      <c r="AT630" s="535"/>
      <c r="AU630" s="535"/>
      <c r="AV630" s="535"/>
      <c r="AW630" s="535"/>
      <c r="AX630" s="535"/>
      <c r="AY630" s="535"/>
      <c r="AZ630" s="535"/>
      <c r="BA630" s="535"/>
      <c r="BB630" s="535"/>
      <c r="BC630" s="535"/>
      <c r="BD630" s="535"/>
      <c r="BE630" s="535"/>
      <c r="BF630" s="535"/>
      <c r="BG630" s="535"/>
      <c r="BH630" s="535"/>
      <c r="BI630" s="535"/>
      <c r="BJ630" s="535"/>
      <c r="BK630" s="535"/>
      <c r="BL630" s="535"/>
      <c r="BM630" s="535"/>
      <c r="BN630" s="535"/>
      <c r="BO630" s="535"/>
      <c r="BP630" s="535"/>
      <c r="BQ630" s="535"/>
      <c r="BR630" s="535"/>
      <c r="BS630" s="535"/>
      <c r="BT630" s="535"/>
    </row>
    <row r="631" spans="2:72">
      <c r="B631" s="535"/>
      <c r="C631" s="535"/>
      <c r="D631" s="535"/>
      <c r="E631" s="535"/>
      <c r="F631" s="493" t="e">
        <f>VLOOKUP(E631,'Trade Code'!A:B,2,FALSE)</f>
        <v>#N/A</v>
      </c>
      <c r="G631" s="535"/>
      <c r="H631" s="535"/>
      <c r="I631" s="535"/>
      <c r="J631" s="535"/>
      <c r="K631" s="535"/>
      <c r="L631" s="535"/>
      <c r="M631" s="535"/>
      <c r="N631" s="535"/>
      <c r="O631" s="535"/>
      <c r="P631" s="535"/>
      <c r="Q631" s="535"/>
      <c r="R631" s="535"/>
      <c r="S631" s="535"/>
      <c r="T631" s="535"/>
      <c r="U631" s="535"/>
      <c r="V631" s="535"/>
      <c r="W631" s="535"/>
      <c r="X631" s="535"/>
      <c r="Y631" s="535"/>
      <c r="Z631" s="535"/>
      <c r="AA631" s="535"/>
      <c r="AB631" s="535"/>
      <c r="AC631" s="535"/>
      <c r="AD631" s="535"/>
      <c r="AE631" s="535"/>
      <c r="AF631" s="535"/>
      <c r="AG631" s="535"/>
      <c r="AH631" s="535"/>
      <c r="AI631" s="535"/>
      <c r="AJ631" s="535"/>
      <c r="AK631" s="535"/>
      <c r="AL631" s="535"/>
      <c r="AM631" s="535"/>
      <c r="AN631" s="535"/>
      <c r="AO631" s="535"/>
      <c r="AP631" s="535"/>
      <c r="AQ631" s="535"/>
      <c r="AR631" s="535"/>
      <c r="AS631" s="535"/>
      <c r="AT631" s="535"/>
      <c r="AU631" s="535"/>
      <c r="AV631" s="535"/>
      <c r="AW631" s="535"/>
      <c r="AX631" s="535"/>
      <c r="AY631" s="535"/>
      <c r="AZ631" s="535"/>
      <c r="BA631" s="535"/>
      <c r="BB631" s="535"/>
      <c r="BC631" s="535"/>
      <c r="BD631" s="535"/>
      <c r="BE631" s="535"/>
      <c r="BF631" s="535"/>
      <c r="BG631" s="535"/>
      <c r="BH631" s="535"/>
      <c r="BI631" s="535"/>
      <c r="BJ631" s="535"/>
      <c r="BK631" s="535"/>
      <c r="BL631" s="535"/>
      <c r="BM631" s="535"/>
      <c r="BN631" s="535"/>
      <c r="BO631" s="535"/>
      <c r="BP631" s="535"/>
      <c r="BQ631" s="535"/>
      <c r="BR631" s="535"/>
      <c r="BS631" s="535"/>
      <c r="BT631" s="535"/>
    </row>
    <row r="632" spans="2:72">
      <c r="B632" s="535"/>
      <c r="C632" s="535"/>
      <c r="D632" s="535"/>
      <c r="E632" s="535"/>
      <c r="F632" s="493" t="e">
        <f>VLOOKUP(E632,'Trade Code'!A:B,2,FALSE)</f>
        <v>#N/A</v>
      </c>
      <c r="G632" s="535"/>
      <c r="H632" s="535"/>
      <c r="I632" s="535"/>
      <c r="J632" s="535"/>
      <c r="K632" s="535"/>
      <c r="L632" s="535"/>
      <c r="M632" s="535"/>
      <c r="N632" s="535"/>
      <c r="O632" s="535"/>
      <c r="P632" s="535"/>
      <c r="Q632" s="535"/>
      <c r="R632" s="535"/>
      <c r="S632" s="535"/>
      <c r="T632" s="535"/>
      <c r="U632" s="535"/>
      <c r="V632" s="535"/>
      <c r="W632" s="535"/>
      <c r="X632" s="535"/>
      <c r="Y632" s="535"/>
      <c r="Z632" s="535"/>
      <c r="AA632" s="535"/>
      <c r="AB632" s="535"/>
      <c r="AC632" s="535"/>
      <c r="AD632" s="535"/>
      <c r="AE632" s="535"/>
      <c r="AF632" s="535"/>
      <c r="AG632" s="535"/>
      <c r="AH632" s="535"/>
      <c r="AI632" s="535"/>
      <c r="AJ632" s="535"/>
      <c r="AK632" s="535"/>
      <c r="AL632" s="535"/>
      <c r="AM632" s="535"/>
      <c r="AN632" s="535"/>
      <c r="AO632" s="535"/>
      <c r="AP632" s="535"/>
      <c r="AQ632" s="535"/>
      <c r="AR632" s="535"/>
      <c r="AS632" s="535"/>
      <c r="AT632" s="535"/>
      <c r="AU632" s="535"/>
      <c r="AV632" s="535"/>
      <c r="AW632" s="535"/>
      <c r="AX632" s="535"/>
      <c r="AY632" s="535"/>
      <c r="AZ632" s="535"/>
      <c r="BA632" s="535"/>
      <c r="BB632" s="535"/>
      <c r="BC632" s="535"/>
      <c r="BD632" s="535"/>
      <c r="BE632" s="535"/>
      <c r="BF632" s="535"/>
      <c r="BG632" s="535"/>
      <c r="BH632" s="535"/>
      <c r="BI632" s="535"/>
      <c r="BJ632" s="535"/>
      <c r="BK632" s="535"/>
      <c r="BL632" s="535"/>
      <c r="BM632" s="535"/>
      <c r="BN632" s="535"/>
      <c r="BO632" s="535"/>
      <c r="BP632" s="535"/>
      <c r="BQ632" s="535"/>
      <c r="BR632" s="535"/>
      <c r="BS632" s="535"/>
      <c r="BT632" s="535"/>
    </row>
    <row r="633" spans="2:72">
      <c r="B633" s="535"/>
      <c r="C633" s="535"/>
      <c r="D633" s="535"/>
      <c r="E633" s="535"/>
      <c r="F633" s="493" t="e">
        <f>VLOOKUP(E633,'Trade Code'!A:B,2,FALSE)</f>
        <v>#N/A</v>
      </c>
      <c r="G633" s="535"/>
      <c r="H633" s="535"/>
      <c r="I633" s="535"/>
      <c r="J633" s="535"/>
      <c r="K633" s="535"/>
      <c r="L633" s="535"/>
      <c r="M633" s="535"/>
      <c r="N633" s="535"/>
      <c r="O633" s="535"/>
      <c r="P633" s="535"/>
      <c r="Q633" s="535"/>
      <c r="R633" s="535"/>
      <c r="S633" s="535"/>
      <c r="T633" s="535"/>
      <c r="U633" s="535"/>
      <c r="V633" s="535"/>
      <c r="W633" s="535"/>
      <c r="X633" s="535"/>
      <c r="Y633" s="535"/>
      <c r="Z633" s="535"/>
      <c r="AA633" s="535"/>
      <c r="AB633" s="535"/>
      <c r="AC633" s="535"/>
      <c r="AD633" s="535"/>
      <c r="AE633" s="535"/>
      <c r="AF633" s="535"/>
      <c r="AG633" s="535"/>
      <c r="AH633" s="535"/>
      <c r="AI633" s="535"/>
      <c r="AJ633" s="535"/>
      <c r="AK633" s="535"/>
      <c r="AL633" s="535"/>
      <c r="AM633" s="535"/>
      <c r="AN633" s="535"/>
      <c r="AO633" s="535"/>
      <c r="AP633" s="535"/>
      <c r="AQ633" s="535"/>
      <c r="AR633" s="535"/>
      <c r="AS633" s="535"/>
      <c r="AT633" s="535"/>
      <c r="AU633" s="535"/>
      <c r="AV633" s="535"/>
      <c r="AW633" s="535"/>
      <c r="AX633" s="535"/>
      <c r="AY633" s="535"/>
      <c r="AZ633" s="535"/>
      <c r="BA633" s="535"/>
      <c r="BB633" s="535"/>
      <c r="BC633" s="535"/>
      <c r="BD633" s="535"/>
      <c r="BE633" s="535"/>
      <c r="BF633" s="535"/>
      <c r="BG633" s="535"/>
      <c r="BH633" s="535"/>
      <c r="BI633" s="535"/>
      <c r="BJ633" s="535"/>
      <c r="BK633" s="535"/>
      <c r="BL633" s="535"/>
      <c r="BM633" s="535"/>
      <c r="BN633" s="535"/>
      <c r="BO633" s="535"/>
      <c r="BP633" s="535"/>
      <c r="BQ633" s="535"/>
      <c r="BR633" s="535"/>
      <c r="BS633" s="535"/>
      <c r="BT633" s="535"/>
    </row>
    <row r="634" spans="2:72">
      <c r="B634" s="535"/>
      <c r="C634" s="535"/>
      <c r="D634" s="535"/>
      <c r="E634" s="535"/>
      <c r="F634" s="493" t="e">
        <f>VLOOKUP(E634,'Trade Code'!A:B,2,FALSE)</f>
        <v>#N/A</v>
      </c>
      <c r="G634" s="535"/>
      <c r="H634" s="535"/>
      <c r="I634" s="535"/>
      <c r="J634" s="535"/>
      <c r="K634" s="535"/>
      <c r="L634" s="535"/>
      <c r="M634" s="535"/>
      <c r="N634" s="535"/>
      <c r="O634" s="535"/>
      <c r="P634" s="535"/>
      <c r="Q634" s="535"/>
      <c r="R634" s="535"/>
      <c r="S634" s="535"/>
      <c r="T634" s="535"/>
      <c r="U634" s="535"/>
      <c r="V634" s="535"/>
      <c r="W634" s="535"/>
      <c r="X634" s="535"/>
      <c r="Y634" s="535"/>
      <c r="Z634" s="535"/>
      <c r="AA634" s="535"/>
      <c r="AB634" s="535"/>
      <c r="AC634" s="535"/>
      <c r="AD634" s="535"/>
      <c r="AE634" s="535"/>
      <c r="AF634" s="535"/>
      <c r="AG634" s="535"/>
      <c r="AH634" s="535"/>
      <c r="AI634" s="535"/>
      <c r="AJ634" s="535"/>
      <c r="AK634" s="535"/>
      <c r="AL634" s="535"/>
      <c r="AM634" s="535"/>
      <c r="AN634" s="535"/>
      <c r="AO634" s="535"/>
      <c r="AP634" s="535"/>
      <c r="AQ634" s="535"/>
      <c r="AR634" s="535"/>
      <c r="AS634" s="535"/>
      <c r="AT634" s="535"/>
      <c r="AU634" s="535"/>
      <c r="AV634" s="535"/>
      <c r="AW634" s="535"/>
      <c r="AX634" s="535"/>
      <c r="AY634" s="535"/>
      <c r="AZ634" s="535"/>
      <c r="BA634" s="535"/>
      <c r="BB634" s="535"/>
      <c r="BC634" s="535"/>
      <c r="BD634" s="535"/>
      <c r="BE634" s="535"/>
      <c r="BF634" s="535"/>
      <c r="BG634" s="535"/>
      <c r="BH634" s="535"/>
      <c r="BI634" s="535"/>
      <c r="BJ634" s="535"/>
      <c r="BK634" s="535"/>
      <c r="BL634" s="535"/>
      <c r="BM634" s="535"/>
      <c r="BN634" s="535"/>
      <c r="BO634" s="535"/>
      <c r="BP634" s="535"/>
      <c r="BQ634" s="535"/>
      <c r="BR634" s="535"/>
      <c r="BS634" s="535"/>
      <c r="BT634" s="535"/>
    </row>
    <row r="635" spans="2:72">
      <c r="B635" s="535"/>
      <c r="C635" s="535"/>
      <c r="D635" s="535"/>
      <c r="E635" s="535"/>
      <c r="F635" s="493" t="e">
        <f>VLOOKUP(E635,'Trade Code'!A:B,2,FALSE)</f>
        <v>#N/A</v>
      </c>
      <c r="G635" s="535"/>
      <c r="H635" s="535"/>
      <c r="I635" s="535"/>
      <c r="J635" s="535"/>
      <c r="K635" s="535"/>
      <c r="L635" s="535"/>
      <c r="M635" s="535"/>
      <c r="N635" s="535"/>
      <c r="O635" s="535"/>
      <c r="P635" s="535"/>
      <c r="Q635" s="535"/>
      <c r="R635" s="535"/>
      <c r="S635" s="535"/>
      <c r="T635" s="535"/>
      <c r="U635" s="535"/>
      <c r="V635" s="535"/>
      <c r="W635" s="535"/>
      <c r="X635" s="535"/>
      <c r="Y635" s="535"/>
      <c r="Z635" s="535"/>
      <c r="AA635" s="535"/>
      <c r="AB635" s="535"/>
      <c r="AC635" s="535"/>
      <c r="AD635" s="535"/>
      <c r="AE635" s="535"/>
      <c r="AF635" s="535"/>
      <c r="AG635" s="535"/>
      <c r="AH635" s="535"/>
      <c r="AI635" s="535"/>
      <c r="AJ635" s="535"/>
      <c r="AK635" s="535"/>
      <c r="AL635" s="535"/>
      <c r="AM635" s="535"/>
      <c r="AN635" s="535"/>
      <c r="AO635" s="535"/>
      <c r="AP635" s="535"/>
      <c r="AQ635" s="535"/>
      <c r="AR635" s="535"/>
      <c r="AS635" s="535"/>
      <c r="AT635" s="535"/>
      <c r="AU635" s="535"/>
      <c r="AV635" s="535"/>
      <c r="AW635" s="535"/>
      <c r="AX635" s="535"/>
      <c r="AY635" s="535"/>
      <c r="AZ635" s="535"/>
      <c r="BA635" s="535"/>
      <c r="BB635" s="535"/>
      <c r="BC635" s="535"/>
      <c r="BD635" s="535"/>
      <c r="BE635" s="535"/>
      <c r="BF635" s="535"/>
      <c r="BG635" s="535"/>
      <c r="BH635" s="535"/>
      <c r="BI635" s="535"/>
      <c r="BJ635" s="535"/>
      <c r="BK635" s="535"/>
      <c r="BL635" s="535"/>
      <c r="BM635" s="535"/>
      <c r="BN635" s="535"/>
      <c r="BO635" s="535"/>
      <c r="BP635" s="535"/>
      <c r="BQ635" s="535"/>
      <c r="BR635" s="535"/>
      <c r="BS635" s="535"/>
      <c r="BT635" s="535"/>
    </row>
    <row r="636" spans="2:72">
      <c r="B636" s="535"/>
      <c r="C636" s="535"/>
      <c r="D636" s="535"/>
      <c r="E636" s="535"/>
      <c r="F636" s="493" t="e">
        <f>VLOOKUP(E636,'Trade Code'!A:B,2,FALSE)</f>
        <v>#N/A</v>
      </c>
      <c r="G636" s="535"/>
      <c r="H636" s="535"/>
      <c r="I636" s="535"/>
      <c r="J636" s="535"/>
      <c r="K636" s="535"/>
      <c r="L636" s="535"/>
      <c r="M636" s="535"/>
      <c r="N636" s="535"/>
      <c r="O636" s="535"/>
      <c r="P636" s="535"/>
      <c r="Q636" s="535"/>
      <c r="R636" s="535"/>
      <c r="S636" s="535"/>
      <c r="T636" s="535"/>
      <c r="U636" s="535"/>
      <c r="V636" s="535"/>
      <c r="W636" s="535"/>
      <c r="X636" s="535"/>
      <c r="Y636" s="535"/>
      <c r="Z636" s="535"/>
      <c r="AA636" s="535"/>
      <c r="AB636" s="535"/>
      <c r="AC636" s="535"/>
      <c r="AD636" s="535"/>
      <c r="AE636" s="535"/>
      <c r="AF636" s="535"/>
      <c r="AG636" s="535"/>
      <c r="AH636" s="535"/>
      <c r="AI636" s="535"/>
      <c r="AJ636" s="535"/>
      <c r="AK636" s="535"/>
      <c r="AL636" s="535"/>
      <c r="AM636" s="535"/>
      <c r="AN636" s="535"/>
      <c r="AO636" s="535"/>
      <c r="AP636" s="535"/>
      <c r="AQ636" s="535"/>
      <c r="AR636" s="535"/>
      <c r="AS636" s="535"/>
      <c r="AT636" s="535"/>
      <c r="AU636" s="535"/>
      <c r="AV636" s="535"/>
      <c r="AW636" s="535"/>
      <c r="AX636" s="535"/>
      <c r="AY636" s="535"/>
      <c r="AZ636" s="535"/>
      <c r="BA636" s="535"/>
      <c r="BB636" s="535"/>
      <c r="BC636" s="535"/>
      <c r="BD636" s="535"/>
      <c r="BE636" s="535"/>
      <c r="BF636" s="535"/>
      <c r="BG636" s="535"/>
      <c r="BH636" s="535"/>
      <c r="BI636" s="535"/>
      <c r="BJ636" s="535"/>
      <c r="BK636" s="535"/>
      <c r="BL636" s="535"/>
      <c r="BM636" s="535"/>
      <c r="BN636" s="535"/>
      <c r="BO636" s="535"/>
      <c r="BP636" s="535"/>
      <c r="BQ636" s="535"/>
      <c r="BR636" s="535"/>
      <c r="BS636" s="535"/>
      <c r="BT636" s="535"/>
    </row>
    <row r="637" spans="2:72">
      <c r="B637" s="535"/>
      <c r="C637" s="535"/>
      <c r="D637" s="535"/>
      <c r="E637" s="535"/>
      <c r="F637" s="493" t="e">
        <f>VLOOKUP(E637,'Trade Code'!A:B,2,FALSE)</f>
        <v>#N/A</v>
      </c>
      <c r="G637" s="535"/>
      <c r="H637" s="535"/>
      <c r="I637" s="535"/>
      <c r="J637" s="535"/>
      <c r="K637" s="535"/>
      <c r="L637" s="535"/>
      <c r="M637" s="535"/>
      <c r="N637" s="535"/>
      <c r="O637" s="535"/>
      <c r="P637" s="535"/>
      <c r="Q637" s="535"/>
      <c r="R637" s="535"/>
      <c r="S637" s="535"/>
      <c r="T637" s="535"/>
      <c r="U637" s="535"/>
      <c r="V637" s="535"/>
      <c r="W637" s="535"/>
      <c r="X637" s="535"/>
      <c r="Y637" s="535"/>
      <c r="Z637" s="535"/>
      <c r="AA637" s="535"/>
      <c r="AB637" s="535"/>
      <c r="AC637" s="535"/>
      <c r="AD637" s="535"/>
      <c r="AE637" s="535"/>
      <c r="AF637" s="535"/>
      <c r="AG637" s="535"/>
      <c r="AH637" s="535"/>
      <c r="AI637" s="535"/>
      <c r="AJ637" s="535"/>
      <c r="AK637" s="535"/>
      <c r="AL637" s="535"/>
      <c r="AM637" s="535"/>
      <c r="AN637" s="535"/>
      <c r="AO637" s="535"/>
      <c r="AP637" s="535"/>
      <c r="AQ637" s="535"/>
      <c r="AR637" s="535"/>
      <c r="AS637" s="535"/>
      <c r="AT637" s="535"/>
      <c r="AU637" s="535"/>
      <c r="AV637" s="535"/>
      <c r="AW637" s="535"/>
      <c r="AX637" s="535"/>
      <c r="AY637" s="535"/>
      <c r="AZ637" s="535"/>
      <c r="BA637" s="535"/>
      <c r="BB637" s="535"/>
      <c r="BC637" s="535"/>
      <c r="BD637" s="535"/>
      <c r="BE637" s="535"/>
      <c r="BF637" s="535"/>
      <c r="BG637" s="535"/>
      <c r="BH637" s="535"/>
      <c r="BI637" s="535"/>
      <c r="BJ637" s="535"/>
      <c r="BK637" s="535"/>
      <c r="BL637" s="535"/>
      <c r="BM637" s="535"/>
      <c r="BN637" s="535"/>
      <c r="BO637" s="535"/>
      <c r="BP637" s="535"/>
      <c r="BQ637" s="535"/>
      <c r="BR637" s="535"/>
      <c r="BS637" s="535"/>
      <c r="BT637" s="535"/>
    </row>
    <row r="638" spans="2:72">
      <c r="B638" s="535"/>
      <c r="C638" s="535"/>
      <c r="D638" s="535"/>
      <c r="E638" s="535"/>
      <c r="F638" s="493" t="e">
        <f>VLOOKUP(E638,'Trade Code'!A:B,2,FALSE)</f>
        <v>#N/A</v>
      </c>
      <c r="G638" s="535"/>
      <c r="H638" s="535"/>
      <c r="I638" s="535"/>
      <c r="J638" s="535"/>
      <c r="K638" s="535"/>
      <c r="L638" s="535"/>
      <c r="M638" s="535"/>
      <c r="N638" s="535"/>
      <c r="O638" s="535"/>
      <c r="P638" s="535"/>
      <c r="Q638" s="535"/>
      <c r="R638" s="535"/>
      <c r="S638" s="535"/>
      <c r="T638" s="535"/>
      <c r="U638" s="535"/>
      <c r="V638" s="535"/>
      <c r="W638" s="535"/>
      <c r="X638" s="535"/>
      <c r="Y638" s="535"/>
      <c r="Z638" s="535"/>
      <c r="AA638" s="535"/>
      <c r="AB638" s="535"/>
      <c r="AC638" s="535"/>
      <c r="AD638" s="535"/>
      <c r="AE638" s="535"/>
      <c r="AF638" s="535"/>
      <c r="AG638" s="535"/>
      <c r="AH638" s="535"/>
      <c r="AI638" s="535"/>
      <c r="AJ638" s="535"/>
      <c r="AK638" s="535"/>
      <c r="AL638" s="535"/>
      <c r="AM638" s="535"/>
      <c r="AN638" s="535"/>
      <c r="AO638" s="535"/>
      <c r="AP638" s="535"/>
      <c r="AQ638" s="535"/>
      <c r="AR638" s="535"/>
      <c r="AS638" s="535"/>
      <c r="AT638" s="535"/>
      <c r="AU638" s="535"/>
      <c r="AV638" s="535"/>
      <c r="AW638" s="535"/>
      <c r="AX638" s="535"/>
      <c r="AY638" s="535"/>
      <c r="AZ638" s="535"/>
      <c r="BA638" s="535"/>
      <c r="BB638" s="535"/>
      <c r="BC638" s="535"/>
      <c r="BD638" s="535"/>
      <c r="BE638" s="535"/>
      <c r="BF638" s="535"/>
      <c r="BG638" s="535"/>
      <c r="BH638" s="535"/>
      <c r="BI638" s="535"/>
      <c r="BJ638" s="535"/>
      <c r="BK638" s="535"/>
      <c r="BL638" s="535"/>
      <c r="BM638" s="535"/>
      <c r="BN638" s="535"/>
      <c r="BO638" s="535"/>
      <c r="BP638" s="535"/>
      <c r="BQ638" s="535"/>
      <c r="BR638" s="535"/>
      <c r="BS638" s="535"/>
      <c r="BT638" s="535"/>
    </row>
    <row r="639" spans="2:72">
      <c r="B639" s="535"/>
      <c r="C639" s="535"/>
      <c r="D639" s="535"/>
      <c r="E639" s="535"/>
      <c r="F639" s="493" t="e">
        <f>VLOOKUP(E639,'Trade Code'!A:B,2,FALSE)</f>
        <v>#N/A</v>
      </c>
      <c r="G639" s="535"/>
      <c r="H639" s="535"/>
      <c r="I639" s="535"/>
      <c r="J639" s="535"/>
      <c r="K639" s="535"/>
      <c r="L639" s="535"/>
      <c r="M639" s="535"/>
      <c r="N639" s="535"/>
      <c r="O639" s="535"/>
      <c r="P639" s="535"/>
      <c r="Q639" s="535"/>
      <c r="R639" s="535"/>
      <c r="S639" s="535"/>
      <c r="T639" s="535"/>
      <c r="U639" s="535"/>
      <c r="V639" s="535"/>
      <c r="W639" s="535"/>
      <c r="X639" s="535"/>
      <c r="Y639" s="535"/>
      <c r="Z639" s="535"/>
      <c r="AA639" s="535"/>
      <c r="AB639" s="535"/>
      <c r="AC639" s="535"/>
      <c r="AD639" s="535"/>
      <c r="AE639" s="535"/>
      <c r="AF639" s="535"/>
      <c r="AG639" s="535"/>
      <c r="AH639" s="535"/>
      <c r="AI639" s="535"/>
      <c r="AJ639" s="535"/>
      <c r="AK639" s="535"/>
      <c r="AL639" s="535"/>
      <c r="AM639" s="535"/>
      <c r="AN639" s="535"/>
      <c r="AO639" s="535"/>
      <c r="AP639" s="535"/>
      <c r="AQ639" s="535"/>
      <c r="AR639" s="535"/>
      <c r="AS639" s="535"/>
      <c r="AT639" s="535"/>
      <c r="AU639" s="535"/>
      <c r="AV639" s="535"/>
      <c r="AW639" s="535"/>
      <c r="AX639" s="535"/>
      <c r="AY639" s="535"/>
      <c r="AZ639" s="535"/>
      <c r="BA639" s="535"/>
      <c r="BB639" s="535"/>
      <c r="BC639" s="535"/>
      <c r="BD639" s="535"/>
      <c r="BE639" s="535"/>
      <c r="BF639" s="535"/>
      <c r="BG639" s="535"/>
      <c r="BH639" s="535"/>
      <c r="BI639" s="535"/>
      <c r="BJ639" s="535"/>
      <c r="BK639" s="535"/>
      <c r="BL639" s="535"/>
      <c r="BM639" s="535"/>
      <c r="BN639" s="535"/>
      <c r="BO639" s="535"/>
      <c r="BP639" s="535"/>
      <c r="BQ639" s="535"/>
      <c r="BR639" s="535"/>
      <c r="BS639" s="535"/>
      <c r="BT639" s="535"/>
    </row>
    <row r="640" spans="2:72">
      <c r="B640" s="535"/>
      <c r="C640" s="535"/>
      <c r="D640" s="535"/>
      <c r="E640" s="535"/>
      <c r="F640" s="493" t="e">
        <f>VLOOKUP(E640,'Trade Code'!A:B,2,FALSE)</f>
        <v>#N/A</v>
      </c>
      <c r="G640" s="535"/>
      <c r="H640" s="535"/>
      <c r="I640" s="535"/>
      <c r="J640" s="535"/>
      <c r="K640" s="535"/>
      <c r="L640" s="535"/>
      <c r="M640" s="535"/>
      <c r="N640" s="535"/>
      <c r="O640" s="535"/>
      <c r="P640" s="535"/>
      <c r="Q640" s="535"/>
      <c r="R640" s="535"/>
      <c r="S640" s="535"/>
      <c r="T640" s="535"/>
      <c r="U640" s="535"/>
      <c r="V640" s="535"/>
      <c r="W640" s="535"/>
      <c r="X640" s="535"/>
      <c r="Y640" s="535"/>
      <c r="Z640" s="535"/>
      <c r="AA640" s="535"/>
      <c r="AB640" s="535"/>
      <c r="AC640" s="535"/>
      <c r="AD640" s="535"/>
      <c r="AE640" s="535"/>
      <c r="AF640" s="535"/>
      <c r="AG640" s="535"/>
      <c r="AH640" s="535"/>
      <c r="AI640" s="535"/>
      <c r="AJ640" s="535"/>
      <c r="AK640" s="535"/>
      <c r="AL640" s="535"/>
      <c r="AM640" s="535"/>
      <c r="AN640" s="535"/>
      <c r="AO640" s="535"/>
      <c r="AP640" s="535"/>
      <c r="AQ640" s="535"/>
      <c r="AR640" s="535"/>
      <c r="AS640" s="535"/>
      <c r="AT640" s="535"/>
      <c r="AU640" s="535"/>
      <c r="AV640" s="535"/>
      <c r="AW640" s="535"/>
      <c r="AX640" s="535"/>
      <c r="AY640" s="535"/>
      <c r="AZ640" s="535"/>
      <c r="BA640" s="535"/>
      <c r="BB640" s="535"/>
      <c r="BC640" s="535"/>
      <c r="BD640" s="535"/>
      <c r="BE640" s="535"/>
      <c r="BF640" s="535"/>
      <c r="BG640" s="535"/>
      <c r="BH640" s="535"/>
      <c r="BI640" s="535"/>
      <c r="BJ640" s="535"/>
      <c r="BK640" s="535"/>
      <c r="BL640" s="535"/>
      <c r="BM640" s="535"/>
      <c r="BN640" s="535"/>
      <c r="BO640" s="535"/>
      <c r="BP640" s="535"/>
      <c r="BQ640" s="535"/>
      <c r="BR640" s="535"/>
      <c r="BS640" s="535"/>
      <c r="BT640" s="535"/>
    </row>
    <row r="641" spans="2:72">
      <c r="B641" s="535"/>
      <c r="C641" s="535"/>
      <c r="D641" s="535"/>
      <c r="E641" s="535"/>
      <c r="F641" s="493" t="e">
        <f>VLOOKUP(E641,'Trade Code'!A:B,2,FALSE)</f>
        <v>#N/A</v>
      </c>
      <c r="G641" s="535"/>
      <c r="H641" s="535"/>
      <c r="I641" s="535"/>
      <c r="J641" s="535"/>
      <c r="K641" s="535"/>
      <c r="L641" s="535"/>
      <c r="M641" s="535"/>
      <c r="N641" s="535"/>
      <c r="O641" s="535"/>
      <c r="P641" s="535"/>
      <c r="Q641" s="535"/>
      <c r="R641" s="535"/>
      <c r="S641" s="535"/>
      <c r="T641" s="535"/>
      <c r="U641" s="535"/>
      <c r="V641" s="535"/>
      <c r="W641" s="535"/>
      <c r="X641" s="535"/>
      <c r="Y641" s="535"/>
      <c r="Z641" s="535"/>
      <c r="AA641" s="535"/>
      <c r="AB641" s="535"/>
      <c r="AC641" s="535"/>
      <c r="AD641" s="535"/>
      <c r="AE641" s="535"/>
      <c r="AF641" s="535"/>
      <c r="AG641" s="535"/>
      <c r="AH641" s="535"/>
      <c r="AI641" s="535"/>
      <c r="AJ641" s="535"/>
      <c r="AK641" s="535"/>
      <c r="AL641" s="535"/>
      <c r="AM641" s="535"/>
      <c r="AN641" s="535"/>
      <c r="AO641" s="535"/>
      <c r="AP641" s="535"/>
      <c r="AQ641" s="535"/>
      <c r="AR641" s="535"/>
      <c r="AS641" s="535"/>
      <c r="AT641" s="535"/>
      <c r="AU641" s="535"/>
      <c r="AV641" s="535"/>
      <c r="AW641" s="535"/>
      <c r="AX641" s="535"/>
      <c r="AY641" s="535"/>
      <c r="AZ641" s="535"/>
      <c r="BA641" s="535"/>
      <c r="BB641" s="535"/>
      <c r="BC641" s="535"/>
      <c r="BD641" s="535"/>
      <c r="BE641" s="535"/>
      <c r="BF641" s="535"/>
      <c r="BG641" s="535"/>
      <c r="BH641" s="535"/>
      <c r="BI641" s="535"/>
      <c r="BJ641" s="535"/>
      <c r="BK641" s="535"/>
      <c r="BL641" s="535"/>
      <c r="BM641" s="535"/>
      <c r="BN641" s="535"/>
      <c r="BO641" s="535"/>
      <c r="BP641" s="535"/>
      <c r="BQ641" s="535"/>
      <c r="BR641" s="535"/>
      <c r="BS641" s="535"/>
      <c r="BT641" s="535"/>
    </row>
    <row r="642" spans="2:72">
      <c r="B642" s="535"/>
      <c r="C642" s="535"/>
      <c r="D642" s="535"/>
      <c r="E642" s="535"/>
      <c r="F642" s="493" t="e">
        <f>VLOOKUP(E642,'Trade Code'!A:B,2,FALSE)</f>
        <v>#N/A</v>
      </c>
      <c r="G642" s="535"/>
      <c r="H642" s="535"/>
      <c r="I642" s="535"/>
      <c r="J642" s="535"/>
      <c r="K642" s="535"/>
      <c r="L642" s="535"/>
      <c r="M642" s="535"/>
      <c r="N642" s="535"/>
      <c r="O642" s="535"/>
      <c r="P642" s="535"/>
      <c r="Q642" s="535"/>
      <c r="R642" s="535"/>
      <c r="S642" s="535"/>
      <c r="T642" s="535"/>
      <c r="U642" s="535"/>
      <c r="V642" s="535"/>
      <c r="W642" s="535"/>
      <c r="X642" s="535"/>
      <c r="Y642" s="535"/>
      <c r="Z642" s="535"/>
      <c r="AA642" s="535"/>
      <c r="AB642" s="535"/>
      <c r="AC642" s="535"/>
      <c r="AD642" s="535"/>
      <c r="AE642" s="535"/>
      <c r="AF642" s="535"/>
      <c r="AG642" s="535"/>
      <c r="AH642" s="535"/>
      <c r="AI642" s="535"/>
      <c r="AJ642" s="535"/>
      <c r="AK642" s="535"/>
      <c r="AL642" s="535"/>
      <c r="AM642" s="535"/>
      <c r="AN642" s="535"/>
      <c r="AO642" s="535"/>
      <c r="AP642" s="535"/>
      <c r="AQ642" s="535"/>
      <c r="AR642" s="535"/>
      <c r="AS642" s="535"/>
      <c r="AT642" s="535"/>
      <c r="AU642" s="535"/>
      <c r="AV642" s="535"/>
      <c r="AW642" s="535"/>
      <c r="AX642" s="535"/>
      <c r="AY642" s="535"/>
      <c r="AZ642" s="535"/>
      <c r="BA642" s="535"/>
      <c r="BB642" s="535"/>
      <c r="BC642" s="535"/>
      <c r="BD642" s="535"/>
      <c r="BE642" s="535"/>
      <c r="BF642" s="535"/>
      <c r="BG642" s="535"/>
      <c r="BH642" s="535"/>
      <c r="BI642" s="535"/>
      <c r="BJ642" s="535"/>
      <c r="BK642" s="535"/>
      <c r="BL642" s="535"/>
      <c r="BM642" s="535"/>
      <c r="BN642" s="535"/>
      <c r="BO642" s="535"/>
      <c r="BP642" s="535"/>
      <c r="BQ642" s="535"/>
      <c r="BR642" s="535"/>
      <c r="BS642" s="535"/>
      <c r="BT642" s="535"/>
    </row>
    <row r="643" spans="2:72">
      <c r="B643" s="535"/>
      <c r="C643" s="535"/>
      <c r="D643" s="535"/>
      <c r="E643" s="535"/>
      <c r="F643" s="493" t="e">
        <f>VLOOKUP(E643,'Trade Code'!A:B,2,FALSE)</f>
        <v>#N/A</v>
      </c>
      <c r="G643" s="535"/>
      <c r="H643" s="535"/>
      <c r="I643" s="535"/>
      <c r="J643" s="535"/>
      <c r="K643" s="535"/>
      <c r="L643" s="535"/>
      <c r="M643" s="535"/>
      <c r="N643" s="535"/>
      <c r="O643" s="535"/>
      <c r="P643" s="535"/>
      <c r="Q643" s="535"/>
      <c r="R643" s="535"/>
      <c r="S643" s="535"/>
      <c r="T643" s="535"/>
      <c r="U643" s="535"/>
      <c r="V643" s="535"/>
      <c r="W643" s="535"/>
      <c r="X643" s="535"/>
      <c r="Y643" s="535"/>
      <c r="Z643" s="535"/>
      <c r="AA643" s="535"/>
      <c r="AB643" s="535"/>
      <c r="AC643" s="535"/>
      <c r="AD643" s="535"/>
      <c r="AE643" s="535"/>
      <c r="AF643" s="535"/>
      <c r="AG643" s="535"/>
      <c r="AH643" s="535"/>
      <c r="AI643" s="535"/>
      <c r="AJ643" s="535"/>
      <c r="AK643" s="535"/>
      <c r="AL643" s="535"/>
      <c r="AM643" s="535"/>
      <c r="AN643" s="535"/>
      <c r="AO643" s="535"/>
      <c r="AP643" s="535"/>
      <c r="AQ643" s="535"/>
      <c r="AR643" s="535"/>
      <c r="AS643" s="535"/>
      <c r="AT643" s="535"/>
      <c r="AU643" s="535"/>
      <c r="AV643" s="535"/>
      <c r="AW643" s="535"/>
      <c r="AX643" s="535"/>
      <c r="AY643" s="535"/>
      <c r="AZ643" s="535"/>
      <c r="BA643" s="535"/>
      <c r="BB643" s="535"/>
      <c r="BC643" s="535"/>
      <c r="BD643" s="535"/>
      <c r="BE643" s="535"/>
      <c r="BF643" s="535"/>
      <c r="BG643" s="535"/>
      <c r="BH643" s="535"/>
      <c r="BI643" s="535"/>
      <c r="BJ643" s="535"/>
      <c r="BK643" s="535"/>
      <c r="BL643" s="535"/>
      <c r="BM643" s="535"/>
      <c r="BN643" s="535"/>
      <c r="BO643" s="535"/>
      <c r="BP643" s="535"/>
      <c r="BQ643" s="535"/>
      <c r="BR643" s="535"/>
      <c r="BS643" s="535"/>
      <c r="BT643" s="535"/>
    </row>
    <row r="644" spans="2:72">
      <c r="B644" s="535"/>
      <c r="C644" s="535"/>
      <c r="D644" s="535"/>
      <c r="E644" s="535"/>
      <c r="F644" s="493" t="e">
        <f>VLOOKUP(E644,'Trade Code'!A:B,2,FALSE)</f>
        <v>#N/A</v>
      </c>
      <c r="G644" s="535"/>
      <c r="H644" s="535"/>
      <c r="I644" s="535"/>
      <c r="J644" s="535"/>
      <c r="K644" s="535"/>
      <c r="L644" s="535"/>
      <c r="M644" s="535"/>
      <c r="N644" s="535"/>
      <c r="O644" s="535"/>
      <c r="P644" s="535"/>
      <c r="Q644" s="535"/>
      <c r="R644" s="535"/>
      <c r="S644" s="535"/>
      <c r="T644" s="535"/>
      <c r="U644" s="535"/>
      <c r="V644" s="535"/>
      <c r="W644" s="535"/>
      <c r="X644" s="535"/>
      <c r="Y644" s="535"/>
      <c r="Z644" s="535"/>
      <c r="AA644" s="535"/>
      <c r="AB644" s="535"/>
      <c r="AC644" s="535"/>
      <c r="AD644" s="535"/>
      <c r="AE644" s="535"/>
      <c r="AF644" s="535"/>
      <c r="AG644" s="535"/>
      <c r="AH644" s="535"/>
      <c r="AI644" s="535"/>
      <c r="AJ644" s="535"/>
      <c r="AK644" s="535"/>
      <c r="AL644" s="535"/>
      <c r="AM644" s="535"/>
      <c r="AN644" s="535"/>
      <c r="AO644" s="535"/>
      <c r="AP644" s="535"/>
      <c r="AQ644" s="535"/>
      <c r="AR644" s="535"/>
      <c r="AS644" s="535"/>
      <c r="AT644" s="535"/>
      <c r="AU644" s="535"/>
      <c r="AV644" s="535"/>
      <c r="AW644" s="535"/>
      <c r="AX644" s="535"/>
      <c r="AY644" s="535"/>
      <c r="AZ644" s="535"/>
      <c r="BA644" s="535"/>
      <c r="BB644" s="535"/>
      <c r="BC644" s="535"/>
      <c r="BD644" s="535"/>
      <c r="BE644" s="535"/>
      <c r="BF644" s="535"/>
      <c r="BG644" s="535"/>
      <c r="BH644" s="535"/>
      <c r="BI644" s="535"/>
      <c r="BJ644" s="535"/>
      <c r="BK644" s="535"/>
      <c r="BL644" s="535"/>
      <c r="BM644" s="535"/>
      <c r="BN644" s="535"/>
      <c r="BO644" s="535"/>
      <c r="BP644" s="535"/>
      <c r="BQ644" s="535"/>
      <c r="BR644" s="535"/>
      <c r="BS644" s="535"/>
      <c r="BT644" s="535"/>
    </row>
    <row r="645" spans="2:72">
      <c r="B645" s="535"/>
      <c r="C645" s="535"/>
      <c r="D645" s="535"/>
      <c r="E645" s="535"/>
      <c r="F645" s="493" t="e">
        <f>VLOOKUP(E645,'Trade Code'!A:B,2,FALSE)</f>
        <v>#N/A</v>
      </c>
      <c r="G645" s="535"/>
      <c r="H645" s="535"/>
      <c r="I645" s="535"/>
      <c r="J645" s="535"/>
      <c r="K645" s="535"/>
      <c r="L645" s="535"/>
      <c r="M645" s="535"/>
      <c r="N645" s="535"/>
      <c r="O645" s="535"/>
      <c r="P645" s="535"/>
      <c r="Q645" s="535"/>
      <c r="R645" s="535"/>
      <c r="S645" s="535"/>
      <c r="T645" s="535"/>
      <c r="U645" s="535"/>
      <c r="V645" s="535"/>
      <c r="W645" s="535"/>
      <c r="X645" s="535"/>
      <c r="Y645" s="535"/>
      <c r="Z645" s="535"/>
      <c r="AA645" s="535"/>
      <c r="AB645" s="535"/>
      <c r="AC645" s="535"/>
      <c r="AD645" s="535"/>
      <c r="AE645" s="535"/>
      <c r="AF645" s="535"/>
      <c r="AG645" s="535"/>
      <c r="AH645" s="535"/>
      <c r="AI645" s="535"/>
      <c r="AJ645" s="535"/>
      <c r="AK645" s="535"/>
      <c r="AL645" s="535"/>
      <c r="AM645" s="535"/>
      <c r="AN645" s="535"/>
      <c r="AO645" s="535"/>
      <c r="AP645" s="535"/>
      <c r="AQ645" s="535"/>
      <c r="AR645" s="535"/>
      <c r="AS645" s="535"/>
      <c r="AT645" s="535"/>
      <c r="AU645" s="535"/>
      <c r="AV645" s="535"/>
      <c r="AW645" s="535"/>
      <c r="AX645" s="535"/>
      <c r="AY645" s="535"/>
      <c r="AZ645" s="535"/>
      <c r="BA645" s="535"/>
      <c r="BB645" s="535"/>
      <c r="BC645" s="535"/>
      <c r="BD645" s="535"/>
      <c r="BE645" s="535"/>
      <c r="BF645" s="535"/>
      <c r="BG645" s="535"/>
      <c r="BH645" s="535"/>
      <c r="BI645" s="535"/>
      <c r="BJ645" s="535"/>
      <c r="BK645" s="535"/>
      <c r="BL645" s="535"/>
      <c r="BM645" s="535"/>
      <c r="BN645" s="535"/>
      <c r="BO645" s="535"/>
      <c r="BP645" s="535"/>
      <c r="BQ645" s="535"/>
      <c r="BR645" s="535"/>
      <c r="BS645" s="535"/>
      <c r="BT645" s="535"/>
    </row>
    <row r="646" spans="2:72">
      <c r="B646" s="535"/>
      <c r="C646" s="535"/>
      <c r="D646" s="535"/>
      <c r="E646" s="535"/>
      <c r="F646" s="493" t="e">
        <f>VLOOKUP(E646,'Trade Code'!A:B,2,FALSE)</f>
        <v>#N/A</v>
      </c>
      <c r="G646" s="535"/>
      <c r="H646" s="535"/>
      <c r="I646" s="535"/>
      <c r="J646" s="535"/>
      <c r="K646" s="535"/>
      <c r="L646" s="535"/>
      <c r="M646" s="535"/>
      <c r="N646" s="535"/>
      <c r="O646" s="535"/>
      <c r="P646" s="535"/>
      <c r="Q646" s="535"/>
      <c r="R646" s="535"/>
      <c r="S646" s="535"/>
      <c r="T646" s="535"/>
      <c r="U646" s="535"/>
      <c r="V646" s="535"/>
      <c r="W646" s="535"/>
      <c r="X646" s="535"/>
      <c r="Y646" s="535"/>
      <c r="Z646" s="535"/>
      <c r="AA646" s="535"/>
      <c r="AB646" s="535"/>
      <c r="AC646" s="535"/>
      <c r="AD646" s="535"/>
      <c r="AE646" s="535"/>
      <c r="AF646" s="535"/>
      <c r="AG646" s="535"/>
      <c r="AH646" s="535"/>
      <c r="AI646" s="535"/>
      <c r="AJ646" s="535"/>
      <c r="AK646" s="535"/>
      <c r="AL646" s="535"/>
      <c r="AM646" s="535"/>
      <c r="AN646" s="535"/>
      <c r="AO646" s="535"/>
      <c r="AP646" s="535"/>
      <c r="AQ646" s="535"/>
      <c r="AR646" s="535"/>
      <c r="AS646" s="535"/>
      <c r="AT646" s="535"/>
      <c r="AU646" s="535"/>
      <c r="AV646" s="535"/>
      <c r="AW646" s="535"/>
      <c r="AX646" s="535"/>
      <c r="AY646" s="535"/>
      <c r="AZ646" s="535"/>
      <c r="BA646" s="535"/>
      <c r="BB646" s="535"/>
      <c r="BC646" s="535"/>
      <c r="BD646" s="535"/>
      <c r="BE646" s="535"/>
      <c r="BF646" s="535"/>
      <c r="BG646" s="535"/>
      <c r="BH646" s="535"/>
      <c r="BI646" s="535"/>
      <c r="BJ646" s="535"/>
      <c r="BK646" s="535"/>
      <c r="BL646" s="535"/>
      <c r="BM646" s="535"/>
      <c r="BN646" s="535"/>
      <c r="BO646" s="535"/>
      <c r="BP646" s="535"/>
      <c r="BQ646" s="535"/>
      <c r="BR646" s="535"/>
      <c r="BS646" s="535"/>
      <c r="BT646" s="535"/>
    </row>
    <row r="647" spans="2:72">
      <c r="B647" s="535"/>
      <c r="C647" s="535"/>
      <c r="D647" s="535"/>
      <c r="E647" s="535"/>
      <c r="F647" s="493" t="e">
        <f>VLOOKUP(E647,'Trade Code'!A:B,2,FALSE)</f>
        <v>#N/A</v>
      </c>
      <c r="G647" s="535"/>
      <c r="H647" s="535"/>
      <c r="I647" s="535"/>
      <c r="J647" s="535"/>
      <c r="K647" s="535"/>
      <c r="L647" s="535"/>
      <c r="M647" s="535"/>
      <c r="N647" s="535"/>
      <c r="O647" s="535"/>
      <c r="P647" s="535"/>
      <c r="Q647" s="535"/>
      <c r="R647" s="535"/>
      <c r="S647" s="535"/>
      <c r="T647" s="535"/>
      <c r="U647" s="535"/>
      <c r="V647" s="535"/>
      <c r="W647" s="535"/>
      <c r="X647" s="535"/>
      <c r="Y647" s="535"/>
      <c r="Z647" s="535"/>
      <c r="AA647" s="535"/>
      <c r="AB647" s="535"/>
      <c r="AC647" s="535"/>
      <c r="AD647" s="535"/>
      <c r="AE647" s="535"/>
      <c r="AF647" s="535"/>
      <c r="AG647" s="535"/>
      <c r="AH647" s="535"/>
      <c r="AI647" s="535"/>
      <c r="AJ647" s="535"/>
      <c r="AK647" s="535"/>
      <c r="AL647" s="535"/>
      <c r="AM647" s="535"/>
      <c r="AN647" s="535"/>
      <c r="AO647" s="535"/>
      <c r="AP647" s="535"/>
      <c r="AQ647" s="535"/>
      <c r="AR647" s="535"/>
      <c r="AS647" s="535"/>
      <c r="AT647" s="535"/>
      <c r="AU647" s="535"/>
      <c r="AV647" s="535"/>
      <c r="AW647" s="535"/>
      <c r="AX647" s="535"/>
      <c r="AY647" s="535"/>
      <c r="AZ647" s="535"/>
      <c r="BA647" s="535"/>
      <c r="BB647" s="535"/>
      <c r="BC647" s="535"/>
      <c r="BD647" s="535"/>
      <c r="BE647" s="535"/>
      <c r="BF647" s="535"/>
      <c r="BG647" s="535"/>
      <c r="BH647" s="535"/>
      <c r="BI647" s="535"/>
      <c r="BJ647" s="535"/>
      <c r="BK647" s="535"/>
      <c r="BL647" s="535"/>
      <c r="BM647" s="535"/>
      <c r="BN647" s="535"/>
      <c r="BO647" s="535"/>
      <c r="BP647" s="535"/>
      <c r="BQ647" s="535"/>
      <c r="BR647" s="535"/>
      <c r="BS647" s="535"/>
      <c r="BT647" s="535"/>
    </row>
    <row r="648" spans="2:72">
      <c r="B648" s="535"/>
      <c r="C648" s="535"/>
      <c r="D648" s="535"/>
      <c r="E648" s="535"/>
      <c r="F648" s="493" t="e">
        <f>VLOOKUP(E648,'Trade Code'!A:B,2,FALSE)</f>
        <v>#N/A</v>
      </c>
      <c r="G648" s="535"/>
      <c r="H648" s="535"/>
      <c r="I648" s="535"/>
      <c r="J648" s="535"/>
      <c r="K648" s="535"/>
      <c r="L648" s="535"/>
      <c r="M648" s="535"/>
      <c r="N648" s="535"/>
      <c r="O648" s="535"/>
      <c r="P648" s="535"/>
      <c r="Q648" s="535"/>
      <c r="R648" s="535"/>
      <c r="S648" s="535"/>
      <c r="T648" s="535"/>
      <c r="U648" s="535"/>
      <c r="V648" s="535"/>
      <c r="W648" s="535"/>
      <c r="X648" s="535"/>
      <c r="Y648" s="535"/>
      <c r="Z648" s="535"/>
      <c r="AA648" s="535"/>
      <c r="AB648" s="535"/>
      <c r="AC648" s="535"/>
      <c r="AD648" s="535"/>
      <c r="AE648" s="535"/>
      <c r="AF648" s="535"/>
      <c r="AG648" s="535"/>
      <c r="AH648" s="535"/>
      <c r="AI648" s="535"/>
      <c r="AJ648" s="535"/>
      <c r="AK648" s="535"/>
      <c r="AL648" s="535"/>
      <c r="AM648" s="535"/>
      <c r="AN648" s="535"/>
      <c r="AO648" s="535"/>
      <c r="AP648" s="535"/>
      <c r="AQ648" s="535"/>
      <c r="AR648" s="535"/>
      <c r="AS648" s="535"/>
      <c r="AT648" s="535"/>
      <c r="AU648" s="535"/>
      <c r="AV648" s="535"/>
      <c r="AW648" s="535"/>
      <c r="AX648" s="535"/>
      <c r="AY648" s="535"/>
      <c r="AZ648" s="535"/>
      <c r="BA648" s="535"/>
      <c r="BB648" s="535"/>
      <c r="BC648" s="535"/>
      <c r="BD648" s="535"/>
      <c r="BE648" s="535"/>
      <c r="BF648" s="535"/>
      <c r="BG648" s="535"/>
      <c r="BH648" s="535"/>
      <c r="BI648" s="535"/>
      <c r="BJ648" s="535"/>
      <c r="BK648" s="535"/>
      <c r="BL648" s="535"/>
      <c r="BM648" s="535"/>
      <c r="BN648" s="535"/>
      <c r="BO648" s="535"/>
      <c r="BP648" s="535"/>
      <c r="BQ648" s="535"/>
      <c r="BR648" s="535"/>
      <c r="BS648" s="535"/>
      <c r="BT648" s="535"/>
    </row>
    <row r="649" spans="2:72">
      <c r="B649" s="535"/>
      <c r="C649" s="535"/>
      <c r="D649" s="535"/>
      <c r="E649" s="535"/>
      <c r="F649" s="493" t="e">
        <f>VLOOKUP(E649,'Trade Code'!A:B,2,FALSE)</f>
        <v>#N/A</v>
      </c>
      <c r="G649" s="535"/>
      <c r="H649" s="535"/>
      <c r="I649" s="535"/>
      <c r="J649" s="535"/>
      <c r="K649" s="535"/>
      <c r="L649" s="535"/>
      <c r="M649" s="535"/>
      <c r="N649" s="535"/>
      <c r="O649" s="535"/>
      <c r="P649" s="535"/>
      <c r="Q649" s="535"/>
      <c r="R649" s="535"/>
      <c r="S649" s="535"/>
      <c r="T649" s="535"/>
      <c r="U649" s="535"/>
      <c r="V649" s="535"/>
      <c r="W649" s="535"/>
      <c r="X649" s="535"/>
      <c r="Y649" s="535"/>
      <c r="Z649" s="535"/>
      <c r="AA649" s="535"/>
      <c r="AB649" s="535"/>
      <c r="AC649" s="535"/>
      <c r="AD649" s="535"/>
      <c r="AE649" s="535"/>
      <c r="AF649" s="535"/>
      <c r="AG649" s="535"/>
      <c r="AH649" s="535"/>
      <c r="AI649" s="535"/>
      <c r="AJ649" s="535"/>
      <c r="AK649" s="535"/>
      <c r="AL649" s="535"/>
      <c r="AM649" s="535"/>
      <c r="AN649" s="535"/>
      <c r="AO649" s="535"/>
      <c r="AP649" s="535"/>
      <c r="AQ649" s="535"/>
      <c r="AR649" s="535"/>
      <c r="AS649" s="535"/>
      <c r="AT649" s="535"/>
      <c r="AU649" s="535"/>
      <c r="AV649" s="535"/>
      <c r="AW649" s="535"/>
      <c r="AX649" s="535"/>
      <c r="AY649" s="535"/>
      <c r="AZ649" s="535"/>
      <c r="BA649" s="535"/>
      <c r="BB649" s="535"/>
      <c r="BC649" s="535"/>
      <c r="BD649" s="535"/>
      <c r="BE649" s="535"/>
      <c r="BF649" s="535"/>
      <c r="BG649" s="535"/>
      <c r="BH649" s="535"/>
      <c r="BI649" s="535"/>
      <c r="BJ649" s="535"/>
      <c r="BK649" s="535"/>
      <c r="BL649" s="535"/>
      <c r="BM649" s="535"/>
      <c r="BN649" s="535"/>
      <c r="BO649" s="535"/>
      <c r="BP649" s="535"/>
      <c r="BQ649" s="535"/>
      <c r="BR649" s="535"/>
      <c r="BS649" s="535"/>
      <c r="BT649" s="535"/>
    </row>
    <row r="650" spans="2:72">
      <c r="B650" s="535"/>
      <c r="C650" s="535"/>
      <c r="D650" s="535"/>
      <c r="E650" s="535"/>
      <c r="F650" s="493" t="e">
        <f>VLOOKUP(E650,'Trade Code'!A:B,2,FALSE)</f>
        <v>#N/A</v>
      </c>
      <c r="G650" s="535"/>
      <c r="H650" s="535"/>
      <c r="I650" s="535"/>
      <c r="J650" s="535"/>
      <c r="K650" s="535"/>
      <c r="L650" s="535"/>
      <c r="M650" s="535"/>
      <c r="N650" s="535"/>
      <c r="O650" s="535"/>
      <c r="P650" s="535"/>
      <c r="Q650" s="535"/>
      <c r="R650" s="535"/>
      <c r="S650" s="535"/>
      <c r="T650" s="535"/>
      <c r="U650" s="535"/>
      <c r="V650" s="535"/>
      <c r="W650" s="535"/>
      <c r="X650" s="535"/>
      <c r="Y650" s="535"/>
      <c r="Z650" s="535"/>
      <c r="AA650" s="535"/>
      <c r="AB650" s="535"/>
      <c r="AC650" s="535"/>
      <c r="AD650" s="535"/>
      <c r="AE650" s="535"/>
      <c r="AF650" s="535"/>
      <c r="AG650" s="535"/>
      <c r="AH650" s="535"/>
      <c r="AI650" s="535"/>
      <c r="AJ650" s="535"/>
      <c r="AK650" s="535"/>
      <c r="AL650" s="535"/>
      <c r="AM650" s="535"/>
      <c r="AN650" s="535"/>
      <c r="AO650" s="535"/>
      <c r="AP650" s="535"/>
      <c r="AQ650" s="535"/>
      <c r="AR650" s="535"/>
      <c r="AS650" s="535"/>
      <c r="AT650" s="535"/>
      <c r="AU650" s="535"/>
      <c r="AV650" s="535"/>
      <c r="AW650" s="535"/>
      <c r="AX650" s="535"/>
      <c r="AY650" s="535"/>
      <c r="AZ650" s="535"/>
      <c r="BA650" s="535"/>
      <c r="BB650" s="535"/>
      <c r="BC650" s="535"/>
      <c r="BD650" s="535"/>
      <c r="BE650" s="535"/>
      <c r="BF650" s="535"/>
      <c r="BG650" s="535"/>
      <c r="BH650" s="535"/>
      <c r="BI650" s="535"/>
      <c r="BJ650" s="535"/>
      <c r="BK650" s="535"/>
      <c r="BL650" s="535"/>
      <c r="BM650" s="535"/>
      <c r="BN650" s="535"/>
      <c r="BO650" s="535"/>
      <c r="BP650" s="535"/>
      <c r="BQ650" s="535"/>
      <c r="BR650" s="535"/>
      <c r="BS650" s="535"/>
      <c r="BT650" s="535"/>
    </row>
    <row r="651" spans="2:72">
      <c r="B651" s="535"/>
      <c r="C651" s="535"/>
      <c r="D651" s="535"/>
      <c r="E651" s="535"/>
      <c r="F651" s="493" t="e">
        <f>VLOOKUP(E651,'Trade Code'!A:B,2,FALSE)</f>
        <v>#N/A</v>
      </c>
      <c r="G651" s="535"/>
      <c r="H651" s="535"/>
      <c r="I651" s="535"/>
      <c r="J651" s="535"/>
      <c r="K651" s="535"/>
      <c r="L651" s="535"/>
      <c r="M651" s="535"/>
      <c r="N651" s="535"/>
      <c r="O651" s="535"/>
      <c r="P651" s="535"/>
      <c r="Q651" s="535"/>
      <c r="R651" s="535"/>
      <c r="S651" s="535"/>
      <c r="T651" s="535"/>
      <c r="U651" s="535"/>
      <c r="V651" s="535"/>
      <c r="W651" s="535"/>
      <c r="X651" s="535"/>
      <c r="Y651" s="535"/>
      <c r="Z651" s="535"/>
      <c r="AA651" s="535"/>
      <c r="AB651" s="535"/>
      <c r="AC651" s="535"/>
      <c r="AD651" s="535"/>
      <c r="AE651" s="535"/>
      <c r="AF651" s="535"/>
      <c r="AG651" s="535"/>
      <c r="AH651" s="535"/>
      <c r="AI651" s="535"/>
      <c r="AJ651" s="535"/>
      <c r="AK651" s="535"/>
      <c r="AL651" s="535"/>
      <c r="AM651" s="535"/>
      <c r="AN651" s="535"/>
      <c r="AO651" s="535"/>
      <c r="AP651" s="535"/>
      <c r="AQ651" s="535"/>
      <c r="AR651" s="535"/>
      <c r="AS651" s="535"/>
      <c r="AT651" s="535"/>
      <c r="AU651" s="535"/>
      <c r="AV651" s="535"/>
      <c r="AW651" s="535"/>
      <c r="AX651" s="535"/>
      <c r="AY651" s="535"/>
      <c r="AZ651" s="535"/>
      <c r="BA651" s="535"/>
      <c r="BB651" s="535"/>
      <c r="BC651" s="535"/>
      <c r="BD651" s="535"/>
      <c r="BE651" s="535"/>
      <c r="BF651" s="535"/>
      <c r="BG651" s="535"/>
      <c r="BH651" s="535"/>
      <c r="BI651" s="535"/>
      <c r="BJ651" s="535"/>
      <c r="BK651" s="535"/>
      <c r="BL651" s="535"/>
      <c r="BM651" s="535"/>
      <c r="BN651" s="535"/>
      <c r="BO651" s="535"/>
      <c r="BP651" s="535"/>
      <c r="BQ651" s="535"/>
      <c r="BR651" s="535"/>
      <c r="BS651" s="535"/>
      <c r="BT651" s="535"/>
    </row>
    <row r="652" spans="2:72">
      <c r="B652" s="535"/>
      <c r="C652" s="535"/>
      <c r="D652" s="535"/>
      <c r="E652" s="535"/>
      <c r="F652" s="493" t="e">
        <f>VLOOKUP(E652,'Trade Code'!A:B,2,FALSE)</f>
        <v>#N/A</v>
      </c>
      <c r="G652" s="535"/>
      <c r="H652" s="535"/>
      <c r="I652" s="535"/>
      <c r="J652" s="535"/>
      <c r="K652" s="535"/>
      <c r="L652" s="535"/>
      <c r="M652" s="535"/>
      <c r="N652" s="535"/>
      <c r="O652" s="535"/>
      <c r="P652" s="535"/>
      <c r="Q652" s="535"/>
      <c r="R652" s="535"/>
      <c r="S652" s="535"/>
      <c r="T652" s="535"/>
      <c r="U652" s="535"/>
      <c r="V652" s="535"/>
      <c r="W652" s="535"/>
      <c r="X652" s="535"/>
      <c r="Y652" s="535"/>
      <c r="Z652" s="535"/>
      <c r="AA652" s="535"/>
      <c r="AB652" s="535"/>
      <c r="AC652" s="535"/>
      <c r="AD652" s="535"/>
      <c r="AE652" s="535"/>
      <c r="AF652" s="535"/>
      <c r="AG652" s="535"/>
      <c r="AH652" s="535"/>
      <c r="AI652" s="535"/>
      <c r="AJ652" s="535"/>
      <c r="AK652" s="535"/>
      <c r="AL652" s="535"/>
      <c r="AM652" s="535"/>
      <c r="AN652" s="535"/>
      <c r="AO652" s="535"/>
      <c r="AP652" s="535"/>
      <c r="AQ652" s="535"/>
      <c r="AR652" s="535"/>
      <c r="AS652" s="535"/>
      <c r="AT652" s="535"/>
      <c r="AU652" s="535"/>
      <c r="AV652" s="535"/>
      <c r="AW652" s="535"/>
      <c r="AX652" s="535"/>
      <c r="AY652" s="535"/>
      <c r="AZ652" s="535"/>
      <c r="BA652" s="535"/>
      <c r="BB652" s="535"/>
      <c r="BC652" s="535"/>
      <c r="BD652" s="535"/>
      <c r="BE652" s="535"/>
      <c r="BF652" s="535"/>
      <c r="BG652" s="535"/>
      <c r="BH652" s="535"/>
      <c r="BI652" s="535"/>
      <c r="BJ652" s="535"/>
      <c r="BK652" s="535"/>
      <c r="BL652" s="535"/>
      <c r="BM652" s="535"/>
      <c r="BN652" s="535"/>
      <c r="BO652" s="535"/>
      <c r="BP652" s="535"/>
      <c r="BQ652" s="535"/>
      <c r="BR652" s="535"/>
      <c r="BS652" s="535"/>
      <c r="BT652" s="535"/>
    </row>
    <row r="653" spans="2:72">
      <c r="B653" s="535"/>
      <c r="C653" s="535"/>
      <c r="D653" s="535"/>
      <c r="E653" s="535"/>
      <c r="F653" s="493" t="e">
        <f>VLOOKUP(E653,'Trade Code'!A:B,2,FALSE)</f>
        <v>#N/A</v>
      </c>
      <c r="G653" s="535"/>
      <c r="H653" s="535"/>
      <c r="I653" s="535"/>
      <c r="J653" s="535"/>
      <c r="K653" s="535"/>
      <c r="L653" s="535"/>
      <c r="M653" s="535"/>
      <c r="N653" s="535"/>
      <c r="O653" s="535"/>
      <c r="P653" s="535"/>
      <c r="Q653" s="535"/>
      <c r="R653" s="535"/>
      <c r="S653" s="535"/>
      <c r="T653" s="535"/>
      <c r="U653" s="535"/>
      <c r="V653" s="535"/>
      <c r="W653" s="535"/>
      <c r="X653" s="535"/>
      <c r="Y653" s="535"/>
      <c r="Z653" s="535"/>
      <c r="AA653" s="535"/>
      <c r="AB653" s="535"/>
      <c r="AC653" s="535"/>
      <c r="AD653" s="535"/>
      <c r="AE653" s="535"/>
      <c r="AF653" s="535"/>
      <c r="AG653" s="535"/>
      <c r="AH653" s="535"/>
      <c r="AI653" s="535"/>
      <c r="AJ653" s="535"/>
      <c r="AK653" s="535"/>
      <c r="AL653" s="535"/>
      <c r="AM653" s="535"/>
      <c r="AN653" s="535"/>
      <c r="AO653" s="535"/>
      <c r="AP653" s="535"/>
      <c r="AQ653" s="535"/>
      <c r="AR653" s="535"/>
      <c r="AS653" s="535"/>
      <c r="AT653" s="535"/>
      <c r="AU653" s="535"/>
      <c r="AV653" s="535"/>
      <c r="AW653" s="535"/>
      <c r="AX653" s="535"/>
      <c r="AY653" s="535"/>
      <c r="AZ653" s="535"/>
      <c r="BA653" s="535"/>
      <c r="BB653" s="535"/>
      <c r="BC653" s="535"/>
      <c r="BD653" s="535"/>
      <c r="BE653" s="535"/>
      <c r="BF653" s="535"/>
      <c r="BG653" s="535"/>
      <c r="BH653" s="535"/>
      <c r="BI653" s="535"/>
      <c r="BJ653" s="535"/>
      <c r="BK653" s="535"/>
      <c r="BL653" s="535"/>
      <c r="BM653" s="535"/>
      <c r="BN653" s="535"/>
      <c r="BO653" s="535"/>
      <c r="BP653" s="535"/>
      <c r="BQ653" s="535"/>
      <c r="BR653" s="535"/>
      <c r="BS653" s="535"/>
      <c r="BT653" s="535"/>
    </row>
    <row r="654" spans="2:72">
      <c r="B654" s="535"/>
      <c r="C654" s="535"/>
      <c r="D654" s="535"/>
      <c r="E654" s="535"/>
      <c r="F654" s="493" t="e">
        <f>VLOOKUP(E654,'Trade Code'!A:B,2,FALSE)</f>
        <v>#N/A</v>
      </c>
      <c r="G654" s="535"/>
      <c r="H654" s="535"/>
      <c r="I654" s="535"/>
      <c r="J654" s="535"/>
      <c r="K654" s="535"/>
      <c r="L654" s="535"/>
      <c r="M654" s="535"/>
      <c r="N654" s="535"/>
      <c r="O654" s="535"/>
      <c r="P654" s="535"/>
      <c r="Q654" s="535"/>
      <c r="R654" s="535"/>
      <c r="S654" s="535"/>
      <c r="T654" s="535"/>
      <c r="U654" s="535"/>
      <c r="V654" s="535"/>
      <c r="W654" s="535"/>
      <c r="X654" s="535"/>
      <c r="Y654" s="535"/>
      <c r="Z654" s="535"/>
      <c r="AA654" s="535"/>
      <c r="AB654" s="535"/>
      <c r="AC654" s="535"/>
      <c r="AD654" s="535"/>
      <c r="AE654" s="535"/>
      <c r="AF654" s="535"/>
      <c r="AG654" s="535"/>
      <c r="AH654" s="535"/>
      <c r="AI654" s="535"/>
      <c r="AJ654" s="535"/>
      <c r="AK654" s="535"/>
      <c r="AL654" s="535"/>
      <c r="AM654" s="535"/>
      <c r="AN654" s="535"/>
      <c r="AO654" s="535"/>
      <c r="AP654" s="535"/>
      <c r="AQ654" s="535"/>
      <c r="AR654" s="535"/>
      <c r="AS654" s="535"/>
      <c r="AT654" s="535"/>
      <c r="AU654" s="535"/>
      <c r="AV654" s="535"/>
      <c r="AW654" s="535"/>
      <c r="AX654" s="535"/>
      <c r="AY654" s="535"/>
      <c r="AZ654" s="535"/>
      <c r="BA654" s="535"/>
      <c r="BB654" s="535"/>
      <c r="BC654" s="535"/>
      <c r="BD654" s="535"/>
      <c r="BE654" s="535"/>
      <c r="BF654" s="535"/>
      <c r="BG654" s="535"/>
      <c r="BH654" s="535"/>
      <c r="BI654" s="535"/>
      <c r="BJ654" s="535"/>
      <c r="BK654" s="535"/>
      <c r="BL654" s="535"/>
      <c r="BM654" s="535"/>
      <c r="BN654" s="535"/>
      <c r="BO654" s="535"/>
      <c r="BP654" s="535"/>
      <c r="BQ654" s="535"/>
      <c r="BR654" s="535"/>
      <c r="BS654" s="535"/>
      <c r="BT654" s="535"/>
    </row>
    <row r="655" spans="2:72">
      <c r="B655" s="535"/>
      <c r="C655" s="535"/>
      <c r="D655" s="535"/>
      <c r="E655" s="535"/>
      <c r="F655" s="493" t="e">
        <f>VLOOKUP(E655,'Trade Code'!A:B,2,FALSE)</f>
        <v>#N/A</v>
      </c>
      <c r="G655" s="535"/>
      <c r="H655" s="535"/>
      <c r="I655" s="535"/>
      <c r="J655" s="535"/>
      <c r="K655" s="535"/>
      <c r="L655" s="535"/>
      <c r="M655" s="535"/>
      <c r="N655" s="535"/>
      <c r="O655" s="535"/>
      <c r="P655" s="535"/>
      <c r="Q655" s="535"/>
      <c r="R655" s="535"/>
      <c r="S655" s="535"/>
      <c r="T655" s="535"/>
      <c r="U655" s="535"/>
      <c r="V655" s="535"/>
      <c r="W655" s="535"/>
      <c r="X655" s="535"/>
      <c r="Y655" s="535"/>
      <c r="Z655" s="535"/>
      <c r="AA655" s="535"/>
      <c r="AB655" s="535"/>
      <c r="AC655" s="535"/>
      <c r="AD655" s="535"/>
      <c r="AE655" s="535"/>
      <c r="AF655" s="535"/>
      <c r="AG655" s="535"/>
      <c r="AH655" s="535"/>
      <c r="AI655" s="535"/>
      <c r="AJ655" s="535"/>
      <c r="AK655" s="535"/>
      <c r="AL655" s="535"/>
      <c r="AM655" s="535"/>
      <c r="AN655" s="535"/>
      <c r="AO655" s="535"/>
      <c r="AP655" s="535"/>
      <c r="AQ655" s="535"/>
      <c r="AR655" s="535"/>
      <c r="AS655" s="535"/>
      <c r="AT655" s="535"/>
      <c r="AU655" s="535"/>
      <c r="AV655" s="535"/>
      <c r="AW655" s="535"/>
      <c r="AX655" s="535"/>
      <c r="AY655" s="535"/>
      <c r="AZ655" s="535"/>
      <c r="BA655" s="535"/>
      <c r="BB655" s="535"/>
      <c r="BC655" s="535"/>
      <c r="BD655" s="535"/>
      <c r="BE655" s="535"/>
      <c r="BF655" s="535"/>
      <c r="BG655" s="535"/>
      <c r="BH655" s="535"/>
      <c r="BI655" s="535"/>
      <c r="BJ655" s="535"/>
      <c r="BK655" s="535"/>
      <c r="BL655" s="535"/>
      <c r="BM655" s="535"/>
      <c r="BN655" s="535"/>
      <c r="BO655" s="535"/>
      <c r="BP655" s="535"/>
      <c r="BQ655" s="535"/>
      <c r="BR655" s="535"/>
      <c r="BS655" s="535"/>
      <c r="BT655" s="535"/>
    </row>
    <row r="656" spans="2:72">
      <c r="B656" s="535"/>
      <c r="C656" s="535"/>
      <c r="D656" s="535"/>
      <c r="E656" s="535"/>
      <c r="F656" s="493" t="e">
        <f>VLOOKUP(E656,'Trade Code'!A:B,2,FALSE)</f>
        <v>#N/A</v>
      </c>
      <c r="G656" s="535"/>
      <c r="H656" s="535"/>
      <c r="I656" s="535"/>
      <c r="J656" s="535"/>
      <c r="K656" s="535"/>
      <c r="L656" s="535"/>
      <c r="M656" s="535"/>
      <c r="N656" s="535"/>
      <c r="O656" s="535"/>
      <c r="P656" s="535"/>
      <c r="Q656" s="535"/>
      <c r="R656" s="535"/>
      <c r="S656" s="535"/>
      <c r="T656" s="535"/>
      <c r="U656" s="535"/>
      <c r="V656" s="535"/>
      <c r="W656" s="535"/>
      <c r="X656" s="535"/>
      <c r="Y656" s="535"/>
      <c r="Z656" s="535"/>
      <c r="AA656" s="535"/>
      <c r="AB656" s="535"/>
      <c r="AC656" s="535"/>
      <c r="AD656" s="535"/>
      <c r="AE656" s="535"/>
      <c r="AF656" s="535"/>
      <c r="AG656" s="535"/>
      <c r="AH656" s="535"/>
      <c r="AI656" s="535"/>
      <c r="AJ656" s="535"/>
      <c r="AK656" s="535"/>
      <c r="AL656" s="535"/>
      <c r="AM656" s="535"/>
      <c r="AN656" s="535"/>
      <c r="AO656" s="535"/>
      <c r="AP656" s="535"/>
      <c r="AQ656" s="535"/>
      <c r="AR656" s="535"/>
      <c r="AS656" s="535"/>
      <c r="AT656" s="535"/>
      <c r="AU656" s="535"/>
      <c r="AV656" s="535"/>
      <c r="AW656" s="535"/>
      <c r="AX656" s="535"/>
      <c r="AY656" s="535"/>
      <c r="AZ656" s="535"/>
      <c r="BA656" s="535"/>
      <c r="BB656" s="535"/>
      <c r="BC656" s="535"/>
      <c r="BD656" s="535"/>
      <c r="BE656" s="535"/>
      <c r="BF656" s="535"/>
      <c r="BG656" s="535"/>
      <c r="BH656" s="535"/>
      <c r="BI656" s="535"/>
      <c r="BJ656" s="535"/>
      <c r="BK656" s="535"/>
      <c r="BL656" s="535"/>
      <c r="BM656" s="535"/>
      <c r="BN656" s="535"/>
      <c r="BO656" s="535"/>
      <c r="BP656" s="535"/>
      <c r="BQ656" s="535"/>
      <c r="BR656" s="535"/>
      <c r="BS656" s="535"/>
      <c r="BT656" s="535"/>
    </row>
    <row r="657" spans="2:72">
      <c r="B657" s="535"/>
      <c r="C657" s="535"/>
      <c r="D657" s="535"/>
      <c r="E657" s="535"/>
      <c r="F657" s="493" t="e">
        <f>VLOOKUP(E657,'Trade Code'!A:B,2,FALSE)</f>
        <v>#N/A</v>
      </c>
      <c r="G657" s="535"/>
      <c r="H657" s="535"/>
      <c r="I657" s="535"/>
      <c r="J657" s="535"/>
      <c r="K657" s="535"/>
      <c r="L657" s="535"/>
      <c r="M657" s="535"/>
      <c r="N657" s="535"/>
      <c r="O657" s="535"/>
      <c r="P657" s="535"/>
      <c r="Q657" s="535"/>
      <c r="R657" s="535"/>
      <c r="S657" s="535"/>
      <c r="T657" s="535"/>
      <c r="U657" s="535"/>
      <c r="V657" s="535"/>
      <c r="W657" s="535"/>
      <c r="X657" s="535"/>
      <c r="Y657" s="535"/>
      <c r="Z657" s="535"/>
      <c r="AA657" s="535"/>
      <c r="AB657" s="535"/>
      <c r="AC657" s="535"/>
      <c r="AD657" s="535"/>
      <c r="AE657" s="535"/>
      <c r="AF657" s="535"/>
      <c r="AG657" s="535"/>
      <c r="AH657" s="535"/>
      <c r="AI657" s="535"/>
      <c r="AJ657" s="535"/>
      <c r="AK657" s="535"/>
      <c r="AL657" s="535"/>
      <c r="AM657" s="535"/>
      <c r="AN657" s="535"/>
      <c r="AO657" s="535"/>
      <c r="AP657" s="535"/>
      <c r="AQ657" s="535"/>
      <c r="AR657" s="535"/>
      <c r="AS657" s="535"/>
      <c r="AT657" s="535"/>
      <c r="AU657" s="535"/>
      <c r="AV657" s="535"/>
      <c r="AW657" s="535"/>
      <c r="AX657" s="535"/>
      <c r="AY657" s="535"/>
      <c r="AZ657" s="535"/>
      <c r="BA657" s="535"/>
      <c r="BB657" s="535"/>
      <c r="BC657" s="535"/>
      <c r="BD657" s="535"/>
      <c r="BE657" s="535"/>
      <c r="BF657" s="535"/>
      <c r="BG657" s="535"/>
      <c r="BH657" s="535"/>
      <c r="BI657" s="535"/>
      <c r="BJ657" s="535"/>
      <c r="BK657" s="535"/>
      <c r="BL657" s="535"/>
      <c r="BM657" s="535"/>
      <c r="BN657" s="535"/>
      <c r="BO657" s="535"/>
      <c r="BP657" s="535"/>
      <c r="BQ657" s="535"/>
      <c r="BR657" s="535"/>
      <c r="BS657" s="535"/>
      <c r="BT657" s="535"/>
    </row>
    <row r="658" spans="2:72">
      <c r="B658" s="535"/>
      <c r="C658" s="535"/>
      <c r="D658" s="535"/>
      <c r="E658" s="535"/>
      <c r="F658" s="493" t="e">
        <f>VLOOKUP(E658,'Trade Code'!A:B,2,FALSE)</f>
        <v>#N/A</v>
      </c>
      <c r="G658" s="535"/>
      <c r="H658" s="535"/>
      <c r="I658" s="535"/>
      <c r="J658" s="535"/>
      <c r="K658" s="535"/>
      <c r="L658" s="535"/>
      <c r="M658" s="535"/>
      <c r="N658" s="535"/>
      <c r="O658" s="535"/>
      <c r="P658" s="535"/>
      <c r="Q658" s="535"/>
      <c r="R658" s="535"/>
      <c r="S658" s="535"/>
      <c r="T658" s="535"/>
      <c r="U658" s="535"/>
      <c r="V658" s="535"/>
      <c r="W658" s="535"/>
      <c r="X658" s="535"/>
      <c r="Y658" s="535"/>
      <c r="Z658" s="535"/>
      <c r="AA658" s="535"/>
      <c r="AB658" s="535"/>
      <c r="AC658" s="535"/>
      <c r="AD658" s="535"/>
      <c r="AE658" s="535"/>
      <c r="AF658" s="535"/>
      <c r="AG658" s="535"/>
      <c r="AH658" s="535"/>
      <c r="AI658" s="535"/>
      <c r="AJ658" s="535"/>
      <c r="AK658" s="535"/>
      <c r="AL658" s="535"/>
      <c r="AM658" s="535"/>
      <c r="AN658" s="535"/>
      <c r="AO658" s="535"/>
      <c r="AP658" s="535"/>
      <c r="AQ658" s="535"/>
      <c r="AR658" s="535"/>
      <c r="AS658" s="535"/>
      <c r="AT658" s="535"/>
      <c r="AU658" s="535"/>
      <c r="AV658" s="535"/>
      <c r="AW658" s="535"/>
      <c r="AX658" s="535"/>
      <c r="AY658" s="535"/>
      <c r="AZ658" s="535"/>
      <c r="BA658" s="535"/>
      <c r="BB658" s="535"/>
      <c r="BC658" s="535"/>
      <c r="BD658" s="535"/>
      <c r="BE658" s="535"/>
      <c r="BF658" s="535"/>
      <c r="BG658" s="535"/>
      <c r="BH658" s="535"/>
      <c r="BI658" s="535"/>
      <c r="BJ658" s="535"/>
      <c r="BK658" s="535"/>
      <c r="BL658" s="535"/>
      <c r="BM658" s="535"/>
      <c r="BN658" s="535"/>
      <c r="BO658" s="535"/>
      <c r="BP658" s="535"/>
      <c r="BQ658" s="535"/>
      <c r="BR658" s="535"/>
      <c r="BS658" s="535"/>
      <c r="BT658" s="535"/>
    </row>
    <row r="659" spans="2:72">
      <c r="B659" s="535"/>
      <c r="C659" s="535"/>
      <c r="D659" s="535"/>
      <c r="E659" s="535"/>
      <c r="F659" s="493" t="e">
        <f>VLOOKUP(E659,'Trade Code'!A:B,2,FALSE)</f>
        <v>#N/A</v>
      </c>
      <c r="G659" s="535"/>
      <c r="H659" s="535"/>
      <c r="I659" s="535"/>
      <c r="J659" s="535"/>
      <c r="K659" s="535"/>
      <c r="L659" s="535"/>
      <c r="M659" s="535"/>
      <c r="N659" s="535"/>
      <c r="O659" s="535"/>
      <c r="P659" s="535"/>
      <c r="Q659" s="535"/>
      <c r="R659" s="535"/>
      <c r="S659" s="535"/>
      <c r="T659" s="535"/>
      <c r="U659" s="535"/>
      <c r="V659" s="535"/>
      <c r="W659" s="535"/>
      <c r="X659" s="535"/>
      <c r="Y659" s="535"/>
      <c r="Z659" s="535"/>
      <c r="AA659" s="535"/>
      <c r="AB659" s="535"/>
      <c r="AC659" s="535"/>
      <c r="AD659" s="535"/>
      <c r="AE659" s="535"/>
      <c r="AF659" s="535"/>
      <c r="AG659" s="535"/>
      <c r="AH659" s="535"/>
      <c r="AI659" s="535"/>
      <c r="AJ659" s="535"/>
      <c r="AK659" s="535"/>
      <c r="AL659" s="535"/>
      <c r="AM659" s="535"/>
      <c r="AN659" s="535"/>
      <c r="AO659" s="535"/>
      <c r="AP659" s="535"/>
      <c r="AQ659" s="535"/>
      <c r="AR659" s="535"/>
      <c r="AS659" s="535"/>
      <c r="AT659" s="535"/>
      <c r="AU659" s="535"/>
      <c r="AV659" s="535"/>
      <c r="AW659" s="535"/>
      <c r="AX659" s="535"/>
      <c r="AY659" s="535"/>
      <c r="AZ659" s="535"/>
      <c r="BA659" s="535"/>
      <c r="BB659" s="535"/>
      <c r="BC659" s="535"/>
      <c r="BD659" s="535"/>
      <c r="BE659" s="535"/>
      <c r="BF659" s="535"/>
      <c r="BG659" s="535"/>
      <c r="BH659" s="535"/>
      <c r="BI659" s="535"/>
      <c r="BJ659" s="535"/>
      <c r="BK659" s="535"/>
      <c r="BL659" s="535"/>
      <c r="BM659" s="535"/>
      <c r="BN659" s="535"/>
      <c r="BO659" s="535"/>
      <c r="BP659" s="535"/>
      <c r="BQ659" s="535"/>
      <c r="BR659" s="535"/>
      <c r="BS659" s="535"/>
      <c r="BT659" s="535"/>
    </row>
    <row r="660" spans="2:72">
      <c r="B660" s="535"/>
      <c r="C660" s="535"/>
      <c r="D660" s="535"/>
      <c r="E660" s="535"/>
      <c r="F660" s="493" t="e">
        <f>VLOOKUP(E660,'Trade Code'!A:B,2,FALSE)</f>
        <v>#N/A</v>
      </c>
      <c r="G660" s="535"/>
      <c r="H660" s="535"/>
      <c r="I660" s="535"/>
      <c r="J660" s="535"/>
      <c r="K660" s="535"/>
      <c r="L660" s="535"/>
      <c r="M660" s="535"/>
      <c r="N660" s="535"/>
      <c r="O660" s="535"/>
      <c r="P660" s="535"/>
      <c r="Q660" s="535"/>
      <c r="R660" s="535"/>
      <c r="S660" s="535"/>
      <c r="T660" s="535"/>
      <c r="U660" s="535"/>
      <c r="V660" s="535"/>
      <c r="W660" s="535"/>
      <c r="X660" s="535"/>
      <c r="Y660" s="535"/>
      <c r="Z660" s="535"/>
      <c r="AA660" s="535"/>
      <c r="AB660" s="535"/>
      <c r="AC660" s="535"/>
      <c r="AD660" s="535"/>
      <c r="AE660" s="535"/>
      <c r="AF660" s="535"/>
      <c r="AG660" s="535"/>
      <c r="AH660" s="535"/>
      <c r="AI660" s="535"/>
      <c r="AJ660" s="535"/>
      <c r="AK660" s="535"/>
      <c r="AL660" s="535"/>
      <c r="AM660" s="535"/>
      <c r="AN660" s="535"/>
      <c r="AO660" s="535"/>
      <c r="AP660" s="535"/>
      <c r="AQ660" s="535"/>
      <c r="AR660" s="535"/>
      <c r="AS660" s="535"/>
      <c r="AT660" s="535"/>
      <c r="AU660" s="535"/>
      <c r="AV660" s="535"/>
      <c r="AW660" s="535"/>
      <c r="AX660" s="535"/>
      <c r="AY660" s="535"/>
      <c r="AZ660" s="535"/>
      <c r="BA660" s="535"/>
      <c r="BB660" s="535"/>
      <c r="BC660" s="535"/>
      <c r="BD660" s="535"/>
      <c r="BE660" s="535"/>
      <c r="BF660" s="535"/>
      <c r="BG660" s="535"/>
      <c r="BH660" s="535"/>
      <c r="BI660" s="535"/>
      <c r="BJ660" s="535"/>
      <c r="BK660" s="535"/>
      <c r="BL660" s="535"/>
      <c r="BM660" s="535"/>
      <c r="BN660" s="535"/>
      <c r="BO660" s="535"/>
      <c r="BP660" s="535"/>
      <c r="BQ660" s="535"/>
      <c r="BR660" s="535"/>
      <c r="BS660" s="535"/>
      <c r="BT660" s="535"/>
    </row>
    <row r="661" spans="2:72">
      <c r="B661" s="535"/>
      <c r="C661" s="535"/>
      <c r="D661" s="535"/>
      <c r="E661" s="535"/>
      <c r="F661" s="493" t="e">
        <f>VLOOKUP(E661,'Trade Code'!A:B,2,FALSE)</f>
        <v>#N/A</v>
      </c>
      <c r="G661" s="535"/>
      <c r="H661" s="535"/>
      <c r="I661" s="535"/>
      <c r="J661" s="535"/>
      <c r="K661" s="535"/>
      <c r="L661" s="535"/>
      <c r="M661" s="535"/>
      <c r="N661" s="535"/>
      <c r="O661" s="535"/>
      <c r="P661" s="535"/>
      <c r="Q661" s="535"/>
      <c r="R661" s="535"/>
      <c r="S661" s="535"/>
      <c r="T661" s="535"/>
      <c r="U661" s="535"/>
      <c r="V661" s="535"/>
      <c r="W661" s="535"/>
      <c r="X661" s="535"/>
      <c r="Y661" s="535"/>
      <c r="Z661" s="535"/>
      <c r="AA661" s="535"/>
      <c r="AB661" s="535"/>
      <c r="AC661" s="535"/>
      <c r="AD661" s="535"/>
      <c r="AE661" s="535"/>
      <c r="AF661" s="535"/>
      <c r="AG661" s="535"/>
      <c r="AH661" s="535"/>
      <c r="AI661" s="535"/>
      <c r="AJ661" s="535"/>
      <c r="AK661" s="535"/>
      <c r="AL661" s="535"/>
      <c r="AM661" s="535"/>
      <c r="AN661" s="535"/>
      <c r="AO661" s="535"/>
      <c r="AP661" s="535"/>
      <c r="AQ661" s="535"/>
      <c r="AR661" s="535"/>
      <c r="AS661" s="535"/>
      <c r="AT661" s="535"/>
      <c r="AU661" s="535"/>
      <c r="AV661" s="535"/>
      <c r="AW661" s="535"/>
      <c r="AX661" s="535"/>
      <c r="AY661" s="535"/>
      <c r="AZ661" s="535"/>
      <c r="BA661" s="535"/>
      <c r="BB661" s="535"/>
      <c r="BC661" s="535"/>
      <c r="BD661" s="535"/>
      <c r="BE661" s="535"/>
      <c r="BF661" s="535"/>
      <c r="BG661" s="535"/>
      <c r="BH661" s="535"/>
      <c r="BI661" s="535"/>
      <c r="BJ661" s="535"/>
      <c r="BK661" s="535"/>
      <c r="BL661" s="535"/>
      <c r="BM661" s="535"/>
      <c r="BN661" s="535"/>
      <c r="BO661" s="535"/>
      <c r="BP661" s="535"/>
      <c r="BQ661" s="535"/>
      <c r="BR661" s="535"/>
      <c r="BS661" s="535"/>
      <c r="BT661" s="535"/>
    </row>
    <row r="662" spans="2:72">
      <c r="B662" s="535"/>
      <c r="C662" s="535"/>
      <c r="D662" s="535"/>
      <c r="E662" s="535"/>
      <c r="F662" s="493" t="e">
        <f>VLOOKUP(E662,'Trade Code'!A:B,2,FALSE)</f>
        <v>#N/A</v>
      </c>
      <c r="G662" s="535"/>
      <c r="H662" s="535"/>
      <c r="I662" s="535"/>
      <c r="J662" s="535"/>
      <c r="K662" s="535"/>
      <c r="L662" s="535"/>
      <c r="M662" s="535"/>
      <c r="N662" s="535"/>
      <c r="O662" s="535"/>
      <c r="P662" s="535"/>
      <c r="Q662" s="535"/>
      <c r="R662" s="535"/>
      <c r="S662" s="535"/>
      <c r="T662" s="535"/>
      <c r="U662" s="535"/>
      <c r="V662" s="535"/>
      <c r="W662" s="535"/>
      <c r="X662" s="535"/>
      <c r="Y662" s="535"/>
      <c r="Z662" s="535"/>
      <c r="AA662" s="535"/>
      <c r="AB662" s="535"/>
      <c r="AC662" s="535"/>
      <c r="AD662" s="535"/>
      <c r="AE662" s="535"/>
      <c r="AF662" s="535"/>
      <c r="AG662" s="535"/>
      <c r="AH662" s="535"/>
      <c r="AI662" s="535"/>
      <c r="AJ662" s="535"/>
      <c r="AK662" s="535"/>
      <c r="AL662" s="535"/>
      <c r="AM662" s="535"/>
      <c r="AN662" s="535"/>
      <c r="AO662" s="535"/>
      <c r="AP662" s="535"/>
      <c r="AQ662" s="535"/>
      <c r="AR662" s="535"/>
      <c r="AS662" s="535"/>
      <c r="AT662" s="535"/>
      <c r="AU662" s="535"/>
      <c r="AV662" s="535"/>
      <c r="AW662" s="535"/>
      <c r="AX662" s="535"/>
      <c r="AY662" s="535"/>
      <c r="AZ662" s="535"/>
      <c r="BA662" s="535"/>
      <c r="BB662" s="535"/>
      <c r="BC662" s="535"/>
      <c r="BD662" s="535"/>
      <c r="BE662" s="535"/>
      <c r="BF662" s="535"/>
      <c r="BG662" s="535"/>
      <c r="BH662" s="535"/>
      <c r="BI662" s="535"/>
      <c r="BJ662" s="535"/>
      <c r="BK662" s="535"/>
      <c r="BL662" s="535"/>
      <c r="BM662" s="535"/>
      <c r="BN662" s="535"/>
      <c r="BO662" s="535"/>
      <c r="BP662" s="535"/>
      <c r="BQ662" s="535"/>
      <c r="BR662" s="535"/>
      <c r="BS662" s="535"/>
      <c r="BT662" s="535"/>
    </row>
    <row r="663" spans="2:72">
      <c r="B663" s="535"/>
      <c r="C663" s="535"/>
      <c r="D663" s="535"/>
      <c r="E663" s="535"/>
      <c r="F663" s="493" t="e">
        <f>VLOOKUP(E663,'Trade Code'!A:B,2,FALSE)</f>
        <v>#N/A</v>
      </c>
      <c r="G663" s="535"/>
      <c r="H663" s="535"/>
      <c r="I663" s="535"/>
      <c r="J663" s="535"/>
      <c r="K663" s="535"/>
      <c r="L663" s="535"/>
      <c r="M663" s="535"/>
      <c r="N663" s="535"/>
      <c r="O663" s="535"/>
      <c r="P663" s="535"/>
      <c r="Q663" s="535"/>
      <c r="R663" s="535"/>
      <c r="S663" s="535"/>
      <c r="T663" s="535"/>
      <c r="U663" s="535"/>
      <c r="V663" s="535"/>
      <c r="W663" s="535"/>
      <c r="X663" s="535"/>
      <c r="Y663" s="535"/>
      <c r="Z663" s="535"/>
      <c r="AA663" s="535"/>
      <c r="AB663" s="535"/>
      <c r="AC663" s="535"/>
      <c r="AD663" s="535"/>
      <c r="AE663" s="535"/>
      <c r="AF663" s="535"/>
      <c r="AG663" s="535"/>
      <c r="AH663" s="535"/>
      <c r="AI663" s="535"/>
      <c r="AJ663" s="535"/>
      <c r="AK663" s="535"/>
      <c r="AL663" s="535"/>
      <c r="AM663" s="535"/>
      <c r="AN663" s="535"/>
      <c r="AO663" s="535"/>
      <c r="AP663" s="535"/>
      <c r="AQ663" s="535"/>
      <c r="AR663" s="535"/>
      <c r="AS663" s="535"/>
      <c r="AT663" s="535"/>
      <c r="AU663" s="535"/>
      <c r="AV663" s="535"/>
      <c r="AW663" s="535"/>
      <c r="AX663" s="535"/>
      <c r="AY663" s="535"/>
      <c r="AZ663" s="535"/>
      <c r="BA663" s="535"/>
      <c r="BB663" s="535"/>
      <c r="BC663" s="535"/>
      <c r="BD663" s="535"/>
      <c r="BE663" s="535"/>
      <c r="BF663" s="535"/>
      <c r="BG663" s="535"/>
      <c r="BH663" s="535"/>
      <c r="BI663" s="535"/>
      <c r="BJ663" s="535"/>
      <c r="BK663" s="535"/>
      <c r="BL663" s="535"/>
      <c r="BM663" s="535"/>
      <c r="BN663" s="535"/>
      <c r="BO663" s="535"/>
      <c r="BP663" s="535"/>
      <c r="BQ663" s="535"/>
      <c r="BR663" s="535"/>
      <c r="BS663" s="535"/>
      <c r="BT663" s="535"/>
    </row>
    <row r="664" spans="2:72">
      <c r="B664" s="535"/>
      <c r="C664" s="535"/>
      <c r="D664" s="535"/>
      <c r="E664" s="535"/>
      <c r="F664" s="493" t="e">
        <f>VLOOKUP(E664,'Trade Code'!A:B,2,FALSE)</f>
        <v>#N/A</v>
      </c>
      <c r="G664" s="535"/>
      <c r="H664" s="535"/>
      <c r="I664" s="535"/>
      <c r="J664" s="535"/>
      <c r="K664" s="535"/>
      <c r="L664" s="535"/>
      <c r="M664" s="535"/>
      <c r="N664" s="535"/>
      <c r="O664" s="535"/>
      <c r="P664" s="535"/>
      <c r="Q664" s="535"/>
      <c r="R664" s="535"/>
      <c r="S664" s="535"/>
      <c r="T664" s="535"/>
      <c r="U664" s="535"/>
      <c r="V664" s="535"/>
      <c r="W664" s="535"/>
      <c r="X664" s="535"/>
      <c r="Y664" s="535"/>
      <c r="Z664" s="535"/>
      <c r="AA664" s="535"/>
      <c r="AB664" s="535"/>
      <c r="AC664" s="535"/>
      <c r="AD664" s="535"/>
      <c r="AE664" s="535"/>
      <c r="AF664" s="535"/>
      <c r="AG664" s="535"/>
      <c r="AH664" s="535"/>
      <c r="AI664" s="535"/>
      <c r="AJ664" s="535"/>
      <c r="AK664" s="535"/>
      <c r="AL664" s="535"/>
      <c r="AM664" s="535"/>
      <c r="AN664" s="535"/>
      <c r="AO664" s="535"/>
      <c r="AP664" s="535"/>
      <c r="AQ664" s="535"/>
      <c r="AR664" s="535"/>
      <c r="AS664" s="535"/>
      <c r="AT664" s="535"/>
      <c r="AU664" s="535"/>
      <c r="AV664" s="535"/>
      <c r="AW664" s="535"/>
      <c r="AX664" s="535"/>
      <c r="AY664" s="535"/>
      <c r="AZ664" s="535"/>
      <c r="BA664" s="535"/>
      <c r="BB664" s="535"/>
      <c r="BC664" s="535"/>
      <c r="BD664" s="535"/>
      <c r="BE664" s="535"/>
      <c r="BF664" s="535"/>
      <c r="BG664" s="535"/>
      <c r="BH664" s="535"/>
      <c r="BI664" s="535"/>
      <c r="BJ664" s="535"/>
      <c r="BK664" s="535"/>
      <c r="BL664" s="535"/>
      <c r="BM664" s="535"/>
      <c r="BN664" s="535"/>
      <c r="BO664" s="535"/>
      <c r="BP664" s="535"/>
      <c r="BQ664" s="535"/>
      <c r="BR664" s="535"/>
      <c r="BS664" s="535"/>
      <c r="BT664" s="535"/>
    </row>
    <row r="665" spans="2:72">
      <c r="B665" s="535"/>
      <c r="C665" s="535"/>
      <c r="D665" s="535"/>
      <c r="E665" s="535"/>
      <c r="F665" s="493" t="e">
        <f>VLOOKUP(E665,'Trade Code'!A:B,2,FALSE)</f>
        <v>#N/A</v>
      </c>
      <c r="G665" s="535"/>
      <c r="H665" s="535"/>
      <c r="I665" s="535"/>
      <c r="J665" s="535"/>
      <c r="K665" s="535"/>
      <c r="L665" s="535"/>
      <c r="M665" s="535"/>
      <c r="N665" s="535"/>
      <c r="O665" s="535"/>
      <c r="P665" s="535"/>
      <c r="Q665" s="535"/>
      <c r="R665" s="535"/>
      <c r="S665" s="535"/>
      <c r="T665" s="535"/>
      <c r="U665" s="535"/>
      <c r="V665" s="535"/>
      <c r="W665" s="535"/>
      <c r="X665" s="535"/>
      <c r="Y665" s="535"/>
      <c r="Z665" s="535"/>
      <c r="AA665" s="535"/>
      <c r="AB665" s="535"/>
      <c r="AC665" s="535"/>
      <c r="AD665" s="535"/>
      <c r="AE665" s="535"/>
      <c r="AF665" s="535"/>
      <c r="AG665" s="535"/>
      <c r="AH665" s="535"/>
      <c r="AI665" s="535"/>
      <c r="AJ665" s="535"/>
      <c r="AK665" s="535"/>
      <c r="AL665" s="535"/>
      <c r="AM665" s="535"/>
      <c r="AN665" s="535"/>
      <c r="AO665" s="535"/>
      <c r="AP665" s="535"/>
      <c r="AQ665" s="535"/>
      <c r="AR665" s="535"/>
      <c r="AS665" s="535"/>
      <c r="AT665" s="535"/>
      <c r="AU665" s="535"/>
      <c r="AV665" s="535"/>
      <c r="AW665" s="535"/>
      <c r="AX665" s="535"/>
      <c r="AY665" s="535"/>
      <c r="AZ665" s="535"/>
      <c r="BA665" s="535"/>
      <c r="BB665" s="535"/>
      <c r="BC665" s="535"/>
      <c r="BD665" s="535"/>
      <c r="BE665" s="535"/>
      <c r="BF665" s="535"/>
      <c r="BG665" s="535"/>
      <c r="BH665" s="535"/>
      <c r="BI665" s="535"/>
      <c r="BJ665" s="535"/>
      <c r="BK665" s="535"/>
      <c r="BL665" s="535"/>
      <c r="BM665" s="535"/>
      <c r="BN665" s="535"/>
      <c r="BO665" s="535"/>
      <c r="BP665" s="535"/>
      <c r="BQ665" s="535"/>
      <c r="BR665" s="535"/>
      <c r="BS665" s="535"/>
      <c r="BT665" s="535"/>
    </row>
    <row r="666" spans="2:72">
      <c r="B666" s="535"/>
      <c r="C666" s="535"/>
      <c r="D666" s="535"/>
      <c r="E666" s="535"/>
      <c r="F666" s="493" t="e">
        <f>VLOOKUP(E666,'Trade Code'!A:B,2,FALSE)</f>
        <v>#N/A</v>
      </c>
      <c r="G666" s="535"/>
      <c r="H666" s="535"/>
      <c r="I666" s="535"/>
      <c r="J666" s="535"/>
      <c r="K666" s="535"/>
      <c r="L666" s="535"/>
      <c r="M666" s="535"/>
      <c r="N666" s="535"/>
      <c r="O666" s="535"/>
      <c r="P666" s="535"/>
      <c r="Q666" s="535"/>
      <c r="R666" s="535"/>
      <c r="S666" s="535"/>
      <c r="T666" s="535"/>
      <c r="U666" s="535"/>
      <c r="V666" s="535"/>
      <c r="W666" s="535"/>
      <c r="X666" s="535"/>
      <c r="Y666" s="535"/>
      <c r="Z666" s="535"/>
      <c r="AA666" s="535"/>
      <c r="AB666" s="535"/>
      <c r="AC666" s="535"/>
      <c r="AD666" s="535"/>
      <c r="AE666" s="535"/>
      <c r="AF666" s="535"/>
      <c r="AG666" s="535"/>
      <c r="AH666" s="535"/>
      <c r="AI666" s="535"/>
      <c r="AJ666" s="535"/>
      <c r="AK666" s="535"/>
      <c r="AL666" s="535"/>
      <c r="AM666" s="535"/>
      <c r="AN666" s="535"/>
      <c r="AO666" s="535"/>
      <c r="AP666" s="535"/>
      <c r="AQ666" s="535"/>
      <c r="AR666" s="535"/>
      <c r="AS666" s="535"/>
      <c r="AT666" s="535"/>
      <c r="AU666" s="535"/>
      <c r="AV666" s="535"/>
      <c r="AW666" s="535"/>
      <c r="AX666" s="535"/>
      <c r="AY666" s="535"/>
      <c r="AZ666" s="535"/>
      <c r="BA666" s="535"/>
      <c r="BB666" s="535"/>
      <c r="BC666" s="535"/>
      <c r="BD666" s="535"/>
      <c r="BE666" s="535"/>
      <c r="BF666" s="535"/>
      <c r="BG666" s="535"/>
      <c r="BH666" s="535"/>
      <c r="BI666" s="535"/>
      <c r="BJ666" s="535"/>
      <c r="BK666" s="535"/>
      <c r="BL666" s="535"/>
      <c r="BM666" s="535"/>
      <c r="BN666" s="535"/>
      <c r="BO666" s="535"/>
      <c r="BP666" s="535"/>
      <c r="BQ666" s="535"/>
      <c r="BR666" s="535"/>
      <c r="BS666" s="535"/>
      <c r="BT666" s="535"/>
    </row>
    <row r="667" spans="2:72">
      <c r="B667" s="535"/>
      <c r="C667" s="535"/>
      <c r="D667" s="535"/>
      <c r="E667" s="535"/>
      <c r="F667" s="493" t="e">
        <f>VLOOKUP(E667,'Trade Code'!A:B,2,FALSE)</f>
        <v>#N/A</v>
      </c>
      <c r="G667" s="535"/>
      <c r="H667" s="535"/>
      <c r="I667" s="535"/>
      <c r="J667" s="535"/>
      <c r="K667" s="535"/>
      <c r="L667" s="535"/>
      <c r="M667" s="535"/>
      <c r="N667" s="535"/>
      <c r="O667" s="535"/>
      <c r="P667" s="535"/>
      <c r="Q667" s="535"/>
      <c r="R667" s="535"/>
      <c r="S667" s="535"/>
      <c r="T667" s="535"/>
      <c r="U667" s="535"/>
      <c r="V667" s="535"/>
      <c r="W667" s="535"/>
      <c r="X667" s="535"/>
      <c r="Y667" s="535"/>
      <c r="Z667" s="535"/>
      <c r="AA667" s="535"/>
      <c r="AB667" s="535"/>
      <c r="AC667" s="535"/>
      <c r="AD667" s="535"/>
      <c r="AE667" s="535"/>
      <c r="AF667" s="535"/>
      <c r="AG667" s="535"/>
      <c r="AH667" s="535"/>
      <c r="AI667" s="535"/>
      <c r="AJ667" s="535"/>
      <c r="AK667" s="535"/>
      <c r="AL667" s="535"/>
      <c r="AM667" s="535"/>
      <c r="AN667" s="535"/>
      <c r="AO667" s="535"/>
      <c r="AP667" s="535"/>
      <c r="AQ667" s="535"/>
      <c r="AR667" s="535"/>
      <c r="AS667" s="535"/>
      <c r="AT667" s="535"/>
      <c r="AU667" s="535"/>
      <c r="AV667" s="535"/>
      <c r="AW667" s="535"/>
      <c r="AX667" s="535"/>
      <c r="AY667" s="535"/>
      <c r="AZ667" s="535"/>
      <c r="BA667" s="535"/>
      <c r="BB667" s="535"/>
      <c r="BC667" s="535"/>
      <c r="BD667" s="535"/>
      <c r="BE667" s="535"/>
      <c r="BF667" s="535"/>
      <c r="BG667" s="535"/>
      <c r="BH667" s="535"/>
      <c r="BI667" s="535"/>
      <c r="BJ667" s="535"/>
      <c r="BK667" s="535"/>
      <c r="BL667" s="535"/>
      <c r="BM667" s="535"/>
      <c r="BN667" s="535"/>
      <c r="BO667" s="535"/>
      <c r="BP667" s="535"/>
      <c r="BQ667" s="535"/>
      <c r="BR667" s="535"/>
      <c r="BS667" s="535"/>
      <c r="BT667" s="535"/>
    </row>
    <row r="668" spans="2:72">
      <c r="B668" s="535"/>
      <c r="C668" s="535"/>
      <c r="D668" s="535"/>
      <c r="E668" s="535"/>
      <c r="F668" s="493" t="e">
        <f>VLOOKUP(E668,'Trade Code'!A:B,2,FALSE)</f>
        <v>#N/A</v>
      </c>
      <c r="G668" s="535"/>
      <c r="H668" s="535"/>
      <c r="I668" s="535"/>
      <c r="J668" s="535"/>
      <c r="K668" s="535"/>
      <c r="L668" s="535"/>
      <c r="M668" s="535"/>
      <c r="N668" s="535"/>
      <c r="O668" s="535"/>
      <c r="P668" s="535"/>
      <c r="Q668" s="535"/>
      <c r="R668" s="535"/>
      <c r="S668" s="535"/>
      <c r="T668" s="535"/>
      <c r="U668" s="535"/>
      <c r="V668" s="535"/>
      <c r="W668" s="535"/>
      <c r="X668" s="535"/>
      <c r="Y668" s="535"/>
      <c r="Z668" s="535"/>
      <c r="AA668" s="535"/>
      <c r="AB668" s="535"/>
      <c r="AC668" s="535"/>
      <c r="AD668" s="535"/>
      <c r="AE668" s="535"/>
      <c r="AF668" s="535"/>
      <c r="AG668" s="535"/>
      <c r="AH668" s="535"/>
      <c r="AI668" s="535"/>
      <c r="AJ668" s="535"/>
      <c r="AK668" s="535"/>
      <c r="AL668" s="535"/>
      <c r="AM668" s="535"/>
      <c r="AN668" s="535"/>
      <c r="AO668" s="535"/>
      <c r="AP668" s="535"/>
      <c r="AQ668" s="535"/>
      <c r="AR668" s="535"/>
      <c r="AS668" s="535"/>
      <c r="AT668" s="535"/>
      <c r="AU668" s="535"/>
      <c r="AV668" s="535"/>
      <c r="AW668" s="535"/>
      <c r="AX668" s="535"/>
      <c r="AY668" s="535"/>
      <c r="AZ668" s="535"/>
      <c r="BA668" s="535"/>
      <c r="BB668" s="535"/>
      <c r="BC668" s="535"/>
      <c r="BD668" s="535"/>
      <c r="BE668" s="535"/>
      <c r="BF668" s="535"/>
      <c r="BG668" s="535"/>
      <c r="BH668" s="535"/>
      <c r="BI668" s="535"/>
      <c r="BJ668" s="535"/>
      <c r="BK668" s="535"/>
      <c r="BL668" s="535"/>
      <c r="BM668" s="535"/>
      <c r="BN668" s="535"/>
      <c r="BO668" s="535"/>
      <c r="BP668" s="535"/>
      <c r="BQ668" s="535"/>
      <c r="BR668" s="535"/>
      <c r="BS668" s="535"/>
      <c r="BT668" s="535"/>
    </row>
    <row r="669" spans="2:72">
      <c r="B669" s="535"/>
      <c r="C669" s="535"/>
      <c r="D669" s="535"/>
      <c r="E669" s="535"/>
      <c r="F669" s="493" t="e">
        <f>VLOOKUP(E669,'Trade Code'!A:B,2,FALSE)</f>
        <v>#N/A</v>
      </c>
      <c r="G669" s="535"/>
      <c r="H669" s="535"/>
      <c r="I669" s="535"/>
      <c r="J669" s="535"/>
      <c r="K669" s="535"/>
      <c r="L669" s="535"/>
      <c r="M669" s="535"/>
      <c r="N669" s="535"/>
      <c r="O669" s="535"/>
      <c r="P669" s="535"/>
      <c r="Q669" s="535"/>
      <c r="R669" s="535"/>
      <c r="S669" s="535"/>
      <c r="T669" s="535"/>
      <c r="U669" s="535"/>
      <c r="V669" s="535"/>
      <c r="W669" s="535"/>
      <c r="X669" s="535"/>
      <c r="Y669" s="535"/>
      <c r="Z669" s="535"/>
      <c r="AA669" s="535"/>
      <c r="AB669" s="535"/>
      <c r="AC669" s="535"/>
      <c r="AD669" s="535"/>
      <c r="AE669" s="535"/>
      <c r="AF669" s="535"/>
      <c r="AG669" s="535"/>
      <c r="AH669" s="535"/>
      <c r="AI669" s="535"/>
      <c r="AJ669" s="535"/>
      <c r="AK669" s="535"/>
      <c r="AL669" s="535"/>
      <c r="AM669" s="535"/>
      <c r="AN669" s="535"/>
      <c r="AO669" s="535"/>
      <c r="AP669" s="535"/>
      <c r="AQ669" s="535"/>
      <c r="AR669" s="535"/>
      <c r="AS669" s="535"/>
      <c r="AT669" s="535"/>
      <c r="AU669" s="535"/>
      <c r="AV669" s="535"/>
      <c r="AW669" s="535"/>
      <c r="AX669" s="535"/>
      <c r="AY669" s="535"/>
      <c r="AZ669" s="535"/>
      <c r="BA669" s="535"/>
      <c r="BB669" s="535"/>
      <c r="BC669" s="535"/>
      <c r="BD669" s="535"/>
      <c r="BE669" s="535"/>
      <c r="BF669" s="535"/>
      <c r="BG669" s="535"/>
      <c r="BH669" s="535"/>
      <c r="BI669" s="535"/>
      <c r="BJ669" s="535"/>
      <c r="BK669" s="535"/>
      <c r="BL669" s="535"/>
      <c r="BM669" s="535"/>
      <c r="BN669" s="535"/>
      <c r="BO669" s="535"/>
      <c r="BP669" s="535"/>
      <c r="BQ669" s="535"/>
      <c r="BR669" s="535"/>
      <c r="BS669" s="535"/>
      <c r="BT669" s="535"/>
    </row>
    <row r="670" spans="2:72">
      <c r="B670" s="535"/>
      <c r="C670" s="535"/>
      <c r="D670" s="535"/>
      <c r="E670" s="535"/>
      <c r="F670" s="493" t="e">
        <f>VLOOKUP(E670,'Trade Code'!A:B,2,FALSE)</f>
        <v>#N/A</v>
      </c>
      <c r="G670" s="535"/>
      <c r="H670" s="535"/>
      <c r="I670" s="535"/>
      <c r="J670" s="535"/>
      <c r="K670" s="535"/>
      <c r="L670" s="535"/>
      <c r="M670" s="535"/>
      <c r="N670" s="535"/>
      <c r="O670" s="535"/>
      <c r="P670" s="535"/>
      <c r="Q670" s="535"/>
      <c r="R670" s="535"/>
      <c r="S670" s="535"/>
      <c r="T670" s="535"/>
      <c r="U670" s="535"/>
      <c r="V670" s="535"/>
      <c r="W670" s="535"/>
      <c r="X670" s="535"/>
      <c r="Y670" s="535"/>
      <c r="Z670" s="535"/>
      <c r="AA670" s="535"/>
      <c r="AB670" s="535"/>
      <c r="AC670" s="535"/>
      <c r="AD670" s="535"/>
      <c r="AE670" s="535"/>
      <c r="AF670" s="535"/>
      <c r="AG670" s="535"/>
      <c r="AH670" s="535"/>
      <c r="AI670" s="535"/>
      <c r="AJ670" s="535"/>
      <c r="AK670" s="535"/>
      <c r="AL670" s="535"/>
      <c r="AM670" s="535"/>
      <c r="AN670" s="535"/>
      <c r="AO670" s="535"/>
      <c r="AP670" s="535"/>
      <c r="AQ670" s="535"/>
      <c r="AR670" s="535"/>
      <c r="AS670" s="535"/>
      <c r="AT670" s="535"/>
      <c r="AU670" s="535"/>
      <c r="AV670" s="535"/>
      <c r="AW670" s="535"/>
      <c r="AX670" s="535"/>
      <c r="AY670" s="535"/>
      <c r="AZ670" s="535"/>
      <c r="BA670" s="535"/>
      <c r="BB670" s="535"/>
      <c r="BC670" s="535"/>
      <c r="BD670" s="535"/>
      <c r="BE670" s="535"/>
      <c r="BF670" s="535"/>
      <c r="BG670" s="535"/>
      <c r="BH670" s="535"/>
      <c r="BI670" s="535"/>
      <c r="BJ670" s="535"/>
      <c r="BK670" s="535"/>
      <c r="BL670" s="535"/>
      <c r="BM670" s="535"/>
      <c r="BN670" s="535"/>
      <c r="BO670" s="535"/>
      <c r="BP670" s="535"/>
      <c r="BQ670" s="535"/>
      <c r="BR670" s="535"/>
      <c r="BS670" s="535"/>
      <c r="BT670" s="535"/>
    </row>
    <row r="671" spans="2:72">
      <c r="B671" s="535"/>
      <c r="C671" s="535"/>
      <c r="D671" s="535"/>
      <c r="E671" s="535"/>
      <c r="F671" s="493" t="e">
        <f>VLOOKUP(E671,'Trade Code'!A:B,2,FALSE)</f>
        <v>#N/A</v>
      </c>
      <c r="G671" s="535"/>
      <c r="H671" s="535"/>
      <c r="I671" s="535"/>
      <c r="J671" s="535"/>
      <c r="K671" s="535"/>
      <c r="L671" s="535"/>
      <c r="M671" s="535"/>
      <c r="N671" s="535"/>
      <c r="O671" s="535"/>
      <c r="P671" s="535"/>
      <c r="Q671" s="535"/>
      <c r="R671" s="535"/>
      <c r="S671" s="535"/>
      <c r="T671" s="535"/>
      <c r="U671" s="535"/>
      <c r="V671" s="535"/>
      <c r="W671" s="535"/>
      <c r="X671" s="535"/>
      <c r="Y671" s="535"/>
      <c r="Z671" s="535"/>
      <c r="AA671" s="535"/>
      <c r="AB671" s="535"/>
      <c r="AC671" s="535"/>
      <c r="AD671" s="535"/>
      <c r="AE671" s="535"/>
      <c r="AF671" s="535"/>
      <c r="AG671" s="535"/>
      <c r="AH671" s="535"/>
      <c r="AI671" s="535"/>
      <c r="AJ671" s="535"/>
      <c r="AK671" s="535"/>
      <c r="AL671" s="535"/>
      <c r="AM671" s="535"/>
      <c r="AN671" s="535"/>
      <c r="AO671" s="535"/>
      <c r="AP671" s="535"/>
      <c r="AQ671" s="535"/>
      <c r="AR671" s="535"/>
      <c r="AS671" s="535"/>
      <c r="AT671" s="535"/>
      <c r="AU671" s="535"/>
      <c r="AV671" s="535"/>
      <c r="AW671" s="535"/>
      <c r="AX671" s="535"/>
      <c r="AY671" s="535"/>
      <c r="AZ671" s="535"/>
      <c r="BA671" s="535"/>
      <c r="BB671" s="535"/>
      <c r="BC671" s="535"/>
      <c r="BD671" s="535"/>
      <c r="BE671" s="535"/>
      <c r="BF671" s="535"/>
      <c r="BG671" s="535"/>
      <c r="BH671" s="535"/>
      <c r="BI671" s="535"/>
      <c r="BJ671" s="535"/>
      <c r="BK671" s="535"/>
      <c r="BL671" s="535"/>
      <c r="BM671" s="535"/>
      <c r="BN671" s="535"/>
      <c r="BO671" s="535"/>
      <c r="BP671" s="535"/>
      <c r="BQ671" s="535"/>
      <c r="BR671" s="535"/>
      <c r="BS671" s="535"/>
      <c r="BT671" s="535"/>
    </row>
    <row r="672" spans="2:72">
      <c r="B672" s="535"/>
      <c r="C672" s="535"/>
      <c r="D672" s="535"/>
      <c r="E672" s="535"/>
      <c r="F672" s="493" t="e">
        <f>VLOOKUP(E672,'Trade Code'!A:B,2,FALSE)</f>
        <v>#N/A</v>
      </c>
      <c r="G672" s="535"/>
      <c r="H672" s="535"/>
      <c r="I672" s="535"/>
      <c r="J672" s="535"/>
      <c r="K672" s="535"/>
      <c r="L672" s="535"/>
      <c r="M672" s="535"/>
      <c r="N672" s="535"/>
      <c r="O672" s="535"/>
      <c r="P672" s="535"/>
      <c r="Q672" s="535"/>
      <c r="R672" s="535"/>
      <c r="S672" s="535"/>
      <c r="T672" s="535"/>
      <c r="U672" s="535"/>
      <c r="V672" s="535"/>
      <c r="W672" s="535"/>
      <c r="X672" s="535"/>
      <c r="Y672" s="535"/>
      <c r="Z672" s="535"/>
      <c r="AA672" s="535"/>
      <c r="AB672" s="535"/>
      <c r="AC672" s="535"/>
      <c r="AD672" s="535"/>
      <c r="AE672" s="535"/>
      <c r="AF672" s="535"/>
      <c r="AG672" s="535"/>
      <c r="AH672" s="535"/>
      <c r="AI672" s="535"/>
      <c r="AJ672" s="535"/>
      <c r="AK672" s="535"/>
      <c r="AL672" s="535"/>
      <c r="AM672" s="535"/>
      <c r="AN672" s="535"/>
      <c r="AO672" s="535"/>
      <c r="AP672" s="535"/>
      <c r="AQ672" s="535"/>
      <c r="AR672" s="535"/>
      <c r="AS672" s="535"/>
      <c r="AT672" s="535"/>
      <c r="AU672" s="535"/>
      <c r="AV672" s="535"/>
      <c r="AW672" s="535"/>
      <c r="AX672" s="535"/>
      <c r="AY672" s="535"/>
      <c r="AZ672" s="535"/>
      <c r="BA672" s="535"/>
      <c r="BB672" s="535"/>
      <c r="BC672" s="535"/>
      <c r="BD672" s="535"/>
      <c r="BE672" s="535"/>
      <c r="BF672" s="535"/>
      <c r="BG672" s="535"/>
      <c r="BH672" s="535"/>
      <c r="BI672" s="535"/>
      <c r="BJ672" s="535"/>
      <c r="BK672" s="535"/>
      <c r="BL672" s="535"/>
      <c r="BM672" s="535"/>
      <c r="BN672" s="535"/>
      <c r="BO672" s="535"/>
      <c r="BP672" s="535"/>
      <c r="BQ672" s="535"/>
      <c r="BR672" s="535"/>
      <c r="BS672" s="535"/>
      <c r="BT672" s="535"/>
    </row>
    <row r="673" spans="2:72">
      <c r="B673" s="535"/>
      <c r="C673" s="535"/>
      <c r="D673" s="535"/>
      <c r="E673" s="535"/>
      <c r="F673" s="493" t="e">
        <f>VLOOKUP(E673,'Trade Code'!A:B,2,FALSE)</f>
        <v>#N/A</v>
      </c>
      <c r="G673" s="535"/>
      <c r="H673" s="535"/>
      <c r="I673" s="535"/>
      <c r="J673" s="535"/>
      <c r="K673" s="535"/>
      <c r="L673" s="535"/>
      <c r="M673" s="535"/>
      <c r="N673" s="535"/>
      <c r="O673" s="535"/>
      <c r="P673" s="535"/>
      <c r="Q673" s="535"/>
      <c r="R673" s="535"/>
      <c r="S673" s="535"/>
      <c r="T673" s="535"/>
      <c r="U673" s="535"/>
      <c r="V673" s="535"/>
      <c r="W673" s="535"/>
      <c r="X673" s="535"/>
      <c r="Y673" s="535"/>
      <c r="Z673" s="535"/>
      <c r="AA673" s="535"/>
      <c r="AB673" s="535"/>
      <c r="AC673" s="535"/>
      <c r="AD673" s="535"/>
      <c r="AE673" s="535"/>
      <c r="AF673" s="535"/>
      <c r="AG673" s="535"/>
      <c r="AH673" s="535"/>
      <c r="AI673" s="535"/>
      <c r="AJ673" s="535"/>
      <c r="AK673" s="535"/>
      <c r="AL673" s="535"/>
      <c r="AM673" s="535"/>
      <c r="AN673" s="535"/>
      <c r="AO673" s="535"/>
      <c r="AP673" s="535"/>
      <c r="AQ673" s="535"/>
      <c r="AR673" s="535"/>
      <c r="AS673" s="535"/>
      <c r="AT673" s="535"/>
      <c r="AU673" s="535"/>
      <c r="AV673" s="535"/>
      <c r="AW673" s="535"/>
      <c r="AX673" s="535"/>
      <c r="AY673" s="535"/>
      <c r="AZ673" s="535"/>
      <c r="BA673" s="535"/>
      <c r="BB673" s="535"/>
      <c r="BC673" s="535"/>
      <c r="BD673" s="535"/>
      <c r="BE673" s="535"/>
      <c r="BF673" s="535"/>
      <c r="BG673" s="535"/>
      <c r="BH673" s="535"/>
      <c r="BI673" s="535"/>
      <c r="BJ673" s="535"/>
      <c r="BK673" s="535"/>
      <c r="BL673" s="535"/>
      <c r="BM673" s="535"/>
      <c r="BN673" s="535"/>
      <c r="BO673" s="535"/>
      <c r="BP673" s="535"/>
      <c r="BQ673" s="535"/>
      <c r="BR673" s="535"/>
      <c r="BS673" s="535"/>
      <c r="BT673" s="535"/>
    </row>
    <row r="674" spans="2:72">
      <c r="B674" s="535"/>
      <c r="C674" s="535"/>
      <c r="D674" s="535"/>
      <c r="E674" s="535"/>
      <c r="F674" s="493" t="e">
        <f>VLOOKUP(E674,'Trade Code'!A:B,2,FALSE)</f>
        <v>#N/A</v>
      </c>
      <c r="G674" s="535"/>
      <c r="H674" s="535"/>
      <c r="I674" s="535"/>
      <c r="J674" s="535"/>
      <c r="K674" s="535"/>
      <c r="L674" s="535"/>
      <c r="M674" s="535"/>
      <c r="N674" s="535"/>
      <c r="O674" s="535"/>
      <c r="P674" s="535"/>
      <c r="Q674" s="535"/>
      <c r="R674" s="535"/>
      <c r="S674" s="535"/>
      <c r="T674" s="535"/>
      <c r="U674" s="535"/>
      <c r="V674" s="535"/>
      <c r="W674" s="535"/>
      <c r="X674" s="535"/>
      <c r="Y674" s="535"/>
      <c r="Z674" s="535"/>
      <c r="AA674" s="535"/>
      <c r="AB674" s="535"/>
      <c r="AC674" s="535"/>
      <c r="AD674" s="535"/>
      <c r="AE674" s="535"/>
      <c r="AF674" s="535"/>
      <c r="AG674" s="535"/>
      <c r="AH674" s="535"/>
      <c r="AI674" s="535"/>
      <c r="AJ674" s="535"/>
      <c r="AK674" s="535"/>
      <c r="AL674" s="535"/>
      <c r="AM674" s="535"/>
      <c r="AN674" s="535"/>
      <c r="AO674" s="535"/>
      <c r="AP674" s="535"/>
      <c r="AQ674" s="535"/>
      <c r="AR674" s="535"/>
      <c r="AS674" s="535"/>
      <c r="AT674" s="535"/>
      <c r="AU674" s="535"/>
      <c r="AV674" s="535"/>
      <c r="AW674" s="535"/>
      <c r="AX674" s="535"/>
      <c r="AY674" s="535"/>
      <c r="AZ674" s="535"/>
      <c r="BA674" s="535"/>
      <c r="BB674" s="535"/>
      <c r="BC674" s="535"/>
      <c r="BD674" s="535"/>
      <c r="BE674" s="535"/>
      <c r="BF674" s="535"/>
      <c r="BG674" s="535"/>
      <c r="BH674" s="535"/>
      <c r="BI674" s="535"/>
      <c r="BJ674" s="535"/>
      <c r="BK674" s="535"/>
      <c r="BL674" s="535"/>
      <c r="BM674" s="535"/>
      <c r="BN674" s="535"/>
      <c r="BO674" s="535"/>
      <c r="BP674" s="535"/>
      <c r="BQ674" s="535"/>
      <c r="BR674" s="535"/>
      <c r="BS674" s="535"/>
      <c r="BT674" s="535"/>
    </row>
    <row r="675" spans="2:72">
      <c r="B675" s="535"/>
      <c r="C675" s="535"/>
      <c r="D675" s="535"/>
      <c r="E675" s="535"/>
      <c r="F675" s="493" t="e">
        <f>VLOOKUP(E675,'Trade Code'!A:B,2,FALSE)</f>
        <v>#N/A</v>
      </c>
      <c r="G675" s="535"/>
      <c r="H675" s="535"/>
      <c r="I675" s="535"/>
      <c r="J675" s="535"/>
      <c r="K675" s="535"/>
      <c r="L675" s="535"/>
      <c r="M675" s="535"/>
      <c r="N675" s="535"/>
      <c r="O675" s="535"/>
      <c r="P675" s="535"/>
      <c r="Q675" s="535"/>
      <c r="R675" s="535"/>
      <c r="S675" s="535"/>
      <c r="T675" s="535"/>
      <c r="U675" s="535"/>
      <c r="V675" s="535"/>
      <c r="W675" s="535"/>
      <c r="X675" s="535"/>
      <c r="Y675" s="535"/>
      <c r="Z675" s="535"/>
      <c r="AA675" s="535"/>
      <c r="AB675" s="535"/>
      <c r="AC675" s="535"/>
      <c r="AD675" s="535"/>
      <c r="AE675" s="535"/>
      <c r="AF675" s="535"/>
      <c r="AG675" s="535"/>
      <c r="AH675" s="535"/>
      <c r="AI675" s="535"/>
      <c r="AJ675" s="535"/>
      <c r="AK675" s="535"/>
      <c r="AL675" s="535"/>
      <c r="AM675" s="535"/>
      <c r="AN675" s="535"/>
      <c r="AO675" s="535"/>
      <c r="AP675" s="535"/>
      <c r="AQ675" s="535"/>
      <c r="AR675" s="535"/>
      <c r="AS675" s="535"/>
      <c r="AT675" s="535"/>
      <c r="AU675" s="535"/>
      <c r="AV675" s="535"/>
      <c r="AW675" s="535"/>
      <c r="AX675" s="535"/>
      <c r="AY675" s="535"/>
      <c r="AZ675" s="535"/>
      <c r="BA675" s="535"/>
      <c r="BB675" s="535"/>
      <c r="BC675" s="535"/>
      <c r="BD675" s="535"/>
      <c r="BE675" s="535"/>
      <c r="BF675" s="535"/>
      <c r="BG675" s="535"/>
      <c r="BH675" s="535"/>
      <c r="BI675" s="535"/>
      <c r="BJ675" s="535"/>
      <c r="BK675" s="535"/>
      <c r="BL675" s="535"/>
      <c r="BM675" s="535"/>
      <c r="BN675" s="535"/>
      <c r="BO675" s="535"/>
      <c r="BP675" s="535"/>
      <c r="BQ675" s="535"/>
      <c r="BR675" s="535"/>
      <c r="BS675" s="535"/>
      <c r="BT675" s="535"/>
    </row>
    <row r="676" spans="2:72">
      <c r="B676" s="535"/>
      <c r="C676" s="535"/>
      <c r="D676" s="535"/>
      <c r="E676" s="535"/>
      <c r="F676" s="493" t="e">
        <f>VLOOKUP(E676,'Trade Code'!A:B,2,FALSE)</f>
        <v>#N/A</v>
      </c>
      <c r="G676" s="535"/>
      <c r="H676" s="535"/>
      <c r="I676" s="535"/>
      <c r="J676" s="535"/>
      <c r="K676" s="535"/>
      <c r="L676" s="535"/>
      <c r="M676" s="535"/>
      <c r="N676" s="535"/>
      <c r="O676" s="535"/>
      <c r="P676" s="535"/>
      <c r="Q676" s="535"/>
      <c r="R676" s="535"/>
      <c r="S676" s="535"/>
      <c r="T676" s="535"/>
      <c r="U676" s="535"/>
      <c r="V676" s="535"/>
      <c r="W676" s="535"/>
      <c r="X676" s="535"/>
      <c r="Y676" s="535"/>
      <c r="Z676" s="535"/>
      <c r="AA676" s="535"/>
      <c r="AB676" s="535"/>
      <c r="AC676" s="535"/>
      <c r="AD676" s="535"/>
      <c r="AE676" s="535"/>
      <c r="AF676" s="535"/>
      <c r="AG676" s="535"/>
      <c r="AH676" s="535"/>
      <c r="AI676" s="535"/>
      <c r="AJ676" s="535"/>
      <c r="AK676" s="535"/>
      <c r="AL676" s="535"/>
      <c r="AM676" s="535"/>
      <c r="AN676" s="535"/>
      <c r="AO676" s="535"/>
      <c r="AP676" s="535"/>
      <c r="AQ676" s="535"/>
      <c r="AR676" s="535"/>
      <c r="AS676" s="535"/>
      <c r="AT676" s="535"/>
      <c r="AU676" s="535"/>
      <c r="AV676" s="535"/>
      <c r="AW676" s="535"/>
      <c r="AX676" s="535"/>
      <c r="AY676" s="535"/>
      <c r="AZ676" s="535"/>
      <c r="BA676" s="535"/>
      <c r="BB676" s="535"/>
      <c r="BC676" s="535"/>
      <c r="BD676" s="535"/>
      <c r="BE676" s="535"/>
      <c r="BF676" s="535"/>
      <c r="BG676" s="535"/>
      <c r="BH676" s="535"/>
      <c r="BI676" s="535"/>
      <c r="BJ676" s="535"/>
      <c r="BK676" s="535"/>
      <c r="BL676" s="535"/>
      <c r="BM676" s="535"/>
      <c r="BN676" s="535"/>
      <c r="BO676" s="535"/>
      <c r="BP676" s="535"/>
      <c r="BQ676" s="535"/>
      <c r="BR676" s="535"/>
      <c r="BS676" s="535"/>
      <c r="BT676" s="535"/>
    </row>
    <row r="677" spans="2:72">
      <c r="B677" s="535"/>
      <c r="C677" s="535"/>
      <c r="D677" s="535"/>
      <c r="E677" s="535"/>
      <c r="F677" s="493" t="e">
        <f>VLOOKUP(E677,'Trade Code'!A:B,2,FALSE)</f>
        <v>#N/A</v>
      </c>
      <c r="G677" s="535"/>
      <c r="H677" s="535"/>
      <c r="I677" s="535"/>
      <c r="J677" s="535"/>
      <c r="K677" s="535"/>
      <c r="L677" s="535"/>
      <c r="M677" s="535"/>
      <c r="N677" s="535"/>
      <c r="O677" s="535"/>
      <c r="P677" s="535"/>
      <c r="Q677" s="535"/>
      <c r="R677" s="535"/>
      <c r="S677" s="535"/>
      <c r="T677" s="535"/>
      <c r="U677" s="535"/>
      <c r="V677" s="535"/>
      <c r="W677" s="535"/>
      <c r="X677" s="535"/>
      <c r="Y677" s="535"/>
      <c r="Z677" s="535"/>
      <c r="AA677" s="535"/>
      <c r="AB677" s="535"/>
      <c r="AC677" s="535"/>
      <c r="AD677" s="535"/>
      <c r="AE677" s="535"/>
      <c r="AF677" s="535"/>
      <c r="AG677" s="535"/>
      <c r="AH677" s="535"/>
      <c r="AI677" s="535"/>
      <c r="AJ677" s="535"/>
      <c r="AK677" s="535"/>
      <c r="AL677" s="535"/>
      <c r="AM677" s="535"/>
      <c r="AN677" s="535"/>
      <c r="AO677" s="535"/>
      <c r="AP677" s="535"/>
      <c r="AQ677" s="535"/>
      <c r="AR677" s="535"/>
      <c r="AS677" s="535"/>
      <c r="AT677" s="535"/>
      <c r="AU677" s="535"/>
      <c r="AV677" s="535"/>
      <c r="AW677" s="535"/>
      <c r="AX677" s="535"/>
      <c r="AY677" s="535"/>
      <c r="AZ677" s="535"/>
      <c r="BA677" s="535"/>
      <c r="BB677" s="535"/>
      <c r="BC677" s="535"/>
      <c r="BD677" s="535"/>
      <c r="BE677" s="535"/>
      <c r="BF677" s="535"/>
      <c r="BG677" s="535"/>
      <c r="BH677" s="535"/>
      <c r="BI677" s="535"/>
      <c r="BJ677" s="535"/>
      <c r="BK677" s="535"/>
      <c r="BL677" s="535"/>
      <c r="BM677" s="535"/>
      <c r="BN677" s="535"/>
      <c r="BO677" s="535"/>
      <c r="BP677" s="535"/>
      <c r="BQ677" s="535"/>
      <c r="BR677" s="535"/>
      <c r="BS677" s="535"/>
      <c r="BT677" s="535"/>
    </row>
    <row r="678" spans="2:72">
      <c r="B678" s="535"/>
      <c r="C678" s="535"/>
      <c r="D678" s="535"/>
      <c r="E678" s="535"/>
      <c r="F678" s="493" t="e">
        <f>VLOOKUP(E678,'Trade Code'!A:B,2,FALSE)</f>
        <v>#N/A</v>
      </c>
      <c r="G678" s="535"/>
      <c r="H678" s="535"/>
      <c r="I678" s="535"/>
      <c r="J678" s="535"/>
      <c r="K678" s="535"/>
      <c r="L678" s="535"/>
      <c r="M678" s="535"/>
      <c r="N678" s="535"/>
      <c r="O678" s="535"/>
      <c r="P678" s="535"/>
      <c r="Q678" s="535"/>
      <c r="R678" s="535"/>
      <c r="S678" s="535"/>
      <c r="T678" s="535"/>
      <c r="U678" s="535"/>
      <c r="V678" s="535"/>
      <c r="W678" s="535"/>
      <c r="X678" s="535"/>
      <c r="Y678" s="535"/>
      <c r="Z678" s="535"/>
      <c r="AA678" s="535"/>
      <c r="AB678" s="535"/>
      <c r="AC678" s="535"/>
      <c r="AD678" s="535"/>
      <c r="AE678" s="535"/>
      <c r="AF678" s="535"/>
      <c r="AG678" s="535"/>
      <c r="AH678" s="535"/>
      <c r="AI678" s="535"/>
      <c r="AJ678" s="535"/>
      <c r="AK678" s="535"/>
      <c r="AL678" s="535"/>
      <c r="AM678" s="535"/>
      <c r="AN678" s="535"/>
      <c r="AO678" s="535"/>
      <c r="AP678" s="535"/>
      <c r="AQ678" s="535"/>
      <c r="AR678" s="535"/>
      <c r="AS678" s="535"/>
      <c r="AT678" s="535"/>
      <c r="AU678" s="535"/>
      <c r="AV678" s="535"/>
      <c r="AW678" s="535"/>
      <c r="AX678" s="535"/>
      <c r="AY678" s="535"/>
      <c r="AZ678" s="535"/>
      <c r="BA678" s="535"/>
      <c r="BB678" s="535"/>
      <c r="BC678" s="535"/>
      <c r="BD678" s="535"/>
      <c r="BE678" s="535"/>
      <c r="BF678" s="535"/>
      <c r="BG678" s="535"/>
      <c r="BH678" s="535"/>
      <c r="BI678" s="535"/>
      <c r="BJ678" s="535"/>
      <c r="BK678" s="535"/>
      <c r="BL678" s="535"/>
      <c r="BM678" s="535"/>
      <c r="BN678" s="535"/>
      <c r="BO678" s="535"/>
      <c r="BP678" s="535"/>
      <c r="BQ678" s="535"/>
      <c r="BR678" s="535"/>
      <c r="BS678" s="535"/>
      <c r="BT678" s="535"/>
    </row>
    <row r="679" spans="2:72">
      <c r="B679" s="535"/>
      <c r="C679" s="535"/>
      <c r="D679" s="535"/>
      <c r="E679" s="535"/>
      <c r="F679" s="493" t="e">
        <f>VLOOKUP(E679,'Trade Code'!A:B,2,FALSE)</f>
        <v>#N/A</v>
      </c>
      <c r="G679" s="535"/>
      <c r="H679" s="535"/>
      <c r="I679" s="535"/>
      <c r="J679" s="535"/>
      <c r="K679" s="535"/>
      <c r="L679" s="535"/>
      <c r="M679" s="535"/>
      <c r="N679" s="535"/>
      <c r="O679" s="535"/>
      <c r="P679" s="535"/>
      <c r="Q679" s="535"/>
      <c r="R679" s="535"/>
      <c r="S679" s="535"/>
      <c r="T679" s="535"/>
      <c r="U679" s="535"/>
      <c r="V679" s="535"/>
      <c r="W679" s="535"/>
      <c r="X679" s="535"/>
      <c r="Y679" s="535"/>
      <c r="Z679" s="535"/>
      <c r="AA679" s="535"/>
      <c r="AB679" s="535"/>
      <c r="AC679" s="535"/>
      <c r="AD679" s="535"/>
      <c r="AE679" s="535"/>
      <c r="AF679" s="535"/>
      <c r="AG679" s="535"/>
      <c r="AH679" s="535"/>
      <c r="AI679" s="535"/>
      <c r="AJ679" s="535"/>
      <c r="AK679" s="535"/>
      <c r="AL679" s="535"/>
      <c r="AM679" s="535"/>
      <c r="AN679" s="535"/>
      <c r="AO679" s="535"/>
      <c r="AP679" s="535"/>
      <c r="AQ679" s="535"/>
      <c r="AR679" s="535"/>
      <c r="AS679" s="535"/>
      <c r="AT679" s="535"/>
      <c r="AU679" s="535"/>
      <c r="AV679" s="535"/>
      <c r="AW679" s="535"/>
      <c r="AX679" s="535"/>
      <c r="AY679" s="535"/>
      <c r="AZ679" s="535"/>
      <c r="BA679" s="535"/>
      <c r="BB679" s="535"/>
      <c r="BC679" s="535"/>
      <c r="BD679" s="535"/>
      <c r="BE679" s="535"/>
      <c r="BF679" s="535"/>
      <c r="BG679" s="535"/>
      <c r="BH679" s="535"/>
      <c r="BI679" s="535"/>
      <c r="BJ679" s="535"/>
      <c r="BK679" s="535"/>
      <c r="BL679" s="535"/>
      <c r="BM679" s="535"/>
      <c r="BN679" s="535"/>
      <c r="BO679" s="535"/>
      <c r="BP679" s="535"/>
      <c r="BQ679" s="535"/>
      <c r="BR679" s="535"/>
      <c r="BS679" s="535"/>
      <c r="BT679" s="535"/>
    </row>
    <row r="680" spans="2:72">
      <c r="B680" s="535"/>
      <c r="C680" s="535"/>
      <c r="D680" s="535"/>
      <c r="E680" s="535"/>
      <c r="F680" s="493" t="e">
        <f>VLOOKUP(E680,'Trade Code'!A:B,2,FALSE)</f>
        <v>#N/A</v>
      </c>
      <c r="G680" s="535"/>
      <c r="H680" s="535"/>
      <c r="I680" s="535"/>
      <c r="J680" s="535"/>
      <c r="K680" s="535"/>
      <c r="L680" s="535"/>
      <c r="M680" s="535"/>
      <c r="N680" s="535"/>
      <c r="O680" s="535"/>
      <c r="P680" s="535"/>
      <c r="Q680" s="535"/>
      <c r="R680" s="535"/>
      <c r="S680" s="535"/>
      <c r="T680" s="535"/>
      <c r="U680" s="535"/>
      <c r="V680" s="535"/>
      <c r="W680" s="535"/>
      <c r="X680" s="535"/>
      <c r="Y680" s="535"/>
      <c r="Z680" s="535"/>
      <c r="AA680" s="535"/>
      <c r="AB680" s="535"/>
      <c r="AC680" s="535"/>
      <c r="AD680" s="535"/>
      <c r="AE680" s="535"/>
      <c r="AF680" s="535"/>
      <c r="AG680" s="535"/>
      <c r="AH680" s="535"/>
      <c r="AI680" s="535"/>
      <c r="AJ680" s="535"/>
      <c r="AK680" s="535"/>
      <c r="AL680" s="535"/>
      <c r="AM680" s="535"/>
      <c r="AN680" s="535"/>
      <c r="AO680" s="535"/>
      <c r="AP680" s="535"/>
      <c r="AQ680" s="535"/>
      <c r="AR680" s="535"/>
      <c r="AS680" s="535"/>
      <c r="AT680" s="535"/>
      <c r="AU680" s="535"/>
      <c r="AV680" s="535"/>
      <c r="AW680" s="535"/>
      <c r="AX680" s="535"/>
      <c r="AY680" s="535"/>
      <c r="AZ680" s="535"/>
      <c r="BA680" s="535"/>
      <c r="BB680" s="535"/>
      <c r="BC680" s="535"/>
      <c r="BD680" s="535"/>
      <c r="BE680" s="535"/>
      <c r="BF680" s="535"/>
      <c r="BG680" s="535"/>
      <c r="BH680" s="535"/>
      <c r="BI680" s="535"/>
      <c r="BJ680" s="535"/>
      <c r="BK680" s="535"/>
      <c r="BL680" s="535"/>
      <c r="BM680" s="535"/>
      <c r="BN680" s="535"/>
      <c r="BO680" s="535"/>
      <c r="BP680" s="535"/>
      <c r="BQ680" s="535"/>
      <c r="BR680" s="535"/>
      <c r="BS680" s="535"/>
      <c r="BT680" s="535"/>
    </row>
    <row r="681" spans="2:72">
      <c r="B681" s="535"/>
      <c r="C681" s="535"/>
      <c r="D681" s="535"/>
      <c r="E681" s="535"/>
      <c r="F681" s="493" t="e">
        <f>VLOOKUP(E681,'Trade Code'!A:B,2,FALSE)</f>
        <v>#N/A</v>
      </c>
      <c r="G681" s="535"/>
      <c r="H681" s="535"/>
      <c r="I681" s="535"/>
      <c r="J681" s="535"/>
      <c r="K681" s="535"/>
      <c r="L681" s="535"/>
      <c r="M681" s="535"/>
      <c r="N681" s="535"/>
      <c r="O681" s="535"/>
      <c r="P681" s="535"/>
      <c r="Q681" s="535"/>
      <c r="R681" s="535"/>
      <c r="S681" s="535"/>
      <c r="T681" s="535"/>
      <c r="U681" s="535"/>
      <c r="V681" s="535"/>
      <c r="W681" s="535"/>
      <c r="X681" s="535"/>
      <c r="Y681" s="535"/>
      <c r="Z681" s="535"/>
      <c r="AA681" s="535"/>
      <c r="AB681" s="535"/>
      <c r="AC681" s="535"/>
      <c r="AD681" s="535"/>
      <c r="AE681" s="535"/>
      <c r="AF681" s="535"/>
      <c r="AG681" s="535"/>
      <c r="AH681" s="535"/>
      <c r="AI681" s="535"/>
      <c r="AJ681" s="535"/>
      <c r="AK681" s="535"/>
      <c r="AL681" s="535"/>
      <c r="AM681" s="535"/>
      <c r="AN681" s="535"/>
      <c r="AO681" s="535"/>
      <c r="AP681" s="535"/>
      <c r="AQ681" s="535"/>
      <c r="AR681" s="535"/>
      <c r="AS681" s="535"/>
      <c r="AT681" s="535"/>
      <c r="AU681" s="535"/>
      <c r="AV681" s="535"/>
      <c r="AW681" s="535"/>
      <c r="AX681" s="535"/>
      <c r="AY681" s="535"/>
      <c r="AZ681" s="535"/>
      <c r="BA681" s="535"/>
      <c r="BB681" s="535"/>
      <c r="BC681" s="535"/>
      <c r="BD681" s="535"/>
      <c r="BE681" s="535"/>
      <c r="BF681" s="535"/>
      <c r="BG681" s="535"/>
      <c r="BH681" s="535"/>
      <c r="BI681" s="535"/>
      <c r="BJ681" s="535"/>
      <c r="BK681" s="535"/>
      <c r="BL681" s="535"/>
      <c r="BM681" s="535"/>
      <c r="BN681" s="535"/>
      <c r="BO681" s="535"/>
      <c r="BP681" s="535"/>
      <c r="BQ681" s="535"/>
      <c r="BR681" s="535"/>
      <c r="BS681" s="535"/>
      <c r="BT681" s="535"/>
    </row>
    <row r="682" spans="2:72">
      <c r="B682" s="535"/>
      <c r="C682" s="535"/>
      <c r="D682" s="535"/>
      <c r="E682" s="535"/>
      <c r="F682" s="493" t="e">
        <f>VLOOKUP(E682,'Trade Code'!A:B,2,FALSE)</f>
        <v>#N/A</v>
      </c>
      <c r="G682" s="535"/>
      <c r="H682" s="535"/>
      <c r="I682" s="535"/>
      <c r="J682" s="535"/>
      <c r="K682" s="535"/>
      <c r="L682" s="535"/>
      <c r="M682" s="535"/>
      <c r="N682" s="535"/>
      <c r="O682" s="535"/>
      <c r="P682" s="535"/>
      <c r="Q682" s="535"/>
      <c r="R682" s="535"/>
      <c r="S682" s="535"/>
      <c r="T682" s="535"/>
      <c r="U682" s="535"/>
      <c r="V682" s="535"/>
      <c r="W682" s="535"/>
      <c r="X682" s="535"/>
      <c r="Y682" s="535"/>
      <c r="Z682" s="535"/>
      <c r="AA682" s="535"/>
      <c r="AB682" s="535"/>
      <c r="AC682" s="535"/>
      <c r="AD682" s="535"/>
      <c r="AE682" s="535"/>
      <c r="AF682" s="535"/>
      <c r="AG682" s="535"/>
      <c r="AH682" s="535"/>
      <c r="AI682" s="535"/>
      <c r="AJ682" s="535"/>
      <c r="AK682" s="535"/>
      <c r="AL682" s="535"/>
      <c r="AM682" s="535"/>
      <c r="AN682" s="535"/>
      <c r="AO682" s="535"/>
      <c r="AP682" s="535"/>
      <c r="AQ682" s="535"/>
      <c r="AR682" s="535"/>
      <c r="AS682" s="535"/>
      <c r="AT682" s="535"/>
      <c r="AU682" s="535"/>
      <c r="AV682" s="535"/>
      <c r="AW682" s="535"/>
      <c r="AX682" s="535"/>
      <c r="AY682" s="535"/>
      <c r="AZ682" s="535"/>
      <c r="BA682" s="535"/>
      <c r="BB682" s="535"/>
      <c r="BC682" s="535"/>
      <c r="BD682" s="535"/>
      <c r="BE682" s="535"/>
      <c r="BF682" s="535"/>
      <c r="BG682" s="535"/>
      <c r="BH682" s="535"/>
      <c r="BI682" s="535"/>
      <c r="BJ682" s="535"/>
      <c r="BK682" s="535"/>
      <c r="BL682" s="535"/>
      <c r="BM682" s="535"/>
      <c r="BN682" s="535"/>
      <c r="BO682" s="535"/>
      <c r="BP682" s="535"/>
      <c r="BQ682" s="535"/>
      <c r="BR682" s="535"/>
      <c r="BS682" s="535"/>
      <c r="BT682" s="535"/>
    </row>
    <row r="683" spans="2:72">
      <c r="B683" s="535"/>
      <c r="C683" s="535"/>
      <c r="D683" s="535"/>
      <c r="E683" s="535"/>
      <c r="F683" s="493" t="e">
        <f>VLOOKUP(E683,'Trade Code'!A:B,2,FALSE)</f>
        <v>#N/A</v>
      </c>
      <c r="G683" s="535"/>
      <c r="H683" s="535"/>
      <c r="I683" s="535"/>
      <c r="J683" s="535"/>
      <c r="K683" s="535"/>
      <c r="L683" s="535"/>
      <c r="M683" s="535"/>
      <c r="N683" s="535"/>
      <c r="O683" s="535"/>
      <c r="P683" s="535"/>
      <c r="Q683" s="535"/>
      <c r="R683" s="535"/>
      <c r="S683" s="535"/>
      <c r="T683" s="535"/>
      <c r="U683" s="535"/>
      <c r="V683" s="535"/>
      <c r="W683" s="535"/>
      <c r="X683" s="535"/>
      <c r="Y683" s="535"/>
      <c r="Z683" s="535"/>
      <c r="AA683" s="535"/>
      <c r="AB683" s="535"/>
      <c r="AC683" s="535"/>
      <c r="AD683" s="535"/>
      <c r="AE683" s="535"/>
      <c r="AF683" s="535"/>
      <c r="AG683" s="535"/>
      <c r="AH683" s="535"/>
      <c r="AI683" s="535"/>
      <c r="AJ683" s="535"/>
      <c r="AK683" s="535"/>
      <c r="AL683" s="535"/>
      <c r="AM683" s="535"/>
      <c r="AN683" s="535"/>
      <c r="AO683" s="535"/>
      <c r="AP683" s="535"/>
      <c r="AQ683" s="535"/>
      <c r="AR683" s="535"/>
      <c r="AS683" s="535"/>
      <c r="AT683" s="535"/>
      <c r="AU683" s="535"/>
      <c r="AV683" s="535"/>
      <c r="AW683" s="535"/>
      <c r="AX683" s="535"/>
      <c r="AY683" s="535"/>
      <c r="AZ683" s="535"/>
      <c r="BA683" s="535"/>
      <c r="BB683" s="535"/>
      <c r="BC683" s="535"/>
      <c r="BD683" s="535"/>
      <c r="BE683" s="535"/>
      <c r="BF683" s="535"/>
      <c r="BG683" s="535"/>
      <c r="BH683" s="535"/>
      <c r="BI683" s="535"/>
      <c r="BJ683" s="535"/>
      <c r="BK683" s="535"/>
      <c r="BL683" s="535"/>
      <c r="BM683" s="535"/>
      <c r="BN683" s="535"/>
      <c r="BO683" s="535"/>
      <c r="BP683" s="535"/>
      <c r="BQ683" s="535"/>
      <c r="BR683" s="535"/>
      <c r="BS683" s="535"/>
      <c r="BT683" s="535"/>
    </row>
    <row r="684" spans="2:72">
      <c r="B684" s="535"/>
      <c r="C684" s="535"/>
      <c r="D684" s="535"/>
      <c r="E684" s="535"/>
      <c r="F684" s="493" t="e">
        <f>VLOOKUP(E684,'Trade Code'!A:B,2,FALSE)</f>
        <v>#N/A</v>
      </c>
      <c r="G684" s="535"/>
      <c r="H684" s="535"/>
      <c r="I684" s="535"/>
      <c r="J684" s="535"/>
      <c r="K684" s="535"/>
      <c r="L684" s="535"/>
      <c r="M684" s="535"/>
      <c r="N684" s="535"/>
      <c r="O684" s="535"/>
      <c r="P684" s="535"/>
      <c r="Q684" s="535"/>
      <c r="R684" s="535"/>
      <c r="S684" s="535"/>
      <c r="T684" s="535"/>
      <c r="U684" s="535"/>
      <c r="V684" s="535"/>
      <c r="W684" s="535"/>
      <c r="X684" s="535"/>
      <c r="Y684" s="535"/>
      <c r="Z684" s="535"/>
      <c r="AA684" s="535"/>
      <c r="AB684" s="535"/>
      <c r="AC684" s="535"/>
      <c r="AD684" s="535"/>
      <c r="AE684" s="535"/>
      <c r="AF684" s="535"/>
      <c r="AG684" s="535"/>
      <c r="AH684" s="535"/>
      <c r="AI684" s="535"/>
      <c r="AJ684" s="535"/>
      <c r="AK684" s="535"/>
      <c r="AL684" s="535"/>
      <c r="AM684" s="535"/>
      <c r="AN684" s="535"/>
      <c r="AO684" s="535"/>
      <c r="AP684" s="535"/>
      <c r="AQ684" s="535"/>
      <c r="AR684" s="535"/>
      <c r="AS684" s="535"/>
      <c r="AT684" s="535"/>
      <c r="AU684" s="535"/>
      <c r="AV684" s="535"/>
      <c r="AW684" s="535"/>
      <c r="AX684" s="535"/>
      <c r="AY684" s="535"/>
      <c r="AZ684" s="535"/>
      <c r="BA684" s="535"/>
      <c r="BB684" s="535"/>
      <c r="BC684" s="535"/>
      <c r="BD684" s="535"/>
      <c r="BE684" s="535"/>
      <c r="BF684" s="535"/>
      <c r="BG684" s="535"/>
      <c r="BH684" s="535"/>
      <c r="BI684" s="535"/>
      <c r="BJ684" s="535"/>
      <c r="BK684" s="535"/>
      <c r="BL684" s="535"/>
      <c r="BM684" s="535"/>
      <c r="BN684" s="535"/>
      <c r="BO684" s="535"/>
      <c r="BP684" s="535"/>
      <c r="BQ684" s="535"/>
      <c r="BR684" s="535"/>
      <c r="BS684" s="535"/>
      <c r="BT684" s="535"/>
    </row>
    <row r="685" spans="2:72">
      <c r="B685" s="535"/>
      <c r="C685" s="535"/>
      <c r="D685" s="535"/>
      <c r="E685" s="535"/>
      <c r="F685" s="493" t="e">
        <f>VLOOKUP(E685,'Trade Code'!A:B,2,FALSE)</f>
        <v>#N/A</v>
      </c>
      <c r="G685" s="535"/>
      <c r="H685" s="535"/>
      <c r="I685" s="535"/>
      <c r="J685" s="535"/>
      <c r="K685" s="535"/>
      <c r="L685" s="535"/>
      <c r="M685" s="535"/>
      <c r="N685" s="535"/>
      <c r="O685" s="535"/>
      <c r="P685" s="535"/>
      <c r="Q685" s="535"/>
      <c r="R685" s="535"/>
      <c r="S685" s="535"/>
      <c r="T685" s="535"/>
      <c r="U685" s="535"/>
      <c r="V685" s="535"/>
      <c r="W685" s="535"/>
      <c r="X685" s="535"/>
      <c r="Y685" s="535"/>
      <c r="Z685" s="535"/>
      <c r="AA685" s="535"/>
      <c r="AB685" s="535"/>
      <c r="AC685" s="535"/>
      <c r="AD685" s="535"/>
      <c r="AE685" s="535"/>
      <c r="AF685" s="535"/>
      <c r="AG685" s="535"/>
      <c r="AH685" s="535"/>
      <c r="AI685" s="535"/>
      <c r="AJ685" s="535"/>
      <c r="AK685" s="535"/>
      <c r="AL685" s="535"/>
      <c r="AM685" s="535"/>
      <c r="AN685" s="535"/>
      <c r="AO685" s="535"/>
      <c r="AP685" s="535"/>
      <c r="AQ685" s="535"/>
      <c r="AR685" s="535"/>
      <c r="AS685" s="535"/>
      <c r="AT685" s="535"/>
      <c r="AU685" s="535"/>
      <c r="AV685" s="535"/>
      <c r="AW685" s="535"/>
      <c r="AX685" s="535"/>
      <c r="AY685" s="535"/>
      <c r="AZ685" s="535"/>
      <c r="BA685" s="535"/>
      <c r="BB685" s="535"/>
      <c r="BC685" s="535"/>
      <c r="BD685" s="535"/>
      <c r="BE685" s="535"/>
      <c r="BF685" s="535"/>
      <c r="BG685" s="535"/>
      <c r="BH685" s="535"/>
      <c r="BI685" s="535"/>
      <c r="BJ685" s="535"/>
      <c r="BK685" s="535"/>
      <c r="BL685" s="535"/>
      <c r="BM685" s="535"/>
      <c r="BN685" s="535"/>
      <c r="BO685" s="535"/>
      <c r="BP685" s="535"/>
      <c r="BQ685" s="535"/>
      <c r="BR685" s="535"/>
      <c r="BS685" s="535"/>
      <c r="BT685" s="535"/>
    </row>
    <row r="686" spans="2:72">
      <c r="B686" s="535"/>
      <c r="C686" s="535"/>
      <c r="D686" s="535"/>
      <c r="E686" s="535"/>
      <c r="F686" s="493" t="e">
        <f>VLOOKUP(E686,'Trade Code'!A:B,2,FALSE)</f>
        <v>#N/A</v>
      </c>
      <c r="G686" s="535"/>
      <c r="H686" s="535"/>
      <c r="I686" s="535"/>
      <c r="J686" s="535"/>
      <c r="K686" s="535"/>
      <c r="L686" s="535"/>
      <c r="M686" s="535"/>
      <c r="N686" s="535"/>
      <c r="O686" s="535"/>
      <c r="P686" s="535"/>
      <c r="Q686" s="535"/>
      <c r="R686" s="535"/>
      <c r="S686" s="535"/>
      <c r="T686" s="535"/>
      <c r="U686" s="535"/>
      <c r="V686" s="535"/>
      <c r="W686" s="535"/>
      <c r="X686" s="535"/>
      <c r="Y686" s="535"/>
      <c r="Z686" s="535"/>
      <c r="AA686" s="535"/>
      <c r="AB686" s="535"/>
      <c r="AC686" s="535"/>
      <c r="AD686" s="535"/>
      <c r="AE686" s="535"/>
      <c r="AF686" s="535"/>
      <c r="AG686" s="535"/>
      <c r="AH686" s="535"/>
      <c r="AI686" s="535"/>
      <c r="AJ686" s="535"/>
      <c r="AK686" s="535"/>
      <c r="AL686" s="535"/>
      <c r="AM686" s="535"/>
      <c r="AN686" s="535"/>
      <c r="AO686" s="535"/>
      <c r="AP686" s="535"/>
      <c r="AQ686" s="535"/>
      <c r="AR686" s="535"/>
      <c r="AS686" s="535"/>
      <c r="AT686" s="535"/>
      <c r="AU686" s="535"/>
      <c r="AV686" s="535"/>
      <c r="AW686" s="535"/>
      <c r="AX686" s="535"/>
      <c r="AY686" s="535"/>
      <c r="AZ686" s="535"/>
      <c r="BA686" s="535"/>
      <c r="BB686" s="535"/>
      <c r="BC686" s="535"/>
      <c r="BD686" s="535"/>
      <c r="BE686" s="535"/>
      <c r="BF686" s="535"/>
      <c r="BG686" s="535"/>
      <c r="BH686" s="535"/>
      <c r="BI686" s="535"/>
      <c r="BJ686" s="535"/>
      <c r="BK686" s="535"/>
      <c r="BL686" s="535"/>
      <c r="BM686" s="535"/>
      <c r="BN686" s="535"/>
      <c r="BO686" s="535"/>
      <c r="BP686" s="535"/>
      <c r="BQ686" s="535"/>
      <c r="BR686" s="535"/>
      <c r="BS686" s="535"/>
      <c r="BT686" s="535"/>
    </row>
    <row r="687" spans="2:72">
      <c r="B687" s="535"/>
      <c r="C687" s="535"/>
      <c r="D687" s="535"/>
      <c r="E687" s="535"/>
      <c r="F687" s="493" t="e">
        <f>VLOOKUP(E687,'Trade Code'!A:B,2,FALSE)</f>
        <v>#N/A</v>
      </c>
      <c r="G687" s="535"/>
      <c r="H687" s="535"/>
      <c r="I687" s="535"/>
      <c r="J687" s="535"/>
      <c r="K687" s="535"/>
      <c r="L687" s="535"/>
      <c r="M687" s="535"/>
      <c r="N687" s="535"/>
      <c r="O687" s="535"/>
      <c r="P687" s="535"/>
      <c r="Q687" s="535"/>
      <c r="R687" s="535"/>
      <c r="S687" s="535"/>
      <c r="T687" s="535"/>
      <c r="U687" s="535"/>
      <c r="V687" s="535"/>
      <c r="W687" s="535"/>
      <c r="X687" s="535"/>
      <c r="Y687" s="535"/>
      <c r="Z687" s="535"/>
      <c r="AA687" s="535"/>
      <c r="AB687" s="535"/>
      <c r="AC687" s="535"/>
      <c r="AD687" s="535"/>
      <c r="AE687" s="535"/>
      <c r="AF687" s="535"/>
      <c r="AG687" s="535"/>
      <c r="AH687" s="535"/>
      <c r="AI687" s="535"/>
      <c r="AJ687" s="535"/>
      <c r="AK687" s="535"/>
      <c r="AL687" s="535"/>
      <c r="AM687" s="535"/>
      <c r="AN687" s="535"/>
      <c r="AO687" s="535"/>
      <c r="AP687" s="535"/>
      <c r="AQ687" s="535"/>
      <c r="AR687" s="535"/>
      <c r="AS687" s="535"/>
      <c r="AT687" s="535"/>
      <c r="AU687" s="535"/>
      <c r="AV687" s="535"/>
      <c r="AW687" s="535"/>
      <c r="AX687" s="535"/>
      <c r="AY687" s="535"/>
      <c r="AZ687" s="535"/>
      <c r="BA687" s="535"/>
      <c r="BB687" s="535"/>
      <c r="BC687" s="535"/>
      <c r="BD687" s="535"/>
      <c r="BE687" s="535"/>
      <c r="BF687" s="535"/>
      <c r="BG687" s="535"/>
      <c r="BH687" s="535"/>
      <c r="BI687" s="535"/>
      <c r="BJ687" s="535"/>
      <c r="BK687" s="535"/>
      <c r="BL687" s="535"/>
      <c r="BM687" s="535"/>
      <c r="BN687" s="535"/>
      <c r="BO687" s="535"/>
      <c r="BP687" s="535"/>
      <c r="BQ687" s="535"/>
      <c r="BR687" s="535"/>
      <c r="BS687" s="535"/>
      <c r="BT687" s="535"/>
    </row>
    <row r="688" spans="2:72">
      <c r="B688" s="535"/>
      <c r="C688" s="535"/>
      <c r="D688" s="535"/>
      <c r="E688" s="535"/>
      <c r="F688" s="493" t="e">
        <f>VLOOKUP(E688,'Trade Code'!A:B,2,FALSE)</f>
        <v>#N/A</v>
      </c>
      <c r="G688" s="535"/>
      <c r="H688" s="535"/>
      <c r="I688" s="535"/>
      <c r="J688" s="535"/>
      <c r="K688" s="535"/>
      <c r="L688" s="535"/>
      <c r="M688" s="535"/>
      <c r="N688" s="535"/>
      <c r="O688" s="535"/>
      <c r="P688" s="535"/>
      <c r="Q688" s="535"/>
      <c r="R688" s="535"/>
      <c r="S688" s="535"/>
      <c r="T688" s="535"/>
      <c r="U688" s="535"/>
      <c r="V688" s="535"/>
      <c r="W688" s="535"/>
      <c r="X688" s="535"/>
      <c r="Y688" s="535"/>
      <c r="Z688" s="535"/>
      <c r="AA688" s="535"/>
      <c r="AB688" s="535"/>
      <c r="AC688" s="535"/>
      <c r="AD688" s="535"/>
      <c r="AE688" s="535"/>
      <c r="AF688" s="535"/>
      <c r="AG688" s="535"/>
      <c r="AH688" s="535"/>
      <c r="AI688" s="535"/>
      <c r="AJ688" s="535"/>
      <c r="AK688" s="535"/>
      <c r="AL688" s="535"/>
      <c r="AM688" s="535"/>
      <c r="AN688" s="535"/>
      <c r="AO688" s="535"/>
      <c r="AP688" s="535"/>
      <c r="AQ688" s="535"/>
      <c r="AR688" s="535"/>
      <c r="AS688" s="535"/>
      <c r="AT688" s="535"/>
      <c r="AU688" s="535"/>
      <c r="AV688" s="535"/>
      <c r="AW688" s="535"/>
      <c r="AX688" s="535"/>
      <c r="AY688" s="535"/>
      <c r="AZ688" s="535"/>
      <c r="BA688" s="535"/>
      <c r="BB688" s="535"/>
      <c r="BC688" s="535"/>
      <c r="BD688" s="535"/>
      <c r="BE688" s="535"/>
      <c r="BF688" s="535"/>
      <c r="BG688" s="535"/>
      <c r="BH688" s="535"/>
      <c r="BI688" s="535"/>
      <c r="BJ688" s="535"/>
      <c r="BK688" s="535"/>
      <c r="BL688" s="535"/>
      <c r="BM688" s="535"/>
      <c r="BN688" s="535"/>
      <c r="BO688" s="535"/>
      <c r="BP688" s="535"/>
      <c r="BQ688" s="535"/>
      <c r="BR688" s="535"/>
      <c r="BS688" s="535"/>
      <c r="BT688" s="535"/>
    </row>
    <row r="689" spans="2:72">
      <c r="B689" s="535"/>
      <c r="C689" s="535"/>
      <c r="D689" s="535"/>
      <c r="E689" s="535"/>
      <c r="F689" s="493" t="e">
        <f>VLOOKUP(E689,'Trade Code'!A:B,2,FALSE)</f>
        <v>#N/A</v>
      </c>
      <c r="G689" s="535"/>
      <c r="H689" s="535"/>
      <c r="I689" s="535"/>
      <c r="J689" s="535"/>
      <c r="K689" s="535"/>
      <c r="L689" s="535"/>
      <c r="M689" s="535"/>
      <c r="N689" s="535"/>
      <c r="O689" s="535"/>
      <c r="P689" s="535"/>
      <c r="Q689" s="535"/>
      <c r="R689" s="535"/>
      <c r="S689" s="535"/>
      <c r="T689" s="535"/>
      <c r="U689" s="535"/>
      <c r="V689" s="535"/>
      <c r="W689" s="535"/>
      <c r="X689" s="535"/>
      <c r="Y689" s="535"/>
      <c r="Z689" s="535"/>
      <c r="AA689" s="535"/>
      <c r="AB689" s="535"/>
      <c r="AC689" s="535"/>
      <c r="AD689" s="535"/>
      <c r="AE689" s="535"/>
      <c r="AF689" s="535"/>
      <c r="AG689" s="535"/>
      <c r="AH689" s="535"/>
      <c r="AI689" s="535"/>
      <c r="AJ689" s="535"/>
      <c r="AK689" s="535"/>
      <c r="AL689" s="535"/>
      <c r="AM689" s="535"/>
      <c r="AN689" s="535"/>
      <c r="AO689" s="535"/>
      <c r="AP689" s="535"/>
      <c r="AQ689" s="535"/>
      <c r="AR689" s="535"/>
      <c r="AS689" s="535"/>
      <c r="AT689" s="535"/>
      <c r="AU689" s="535"/>
      <c r="AV689" s="535"/>
      <c r="AW689" s="535"/>
      <c r="AX689" s="535"/>
      <c r="AY689" s="535"/>
      <c r="AZ689" s="535"/>
      <c r="BA689" s="535"/>
      <c r="BB689" s="535"/>
      <c r="BC689" s="535"/>
      <c r="BD689" s="535"/>
      <c r="BE689" s="535"/>
      <c r="BF689" s="535"/>
      <c r="BG689" s="535"/>
      <c r="BH689" s="535"/>
      <c r="BI689" s="535"/>
      <c r="BJ689" s="535"/>
      <c r="BK689" s="535"/>
      <c r="BL689" s="535"/>
      <c r="BM689" s="535"/>
      <c r="BN689" s="535"/>
      <c r="BO689" s="535"/>
      <c r="BP689" s="535"/>
      <c r="BQ689" s="535"/>
      <c r="BR689" s="535"/>
      <c r="BS689" s="535"/>
      <c r="BT689" s="535"/>
    </row>
    <row r="690" spans="2:72">
      <c r="B690" s="535"/>
      <c r="C690" s="535"/>
      <c r="D690" s="535"/>
      <c r="E690" s="535"/>
      <c r="F690" s="493" t="e">
        <f>VLOOKUP(E690,'Trade Code'!A:B,2,FALSE)</f>
        <v>#N/A</v>
      </c>
      <c r="G690" s="535"/>
      <c r="H690" s="535"/>
      <c r="I690" s="535"/>
      <c r="J690" s="535"/>
      <c r="K690" s="535"/>
      <c r="L690" s="535"/>
      <c r="M690" s="535"/>
      <c r="N690" s="535"/>
      <c r="O690" s="535"/>
      <c r="P690" s="535"/>
      <c r="Q690" s="535"/>
      <c r="R690" s="535"/>
      <c r="S690" s="535"/>
      <c r="T690" s="535"/>
      <c r="U690" s="535"/>
      <c r="V690" s="535"/>
      <c r="W690" s="535"/>
      <c r="X690" s="535"/>
      <c r="Y690" s="535"/>
      <c r="Z690" s="535"/>
      <c r="AA690" s="535"/>
      <c r="AB690" s="535"/>
      <c r="AC690" s="535"/>
      <c r="AD690" s="535"/>
      <c r="AE690" s="535"/>
      <c r="AF690" s="535"/>
      <c r="AG690" s="535"/>
      <c r="AH690" s="535"/>
      <c r="AI690" s="535"/>
      <c r="AJ690" s="535"/>
      <c r="AK690" s="535"/>
      <c r="AL690" s="535"/>
      <c r="AM690" s="535"/>
      <c r="AN690" s="535"/>
      <c r="AO690" s="535"/>
      <c r="AP690" s="535"/>
      <c r="AQ690" s="535"/>
      <c r="AR690" s="535"/>
      <c r="AS690" s="535"/>
      <c r="AT690" s="535"/>
      <c r="AU690" s="535"/>
      <c r="AV690" s="535"/>
      <c r="AW690" s="535"/>
      <c r="AX690" s="535"/>
      <c r="AY690" s="535"/>
      <c r="AZ690" s="535"/>
      <c r="BA690" s="535"/>
      <c r="BB690" s="535"/>
      <c r="BC690" s="535"/>
      <c r="BD690" s="535"/>
      <c r="BE690" s="535"/>
      <c r="BF690" s="535"/>
      <c r="BG690" s="535"/>
      <c r="BH690" s="535"/>
      <c r="BI690" s="535"/>
      <c r="BJ690" s="535"/>
      <c r="BK690" s="535"/>
      <c r="BL690" s="535"/>
      <c r="BM690" s="535"/>
      <c r="BN690" s="535"/>
      <c r="BO690" s="535"/>
      <c r="BP690" s="535"/>
      <c r="BQ690" s="535"/>
      <c r="BR690" s="535"/>
      <c r="BS690" s="535"/>
      <c r="BT690" s="535"/>
    </row>
    <row r="691" spans="2:72">
      <c r="B691" s="535"/>
      <c r="C691" s="535"/>
      <c r="D691" s="535"/>
      <c r="E691" s="535"/>
      <c r="F691" s="493" t="e">
        <f>VLOOKUP(E691,'Trade Code'!A:B,2,FALSE)</f>
        <v>#N/A</v>
      </c>
      <c r="G691" s="535"/>
      <c r="H691" s="535"/>
      <c r="I691" s="535"/>
      <c r="J691" s="535"/>
      <c r="K691" s="535"/>
      <c r="L691" s="535"/>
      <c r="M691" s="535"/>
      <c r="N691" s="535"/>
      <c r="O691" s="535"/>
      <c r="P691" s="535"/>
      <c r="Q691" s="535"/>
      <c r="R691" s="535"/>
      <c r="S691" s="535"/>
      <c r="T691" s="535"/>
      <c r="U691" s="535"/>
      <c r="V691" s="535"/>
      <c r="W691" s="535"/>
      <c r="X691" s="535"/>
      <c r="Y691" s="535"/>
      <c r="Z691" s="535"/>
      <c r="AA691" s="535"/>
      <c r="AB691" s="535"/>
      <c r="AC691" s="535"/>
      <c r="AD691" s="535"/>
      <c r="AE691" s="535"/>
      <c r="AF691" s="535"/>
      <c r="AG691" s="535"/>
      <c r="AH691" s="535"/>
      <c r="AI691" s="535"/>
      <c r="AJ691" s="535"/>
      <c r="AK691" s="535"/>
      <c r="AL691" s="535"/>
      <c r="AM691" s="535"/>
      <c r="AN691" s="535"/>
      <c r="AO691" s="535"/>
      <c r="AP691" s="535"/>
      <c r="AQ691" s="535"/>
      <c r="AR691" s="535"/>
      <c r="AS691" s="535"/>
      <c r="AT691" s="535"/>
      <c r="AU691" s="535"/>
      <c r="AV691" s="535"/>
      <c r="AW691" s="535"/>
      <c r="AX691" s="535"/>
      <c r="AY691" s="535"/>
      <c r="AZ691" s="535"/>
      <c r="BA691" s="535"/>
      <c r="BB691" s="535"/>
      <c r="BC691" s="535"/>
      <c r="BD691" s="535"/>
      <c r="BE691" s="535"/>
      <c r="BF691" s="535"/>
      <c r="BG691" s="535"/>
      <c r="BH691" s="535"/>
      <c r="BI691" s="535"/>
      <c r="BJ691" s="535"/>
      <c r="BK691" s="535"/>
      <c r="BL691" s="535"/>
      <c r="BM691" s="535"/>
      <c r="BN691" s="535"/>
      <c r="BO691" s="535"/>
      <c r="BP691" s="535"/>
      <c r="BQ691" s="535"/>
      <c r="BR691" s="535"/>
      <c r="BS691" s="535"/>
      <c r="BT691" s="535"/>
    </row>
    <row r="692" spans="2:72">
      <c r="B692" s="535"/>
      <c r="C692" s="535"/>
      <c r="D692" s="535"/>
      <c r="E692" s="535"/>
      <c r="F692" s="493" t="e">
        <f>VLOOKUP(E692,'Trade Code'!A:B,2,FALSE)</f>
        <v>#N/A</v>
      </c>
      <c r="G692" s="535"/>
      <c r="H692" s="535"/>
      <c r="I692" s="535"/>
      <c r="J692" s="535"/>
      <c r="K692" s="535"/>
      <c r="L692" s="535"/>
      <c r="M692" s="535"/>
      <c r="N692" s="535"/>
      <c r="O692" s="535"/>
      <c r="P692" s="535"/>
      <c r="Q692" s="535"/>
      <c r="R692" s="535"/>
      <c r="S692" s="535"/>
      <c r="T692" s="535"/>
      <c r="U692" s="535"/>
      <c r="V692" s="535"/>
      <c r="W692" s="535"/>
      <c r="X692" s="535"/>
      <c r="Y692" s="535"/>
      <c r="Z692" s="535"/>
      <c r="AA692" s="535"/>
      <c r="AB692" s="535"/>
      <c r="AC692" s="535"/>
      <c r="AD692" s="535"/>
      <c r="AE692" s="535"/>
      <c r="AF692" s="535"/>
      <c r="AG692" s="535"/>
      <c r="AH692" s="535"/>
      <c r="AI692" s="535"/>
      <c r="AJ692" s="535"/>
      <c r="AK692" s="535"/>
      <c r="AL692" s="535"/>
      <c r="AM692" s="535"/>
      <c r="AN692" s="535"/>
      <c r="AO692" s="535"/>
      <c r="AP692" s="535"/>
      <c r="AQ692" s="535"/>
      <c r="AR692" s="535"/>
      <c r="AS692" s="535"/>
      <c r="AT692" s="535"/>
      <c r="AU692" s="535"/>
      <c r="AV692" s="535"/>
      <c r="AW692" s="535"/>
      <c r="AX692" s="535"/>
      <c r="AY692" s="535"/>
      <c r="AZ692" s="535"/>
      <c r="BA692" s="535"/>
      <c r="BB692" s="535"/>
      <c r="BC692" s="535"/>
      <c r="BD692" s="535"/>
      <c r="BE692" s="535"/>
      <c r="BF692" s="535"/>
      <c r="BG692" s="535"/>
      <c r="BH692" s="535"/>
      <c r="BI692" s="535"/>
      <c r="BJ692" s="535"/>
      <c r="BK692" s="535"/>
      <c r="BL692" s="535"/>
      <c r="BM692" s="535"/>
      <c r="BN692" s="535"/>
      <c r="BO692" s="535"/>
      <c r="BP692" s="535"/>
      <c r="BQ692" s="535"/>
      <c r="BR692" s="535"/>
      <c r="BS692" s="535"/>
      <c r="BT692" s="535"/>
    </row>
    <row r="693" spans="2:72">
      <c r="B693" s="535"/>
      <c r="C693" s="535"/>
      <c r="D693" s="535"/>
      <c r="E693" s="535"/>
      <c r="F693" s="493" t="e">
        <f>VLOOKUP(E693,'Trade Code'!A:B,2,FALSE)</f>
        <v>#N/A</v>
      </c>
      <c r="G693" s="535"/>
      <c r="H693" s="535"/>
      <c r="I693" s="535"/>
      <c r="J693" s="535"/>
      <c r="K693" s="535"/>
      <c r="L693" s="535"/>
      <c r="M693" s="535"/>
      <c r="N693" s="535"/>
      <c r="O693" s="535"/>
      <c r="P693" s="535"/>
      <c r="Q693" s="535"/>
      <c r="R693" s="535"/>
      <c r="S693" s="535"/>
      <c r="T693" s="535"/>
      <c r="U693" s="535"/>
      <c r="V693" s="535"/>
      <c r="W693" s="535"/>
      <c r="X693" s="535"/>
      <c r="Y693" s="535"/>
      <c r="Z693" s="535"/>
      <c r="AA693" s="535"/>
      <c r="AB693" s="535"/>
      <c r="AC693" s="535"/>
      <c r="AD693" s="535"/>
      <c r="AE693" s="535"/>
      <c r="AF693" s="535"/>
      <c r="AG693" s="535"/>
      <c r="AH693" s="535"/>
      <c r="AI693" s="535"/>
      <c r="AJ693" s="535"/>
      <c r="AK693" s="535"/>
      <c r="AL693" s="535"/>
      <c r="AM693" s="535"/>
      <c r="AN693" s="535"/>
      <c r="AO693" s="535"/>
      <c r="AP693" s="535"/>
      <c r="AQ693" s="535"/>
      <c r="AR693" s="535"/>
      <c r="AS693" s="535"/>
      <c r="AT693" s="535"/>
      <c r="AU693" s="535"/>
      <c r="AV693" s="535"/>
      <c r="AW693" s="535"/>
      <c r="AX693" s="535"/>
      <c r="AY693" s="535"/>
      <c r="AZ693" s="535"/>
      <c r="BA693" s="535"/>
      <c r="BB693" s="535"/>
      <c r="BC693" s="535"/>
      <c r="BD693" s="535"/>
      <c r="BE693" s="535"/>
      <c r="BF693" s="535"/>
      <c r="BG693" s="535"/>
      <c r="BH693" s="535"/>
      <c r="BI693" s="535"/>
      <c r="BJ693" s="535"/>
      <c r="BK693" s="535"/>
      <c r="BL693" s="535"/>
      <c r="BM693" s="535"/>
      <c r="BN693" s="535"/>
      <c r="BO693" s="535"/>
      <c r="BP693" s="535"/>
      <c r="BQ693" s="535"/>
      <c r="BR693" s="535"/>
      <c r="BS693" s="535"/>
      <c r="BT693" s="535"/>
    </row>
    <row r="694" spans="2:72">
      <c r="B694" s="535"/>
      <c r="C694" s="535"/>
      <c r="D694" s="535"/>
      <c r="E694" s="535"/>
      <c r="F694" s="493" t="e">
        <f>VLOOKUP(E694,'Trade Code'!A:B,2,FALSE)</f>
        <v>#N/A</v>
      </c>
      <c r="G694" s="535"/>
      <c r="H694" s="535"/>
      <c r="I694" s="535"/>
      <c r="J694" s="535"/>
      <c r="K694" s="535"/>
      <c r="L694" s="535"/>
      <c r="M694" s="535"/>
      <c r="N694" s="535"/>
      <c r="O694" s="535"/>
      <c r="P694" s="535"/>
      <c r="Q694" s="535"/>
      <c r="R694" s="535"/>
      <c r="S694" s="535"/>
      <c r="T694" s="535"/>
      <c r="U694" s="535"/>
      <c r="V694" s="535"/>
      <c r="W694" s="535"/>
      <c r="X694" s="535"/>
      <c r="Y694" s="535"/>
      <c r="Z694" s="535"/>
      <c r="AA694" s="535"/>
      <c r="AB694" s="535"/>
      <c r="AC694" s="535"/>
      <c r="AD694" s="535"/>
      <c r="AE694" s="535"/>
      <c r="AF694" s="535"/>
      <c r="AG694" s="535"/>
      <c r="AH694" s="535"/>
      <c r="AI694" s="535"/>
      <c r="AJ694" s="535"/>
      <c r="AK694" s="535"/>
      <c r="AL694" s="535"/>
      <c r="AM694" s="535"/>
      <c r="AN694" s="535"/>
      <c r="AO694" s="535"/>
      <c r="AP694" s="535"/>
      <c r="AQ694" s="535"/>
      <c r="AR694" s="535"/>
      <c r="AS694" s="535"/>
      <c r="AT694" s="535"/>
      <c r="AU694" s="535"/>
      <c r="AV694" s="535"/>
      <c r="AW694" s="535"/>
      <c r="AX694" s="535"/>
      <c r="AY694" s="535"/>
      <c r="AZ694" s="535"/>
      <c r="BA694" s="535"/>
      <c r="BB694" s="535"/>
      <c r="BC694" s="535"/>
      <c r="BD694" s="535"/>
      <c r="BE694" s="535"/>
      <c r="BF694" s="535"/>
      <c r="BG694" s="535"/>
      <c r="BH694" s="535"/>
      <c r="BI694" s="535"/>
      <c r="BJ694" s="535"/>
      <c r="BK694" s="535"/>
      <c r="BL694" s="535"/>
      <c r="BM694" s="535"/>
      <c r="BN694" s="535"/>
      <c r="BO694" s="535"/>
      <c r="BP694" s="535"/>
      <c r="BQ694" s="535"/>
      <c r="BR694" s="535"/>
      <c r="BS694" s="535"/>
      <c r="BT694" s="535"/>
    </row>
    <row r="695" spans="2:72">
      <c r="B695" s="535"/>
      <c r="C695" s="535"/>
      <c r="D695" s="535"/>
      <c r="E695" s="535"/>
      <c r="F695" s="493" t="e">
        <f>VLOOKUP(E695,'Trade Code'!A:B,2,FALSE)</f>
        <v>#N/A</v>
      </c>
      <c r="G695" s="535"/>
      <c r="H695" s="535"/>
      <c r="I695" s="535"/>
      <c r="J695" s="535"/>
      <c r="K695" s="535"/>
      <c r="L695" s="535"/>
      <c r="M695" s="535"/>
      <c r="N695" s="535"/>
      <c r="O695" s="535"/>
      <c r="P695" s="535"/>
      <c r="Q695" s="535"/>
      <c r="R695" s="535"/>
      <c r="S695" s="535"/>
      <c r="T695" s="535"/>
      <c r="U695" s="535"/>
      <c r="V695" s="535"/>
      <c r="W695" s="535"/>
      <c r="X695" s="535"/>
      <c r="Y695" s="535"/>
      <c r="Z695" s="535"/>
      <c r="AA695" s="535"/>
      <c r="AB695" s="535"/>
      <c r="AC695" s="535"/>
      <c r="AD695" s="535"/>
      <c r="AE695" s="535"/>
      <c r="AF695" s="535"/>
      <c r="AG695" s="535"/>
      <c r="AH695" s="535"/>
      <c r="AI695" s="535"/>
      <c r="AJ695" s="535"/>
      <c r="AK695" s="535"/>
      <c r="AL695" s="535"/>
      <c r="AM695" s="535"/>
      <c r="AN695" s="535"/>
      <c r="AO695" s="535"/>
      <c r="AP695" s="535"/>
      <c r="AQ695" s="535"/>
      <c r="AR695" s="535"/>
      <c r="AS695" s="535"/>
      <c r="AT695" s="535"/>
      <c r="AU695" s="535"/>
      <c r="AV695" s="535"/>
      <c r="AW695" s="535"/>
      <c r="AX695" s="535"/>
      <c r="AY695" s="535"/>
      <c r="AZ695" s="535"/>
      <c r="BA695" s="535"/>
      <c r="BB695" s="535"/>
      <c r="BC695" s="535"/>
      <c r="BD695" s="535"/>
      <c r="BE695" s="535"/>
      <c r="BF695" s="535"/>
      <c r="BG695" s="535"/>
      <c r="BH695" s="535"/>
      <c r="BI695" s="535"/>
      <c r="BJ695" s="535"/>
      <c r="BK695" s="535"/>
      <c r="BL695" s="535"/>
      <c r="BM695" s="535"/>
      <c r="BN695" s="535"/>
      <c r="BO695" s="535"/>
      <c r="BP695" s="535"/>
      <c r="BQ695" s="535"/>
      <c r="BR695" s="535"/>
      <c r="BS695" s="535"/>
      <c r="BT695" s="535"/>
    </row>
    <row r="696" spans="2:72">
      <c r="B696" s="535"/>
      <c r="C696" s="535"/>
      <c r="D696" s="535"/>
      <c r="E696" s="535"/>
      <c r="F696" s="493" t="e">
        <f>VLOOKUP(E696,'Trade Code'!A:B,2,FALSE)</f>
        <v>#N/A</v>
      </c>
      <c r="G696" s="535"/>
      <c r="H696" s="535"/>
      <c r="I696" s="535"/>
      <c r="J696" s="535"/>
      <c r="K696" s="535"/>
      <c r="L696" s="535"/>
      <c r="M696" s="535"/>
      <c r="N696" s="535"/>
      <c r="O696" s="535"/>
      <c r="P696" s="535"/>
      <c r="Q696" s="535"/>
      <c r="R696" s="535"/>
      <c r="S696" s="535"/>
      <c r="T696" s="535"/>
      <c r="U696" s="535"/>
      <c r="V696" s="535"/>
      <c r="W696" s="535"/>
      <c r="X696" s="535"/>
      <c r="Y696" s="535"/>
      <c r="Z696" s="535"/>
      <c r="AA696" s="535"/>
      <c r="AB696" s="535"/>
      <c r="AC696" s="535"/>
      <c r="AD696" s="535"/>
      <c r="AE696" s="535"/>
      <c r="AF696" s="535"/>
      <c r="AG696" s="535"/>
      <c r="AH696" s="535"/>
      <c r="AI696" s="535"/>
      <c r="AJ696" s="535"/>
      <c r="AK696" s="535"/>
      <c r="AL696" s="535"/>
      <c r="AM696" s="535"/>
      <c r="AN696" s="535"/>
      <c r="AO696" s="535"/>
      <c r="AP696" s="535"/>
      <c r="AQ696" s="535"/>
      <c r="AR696" s="535"/>
      <c r="AS696" s="535"/>
      <c r="AT696" s="535"/>
      <c r="AU696" s="535"/>
      <c r="AV696" s="535"/>
      <c r="AW696" s="535"/>
      <c r="AX696" s="535"/>
      <c r="AY696" s="535"/>
      <c r="AZ696" s="535"/>
      <c r="BA696" s="535"/>
      <c r="BB696" s="535"/>
      <c r="BC696" s="535"/>
      <c r="BD696" s="535"/>
      <c r="BE696" s="535"/>
      <c r="BF696" s="535"/>
      <c r="BG696" s="535"/>
      <c r="BH696" s="535"/>
      <c r="BI696" s="535"/>
      <c r="BJ696" s="535"/>
      <c r="BK696" s="535"/>
      <c r="BL696" s="535"/>
      <c r="BM696" s="535"/>
      <c r="BN696" s="535"/>
      <c r="BO696" s="535"/>
      <c r="BP696" s="535"/>
      <c r="BQ696" s="535"/>
      <c r="BR696" s="535"/>
      <c r="BS696" s="535"/>
      <c r="BT696" s="535"/>
    </row>
    <row r="697" spans="2:72">
      <c r="B697" s="535"/>
      <c r="C697" s="535"/>
      <c r="D697" s="535"/>
      <c r="E697" s="535"/>
      <c r="F697" s="493" t="e">
        <f>VLOOKUP(E697,'Trade Code'!A:B,2,FALSE)</f>
        <v>#N/A</v>
      </c>
      <c r="G697" s="535"/>
      <c r="H697" s="535"/>
      <c r="I697" s="535"/>
      <c r="J697" s="535"/>
      <c r="K697" s="535"/>
      <c r="L697" s="535"/>
      <c r="M697" s="535"/>
      <c r="N697" s="535"/>
      <c r="O697" s="535"/>
      <c r="P697" s="535"/>
      <c r="Q697" s="535"/>
      <c r="R697" s="535"/>
      <c r="S697" s="535"/>
      <c r="T697" s="535"/>
      <c r="U697" s="535"/>
      <c r="V697" s="535"/>
      <c r="W697" s="535"/>
      <c r="X697" s="535"/>
      <c r="Y697" s="535"/>
      <c r="Z697" s="535"/>
      <c r="AA697" s="535"/>
      <c r="AB697" s="535"/>
      <c r="AC697" s="535"/>
      <c r="AD697" s="535"/>
      <c r="AE697" s="535"/>
      <c r="AF697" s="535"/>
      <c r="AG697" s="535"/>
      <c r="AH697" s="535"/>
      <c r="AI697" s="535"/>
      <c r="AJ697" s="535"/>
      <c r="AK697" s="535"/>
      <c r="AL697" s="535"/>
      <c r="AM697" s="535"/>
      <c r="AN697" s="535"/>
      <c r="AO697" s="535"/>
      <c r="AP697" s="535"/>
      <c r="AQ697" s="535"/>
      <c r="AR697" s="535"/>
      <c r="AS697" s="535"/>
      <c r="AT697" s="535"/>
      <c r="AU697" s="535"/>
      <c r="AV697" s="535"/>
      <c r="AW697" s="535"/>
      <c r="AX697" s="535"/>
      <c r="AY697" s="535"/>
      <c r="AZ697" s="535"/>
      <c r="BA697" s="535"/>
      <c r="BB697" s="535"/>
      <c r="BC697" s="535"/>
      <c r="BD697" s="535"/>
      <c r="BE697" s="535"/>
      <c r="BF697" s="535"/>
      <c r="BG697" s="535"/>
      <c r="BH697" s="535"/>
      <c r="BI697" s="535"/>
      <c r="BJ697" s="535"/>
      <c r="BK697" s="535"/>
      <c r="BL697" s="535"/>
      <c r="BM697" s="535"/>
      <c r="BN697" s="535"/>
      <c r="BO697" s="535"/>
      <c r="BP697" s="535"/>
      <c r="BQ697" s="535"/>
      <c r="BR697" s="535"/>
      <c r="BS697" s="535"/>
      <c r="BT697" s="535"/>
    </row>
    <row r="698" spans="2:72">
      <c r="B698" s="535"/>
      <c r="C698" s="535"/>
      <c r="D698" s="535"/>
      <c r="E698" s="535"/>
      <c r="F698" s="493" t="e">
        <f>VLOOKUP(E698,'Trade Code'!A:B,2,FALSE)</f>
        <v>#N/A</v>
      </c>
      <c r="G698" s="535"/>
      <c r="H698" s="535"/>
      <c r="I698" s="535"/>
      <c r="J698" s="535"/>
      <c r="K698" s="535"/>
      <c r="L698" s="535"/>
      <c r="M698" s="535"/>
      <c r="N698" s="535"/>
      <c r="O698" s="535"/>
      <c r="P698" s="535"/>
      <c r="Q698" s="535"/>
      <c r="R698" s="535"/>
      <c r="S698" s="535"/>
      <c r="T698" s="535"/>
      <c r="U698" s="535"/>
      <c r="V698" s="535"/>
      <c r="W698" s="535"/>
      <c r="X698" s="535"/>
      <c r="Y698" s="535"/>
      <c r="Z698" s="535"/>
      <c r="AA698" s="535"/>
      <c r="AB698" s="535"/>
      <c r="AC698" s="535"/>
      <c r="AD698" s="535"/>
      <c r="AE698" s="535"/>
      <c r="AF698" s="535"/>
      <c r="AG698" s="535"/>
      <c r="AH698" s="535"/>
      <c r="AI698" s="535"/>
      <c r="AJ698" s="535"/>
      <c r="AK698" s="535"/>
      <c r="AL698" s="535"/>
      <c r="AM698" s="535"/>
      <c r="AN698" s="535"/>
      <c r="AO698" s="535"/>
      <c r="AP698" s="535"/>
      <c r="AQ698" s="535"/>
      <c r="AR698" s="535"/>
      <c r="AS698" s="535"/>
      <c r="AT698" s="535"/>
      <c r="AU698" s="535"/>
      <c r="AV698" s="535"/>
      <c r="AW698" s="535"/>
      <c r="AX698" s="535"/>
      <c r="AY698" s="535"/>
      <c r="AZ698" s="535"/>
      <c r="BA698" s="535"/>
      <c r="BB698" s="535"/>
      <c r="BC698" s="535"/>
      <c r="BD698" s="535"/>
      <c r="BE698" s="535"/>
      <c r="BF698" s="535"/>
      <c r="BG698" s="535"/>
      <c r="BH698" s="535"/>
      <c r="BI698" s="535"/>
      <c r="BJ698" s="535"/>
      <c r="BK698" s="535"/>
      <c r="BL698" s="535"/>
      <c r="BM698" s="535"/>
      <c r="BN698" s="535"/>
      <c r="BO698" s="535"/>
      <c r="BP698" s="535"/>
      <c r="BQ698" s="535"/>
      <c r="BR698" s="535"/>
      <c r="BS698" s="535"/>
      <c r="BT698" s="535"/>
    </row>
    <row r="699" spans="2:72">
      <c r="B699" s="535"/>
      <c r="C699" s="535"/>
      <c r="D699" s="535"/>
      <c r="E699" s="535"/>
      <c r="F699" s="493" t="e">
        <f>VLOOKUP(E699,'Trade Code'!A:B,2,FALSE)</f>
        <v>#N/A</v>
      </c>
      <c r="G699" s="535"/>
      <c r="H699" s="535"/>
      <c r="I699" s="535"/>
      <c r="J699" s="535"/>
      <c r="K699" s="535"/>
      <c r="L699" s="535"/>
      <c r="M699" s="535"/>
      <c r="N699" s="535"/>
      <c r="O699" s="535"/>
      <c r="P699" s="535"/>
      <c r="Q699" s="535"/>
      <c r="R699" s="535"/>
      <c r="S699" s="535"/>
      <c r="T699" s="535"/>
      <c r="U699" s="535"/>
      <c r="V699" s="535"/>
      <c r="W699" s="535"/>
      <c r="X699" s="535"/>
      <c r="Y699" s="535"/>
      <c r="Z699" s="535"/>
      <c r="AA699" s="535"/>
      <c r="AB699" s="535"/>
      <c r="AC699" s="535"/>
      <c r="AD699" s="535"/>
      <c r="AE699" s="535"/>
      <c r="AF699" s="535"/>
      <c r="AG699" s="535"/>
      <c r="AH699" s="535"/>
      <c r="AI699" s="535"/>
      <c r="AJ699" s="535"/>
      <c r="AK699" s="535"/>
      <c r="AL699" s="535"/>
      <c r="AM699" s="535"/>
      <c r="AN699" s="535"/>
      <c r="AO699" s="535"/>
      <c r="AP699" s="535"/>
      <c r="AQ699" s="535"/>
      <c r="AR699" s="535"/>
      <c r="AS699" s="535"/>
      <c r="AT699" s="535"/>
      <c r="AU699" s="535"/>
      <c r="AV699" s="535"/>
      <c r="AW699" s="535"/>
      <c r="AX699" s="535"/>
      <c r="AY699" s="535"/>
      <c r="AZ699" s="535"/>
      <c r="BA699" s="535"/>
      <c r="BB699" s="535"/>
      <c r="BC699" s="535"/>
      <c r="BD699" s="535"/>
      <c r="BE699" s="535"/>
      <c r="BF699" s="535"/>
      <c r="BG699" s="535"/>
      <c r="BH699" s="535"/>
      <c r="BI699" s="535"/>
      <c r="BJ699" s="535"/>
      <c r="BK699" s="535"/>
      <c r="BL699" s="535"/>
      <c r="BM699" s="535"/>
      <c r="BN699" s="535"/>
      <c r="BO699" s="535"/>
      <c r="BP699" s="535"/>
      <c r="BQ699" s="535"/>
      <c r="BR699" s="535"/>
      <c r="BS699" s="535"/>
      <c r="BT699" s="535"/>
    </row>
  </sheetData>
  <mergeCells count="9">
    <mergeCell ref="M4:O4"/>
    <mergeCell ref="AW5:AZ5"/>
    <mergeCell ref="BA5:BT5"/>
    <mergeCell ref="AR5:AV5"/>
    <mergeCell ref="G5:L5"/>
    <mergeCell ref="M5:O5"/>
    <mergeCell ref="P5:T5"/>
    <mergeCell ref="U5:AA5"/>
    <mergeCell ref="AB5:A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B1:AN273"/>
  <sheetViews>
    <sheetView view="pageBreakPreview" topLeftCell="A61" zoomScale="70" zoomScaleNormal="55" zoomScaleSheetLayoutView="70" workbookViewId="0">
      <selection activeCell="E27" sqref="E27:F27"/>
    </sheetView>
  </sheetViews>
  <sheetFormatPr defaultColWidth="9.140625" defaultRowHeight="23.25"/>
  <cols>
    <col min="1" max="1" width="9.140625" style="267"/>
    <col min="2" max="3" width="9.140625" style="267" customWidth="1"/>
    <col min="4" max="4" width="23.28515625" style="267" customWidth="1"/>
    <col min="5" max="5" width="47.28515625" style="267" customWidth="1"/>
    <col min="6" max="6" width="26.7109375" style="267" customWidth="1"/>
    <col min="7" max="20" width="7.5703125" style="267" customWidth="1"/>
    <col min="21" max="21" width="26.28515625" style="270" customWidth="1"/>
    <col min="22" max="22" width="18.85546875" style="267" customWidth="1"/>
    <col min="23" max="23" width="10.7109375" style="267" customWidth="1"/>
    <col min="24" max="24" width="20.5703125" style="269" customWidth="1"/>
    <col min="25" max="25" width="8.42578125" style="267" bestFit="1" customWidth="1"/>
    <col min="26" max="26" width="6.85546875" style="267" bestFit="1" customWidth="1"/>
    <col min="27" max="27" width="10.5703125" style="267" customWidth="1"/>
    <col min="28" max="28" width="103.28515625" style="267" bestFit="1" customWidth="1"/>
    <col min="29" max="16384" width="9.140625" style="267"/>
  </cols>
  <sheetData>
    <row r="1" spans="2:38" ht="101.25" customHeight="1"/>
    <row r="2" spans="2:38" ht="48" customHeight="1">
      <c r="U2" s="392" t="str">
        <f>G4</f>
        <v>WEEK 03</v>
      </c>
      <c r="V2" s="392"/>
    </row>
    <row r="3" spans="2:38" ht="25.5" customHeight="1" thickBot="1">
      <c r="U3" s="407" t="s">
        <v>429</v>
      </c>
      <c r="W3" s="313"/>
    </row>
    <row r="4" spans="2:38" ht="29.25" customHeight="1" thickBot="1">
      <c r="D4" s="270"/>
      <c r="E4" s="270"/>
      <c r="F4" s="270"/>
      <c r="G4" s="723" t="str">
        <f>'Actual MH (CWP)'!E1</f>
        <v>WEEK 03</v>
      </c>
      <c r="H4" s="724"/>
      <c r="I4" s="724"/>
      <c r="J4" s="724"/>
      <c r="K4" s="724"/>
      <c r="L4" s="724"/>
      <c r="M4" s="724"/>
      <c r="N4" s="724"/>
      <c r="O4" s="724"/>
      <c r="P4" s="724"/>
      <c r="Q4" s="724"/>
      <c r="R4" s="724"/>
      <c r="S4" s="724"/>
      <c r="T4" s="725"/>
      <c r="U4" s="275"/>
    </row>
    <row r="5" spans="2:38" s="276" customFormat="1" ht="21" customHeight="1">
      <c r="D5" s="284"/>
      <c r="E5" s="284"/>
      <c r="F5" s="284"/>
      <c r="G5" s="730">
        <f>'Actual MH (CWP)'!G8</f>
        <v>40558</v>
      </c>
      <c r="H5" s="731"/>
      <c r="I5" s="730">
        <f>'Actual MH (CWP)'!S8</f>
        <v>40559</v>
      </c>
      <c r="J5" s="731"/>
      <c r="K5" s="730">
        <f>'Actual MH (CWP)'!AE8</f>
        <v>40560</v>
      </c>
      <c r="L5" s="731"/>
      <c r="M5" s="730">
        <f>'Actual MH (CWP)'!AQ8</f>
        <v>40561</v>
      </c>
      <c r="N5" s="731"/>
      <c r="O5" s="730">
        <f>'Actual MH (CWP)'!BC8</f>
        <v>40562</v>
      </c>
      <c r="P5" s="731"/>
      <c r="Q5" s="730">
        <f>'Actual MH (CWP)'!BO8</f>
        <v>40563</v>
      </c>
      <c r="R5" s="731"/>
      <c r="S5" s="730">
        <f>'Actual MH (CWP)'!CA8</f>
        <v>40564</v>
      </c>
      <c r="T5" s="731"/>
      <c r="U5" s="733" t="s">
        <v>77</v>
      </c>
      <c r="V5" s="741" t="s">
        <v>431</v>
      </c>
      <c r="AC5" s="267"/>
      <c r="AL5" s="267"/>
    </row>
    <row r="6" spans="2:38" ht="21" customHeight="1" thickBot="1">
      <c r="D6" s="270"/>
      <c r="E6" s="270"/>
      <c r="F6" s="270"/>
      <c r="G6" s="720" t="s">
        <v>200</v>
      </c>
      <c r="H6" s="721"/>
      <c r="I6" s="720" t="s">
        <v>200</v>
      </c>
      <c r="J6" s="721"/>
      <c r="K6" s="720" t="s">
        <v>200</v>
      </c>
      <c r="L6" s="721"/>
      <c r="M6" s="720" t="s">
        <v>200</v>
      </c>
      <c r="N6" s="721"/>
      <c r="O6" s="720" t="s">
        <v>200</v>
      </c>
      <c r="P6" s="721"/>
      <c r="Q6" s="720" t="s">
        <v>200</v>
      </c>
      <c r="R6" s="721"/>
      <c r="S6" s="720" t="s">
        <v>200</v>
      </c>
      <c r="T6" s="721"/>
      <c r="U6" s="734"/>
      <c r="V6" s="742"/>
    </row>
    <row r="7" spans="2:38" ht="21.75" customHeight="1" thickBot="1">
      <c r="B7" s="283"/>
      <c r="C7" s="283"/>
      <c r="D7" s="371" t="s">
        <v>201</v>
      </c>
      <c r="E7" s="707" t="s">
        <v>428</v>
      </c>
      <c r="F7" s="708"/>
      <c r="G7" s="369" t="s">
        <v>80</v>
      </c>
      <c r="H7" s="446" t="s">
        <v>202</v>
      </c>
      <c r="I7" s="369" t="s">
        <v>80</v>
      </c>
      <c r="J7" s="446" t="s">
        <v>202</v>
      </c>
      <c r="K7" s="369" t="s">
        <v>80</v>
      </c>
      <c r="L7" s="446" t="s">
        <v>202</v>
      </c>
      <c r="M7" s="369" t="s">
        <v>80</v>
      </c>
      <c r="N7" s="446" t="s">
        <v>202</v>
      </c>
      <c r="O7" s="369" t="s">
        <v>80</v>
      </c>
      <c r="P7" s="446" t="s">
        <v>202</v>
      </c>
      <c r="Q7" s="369" t="s">
        <v>80</v>
      </c>
      <c r="R7" s="446" t="s">
        <v>202</v>
      </c>
      <c r="S7" s="369" t="s">
        <v>80</v>
      </c>
      <c r="T7" s="446" t="s">
        <v>202</v>
      </c>
      <c r="U7" s="734"/>
      <c r="V7" s="743"/>
      <c r="AL7" s="268"/>
    </row>
    <row r="8" spans="2:38">
      <c r="B8" s="44" t="str">
        <f>LEFT(D8,2)</f>
        <v>13</v>
      </c>
      <c r="C8" s="667" t="s">
        <v>68</v>
      </c>
      <c r="D8" s="312" t="s">
        <v>203</v>
      </c>
      <c r="E8" s="683" t="s">
        <v>337</v>
      </c>
      <c r="F8" s="684"/>
      <c r="G8" s="370">
        <f>SUM('Actual MH (CWP)'!G12,'Actual MH (CWP)'!I12,'Actual MH (CWP)'!K12,'Actual MH (CWP)'!M12,'Actual MH (CWP)'!O12,'Actual MH (CWP)'!Q12)</f>
        <v>0</v>
      </c>
      <c r="H8" s="445">
        <f>SUM('Actual MH (CWP)'!H12,'Actual MH (CWP)'!J12,'Actual MH (CWP)'!L12,'Actual MH (CWP)'!N12,'Actual MH (CWP)'!P12,'Actual MH (CWP)'!R12)</f>
        <v>0</v>
      </c>
      <c r="I8" s="289">
        <f>SUM('Actual MH (CWP)'!S12,'Actual MH (CWP)'!U12,'Actual MH (CWP)'!W12,'Actual MH (CWP)'!Y12,'Actual MH (CWP)'!AA12,'Actual MH (CWP)'!AC12)</f>
        <v>0</v>
      </c>
      <c r="J8" s="445">
        <f>SUM('Actual MH (CWP)'!T12,'Actual MH (CWP)'!V12,'Actual MH (CWP)'!X12,'Actual MH (CWP)'!Z12,'Actual MH (CWP)'!AB12,'Actual MH (CWP)'!AD12)</f>
        <v>0</v>
      </c>
      <c r="K8" s="289">
        <f>SUM('Actual MH (CWP)'!AE12,'Actual MH (CWP)'!AG12,'Actual MH (CWP)'!AI12,'Actual MH (CWP)'!AK12,'Actual MH (CWP)'!AM12,'Actual MH (CWP)'!AO12)</f>
        <v>0</v>
      </c>
      <c r="L8" s="445">
        <f>SUM('Actual MH (CWP)'!AF12,'Actual MH (CWP)'!AH12,'Actual MH (CWP)'!AJ12,'Actual MH (CWP)'!AL12,'Actual MH (CWP)'!AN12,'Actual MH (CWP)'!AP12)</f>
        <v>0</v>
      </c>
      <c r="M8" s="289">
        <f>SUM('Actual MH (CWP)'!AQ12,'Actual MH (CWP)'!AS12,'Actual MH (CWP)'!AU12,'Actual MH (CWP)'!AW12,'Actual MH (CWP)'!AY12,'Actual MH (CWP)'!BA12)</f>
        <v>0</v>
      </c>
      <c r="N8" s="445">
        <f>SUM('Actual MH (CWP)'!AR12,'Actual MH (CWP)'!AT12,'Actual MH (CWP)'!AV12,'Actual MH (CWP)'!AX12,'Actual MH (CWP)'!AZ12,'Actual MH (CWP)'!BB12)</f>
        <v>0</v>
      </c>
      <c r="O8" s="289">
        <f>SUM('Actual MH (CWP)'!BC12,'Actual MH (CWP)'!BE12,'Actual MH (CWP)'!BG12,'Actual MH (CWP)'!BI12,'Actual MH (CWP)'!BK12,'Actual MH (CWP)'!BM12)</f>
        <v>0</v>
      </c>
      <c r="P8" s="445">
        <f>SUM('Actual MH (CWP)'!BD12,'Actual MH (CWP)'!BF12,'Actual MH (CWP)'!BH12,'Actual MH (CWP)'!BJ12,'Actual MH (CWP)'!BL12,'Actual MH (CWP)'!BN12)</f>
        <v>0</v>
      </c>
      <c r="Q8" s="289">
        <f>SUM('Actual MH (CWP)'!BO12,'Actual MH (CWP)'!BQ12,'Actual MH (CWP)'!BS12,'Actual MH (CWP)'!BU12,'Actual MH (CWP)'!BW12,'Actual MH (CWP)'!BY12)</f>
        <v>0</v>
      </c>
      <c r="R8" s="445">
        <f>SUM('Actual MH (CWP)'!BP12,'Actual MH (CWP)'!BR12,'Actual MH (CWP)'!BT12,'Actual MH (CWP)'!BV12,'Actual MH (CWP)'!BX12,'Actual MH (CWP)'!BZ12)</f>
        <v>0</v>
      </c>
      <c r="S8" s="289">
        <f>SUM('Actual MH (CWP)'!CA12,'Actual MH (CWP)'!CC12,'Actual MH (CWP)'!CE12,'Actual MH (CWP)'!CG12,'Actual MH (CWP)'!CI12,'Actual MH (CWP)'!CK12)</f>
        <v>0</v>
      </c>
      <c r="T8" s="445">
        <f>SUM('Actual MH (CWP)'!CB12,'Actual MH (CWP)'!CD12,'Actual MH (CWP)'!CF12,'Actual MH (CWP)'!CH12,'Actual MH (CWP)'!CJ12,'Actual MH (CWP)'!CL12)</f>
        <v>0</v>
      </c>
      <c r="U8" s="389">
        <f t="shared" ref="U8:U39" si="0">SUM(H8,J8,L8,N8,P8,R8,T8)</f>
        <v>0</v>
      </c>
      <c r="V8" s="387">
        <f>'Actual MH (CWP)'!CY12</f>
        <v>0</v>
      </c>
    </row>
    <row r="9" spans="2:38">
      <c r="B9" s="44" t="str">
        <f t="shared" ref="B9:B72" si="1">LEFT(D9,2)</f>
        <v>13</v>
      </c>
      <c r="C9" s="667"/>
      <c r="D9" s="312" t="s">
        <v>204</v>
      </c>
      <c r="E9" s="683" t="s">
        <v>338</v>
      </c>
      <c r="F9" s="684"/>
      <c r="G9" s="370">
        <f>SUM('Actual MH (CWP)'!G13,'Actual MH (CWP)'!I13,'Actual MH (CWP)'!K13,'Actual MH (CWP)'!M13,'Actual MH (CWP)'!O13,'Actual MH (CWP)'!Q13)</f>
        <v>0</v>
      </c>
      <c r="H9" s="445">
        <f>SUM('Actual MH (CWP)'!H13,'Actual MH (CWP)'!J13,'Actual MH (CWP)'!L13,'Actual MH (CWP)'!N13,'Actual MH (CWP)'!P13,'Actual MH (CWP)'!R13)</f>
        <v>0</v>
      </c>
      <c r="I9" s="289">
        <f>SUM('Actual MH (CWP)'!S13,'Actual MH (CWP)'!U13,'Actual MH (CWP)'!W13,'Actual MH (CWP)'!Y13,'Actual MH (CWP)'!AA13,'Actual MH (CWP)'!AC13)</f>
        <v>0</v>
      </c>
      <c r="J9" s="445">
        <f>SUM('Actual MH (CWP)'!T13,'Actual MH (CWP)'!V13,'Actual MH (CWP)'!X13,'Actual MH (CWP)'!Z13,'Actual MH (CWP)'!AB13,'Actual MH (CWP)'!AD13)</f>
        <v>0</v>
      </c>
      <c r="K9" s="289">
        <f>SUM('Actual MH (CWP)'!AE13,'Actual MH (CWP)'!AG13,'Actual MH (CWP)'!AI13,'Actual MH (CWP)'!AK13,'Actual MH (CWP)'!AM13,'Actual MH (CWP)'!AO13)</f>
        <v>0</v>
      </c>
      <c r="L9" s="445">
        <f>SUM('Actual MH (CWP)'!AF13,'Actual MH (CWP)'!AH13,'Actual MH (CWP)'!AJ13,'Actual MH (CWP)'!AL13,'Actual MH (CWP)'!AN13,'Actual MH (CWP)'!AP13)</f>
        <v>0</v>
      </c>
      <c r="M9" s="289">
        <f>SUM('Actual MH (CWP)'!AQ13,'Actual MH (CWP)'!AS13,'Actual MH (CWP)'!AU13,'Actual MH (CWP)'!AW13,'Actual MH (CWP)'!AY13,'Actual MH (CWP)'!BA13)</f>
        <v>0</v>
      </c>
      <c r="N9" s="445">
        <f>SUM('Actual MH (CWP)'!AR13,'Actual MH (CWP)'!AT13,'Actual MH (CWP)'!AV13,'Actual MH (CWP)'!AX13,'Actual MH (CWP)'!AZ13,'Actual MH (CWP)'!BB13)</f>
        <v>0</v>
      </c>
      <c r="O9" s="289">
        <f>SUM('Actual MH (CWP)'!BC13,'Actual MH (CWP)'!BE13,'Actual MH (CWP)'!BG13,'Actual MH (CWP)'!BI13,'Actual MH (CWP)'!BK13,'Actual MH (CWP)'!BM13)</f>
        <v>0</v>
      </c>
      <c r="P9" s="445">
        <f>SUM('Actual MH (CWP)'!BD13,'Actual MH (CWP)'!BF13,'Actual MH (CWP)'!BH13,'Actual MH (CWP)'!BJ13,'Actual MH (CWP)'!BL13,'Actual MH (CWP)'!BN13)</f>
        <v>0</v>
      </c>
      <c r="Q9" s="289">
        <f>SUM('Actual MH (CWP)'!BO13,'Actual MH (CWP)'!BQ13,'Actual MH (CWP)'!BS13,'Actual MH (CWP)'!BU13,'Actual MH (CWP)'!BW13,'Actual MH (CWP)'!BY13)</f>
        <v>0</v>
      </c>
      <c r="R9" s="445">
        <f>SUM('Actual MH (CWP)'!BP13,'Actual MH (CWP)'!BR13,'Actual MH (CWP)'!BT13,'Actual MH (CWP)'!BV13,'Actual MH (CWP)'!BX13,'Actual MH (CWP)'!BZ13)</f>
        <v>0</v>
      </c>
      <c r="S9" s="289">
        <f>SUM('Actual MH (CWP)'!CA13,'Actual MH (CWP)'!CC13,'Actual MH (CWP)'!CE13,'Actual MH (CWP)'!CG13,'Actual MH (CWP)'!CI13,'Actual MH (CWP)'!CK13)</f>
        <v>0</v>
      </c>
      <c r="T9" s="445">
        <f>SUM('Actual MH (CWP)'!CB13,'Actual MH (CWP)'!CD13,'Actual MH (CWP)'!CF13,'Actual MH (CWP)'!CH13,'Actual MH (CWP)'!CJ13,'Actual MH (CWP)'!CL13)</f>
        <v>0</v>
      </c>
      <c r="U9" s="390">
        <f t="shared" si="0"/>
        <v>0</v>
      </c>
      <c r="V9" s="388">
        <f>'Actual MH (CWP)'!CY13</f>
        <v>0</v>
      </c>
    </row>
    <row r="10" spans="2:38">
      <c r="B10" s="44" t="str">
        <f t="shared" si="1"/>
        <v>13</v>
      </c>
      <c r="C10" s="667"/>
      <c r="D10" s="312" t="s">
        <v>205</v>
      </c>
      <c r="E10" s="683" t="s">
        <v>339</v>
      </c>
      <c r="F10" s="684"/>
      <c r="G10" s="370">
        <f>SUM('Actual MH (CWP)'!G14,'Actual MH (CWP)'!I14,'Actual MH (CWP)'!K14,'Actual MH (CWP)'!M14,'Actual MH (CWP)'!O14,'Actual MH (CWP)'!Q14)</f>
        <v>0</v>
      </c>
      <c r="H10" s="445">
        <f>SUM('Actual MH (CWP)'!H14,'Actual MH (CWP)'!J14,'Actual MH (CWP)'!L14,'Actual MH (CWP)'!N14,'Actual MH (CWP)'!P14,'Actual MH (CWP)'!R14)</f>
        <v>0</v>
      </c>
      <c r="I10" s="289">
        <f>SUM('Actual MH (CWP)'!S14,'Actual MH (CWP)'!U14,'Actual MH (CWP)'!W14,'Actual MH (CWP)'!Y14,'Actual MH (CWP)'!AA14,'Actual MH (CWP)'!AC14)</f>
        <v>0</v>
      </c>
      <c r="J10" s="445">
        <f>SUM('Actual MH (CWP)'!T14,'Actual MH (CWP)'!V14,'Actual MH (CWP)'!X14,'Actual MH (CWP)'!Z14,'Actual MH (CWP)'!AB14,'Actual MH (CWP)'!AD14)</f>
        <v>0</v>
      </c>
      <c r="K10" s="289">
        <f>SUM('Actual MH (CWP)'!AE14,'Actual MH (CWP)'!AG14,'Actual MH (CWP)'!AI14,'Actual MH (CWP)'!AK14,'Actual MH (CWP)'!AM14,'Actual MH (CWP)'!AO14)</f>
        <v>0</v>
      </c>
      <c r="L10" s="445">
        <f>SUM('Actual MH (CWP)'!AF14,'Actual MH (CWP)'!AH14,'Actual MH (CWP)'!AJ14,'Actual MH (CWP)'!AL14,'Actual MH (CWP)'!AN14,'Actual MH (CWP)'!AP14)</f>
        <v>0</v>
      </c>
      <c r="M10" s="289">
        <f>SUM('Actual MH (CWP)'!AQ14,'Actual MH (CWP)'!AS14,'Actual MH (CWP)'!AU14,'Actual MH (CWP)'!AW14,'Actual MH (CWP)'!AY14,'Actual MH (CWP)'!BA14)</f>
        <v>0</v>
      </c>
      <c r="N10" s="445">
        <f>SUM('Actual MH (CWP)'!AR14,'Actual MH (CWP)'!AT14,'Actual MH (CWP)'!AV14,'Actual MH (CWP)'!AX14,'Actual MH (CWP)'!AZ14,'Actual MH (CWP)'!BB14)</f>
        <v>0</v>
      </c>
      <c r="O10" s="289">
        <f>SUM('Actual MH (CWP)'!BC14,'Actual MH (CWP)'!BE14,'Actual MH (CWP)'!BG14,'Actual MH (CWP)'!BI14,'Actual MH (CWP)'!BK14,'Actual MH (CWP)'!BM14)</f>
        <v>0</v>
      </c>
      <c r="P10" s="445">
        <f>SUM('Actual MH (CWP)'!BD14,'Actual MH (CWP)'!BF14,'Actual MH (CWP)'!BH14,'Actual MH (CWP)'!BJ14,'Actual MH (CWP)'!BL14,'Actual MH (CWP)'!BN14)</f>
        <v>0</v>
      </c>
      <c r="Q10" s="289">
        <f>SUM('Actual MH (CWP)'!BO14,'Actual MH (CWP)'!BQ14,'Actual MH (CWP)'!BS14,'Actual MH (CWP)'!BU14,'Actual MH (CWP)'!BW14,'Actual MH (CWP)'!BY14)</f>
        <v>0</v>
      </c>
      <c r="R10" s="445">
        <f>SUM('Actual MH (CWP)'!BP14,'Actual MH (CWP)'!BR14,'Actual MH (CWP)'!BT14,'Actual MH (CWP)'!BV14,'Actual MH (CWP)'!BX14,'Actual MH (CWP)'!BZ14)</f>
        <v>0</v>
      </c>
      <c r="S10" s="289">
        <f>SUM('Actual MH (CWP)'!CA14,'Actual MH (CWP)'!CC14,'Actual MH (CWP)'!CE14,'Actual MH (CWP)'!CG14,'Actual MH (CWP)'!CI14,'Actual MH (CWP)'!CK14)</f>
        <v>0</v>
      </c>
      <c r="T10" s="445">
        <f>SUM('Actual MH (CWP)'!CB14,'Actual MH (CWP)'!CD14,'Actual MH (CWP)'!CF14,'Actual MH (CWP)'!CH14,'Actual MH (CWP)'!CJ14,'Actual MH (CWP)'!CL14)</f>
        <v>0</v>
      </c>
      <c r="U10" s="390">
        <f t="shared" si="0"/>
        <v>0</v>
      </c>
      <c r="V10" s="388">
        <f>'Actual MH (CWP)'!CY14</f>
        <v>0</v>
      </c>
    </row>
    <row r="11" spans="2:38">
      <c r="B11" s="44" t="str">
        <f t="shared" si="1"/>
        <v>13</v>
      </c>
      <c r="C11" s="667"/>
      <c r="D11" s="312" t="s">
        <v>206</v>
      </c>
      <c r="E11" s="683" t="s">
        <v>340</v>
      </c>
      <c r="F11" s="684"/>
      <c r="G11" s="370">
        <f>SUM('Actual MH (CWP)'!G15,'Actual MH (CWP)'!I15,'Actual MH (CWP)'!K15,'Actual MH (CWP)'!M15,'Actual MH (CWP)'!O15,'Actual MH (CWP)'!Q15)</f>
        <v>0</v>
      </c>
      <c r="H11" s="445">
        <f>SUM('Actual MH (CWP)'!H15,'Actual MH (CWP)'!J15,'Actual MH (CWP)'!L15,'Actual MH (CWP)'!N15,'Actual MH (CWP)'!P15,'Actual MH (CWP)'!R15)</f>
        <v>0</v>
      </c>
      <c r="I11" s="289">
        <f>SUM('Actual MH (CWP)'!S15,'Actual MH (CWP)'!U15,'Actual MH (CWP)'!W15,'Actual MH (CWP)'!Y15,'Actual MH (CWP)'!AA15,'Actual MH (CWP)'!AC15)</f>
        <v>0</v>
      </c>
      <c r="J11" s="445">
        <f>SUM('Actual MH (CWP)'!T15,'Actual MH (CWP)'!V15,'Actual MH (CWP)'!X15,'Actual MH (CWP)'!Z15,'Actual MH (CWP)'!AB15,'Actual MH (CWP)'!AD15)</f>
        <v>0</v>
      </c>
      <c r="K11" s="289">
        <f>SUM('Actual MH (CWP)'!AE15,'Actual MH (CWP)'!AG15,'Actual MH (CWP)'!AI15,'Actual MH (CWP)'!AK15,'Actual MH (CWP)'!AM15,'Actual MH (CWP)'!AO15)</f>
        <v>0</v>
      </c>
      <c r="L11" s="445">
        <f>SUM('Actual MH (CWP)'!AF15,'Actual MH (CWP)'!AH15,'Actual MH (CWP)'!AJ15,'Actual MH (CWP)'!AL15,'Actual MH (CWP)'!AN15,'Actual MH (CWP)'!AP15)</f>
        <v>0</v>
      </c>
      <c r="M11" s="289">
        <f>SUM('Actual MH (CWP)'!AQ15,'Actual MH (CWP)'!AS15,'Actual MH (CWP)'!AU15,'Actual MH (CWP)'!AW15,'Actual MH (CWP)'!AY15,'Actual MH (CWP)'!BA15)</f>
        <v>0</v>
      </c>
      <c r="N11" s="445">
        <f>SUM('Actual MH (CWP)'!AR15,'Actual MH (CWP)'!AT15,'Actual MH (CWP)'!AV15,'Actual MH (CWP)'!AX15,'Actual MH (CWP)'!AZ15,'Actual MH (CWP)'!BB15)</f>
        <v>0</v>
      </c>
      <c r="O11" s="289">
        <f>SUM('Actual MH (CWP)'!BC15,'Actual MH (CWP)'!BE15,'Actual MH (CWP)'!BG15,'Actual MH (CWP)'!BI15,'Actual MH (CWP)'!BK15,'Actual MH (CWP)'!BM15)</f>
        <v>0</v>
      </c>
      <c r="P11" s="445">
        <f>SUM('Actual MH (CWP)'!BD15,'Actual MH (CWP)'!BF15,'Actual MH (CWP)'!BH15,'Actual MH (CWP)'!BJ15,'Actual MH (CWP)'!BL15,'Actual MH (CWP)'!BN15)</f>
        <v>0</v>
      </c>
      <c r="Q11" s="289">
        <f>SUM('Actual MH (CWP)'!BO15,'Actual MH (CWP)'!BQ15,'Actual MH (CWP)'!BS15,'Actual MH (CWP)'!BU15,'Actual MH (CWP)'!BW15,'Actual MH (CWP)'!BY15)</f>
        <v>0</v>
      </c>
      <c r="R11" s="445">
        <f>SUM('Actual MH (CWP)'!BP15,'Actual MH (CWP)'!BR15,'Actual MH (CWP)'!BT15,'Actual MH (CWP)'!BV15,'Actual MH (CWP)'!BX15,'Actual MH (CWP)'!BZ15)</f>
        <v>0</v>
      </c>
      <c r="S11" s="289">
        <f>SUM('Actual MH (CWP)'!CA15,'Actual MH (CWP)'!CC15,'Actual MH (CWP)'!CE15,'Actual MH (CWP)'!CG15,'Actual MH (CWP)'!CI15,'Actual MH (CWP)'!CK15)</f>
        <v>0</v>
      </c>
      <c r="T11" s="445">
        <f>SUM('Actual MH (CWP)'!CB15,'Actual MH (CWP)'!CD15,'Actual MH (CWP)'!CF15,'Actual MH (CWP)'!CH15,'Actual MH (CWP)'!CJ15,'Actual MH (CWP)'!CL15)</f>
        <v>0</v>
      </c>
      <c r="U11" s="390">
        <f t="shared" si="0"/>
        <v>0</v>
      </c>
      <c r="V11" s="388">
        <f>'Actual MH (CWP)'!CY15</f>
        <v>0</v>
      </c>
    </row>
    <row r="12" spans="2:38">
      <c r="B12" s="44" t="str">
        <f t="shared" si="1"/>
        <v>13</v>
      </c>
      <c r="C12" s="667"/>
      <c r="D12" s="312" t="s">
        <v>207</v>
      </c>
      <c r="E12" s="683" t="s">
        <v>341</v>
      </c>
      <c r="F12" s="684"/>
      <c r="G12" s="370">
        <f>SUM('Actual MH (CWP)'!G16,'Actual MH (CWP)'!I16,'Actual MH (CWP)'!K16,'Actual MH (CWP)'!M16,'Actual MH (CWP)'!O16,'Actual MH (CWP)'!Q16)</f>
        <v>0</v>
      </c>
      <c r="H12" s="445">
        <f>SUM('Actual MH (CWP)'!H16,'Actual MH (CWP)'!J16,'Actual MH (CWP)'!L16,'Actual MH (CWP)'!N16,'Actual MH (CWP)'!P16,'Actual MH (CWP)'!R16)</f>
        <v>0</v>
      </c>
      <c r="I12" s="289">
        <f>SUM('Actual MH (CWP)'!S16,'Actual MH (CWP)'!U16,'Actual MH (CWP)'!W16,'Actual MH (CWP)'!Y16,'Actual MH (CWP)'!AA16,'Actual MH (CWP)'!AC16)</f>
        <v>0</v>
      </c>
      <c r="J12" s="445">
        <f>SUM('Actual MH (CWP)'!T16,'Actual MH (CWP)'!V16,'Actual MH (CWP)'!X16,'Actual MH (CWP)'!Z16,'Actual MH (CWP)'!AB16,'Actual MH (CWP)'!AD16)</f>
        <v>0</v>
      </c>
      <c r="K12" s="289">
        <f>SUM('Actual MH (CWP)'!AE16,'Actual MH (CWP)'!AG16,'Actual MH (CWP)'!AI16,'Actual MH (CWP)'!AK16,'Actual MH (CWP)'!AM16,'Actual MH (CWP)'!AO16)</f>
        <v>0</v>
      </c>
      <c r="L12" s="445">
        <f>SUM('Actual MH (CWP)'!AF16,'Actual MH (CWP)'!AH16,'Actual MH (CWP)'!AJ16,'Actual MH (CWP)'!AL16,'Actual MH (CWP)'!AN16,'Actual MH (CWP)'!AP16)</f>
        <v>0</v>
      </c>
      <c r="M12" s="289">
        <f>SUM('Actual MH (CWP)'!AQ16,'Actual MH (CWP)'!AS16,'Actual MH (CWP)'!AU16,'Actual MH (CWP)'!AW16,'Actual MH (CWP)'!AY16,'Actual MH (CWP)'!BA16)</f>
        <v>0</v>
      </c>
      <c r="N12" s="445">
        <f>SUM('Actual MH (CWP)'!AR16,'Actual MH (CWP)'!AT16,'Actual MH (CWP)'!AV16,'Actual MH (CWP)'!AX16,'Actual MH (CWP)'!AZ16,'Actual MH (CWP)'!BB16)</f>
        <v>0</v>
      </c>
      <c r="O12" s="289">
        <f>SUM('Actual MH (CWP)'!BC16,'Actual MH (CWP)'!BE16,'Actual MH (CWP)'!BG16,'Actual MH (CWP)'!BI16,'Actual MH (CWP)'!BK16,'Actual MH (CWP)'!BM16)</f>
        <v>0</v>
      </c>
      <c r="P12" s="445">
        <f>SUM('Actual MH (CWP)'!BD16,'Actual MH (CWP)'!BF16,'Actual MH (CWP)'!BH16,'Actual MH (CWP)'!BJ16,'Actual MH (CWP)'!BL16,'Actual MH (CWP)'!BN16)</f>
        <v>0</v>
      </c>
      <c r="Q12" s="289">
        <f>SUM('Actual MH (CWP)'!BO16,'Actual MH (CWP)'!BQ16,'Actual MH (CWP)'!BS16,'Actual MH (CWP)'!BU16,'Actual MH (CWP)'!BW16,'Actual MH (CWP)'!BY16)</f>
        <v>0</v>
      </c>
      <c r="R12" s="445">
        <f>SUM('Actual MH (CWP)'!BP16,'Actual MH (CWP)'!BR16,'Actual MH (CWP)'!BT16,'Actual MH (CWP)'!BV16,'Actual MH (CWP)'!BX16,'Actual MH (CWP)'!BZ16)</f>
        <v>0</v>
      </c>
      <c r="S12" s="289">
        <f>SUM('Actual MH (CWP)'!CA16,'Actual MH (CWP)'!CC16,'Actual MH (CWP)'!CE16,'Actual MH (CWP)'!CG16,'Actual MH (CWP)'!CI16,'Actual MH (CWP)'!CK16)</f>
        <v>0</v>
      </c>
      <c r="T12" s="445">
        <f>SUM('Actual MH (CWP)'!CB16,'Actual MH (CWP)'!CD16,'Actual MH (CWP)'!CF16,'Actual MH (CWP)'!CH16,'Actual MH (CWP)'!CJ16,'Actual MH (CWP)'!CL16)</f>
        <v>0</v>
      </c>
      <c r="U12" s="390">
        <f t="shared" si="0"/>
        <v>0</v>
      </c>
      <c r="V12" s="388">
        <f>'Actual MH (CWP)'!CY16</f>
        <v>0</v>
      </c>
    </row>
    <row r="13" spans="2:38">
      <c r="B13" s="44" t="str">
        <f t="shared" si="1"/>
        <v>13</v>
      </c>
      <c r="C13" s="667"/>
      <c r="D13" s="312" t="s">
        <v>208</v>
      </c>
      <c r="E13" s="683" t="s">
        <v>342</v>
      </c>
      <c r="F13" s="684"/>
      <c r="G13" s="370">
        <f>SUM('Actual MH (CWP)'!G17,'Actual MH (CWP)'!I17,'Actual MH (CWP)'!K17,'Actual MH (CWP)'!M17,'Actual MH (CWP)'!O17,'Actual MH (CWP)'!Q17)</f>
        <v>0</v>
      </c>
      <c r="H13" s="445">
        <f>SUM('Actual MH (CWP)'!H17,'Actual MH (CWP)'!J17,'Actual MH (CWP)'!L17,'Actual MH (CWP)'!N17,'Actual MH (CWP)'!P17,'Actual MH (CWP)'!R17)</f>
        <v>0</v>
      </c>
      <c r="I13" s="289">
        <f>SUM('Actual MH (CWP)'!S17,'Actual MH (CWP)'!U17,'Actual MH (CWP)'!W17,'Actual MH (CWP)'!Y17,'Actual MH (CWP)'!AA17,'Actual MH (CWP)'!AC17)</f>
        <v>0</v>
      </c>
      <c r="J13" s="445">
        <f>SUM('Actual MH (CWP)'!T17,'Actual MH (CWP)'!V17,'Actual MH (CWP)'!X17,'Actual MH (CWP)'!Z17,'Actual MH (CWP)'!AB17,'Actual MH (CWP)'!AD17)</f>
        <v>0</v>
      </c>
      <c r="K13" s="289">
        <f>SUM('Actual MH (CWP)'!AE17,'Actual MH (CWP)'!AG17,'Actual MH (CWP)'!AI17,'Actual MH (CWP)'!AK17,'Actual MH (CWP)'!AM17,'Actual MH (CWP)'!AO17)</f>
        <v>0</v>
      </c>
      <c r="L13" s="445">
        <f>SUM('Actual MH (CWP)'!AF17,'Actual MH (CWP)'!AH17,'Actual MH (CWP)'!AJ17,'Actual MH (CWP)'!AL17,'Actual MH (CWP)'!AN17,'Actual MH (CWP)'!AP17)</f>
        <v>0</v>
      </c>
      <c r="M13" s="289">
        <f>SUM('Actual MH (CWP)'!AQ17,'Actual MH (CWP)'!AS17,'Actual MH (CWP)'!AU17,'Actual MH (CWP)'!AW17,'Actual MH (CWP)'!AY17,'Actual MH (CWP)'!BA17)</f>
        <v>0</v>
      </c>
      <c r="N13" s="445">
        <f>SUM('Actual MH (CWP)'!AR17,'Actual MH (CWP)'!AT17,'Actual MH (CWP)'!AV17,'Actual MH (CWP)'!AX17,'Actual MH (CWP)'!AZ17,'Actual MH (CWP)'!BB17)</f>
        <v>0</v>
      </c>
      <c r="O13" s="289">
        <f>SUM('Actual MH (CWP)'!BC17,'Actual MH (CWP)'!BE17,'Actual MH (CWP)'!BG17,'Actual MH (CWP)'!BI17,'Actual MH (CWP)'!BK17,'Actual MH (CWP)'!BM17)</f>
        <v>0</v>
      </c>
      <c r="P13" s="445">
        <f>SUM('Actual MH (CWP)'!BD17,'Actual MH (CWP)'!BF17,'Actual MH (CWP)'!BH17,'Actual MH (CWP)'!BJ17,'Actual MH (CWP)'!BL17,'Actual MH (CWP)'!BN17)</f>
        <v>0</v>
      </c>
      <c r="Q13" s="289">
        <f>SUM('Actual MH (CWP)'!BO17,'Actual MH (CWP)'!BQ17,'Actual MH (CWP)'!BS17,'Actual MH (CWP)'!BU17,'Actual MH (CWP)'!BW17,'Actual MH (CWP)'!BY17)</f>
        <v>0</v>
      </c>
      <c r="R13" s="445">
        <f>SUM('Actual MH (CWP)'!BP17,'Actual MH (CWP)'!BR17,'Actual MH (CWP)'!BT17,'Actual MH (CWP)'!BV17,'Actual MH (CWP)'!BX17,'Actual MH (CWP)'!BZ17)</f>
        <v>0</v>
      </c>
      <c r="S13" s="289">
        <f>SUM('Actual MH (CWP)'!CA17,'Actual MH (CWP)'!CC17,'Actual MH (CWP)'!CE17,'Actual MH (CWP)'!CG17,'Actual MH (CWP)'!CI17,'Actual MH (CWP)'!CK17)</f>
        <v>0</v>
      </c>
      <c r="T13" s="445">
        <f>SUM('Actual MH (CWP)'!CB17,'Actual MH (CWP)'!CD17,'Actual MH (CWP)'!CF17,'Actual MH (CWP)'!CH17,'Actual MH (CWP)'!CJ17,'Actual MH (CWP)'!CL17)</f>
        <v>0</v>
      </c>
      <c r="U13" s="390">
        <f t="shared" si="0"/>
        <v>0</v>
      </c>
      <c r="V13" s="388">
        <f>'Actual MH (CWP)'!CY17</f>
        <v>0</v>
      </c>
    </row>
    <row r="14" spans="2:38">
      <c r="B14" s="44" t="str">
        <f t="shared" si="1"/>
        <v>14</v>
      </c>
      <c r="C14" s="664" t="s">
        <v>69</v>
      </c>
      <c r="D14" s="372" t="s">
        <v>465</v>
      </c>
      <c r="E14" s="683" t="s">
        <v>464</v>
      </c>
      <c r="F14" s="684"/>
      <c r="G14" s="413">
        <f>SUM('Actual MH (CWP)'!G18,'Actual MH (CWP)'!I18,'Actual MH (CWP)'!K18,'Actual MH (CWP)'!M18,'Actual MH (CWP)'!O18,'Actual MH (CWP)'!Q18)</f>
        <v>0</v>
      </c>
      <c r="H14" s="414">
        <f>SUM('Actual MH (CWP)'!H18,'Actual MH (CWP)'!J18,'Actual MH (CWP)'!L18,'Actual MH (CWP)'!N18,'Actual MH (CWP)'!P18,'Actual MH (CWP)'!R18)</f>
        <v>0</v>
      </c>
      <c r="I14" s="415">
        <f>SUM('Actual MH (CWP)'!S18,'Actual MH (CWP)'!U18,'Actual MH (CWP)'!W18,'Actual MH (CWP)'!Y18,'Actual MH (CWP)'!AA18,'Actual MH (CWP)'!AC18)</f>
        <v>0</v>
      </c>
      <c r="J14" s="414">
        <f>SUM('Actual MH (CWP)'!T18,'Actual MH (CWP)'!V18,'Actual MH (CWP)'!X18,'Actual MH (CWP)'!Z18,'Actual MH (CWP)'!AB18,'Actual MH (CWP)'!AD18)</f>
        <v>0</v>
      </c>
      <c r="K14" s="415">
        <f>SUM('Actual MH (CWP)'!AE18,'Actual MH (CWP)'!AG18,'Actual MH (CWP)'!AI18,'Actual MH (CWP)'!AK18,'Actual MH (CWP)'!AM18,'Actual MH (CWP)'!AO18)</f>
        <v>0</v>
      </c>
      <c r="L14" s="414">
        <f>SUM('Actual MH (CWP)'!AF18,'Actual MH (CWP)'!AH18,'Actual MH (CWP)'!AJ18,'Actual MH (CWP)'!AL18,'Actual MH (CWP)'!AN18,'Actual MH (CWP)'!AP18)</f>
        <v>0</v>
      </c>
      <c r="M14" s="415">
        <f>SUM('Actual MH (CWP)'!AQ18,'Actual MH (CWP)'!AS18,'Actual MH (CWP)'!AU18,'Actual MH (CWP)'!AW18,'Actual MH (CWP)'!AY18,'Actual MH (CWP)'!BA18)</f>
        <v>0</v>
      </c>
      <c r="N14" s="414">
        <f>SUM('Actual MH (CWP)'!AR18,'Actual MH (CWP)'!AT18,'Actual MH (CWP)'!AV18,'Actual MH (CWP)'!AX18,'Actual MH (CWP)'!AZ18,'Actual MH (CWP)'!BB18)</f>
        <v>0</v>
      </c>
      <c r="O14" s="415">
        <f>SUM('Actual MH (CWP)'!BC18,'Actual MH (CWP)'!BE18,'Actual MH (CWP)'!BG18,'Actual MH (CWP)'!BI18,'Actual MH (CWP)'!BK18,'Actual MH (CWP)'!BM18)</f>
        <v>0</v>
      </c>
      <c r="P14" s="414">
        <f>SUM('Actual MH (CWP)'!BD18,'Actual MH (CWP)'!BF18,'Actual MH (CWP)'!BH18,'Actual MH (CWP)'!BJ18,'Actual MH (CWP)'!BL18,'Actual MH (CWP)'!BN18)</f>
        <v>0</v>
      </c>
      <c r="Q14" s="415">
        <f>SUM('Actual MH (CWP)'!BO18,'Actual MH (CWP)'!BQ18,'Actual MH (CWP)'!BS18,'Actual MH (CWP)'!BU18,'Actual MH (CWP)'!BW18,'Actual MH (CWP)'!BY18)</f>
        <v>0</v>
      </c>
      <c r="R14" s="414">
        <f>SUM('Actual MH (CWP)'!BP18,'Actual MH (CWP)'!BR18,'Actual MH (CWP)'!BT18,'Actual MH (CWP)'!BV18,'Actual MH (CWP)'!BX18,'Actual MH (CWP)'!BZ18)</f>
        <v>0</v>
      </c>
      <c r="S14" s="415">
        <f>SUM('Actual MH (CWP)'!CA18,'Actual MH (CWP)'!CC18,'Actual MH (CWP)'!CE18,'Actual MH (CWP)'!CG18,'Actual MH (CWP)'!CI18,'Actual MH (CWP)'!CK18)</f>
        <v>0</v>
      </c>
      <c r="T14" s="414">
        <f>SUM('Actual MH (CWP)'!CB18,'Actual MH (CWP)'!CD18,'Actual MH (CWP)'!CF18,'Actual MH (CWP)'!CH18,'Actual MH (CWP)'!CJ18,'Actual MH (CWP)'!CL18)</f>
        <v>0</v>
      </c>
      <c r="U14" s="416">
        <f t="shared" si="0"/>
        <v>0</v>
      </c>
      <c r="V14" s="416">
        <f>'Actual MH (CWP)'!CY18</f>
        <v>0</v>
      </c>
    </row>
    <row r="15" spans="2:38">
      <c r="B15" s="44" t="str">
        <f t="shared" si="1"/>
        <v>14</v>
      </c>
      <c r="C15" s="664"/>
      <c r="D15" s="372" t="s">
        <v>209</v>
      </c>
      <c r="E15" s="683" t="s">
        <v>344</v>
      </c>
      <c r="F15" s="684"/>
      <c r="G15" s="413">
        <f>SUM('Actual MH (CWP)'!G19,'Actual MH (CWP)'!I19,'Actual MH (CWP)'!K19,'Actual MH (CWP)'!M19,'Actual MH (CWP)'!O19,'Actual MH (CWP)'!Q19)</f>
        <v>0</v>
      </c>
      <c r="H15" s="414">
        <f>SUM('Actual MH (CWP)'!H19,'Actual MH (CWP)'!J19,'Actual MH (CWP)'!L19,'Actual MH (CWP)'!N19,'Actual MH (CWP)'!P19,'Actual MH (CWP)'!R19)</f>
        <v>0</v>
      </c>
      <c r="I15" s="415">
        <f>SUM('Actual MH (CWP)'!S19,'Actual MH (CWP)'!U19,'Actual MH (CWP)'!W19,'Actual MH (CWP)'!Y19,'Actual MH (CWP)'!AA19,'Actual MH (CWP)'!AC19)</f>
        <v>0</v>
      </c>
      <c r="J15" s="414">
        <f>SUM('Actual MH (CWP)'!T19,'Actual MH (CWP)'!V19,'Actual MH (CWP)'!X19,'Actual MH (CWP)'!Z19,'Actual MH (CWP)'!AB19,'Actual MH (CWP)'!AD19)</f>
        <v>0</v>
      </c>
      <c r="K15" s="415">
        <f>SUM('Actual MH (CWP)'!AE19,'Actual MH (CWP)'!AG19,'Actual MH (CWP)'!AI19,'Actual MH (CWP)'!AK19,'Actual MH (CWP)'!AM19,'Actual MH (CWP)'!AO19)</f>
        <v>0</v>
      </c>
      <c r="L15" s="414">
        <f>SUM('Actual MH (CWP)'!AF19,'Actual MH (CWP)'!AH19,'Actual MH (CWP)'!AJ19,'Actual MH (CWP)'!AL19,'Actual MH (CWP)'!AN19,'Actual MH (CWP)'!AP19)</f>
        <v>0</v>
      </c>
      <c r="M15" s="415">
        <f>SUM('Actual MH (CWP)'!AQ19,'Actual MH (CWP)'!AS19,'Actual MH (CWP)'!AU19,'Actual MH (CWP)'!AW19,'Actual MH (CWP)'!AY19,'Actual MH (CWP)'!BA19)</f>
        <v>0</v>
      </c>
      <c r="N15" s="414">
        <f>SUM('Actual MH (CWP)'!AR19,'Actual MH (CWP)'!AT19,'Actual MH (CWP)'!AV19,'Actual MH (CWP)'!AX19,'Actual MH (CWP)'!AZ19,'Actual MH (CWP)'!BB19)</f>
        <v>0</v>
      </c>
      <c r="O15" s="415">
        <f>SUM('Actual MH (CWP)'!BC19,'Actual MH (CWP)'!BE19,'Actual MH (CWP)'!BG19,'Actual MH (CWP)'!BI19,'Actual MH (CWP)'!BK19,'Actual MH (CWP)'!BM19)</f>
        <v>0</v>
      </c>
      <c r="P15" s="414">
        <f>SUM('Actual MH (CWP)'!BD19,'Actual MH (CWP)'!BF19,'Actual MH (CWP)'!BH19,'Actual MH (CWP)'!BJ19,'Actual MH (CWP)'!BL19,'Actual MH (CWP)'!BN19)</f>
        <v>0</v>
      </c>
      <c r="Q15" s="415">
        <f>SUM('Actual MH (CWP)'!BO19,'Actual MH (CWP)'!BQ19,'Actual MH (CWP)'!BS19,'Actual MH (CWP)'!BU19,'Actual MH (CWP)'!BW19,'Actual MH (CWP)'!BY19)</f>
        <v>0</v>
      </c>
      <c r="R15" s="414">
        <f>SUM('Actual MH (CWP)'!BP19,'Actual MH (CWP)'!BR19,'Actual MH (CWP)'!BT19,'Actual MH (CWP)'!BV19,'Actual MH (CWP)'!BX19,'Actual MH (CWP)'!BZ19)</f>
        <v>0</v>
      </c>
      <c r="S15" s="415">
        <f>SUM('Actual MH (CWP)'!CA19,'Actual MH (CWP)'!CC19,'Actual MH (CWP)'!CE19,'Actual MH (CWP)'!CG19,'Actual MH (CWP)'!CI19,'Actual MH (CWP)'!CK19)</f>
        <v>0</v>
      </c>
      <c r="T15" s="414">
        <f>SUM('Actual MH (CWP)'!CB19,'Actual MH (CWP)'!CD19,'Actual MH (CWP)'!CF19,'Actual MH (CWP)'!CH19,'Actual MH (CWP)'!CJ19,'Actual MH (CWP)'!CL19)</f>
        <v>0</v>
      </c>
      <c r="U15" s="416">
        <f t="shared" si="0"/>
        <v>0</v>
      </c>
      <c r="V15" s="416">
        <f>'Actual MH (CWP)'!CY19</f>
        <v>0</v>
      </c>
    </row>
    <row r="16" spans="2:38">
      <c r="B16" s="44" t="str">
        <f t="shared" si="1"/>
        <v>14</v>
      </c>
      <c r="C16" s="664"/>
      <c r="D16" s="372" t="s">
        <v>210</v>
      </c>
      <c r="E16" s="683" t="s">
        <v>345</v>
      </c>
      <c r="F16" s="684"/>
      <c r="G16" s="413">
        <f>SUM('Actual MH (CWP)'!G20,'Actual MH (CWP)'!I20,'Actual MH (CWP)'!K20,'Actual MH (CWP)'!M20,'Actual MH (CWP)'!O20,'Actual MH (CWP)'!Q20)</f>
        <v>0</v>
      </c>
      <c r="H16" s="414">
        <f>SUM('Actual MH (CWP)'!H20,'Actual MH (CWP)'!J20,'Actual MH (CWP)'!L20,'Actual MH (CWP)'!N20,'Actual MH (CWP)'!P20,'Actual MH (CWP)'!R20)</f>
        <v>0</v>
      </c>
      <c r="I16" s="415">
        <f>SUM('Actual MH (CWP)'!S20,'Actual MH (CWP)'!U20,'Actual MH (CWP)'!W20,'Actual MH (CWP)'!Y20,'Actual MH (CWP)'!AA20,'Actual MH (CWP)'!AC20)</f>
        <v>0</v>
      </c>
      <c r="J16" s="414">
        <f>SUM('Actual MH (CWP)'!T20,'Actual MH (CWP)'!V20,'Actual MH (CWP)'!X20,'Actual MH (CWP)'!Z20,'Actual MH (CWP)'!AB20,'Actual MH (CWP)'!AD20)</f>
        <v>0</v>
      </c>
      <c r="K16" s="415">
        <f>SUM('Actual MH (CWP)'!AE20,'Actual MH (CWP)'!AG20,'Actual MH (CWP)'!AI20,'Actual MH (CWP)'!AK20,'Actual MH (CWP)'!AM20,'Actual MH (CWP)'!AO20)</f>
        <v>0</v>
      </c>
      <c r="L16" s="414">
        <f>SUM('Actual MH (CWP)'!AF20,'Actual MH (CWP)'!AH20,'Actual MH (CWP)'!AJ20,'Actual MH (CWP)'!AL20,'Actual MH (CWP)'!AN20,'Actual MH (CWP)'!AP20)</f>
        <v>0</v>
      </c>
      <c r="M16" s="415">
        <f>SUM('Actual MH (CWP)'!AQ20,'Actual MH (CWP)'!AS20,'Actual MH (CWP)'!AU20,'Actual MH (CWP)'!AW20,'Actual MH (CWP)'!AY20,'Actual MH (CWP)'!BA20)</f>
        <v>0</v>
      </c>
      <c r="N16" s="414">
        <f>SUM('Actual MH (CWP)'!AR20,'Actual MH (CWP)'!AT20,'Actual MH (CWP)'!AV20,'Actual MH (CWP)'!AX20,'Actual MH (CWP)'!AZ20,'Actual MH (CWP)'!BB20)</f>
        <v>0</v>
      </c>
      <c r="O16" s="415">
        <f>SUM('Actual MH (CWP)'!BC20,'Actual MH (CWP)'!BE20,'Actual MH (CWP)'!BG20,'Actual MH (CWP)'!BI20,'Actual MH (CWP)'!BK20,'Actual MH (CWP)'!BM20)</f>
        <v>0</v>
      </c>
      <c r="P16" s="414">
        <f>SUM('Actual MH (CWP)'!BD20,'Actual MH (CWP)'!BF20,'Actual MH (CWP)'!BH20,'Actual MH (CWP)'!BJ20,'Actual MH (CWP)'!BL20,'Actual MH (CWP)'!BN20)</f>
        <v>0</v>
      </c>
      <c r="Q16" s="415">
        <f>SUM('Actual MH (CWP)'!BO20,'Actual MH (CWP)'!BQ20,'Actual MH (CWP)'!BS20,'Actual MH (CWP)'!BU20,'Actual MH (CWP)'!BW20,'Actual MH (CWP)'!BY20)</f>
        <v>0</v>
      </c>
      <c r="R16" s="414">
        <f>SUM('Actual MH (CWP)'!BP20,'Actual MH (CWP)'!BR20,'Actual MH (CWP)'!BT20,'Actual MH (CWP)'!BV20,'Actual MH (CWP)'!BX20,'Actual MH (CWP)'!BZ20)</f>
        <v>0</v>
      </c>
      <c r="S16" s="415">
        <f>SUM('Actual MH (CWP)'!CA20,'Actual MH (CWP)'!CC20,'Actual MH (CWP)'!CE20,'Actual MH (CWP)'!CG20,'Actual MH (CWP)'!CI20,'Actual MH (CWP)'!CK20)</f>
        <v>0</v>
      </c>
      <c r="T16" s="414">
        <f>SUM('Actual MH (CWP)'!CB20,'Actual MH (CWP)'!CD20,'Actual MH (CWP)'!CF20,'Actual MH (CWP)'!CH20,'Actual MH (CWP)'!CJ20,'Actual MH (CWP)'!CL20)</f>
        <v>0</v>
      </c>
      <c r="U16" s="416">
        <f t="shared" si="0"/>
        <v>0</v>
      </c>
      <c r="V16" s="416">
        <f>'Actual MH (CWP)'!CY20</f>
        <v>0</v>
      </c>
    </row>
    <row r="17" spans="2:22">
      <c r="B17" s="44" t="str">
        <f t="shared" si="1"/>
        <v>15</v>
      </c>
      <c r="C17" s="664" t="s">
        <v>70</v>
      </c>
      <c r="D17" s="372" t="s">
        <v>211</v>
      </c>
      <c r="E17" s="683" t="s">
        <v>346</v>
      </c>
      <c r="F17" s="684"/>
      <c r="G17" s="413">
        <f>SUM('Actual MH (CWP)'!G21,'Actual MH (CWP)'!I21,'Actual MH (CWP)'!K21,'Actual MH (CWP)'!M21,'Actual MH (CWP)'!O21,'Actual MH (CWP)'!Q21)</f>
        <v>0</v>
      </c>
      <c r="H17" s="414">
        <f>SUM('Actual MH (CWP)'!H21,'Actual MH (CWP)'!J21,'Actual MH (CWP)'!L21,'Actual MH (CWP)'!N21,'Actual MH (CWP)'!P21,'Actual MH (CWP)'!R21)</f>
        <v>0</v>
      </c>
      <c r="I17" s="415">
        <f>SUM('Actual MH (CWP)'!S21,'Actual MH (CWP)'!U21,'Actual MH (CWP)'!W21,'Actual MH (CWP)'!Y21,'Actual MH (CWP)'!AA21,'Actual MH (CWP)'!AC21)</f>
        <v>0</v>
      </c>
      <c r="J17" s="414">
        <f>SUM('Actual MH (CWP)'!T21,'Actual MH (CWP)'!V21,'Actual MH (CWP)'!X21,'Actual MH (CWP)'!Z21,'Actual MH (CWP)'!AB21,'Actual MH (CWP)'!AD21)</f>
        <v>0</v>
      </c>
      <c r="K17" s="415">
        <f>SUM('Actual MH (CWP)'!AE21,'Actual MH (CWP)'!AG21,'Actual MH (CWP)'!AI21,'Actual MH (CWP)'!AK21,'Actual MH (CWP)'!AM21,'Actual MH (CWP)'!AO21)</f>
        <v>0</v>
      </c>
      <c r="L17" s="414">
        <f>SUM('Actual MH (CWP)'!AF21,'Actual MH (CWP)'!AH21,'Actual MH (CWP)'!AJ21,'Actual MH (CWP)'!AL21,'Actual MH (CWP)'!AN21,'Actual MH (CWP)'!AP21)</f>
        <v>0</v>
      </c>
      <c r="M17" s="415">
        <f>SUM('Actual MH (CWP)'!AQ21,'Actual MH (CWP)'!AS21,'Actual MH (CWP)'!AU21,'Actual MH (CWP)'!AW21,'Actual MH (CWP)'!AY21,'Actual MH (CWP)'!BA21)</f>
        <v>0</v>
      </c>
      <c r="N17" s="414">
        <f>SUM('Actual MH (CWP)'!AR21,'Actual MH (CWP)'!AT21,'Actual MH (CWP)'!AV21,'Actual MH (CWP)'!AX21,'Actual MH (CWP)'!AZ21,'Actual MH (CWP)'!BB21)</f>
        <v>0</v>
      </c>
      <c r="O17" s="415">
        <f>SUM('Actual MH (CWP)'!BC21,'Actual MH (CWP)'!BE21,'Actual MH (CWP)'!BG21,'Actual MH (CWP)'!BI21,'Actual MH (CWP)'!BK21,'Actual MH (CWP)'!BM21)</f>
        <v>0</v>
      </c>
      <c r="P17" s="414">
        <f>SUM('Actual MH (CWP)'!BD21,'Actual MH (CWP)'!BF21,'Actual MH (CWP)'!BH21,'Actual MH (CWP)'!BJ21,'Actual MH (CWP)'!BL21,'Actual MH (CWP)'!BN21)</f>
        <v>0</v>
      </c>
      <c r="Q17" s="415">
        <f>SUM('Actual MH (CWP)'!BO21,'Actual MH (CWP)'!BQ21,'Actual MH (CWP)'!BS21,'Actual MH (CWP)'!BU21,'Actual MH (CWP)'!BW21,'Actual MH (CWP)'!BY21)</f>
        <v>0</v>
      </c>
      <c r="R17" s="414">
        <f>SUM('Actual MH (CWP)'!BP21,'Actual MH (CWP)'!BR21,'Actual MH (CWP)'!BT21,'Actual MH (CWP)'!BV21,'Actual MH (CWP)'!BX21,'Actual MH (CWP)'!BZ21)</f>
        <v>0</v>
      </c>
      <c r="S17" s="415">
        <f>SUM('Actual MH (CWP)'!CA21,'Actual MH (CWP)'!CC21,'Actual MH (CWP)'!CE21,'Actual MH (CWP)'!CG21,'Actual MH (CWP)'!CI21,'Actual MH (CWP)'!CK21)</f>
        <v>0</v>
      </c>
      <c r="T17" s="414">
        <f>SUM('Actual MH (CWP)'!CB21,'Actual MH (CWP)'!CD21,'Actual MH (CWP)'!CF21,'Actual MH (CWP)'!CH21,'Actual MH (CWP)'!CJ21,'Actual MH (CWP)'!CL21)</f>
        <v>0</v>
      </c>
      <c r="U17" s="416">
        <f t="shared" si="0"/>
        <v>0</v>
      </c>
      <c r="V17" s="416">
        <f>'Actual MH (CWP)'!CY21</f>
        <v>0</v>
      </c>
    </row>
    <row r="18" spans="2:22">
      <c r="B18" s="44" t="str">
        <f t="shared" si="1"/>
        <v>15</v>
      </c>
      <c r="C18" s="664"/>
      <c r="D18" s="372" t="s">
        <v>212</v>
      </c>
      <c r="E18" s="683" t="s">
        <v>347</v>
      </c>
      <c r="F18" s="684"/>
      <c r="G18" s="413">
        <f>SUM('Actual MH (CWP)'!G22,'Actual MH (CWP)'!I22,'Actual MH (CWP)'!K22,'Actual MH (CWP)'!M22,'Actual MH (CWP)'!O22,'Actual MH (CWP)'!Q22)</f>
        <v>0</v>
      </c>
      <c r="H18" s="414">
        <f>SUM('Actual MH (CWP)'!H22,'Actual MH (CWP)'!J22,'Actual MH (CWP)'!L22,'Actual MH (CWP)'!N22,'Actual MH (CWP)'!P22,'Actual MH (CWP)'!R22)</f>
        <v>0</v>
      </c>
      <c r="I18" s="415">
        <f>SUM('Actual MH (CWP)'!S22,'Actual MH (CWP)'!U22,'Actual MH (CWP)'!W22,'Actual MH (CWP)'!Y22,'Actual MH (CWP)'!AA22,'Actual MH (CWP)'!AC22)</f>
        <v>0</v>
      </c>
      <c r="J18" s="414">
        <f>SUM('Actual MH (CWP)'!T22,'Actual MH (CWP)'!V22,'Actual MH (CWP)'!X22,'Actual MH (CWP)'!Z22,'Actual MH (CWP)'!AB22,'Actual MH (CWP)'!AD22)</f>
        <v>0</v>
      </c>
      <c r="K18" s="415">
        <f>SUM('Actual MH (CWP)'!AE22,'Actual MH (CWP)'!AG22,'Actual MH (CWP)'!AI22,'Actual MH (CWP)'!AK22,'Actual MH (CWP)'!AM22,'Actual MH (CWP)'!AO22)</f>
        <v>0</v>
      </c>
      <c r="L18" s="414">
        <f>SUM('Actual MH (CWP)'!AF22,'Actual MH (CWP)'!AH22,'Actual MH (CWP)'!AJ22,'Actual MH (CWP)'!AL22,'Actual MH (CWP)'!AN22,'Actual MH (CWP)'!AP22)</f>
        <v>0</v>
      </c>
      <c r="M18" s="415">
        <f>SUM('Actual MH (CWP)'!AQ22,'Actual MH (CWP)'!AS22,'Actual MH (CWP)'!AU22,'Actual MH (CWP)'!AW22,'Actual MH (CWP)'!AY22,'Actual MH (CWP)'!BA22)</f>
        <v>0</v>
      </c>
      <c r="N18" s="414">
        <f>SUM('Actual MH (CWP)'!AR22,'Actual MH (CWP)'!AT22,'Actual MH (CWP)'!AV22,'Actual MH (CWP)'!AX22,'Actual MH (CWP)'!AZ22,'Actual MH (CWP)'!BB22)</f>
        <v>0</v>
      </c>
      <c r="O18" s="415">
        <f>SUM('Actual MH (CWP)'!BC22,'Actual MH (CWP)'!BE22,'Actual MH (CWP)'!BG22,'Actual MH (CWP)'!BI22,'Actual MH (CWP)'!BK22,'Actual MH (CWP)'!BM22)</f>
        <v>0</v>
      </c>
      <c r="P18" s="414">
        <f>SUM('Actual MH (CWP)'!BD22,'Actual MH (CWP)'!BF22,'Actual MH (CWP)'!BH22,'Actual MH (CWP)'!BJ22,'Actual MH (CWP)'!BL22,'Actual MH (CWP)'!BN22)</f>
        <v>0</v>
      </c>
      <c r="Q18" s="415">
        <f>SUM('Actual MH (CWP)'!BO22,'Actual MH (CWP)'!BQ22,'Actual MH (CWP)'!BS22,'Actual MH (CWP)'!BU22,'Actual MH (CWP)'!BW22,'Actual MH (CWP)'!BY22)</f>
        <v>0</v>
      </c>
      <c r="R18" s="414">
        <f>SUM('Actual MH (CWP)'!BP22,'Actual MH (CWP)'!BR22,'Actual MH (CWP)'!BT22,'Actual MH (CWP)'!BV22,'Actual MH (CWP)'!BX22,'Actual MH (CWP)'!BZ22)</f>
        <v>0</v>
      </c>
      <c r="S18" s="415">
        <f>SUM('Actual MH (CWP)'!CA22,'Actual MH (CWP)'!CC22,'Actual MH (CWP)'!CE22,'Actual MH (CWP)'!CG22,'Actual MH (CWP)'!CI22,'Actual MH (CWP)'!CK22)</f>
        <v>0</v>
      </c>
      <c r="T18" s="414">
        <f>SUM('Actual MH (CWP)'!CB22,'Actual MH (CWP)'!CD22,'Actual MH (CWP)'!CF22,'Actual MH (CWP)'!CH22,'Actual MH (CWP)'!CJ22,'Actual MH (CWP)'!CL22)</f>
        <v>0</v>
      </c>
      <c r="U18" s="416">
        <f t="shared" si="0"/>
        <v>0</v>
      </c>
      <c r="V18" s="416">
        <f>'Actual MH (CWP)'!CY22</f>
        <v>0</v>
      </c>
    </row>
    <row r="19" spans="2:22">
      <c r="B19" s="44" t="str">
        <f t="shared" si="1"/>
        <v>15</v>
      </c>
      <c r="C19" s="664"/>
      <c r="D19" s="372" t="s">
        <v>213</v>
      </c>
      <c r="E19" s="683" t="s">
        <v>348</v>
      </c>
      <c r="F19" s="684"/>
      <c r="G19" s="413">
        <f>SUM('Actual MH (CWP)'!G23,'Actual MH (CWP)'!I23,'Actual MH (CWP)'!K23,'Actual MH (CWP)'!M23,'Actual MH (CWP)'!O23,'Actual MH (CWP)'!Q23)</f>
        <v>0</v>
      </c>
      <c r="H19" s="414">
        <f>SUM('Actual MH (CWP)'!H23,'Actual MH (CWP)'!J23,'Actual MH (CWP)'!L23,'Actual MH (CWP)'!N23,'Actual MH (CWP)'!P23,'Actual MH (CWP)'!R23)</f>
        <v>0</v>
      </c>
      <c r="I19" s="415">
        <f>SUM('Actual MH (CWP)'!S23,'Actual MH (CWP)'!U23,'Actual MH (CWP)'!W23,'Actual MH (CWP)'!Y23,'Actual MH (CWP)'!AA23,'Actual MH (CWP)'!AC23)</f>
        <v>0</v>
      </c>
      <c r="J19" s="414">
        <f>SUM('Actual MH (CWP)'!T23,'Actual MH (CWP)'!V23,'Actual MH (CWP)'!X23,'Actual MH (CWP)'!Z23,'Actual MH (CWP)'!AB23,'Actual MH (CWP)'!AD23)</f>
        <v>0</v>
      </c>
      <c r="K19" s="415">
        <f>SUM('Actual MH (CWP)'!AE23,'Actual MH (CWP)'!AG23,'Actual MH (CWP)'!AI23,'Actual MH (CWP)'!AK23,'Actual MH (CWP)'!AM23,'Actual MH (CWP)'!AO23)</f>
        <v>0</v>
      </c>
      <c r="L19" s="414">
        <f>SUM('Actual MH (CWP)'!AF23,'Actual MH (CWP)'!AH23,'Actual MH (CWP)'!AJ23,'Actual MH (CWP)'!AL23,'Actual MH (CWP)'!AN23,'Actual MH (CWP)'!AP23)</f>
        <v>0</v>
      </c>
      <c r="M19" s="415">
        <f>SUM('Actual MH (CWP)'!AQ23,'Actual MH (CWP)'!AS23,'Actual MH (CWP)'!AU23,'Actual MH (CWP)'!AW23,'Actual MH (CWP)'!AY23,'Actual MH (CWP)'!BA23)</f>
        <v>0</v>
      </c>
      <c r="N19" s="414">
        <f>SUM('Actual MH (CWP)'!AR23,'Actual MH (CWP)'!AT23,'Actual MH (CWP)'!AV23,'Actual MH (CWP)'!AX23,'Actual MH (CWP)'!AZ23,'Actual MH (CWP)'!BB23)</f>
        <v>0</v>
      </c>
      <c r="O19" s="415">
        <f>SUM('Actual MH (CWP)'!BC23,'Actual MH (CWP)'!BE23,'Actual MH (CWP)'!BG23,'Actual MH (CWP)'!BI23,'Actual MH (CWP)'!BK23,'Actual MH (CWP)'!BM23)</f>
        <v>0</v>
      </c>
      <c r="P19" s="414">
        <f>SUM('Actual MH (CWP)'!BD23,'Actual MH (CWP)'!BF23,'Actual MH (CWP)'!BH23,'Actual MH (CWP)'!BJ23,'Actual MH (CWP)'!BL23,'Actual MH (CWP)'!BN23)</f>
        <v>0</v>
      </c>
      <c r="Q19" s="415">
        <f>SUM('Actual MH (CWP)'!BO23,'Actual MH (CWP)'!BQ23,'Actual MH (CWP)'!BS23,'Actual MH (CWP)'!BU23,'Actual MH (CWP)'!BW23,'Actual MH (CWP)'!BY23)</f>
        <v>0</v>
      </c>
      <c r="R19" s="414">
        <f>SUM('Actual MH (CWP)'!BP23,'Actual MH (CWP)'!BR23,'Actual MH (CWP)'!BT23,'Actual MH (CWP)'!BV23,'Actual MH (CWP)'!BX23,'Actual MH (CWP)'!BZ23)</f>
        <v>0</v>
      </c>
      <c r="S19" s="415">
        <f>SUM('Actual MH (CWP)'!CA23,'Actual MH (CWP)'!CC23,'Actual MH (CWP)'!CE23,'Actual MH (CWP)'!CG23,'Actual MH (CWP)'!CI23,'Actual MH (CWP)'!CK23)</f>
        <v>0</v>
      </c>
      <c r="T19" s="414">
        <f>SUM('Actual MH (CWP)'!CB23,'Actual MH (CWP)'!CD23,'Actual MH (CWP)'!CF23,'Actual MH (CWP)'!CH23,'Actual MH (CWP)'!CJ23,'Actual MH (CWP)'!CL23)</f>
        <v>0</v>
      </c>
      <c r="U19" s="416">
        <f t="shared" si="0"/>
        <v>0</v>
      </c>
      <c r="V19" s="416">
        <f>'Actual MH (CWP)'!CY23</f>
        <v>0</v>
      </c>
    </row>
    <row r="20" spans="2:22">
      <c r="B20" s="44" t="str">
        <f t="shared" si="1"/>
        <v>15</v>
      </c>
      <c r="C20" s="664"/>
      <c r="D20" s="372" t="s">
        <v>214</v>
      </c>
      <c r="E20" s="683" t="s">
        <v>349</v>
      </c>
      <c r="F20" s="684"/>
      <c r="G20" s="413">
        <f>SUM('Actual MH (CWP)'!G24,'Actual MH (CWP)'!I24,'Actual MH (CWP)'!K24,'Actual MH (CWP)'!M24,'Actual MH (CWP)'!O24,'Actual MH (CWP)'!Q24)</f>
        <v>0</v>
      </c>
      <c r="H20" s="414">
        <f>SUM('Actual MH (CWP)'!H24,'Actual MH (CWP)'!J24,'Actual MH (CWP)'!L24,'Actual MH (CWP)'!N24,'Actual MH (CWP)'!P24,'Actual MH (CWP)'!R24)</f>
        <v>0</v>
      </c>
      <c r="I20" s="415">
        <f>SUM('Actual MH (CWP)'!S24,'Actual MH (CWP)'!U24,'Actual MH (CWP)'!W24,'Actual MH (CWP)'!Y24,'Actual MH (CWP)'!AA24,'Actual MH (CWP)'!AC24)</f>
        <v>0</v>
      </c>
      <c r="J20" s="414">
        <f>SUM('Actual MH (CWP)'!T24,'Actual MH (CWP)'!V24,'Actual MH (CWP)'!X24,'Actual MH (CWP)'!Z24,'Actual MH (CWP)'!AB24,'Actual MH (CWP)'!AD24)</f>
        <v>0</v>
      </c>
      <c r="K20" s="415">
        <f>SUM('Actual MH (CWP)'!AE24,'Actual MH (CWP)'!AG24,'Actual MH (CWP)'!AI24,'Actual MH (CWP)'!AK24,'Actual MH (CWP)'!AM24,'Actual MH (CWP)'!AO24)</f>
        <v>0</v>
      </c>
      <c r="L20" s="414">
        <f>SUM('Actual MH (CWP)'!AF24,'Actual MH (CWP)'!AH24,'Actual MH (CWP)'!AJ24,'Actual MH (CWP)'!AL24,'Actual MH (CWP)'!AN24,'Actual MH (CWP)'!AP24)</f>
        <v>0</v>
      </c>
      <c r="M20" s="415">
        <f>SUM('Actual MH (CWP)'!AQ24,'Actual MH (CWP)'!AS24,'Actual MH (CWP)'!AU24,'Actual MH (CWP)'!AW24,'Actual MH (CWP)'!AY24,'Actual MH (CWP)'!BA24)</f>
        <v>0</v>
      </c>
      <c r="N20" s="414">
        <f>SUM('Actual MH (CWP)'!AR24,'Actual MH (CWP)'!AT24,'Actual MH (CWP)'!AV24,'Actual MH (CWP)'!AX24,'Actual MH (CWP)'!AZ24,'Actual MH (CWP)'!BB24)</f>
        <v>0</v>
      </c>
      <c r="O20" s="415">
        <f>SUM('Actual MH (CWP)'!BC24,'Actual MH (CWP)'!BE24,'Actual MH (CWP)'!BG24,'Actual MH (CWP)'!BI24,'Actual MH (CWP)'!BK24,'Actual MH (CWP)'!BM24)</f>
        <v>0</v>
      </c>
      <c r="P20" s="414">
        <f>SUM('Actual MH (CWP)'!BD24,'Actual MH (CWP)'!BF24,'Actual MH (CWP)'!BH24,'Actual MH (CWP)'!BJ24,'Actual MH (CWP)'!BL24,'Actual MH (CWP)'!BN24)</f>
        <v>0</v>
      </c>
      <c r="Q20" s="415">
        <f>SUM('Actual MH (CWP)'!BO24,'Actual MH (CWP)'!BQ24,'Actual MH (CWP)'!BS24,'Actual MH (CWP)'!BU24,'Actual MH (CWP)'!BW24,'Actual MH (CWP)'!BY24)</f>
        <v>0</v>
      </c>
      <c r="R20" s="414">
        <f>SUM('Actual MH (CWP)'!BP24,'Actual MH (CWP)'!BR24,'Actual MH (CWP)'!BT24,'Actual MH (CWP)'!BV24,'Actual MH (CWP)'!BX24,'Actual MH (CWP)'!BZ24)</f>
        <v>0</v>
      </c>
      <c r="S20" s="415">
        <f>SUM('Actual MH (CWP)'!CA24,'Actual MH (CWP)'!CC24,'Actual MH (CWP)'!CE24,'Actual MH (CWP)'!CG24,'Actual MH (CWP)'!CI24,'Actual MH (CWP)'!CK24)</f>
        <v>0</v>
      </c>
      <c r="T20" s="414">
        <f>SUM('Actual MH (CWP)'!CB24,'Actual MH (CWP)'!CD24,'Actual MH (CWP)'!CF24,'Actual MH (CWP)'!CH24,'Actual MH (CWP)'!CJ24,'Actual MH (CWP)'!CL24)</f>
        <v>0</v>
      </c>
      <c r="U20" s="416">
        <f t="shared" si="0"/>
        <v>0</v>
      </c>
      <c r="V20" s="416">
        <f>'Actual MH (CWP)'!CY24</f>
        <v>0</v>
      </c>
    </row>
    <row r="21" spans="2:22">
      <c r="B21" s="44" t="str">
        <f t="shared" si="1"/>
        <v>15</v>
      </c>
      <c r="C21" s="664"/>
      <c r="D21" s="372" t="s">
        <v>215</v>
      </c>
      <c r="E21" s="683" t="s">
        <v>350</v>
      </c>
      <c r="F21" s="684"/>
      <c r="G21" s="413">
        <f>SUM('Actual MH (CWP)'!G25,'Actual MH (CWP)'!I25,'Actual MH (CWP)'!K25,'Actual MH (CWP)'!M25,'Actual MH (CWP)'!O25,'Actual MH (CWP)'!Q25)</f>
        <v>0</v>
      </c>
      <c r="H21" s="414">
        <f>SUM('Actual MH (CWP)'!H25,'Actual MH (CWP)'!J25,'Actual MH (CWP)'!L25,'Actual MH (CWP)'!N25,'Actual MH (CWP)'!P25,'Actual MH (CWP)'!R25)</f>
        <v>0</v>
      </c>
      <c r="I21" s="415">
        <f>SUM('Actual MH (CWP)'!S25,'Actual MH (CWP)'!U25,'Actual MH (CWP)'!W25,'Actual MH (CWP)'!Y25,'Actual MH (CWP)'!AA25,'Actual MH (CWP)'!AC25)</f>
        <v>0</v>
      </c>
      <c r="J21" s="414">
        <f>SUM('Actual MH (CWP)'!T25,'Actual MH (CWP)'!V25,'Actual MH (CWP)'!X25,'Actual MH (CWP)'!Z25,'Actual MH (CWP)'!AB25,'Actual MH (CWP)'!AD25)</f>
        <v>0</v>
      </c>
      <c r="K21" s="415">
        <f>SUM('Actual MH (CWP)'!AE25,'Actual MH (CWP)'!AG25,'Actual MH (CWP)'!AI25,'Actual MH (CWP)'!AK25,'Actual MH (CWP)'!AM25,'Actual MH (CWP)'!AO25)</f>
        <v>0</v>
      </c>
      <c r="L21" s="414">
        <f>SUM('Actual MH (CWP)'!AF25,'Actual MH (CWP)'!AH25,'Actual MH (CWP)'!AJ25,'Actual MH (CWP)'!AL25,'Actual MH (CWP)'!AN25,'Actual MH (CWP)'!AP25)</f>
        <v>0</v>
      </c>
      <c r="M21" s="415">
        <f>SUM('Actual MH (CWP)'!AQ25,'Actual MH (CWP)'!AS25,'Actual MH (CWP)'!AU25,'Actual MH (CWP)'!AW25,'Actual MH (CWP)'!AY25,'Actual MH (CWP)'!BA25)</f>
        <v>0</v>
      </c>
      <c r="N21" s="414">
        <f>SUM('Actual MH (CWP)'!AR25,'Actual MH (CWP)'!AT25,'Actual MH (CWP)'!AV25,'Actual MH (CWP)'!AX25,'Actual MH (CWP)'!AZ25,'Actual MH (CWP)'!BB25)</f>
        <v>0</v>
      </c>
      <c r="O21" s="415">
        <f>SUM('Actual MH (CWP)'!BC25,'Actual MH (CWP)'!BE25,'Actual MH (CWP)'!BG25,'Actual MH (CWP)'!BI25,'Actual MH (CWP)'!BK25,'Actual MH (CWP)'!BM25)</f>
        <v>0</v>
      </c>
      <c r="P21" s="414">
        <f>SUM('Actual MH (CWP)'!BD25,'Actual MH (CWP)'!BF25,'Actual MH (CWP)'!BH25,'Actual MH (CWP)'!BJ25,'Actual MH (CWP)'!BL25,'Actual MH (CWP)'!BN25)</f>
        <v>0</v>
      </c>
      <c r="Q21" s="415">
        <f>SUM('Actual MH (CWP)'!BO25,'Actual MH (CWP)'!BQ25,'Actual MH (CWP)'!BS25,'Actual MH (CWP)'!BU25,'Actual MH (CWP)'!BW25,'Actual MH (CWP)'!BY25)</f>
        <v>0</v>
      </c>
      <c r="R21" s="414">
        <f>SUM('Actual MH (CWP)'!BP25,'Actual MH (CWP)'!BR25,'Actual MH (CWP)'!BT25,'Actual MH (CWP)'!BV25,'Actual MH (CWP)'!BX25,'Actual MH (CWP)'!BZ25)</f>
        <v>0</v>
      </c>
      <c r="S21" s="415">
        <f>SUM('Actual MH (CWP)'!CA25,'Actual MH (CWP)'!CC25,'Actual MH (CWP)'!CE25,'Actual MH (CWP)'!CG25,'Actual MH (CWP)'!CI25,'Actual MH (CWP)'!CK25)</f>
        <v>0</v>
      </c>
      <c r="T21" s="414">
        <f>SUM('Actual MH (CWP)'!CB25,'Actual MH (CWP)'!CD25,'Actual MH (CWP)'!CF25,'Actual MH (CWP)'!CH25,'Actual MH (CWP)'!CJ25,'Actual MH (CWP)'!CL25)</f>
        <v>0</v>
      </c>
      <c r="U21" s="416">
        <f t="shared" si="0"/>
        <v>0</v>
      </c>
      <c r="V21" s="416">
        <f>'Actual MH (CWP)'!CY25</f>
        <v>0</v>
      </c>
    </row>
    <row r="22" spans="2:22">
      <c r="B22" s="44" t="str">
        <f t="shared" si="1"/>
        <v>16</v>
      </c>
      <c r="C22" s="670" t="s">
        <v>71</v>
      </c>
      <c r="D22" s="372" t="s">
        <v>216</v>
      </c>
      <c r="E22" s="683" t="s">
        <v>351</v>
      </c>
      <c r="F22" s="684"/>
      <c r="G22" s="413">
        <f>SUM('Actual MH (CWP)'!G26,'Actual MH (CWP)'!I26,'Actual MH (CWP)'!K26,'Actual MH (CWP)'!M26,'Actual MH (CWP)'!O26,'Actual MH (CWP)'!Q26)</f>
        <v>0</v>
      </c>
      <c r="H22" s="414">
        <f>SUM('Actual MH (CWP)'!H26,'Actual MH (CWP)'!J26,'Actual MH (CWP)'!L26,'Actual MH (CWP)'!N26,'Actual MH (CWP)'!P26,'Actual MH (CWP)'!R26)</f>
        <v>0</v>
      </c>
      <c r="I22" s="415">
        <f>SUM('Actual MH (CWP)'!S26,'Actual MH (CWP)'!U26,'Actual MH (CWP)'!W26,'Actual MH (CWP)'!Y26,'Actual MH (CWP)'!AA26,'Actual MH (CWP)'!AC26)</f>
        <v>0</v>
      </c>
      <c r="J22" s="414">
        <f>SUM('Actual MH (CWP)'!T26,'Actual MH (CWP)'!V26,'Actual MH (CWP)'!X26,'Actual MH (CWP)'!Z26,'Actual MH (CWP)'!AB26,'Actual MH (CWP)'!AD26)</f>
        <v>0</v>
      </c>
      <c r="K22" s="415">
        <f>SUM('Actual MH (CWP)'!AE26,'Actual MH (CWP)'!AG26,'Actual MH (CWP)'!AI26,'Actual MH (CWP)'!AK26,'Actual MH (CWP)'!AM26,'Actual MH (CWP)'!AO26)</f>
        <v>0</v>
      </c>
      <c r="L22" s="414">
        <f>SUM('Actual MH (CWP)'!AF26,'Actual MH (CWP)'!AH26,'Actual MH (CWP)'!AJ26,'Actual MH (CWP)'!AL26,'Actual MH (CWP)'!AN26,'Actual MH (CWP)'!AP26)</f>
        <v>0</v>
      </c>
      <c r="M22" s="415">
        <f>SUM('Actual MH (CWP)'!AQ26,'Actual MH (CWP)'!AS26,'Actual MH (CWP)'!AU26,'Actual MH (CWP)'!AW26,'Actual MH (CWP)'!AY26,'Actual MH (CWP)'!BA26)</f>
        <v>0</v>
      </c>
      <c r="N22" s="414">
        <f>SUM('Actual MH (CWP)'!AR26,'Actual MH (CWP)'!AT26,'Actual MH (CWP)'!AV26,'Actual MH (CWP)'!AX26,'Actual MH (CWP)'!AZ26,'Actual MH (CWP)'!BB26)</f>
        <v>0</v>
      </c>
      <c r="O22" s="415">
        <f>SUM('Actual MH (CWP)'!BC26,'Actual MH (CWP)'!BE26,'Actual MH (CWP)'!BG26,'Actual MH (CWP)'!BI26,'Actual MH (CWP)'!BK26,'Actual MH (CWP)'!BM26)</f>
        <v>0</v>
      </c>
      <c r="P22" s="414">
        <f>SUM('Actual MH (CWP)'!BD26,'Actual MH (CWP)'!BF26,'Actual MH (CWP)'!BH26,'Actual MH (CWP)'!BJ26,'Actual MH (CWP)'!BL26,'Actual MH (CWP)'!BN26)</f>
        <v>0</v>
      </c>
      <c r="Q22" s="415">
        <f>SUM('Actual MH (CWP)'!BO26,'Actual MH (CWP)'!BQ26,'Actual MH (CWP)'!BS26,'Actual MH (CWP)'!BU26,'Actual MH (CWP)'!BW26,'Actual MH (CWP)'!BY26)</f>
        <v>0</v>
      </c>
      <c r="R22" s="414">
        <f>SUM('Actual MH (CWP)'!BP26,'Actual MH (CWP)'!BR26,'Actual MH (CWP)'!BT26,'Actual MH (CWP)'!BV26,'Actual MH (CWP)'!BX26,'Actual MH (CWP)'!BZ26)</f>
        <v>0</v>
      </c>
      <c r="S22" s="415">
        <f>SUM('Actual MH (CWP)'!CA26,'Actual MH (CWP)'!CC26,'Actual MH (CWP)'!CE26,'Actual MH (CWP)'!CG26,'Actual MH (CWP)'!CI26,'Actual MH (CWP)'!CK26)</f>
        <v>0</v>
      </c>
      <c r="T22" s="414">
        <f>SUM('Actual MH (CWP)'!CB26,'Actual MH (CWP)'!CD26,'Actual MH (CWP)'!CF26,'Actual MH (CWP)'!CH26,'Actual MH (CWP)'!CJ26,'Actual MH (CWP)'!CL26)</f>
        <v>0</v>
      </c>
      <c r="U22" s="416">
        <f t="shared" si="0"/>
        <v>0</v>
      </c>
      <c r="V22" s="416">
        <f>'Actual MH (CWP)'!CY26</f>
        <v>0</v>
      </c>
    </row>
    <row r="23" spans="2:22">
      <c r="B23" s="44" t="str">
        <f t="shared" si="1"/>
        <v>16</v>
      </c>
      <c r="C23" s="670"/>
      <c r="D23" s="372" t="s">
        <v>217</v>
      </c>
      <c r="E23" s="683" t="s">
        <v>352</v>
      </c>
      <c r="F23" s="684"/>
      <c r="G23" s="413">
        <f>SUM('Actual MH (CWP)'!G27,'Actual MH (CWP)'!I27,'Actual MH (CWP)'!K27,'Actual MH (CWP)'!M27,'Actual MH (CWP)'!O27,'Actual MH (CWP)'!Q27)</f>
        <v>0</v>
      </c>
      <c r="H23" s="414">
        <f>SUM('Actual MH (CWP)'!H27,'Actual MH (CWP)'!J27,'Actual MH (CWP)'!L27,'Actual MH (CWP)'!N27,'Actual MH (CWP)'!P27,'Actual MH (CWP)'!R27)</f>
        <v>0</v>
      </c>
      <c r="I23" s="415">
        <f>SUM('Actual MH (CWP)'!S27,'Actual MH (CWP)'!U27,'Actual MH (CWP)'!W27,'Actual MH (CWP)'!Y27,'Actual MH (CWP)'!AA27,'Actual MH (CWP)'!AC27)</f>
        <v>0</v>
      </c>
      <c r="J23" s="414">
        <f>SUM('Actual MH (CWP)'!T27,'Actual MH (CWP)'!V27,'Actual MH (CWP)'!X27,'Actual MH (CWP)'!Z27,'Actual MH (CWP)'!AB27,'Actual MH (CWP)'!AD27)</f>
        <v>0</v>
      </c>
      <c r="K23" s="415">
        <f>SUM('Actual MH (CWP)'!AE27,'Actual MH (CWP)'!AG27,'Actual MH (CWP)'!AI27,'Actual MH (CWP)'!AK27,'Actual MH (CWP)'!AM27,'Actual MH (CWP)'!AO27)</f>
        <v>0</v>
      </c>
      <c r="L23" s="414">
        <f>SUM('Actual MH (CWP)'!AF27,'Actual MH (CWP)'!AH27,'Actual MH (CWP)'!AJ27,'Actual MH (CWP)'!AL27,'Actual MH (CWP)'!AN27,'Actual MH (CWP)'!AP27)</f>
        <v>0</v>
      </c>
      <c r="M23" s="415">
        <f>SUM('Actual MH (CWP)'!AQ27,'Actual MH (CWP)'!AS27,'Actual MH (CWP)'!AU27,'Actual MH (CWP)'!AW27,'Actual MH (CWP)'!AY27,'Actual MH (CWP)'!BA27)</f>
        <v>0</v>
      </c>
      <c r="N23" s="414">
        <f>SUM('Actual MH (CWP)'!AR27,'Actual MH (CWP)'!AT27,'Actual MH (CWP)'!AV27,'Actual MH (CWP)'!AX27,'Actual MH (CWP)'!AZ27,'Actual MH (CWP)'!BB27)</f>
        <v>0</v>
      </c>
      <c r="O23" s="415">
        <f>SUM('Actual MH (CWP)'!BC27,'Actual MH (CWP)'!BE27,'Actual MH (CWP)'!BG27,'Actual MH (CWP)'!BI27,'Actual MH (CWP)'!BK27,'Actual MH (CWP)'!BM27)</f>
        <v>0</v>
      </c>
      <c r="P23" s="414">
        <f>SUM('Actual MH (CWP)'!BD27,'Actual MH (CWP)'!BF27,'Actual MH (CWP)'!BH27,'Actual MH (CWP)'!BJ27,'Actual MH (CWP)'!BL27,'Actual MH (CWP)'!BN27)</f>
        <v>0</v>
      </c>
      <c r="Q23" s="415">
        <f>SUM('Actual MH (CWP)'!BO27,'Actual MH (CWP)'!BQ27,'Actual MH (CWP)'!BS27,'Actual MH (CWP)'!BU27,'Actual MH (CWP)'!BW27,'Actual MH (CWP)'!BY27)</f>
        <v>0</v>
      </c>
      <c r="R23" s="414">
        <f>SUM('Actual MH (CWP)'!BP27,'Actual MH (CWP)'!BR27,'Actual MH (CWP)'!BT27,'Actual MH (CWP)'!BV27,'Actual MH (CWP)'!BX27,'Actual MH (CWP)'!BZ27)</f>
        <v>0</v>
      </c>
      <c r="S23" s="415">
        <f>SUM('Actual MH (CWP)'!CA27,'Actual MH (CWP)'!CC27,'Actual MH (CWP)'!CE27,'Actual MH (CWP)'!CG27,'Actual MH (CWP)'!CI27,'Actual MH (CWP)'!CK27)</f>
        <v>0</v>
      </c>
      <c r="T23" s="414">
        <f>SUM('Actual MH (CWP)'!CB27,'Actual MH (CWP)'!CD27,'Actual MH (CWP)'!CF27,'Actual MH (CWP)'!CH27,'Actual MH (CWP)'!CJ27,'Actual MH (CWP)'!CL27)</f>
        <v>0</v>
      </c>
      <c r="U23" s="416">
        <f t="shared" si="0"/>
        <v>0</v>
      </c>
      <c r="V23" s="416">
        <f>'Actual MH (CWP)'!CY27</f>
        <v>0</v>
      </c>
    </row>
    <row r="24" spans="2:22">
      <c r="B24" s="44" t="str">
        <f t="shared" si="1"/>
        <v>16</v>
      </c>
      <c r="C24" s="670"/>
      <c r="D24" s="372" t="s">
        <v>218</v>
      </c>
      <c r="E24" s="683" t="s">
        <v>353</v>
      </c>
      <c r="F24" s="684"/>
      <c r="G24" s="413">
        <f>SUM('Actual MH (CWP)'!G28,'Actual MH (CWP)'!I28,'Actual MH (CWP)'!K28,'Actual MH (CWP)'!M28,'Actual MH (CWP)'!O28,'Actual MH (CWP)'!Q28)</f>
        <v>0</v>
      </c>
      <c r="H24" s="414">
        <f>SUM('Actual MH (CWP)'!H28,'Actual MH (CWP)'!J28,'Actual MH (CWP)'!L28,'Actual MH (CWP)'!N28,'Actual MH (CWP)'!P28,'Actual MH (CWP)'!R28)</f>
        <v>0</v>
      </c>
      <c r="I24" s="415">
        <f>SUM('Actual MH (CWP)'!S28,'Actual MH (CWP)'!U28,'Actual MH (CWP)'!W28,'Actual MH (CWP)'!Y28,'Actual MH (CWP)'!AA28,'Actual MH (CWP)'!AC28)</f>
        <v>0</v>
      </c>
      <c r="J24" s="414">
        <f>SUM('Actual MH (CWP)'!T28,'Actual MH (CWP)'!V28,'Actual MH (CWP)'!X28,'Actual MH (CWP)'!Z28,'Actual MH (CWP)'!AB28,'Actual MH (CWP)'!AD28)</f>
        <v>0</v>
      </c>
      <c r="K24" s="415">
        <f>SUM('Actual MH (CWP)'!AE28,'Actual MH (CWP)'!AG28,'Actual MH (CWP)'!AI28,'Actual MH (CWP)'!AK28,'Actual MH (CWP)'!AM28,'Actual MH (CWP)'!AO28)</f>
        <v>0</v>
      </c>
      <c r="L24" s="414">
        <f>SUM('Actual MH (CWP)'!AF28,'Actual MH (CWP)'!AH28,'Actual MH (CWP)'!AJ28,'Actual MH (CWP)'!AL28,'Actual MH (CWP)'!AN28,'Actual MH (CWP)'!AP28)</f>
        <v>0</v>
      </c>
      <c r="M24" s="415">
        <f>SUM('Actual MH (CWP)'!AQ28,'Actual MH (CWP)'!AS28,'Actual MH (CWP)'!AU28,'Actual MH (CWP)'!AW28,'Actual MH (CWP)'!AY28,'Actual MH (CWP)'!BA28)</f>
        <v>0</v>
      </c>
      <c r="N24" s="414">
        <f>SUM('Actual MH (CWP)'!AR28,'Actual MH (CWP)'!AT28,'Actual MH (CWP)'!AV28,'Actual MH (CWP)'!AX28,'Actual MH (CWP)'!AZ28,'Actual MH (CWP)'!BB28)</f>
        <v>0</v>
      </c>
      <c r="O24" s="415">
        <f>SUM('Actual MH (CWP)'!BC28,'Actual MH (CWP)'!BE28,'Actual MH (CWP)'!BG28,'Actual MH (CWP)'!BI28,'Actual MH (CWP)'!BK28,'Actual MH (CWP)'!BM28)</f>
        <v>0</v>
      </c>
      <c r="P24" s="414">
        <f>SUM('Actual MH (CWP)'!BD28,'Actual MH (CWP)'!BF28,'Actual MH (CWP)'!BH28,'Actual MH (CWP)'!BJ28,'Actual MH (CWP)'!BL28,'Actual MH (CWP)'!BN28)</f>
        <v>0</v>
      </c>
      <c r="Q24" s="415">
        <f>SUM('Actual MH (CWP)'!BO28,'Actual MH (CWP)'!BQ28,'Actual MH (CWP)'!BS28,'Actual MH (CWP)'!BU28,'Actual MH (CWP)'!BW28,'Actual MH (CWP)'!BY28)</f>
        <v>0</v>
      </c>
      <c r="R24" s="414">
        <f>SUM('Actual MH (CWP)'!BP28,'Actual MH (CWP)'!BR28,'Actual MH (CWP)'!BT28,'Actual MH (CWP)'!BV28,'Actual MH (CWP)'!BX28,'Actual MH (CWP)'!BZ28)</f>
        <v>0</v>
      </c>
      <c r="S24" s="415">
        <f>SUM('Actual MH (CWP)'!CA28,'Actual MH (CWP)'!CC28,'Actual MH (CWP)'!CE28,'Actual MH (CWP)'!CG28,'Actual MH (CWP)'!CI28,'Actual MH (CWP)'!CK28)</f>
        <v>0</v>
      </c>
      <c r="T24" s="414">
        <f>SUM('Actual MH (CWP)'!CB28,'Actual MH (CWP)'!CD28,'Actual MH (CWP)'!CF28,'Actual MH (CWP)'!CH28,'Actual MH (CWP)'!CJ28,'Actual MH (CWP)'!CL28)</f>
        <v>0</v>
      </c>
      <c r="U24" s="416">
        <f t="shared" si="0"/>
        <v>0</v>
      </c>
      <c r="V24" s="416">
        <f>'Actual MH (CWP)'!CY28</f>
        <v>0</v>
      </c>
    </row>
    <row r="25" spans="2:22">
      <c r="B25" s="44" t="str">
        <f t="shared" si="1"/>
        <v>16</v>
      </c>
      <c r="C25" s="670"/>
      <c r="D25" s="372" t="s">
        <v>219</v>
      </c>
      <c r="E25" s="683" t="s">
        <v>354</v>
      </c>
      <c r="F25" s="684"/>
      <c r="G25" s="413">
        <f>SUM('Actual MH (CWP)'!G29,'Actual MH (CWP)'!I29,'Actual MH (CWP)'!K29,'Actual MH (CWP)'!M29,'Actual MH (CWP)'!O29,'Actual MH (CWP)'!Q29)</f>
        <v>0</v>
      </c>
      <c r="H25" s="414">
        <f>SUM('Actual MH (CWP)'!H29,'Actual MH (CWP)'!J29,'Actual MH (CWP)'!L29,'Actual MH (CWP)'!N29,'Actual MH (CWP)'!P29,'Actual MH (CWP)'!R29)</f>
        <v>0</v>
      </c>
      <c r="I25" s="415">
        <f>SUM('Actual MH (CWP)'!S29,'Actual MH (CWP)'!U29,'Actual MH (CWP)'!W29,'Actual MH (CWP)'!Y29,'Actual MH (CWP)'!AA29,'Actual MH (CWP)'!AC29)</f>
        <v>0</v>
      </c>
      <c r="J25" s="414">
        <f>SUM('Actual MH (CWP)'!T29,'Actual MH (CWP)'!V29,'Actual MH (CWP)'!X29,'Actual MH (CWP)'!Z29,'Actual MH (CWP)'!AB29,'Actual MH (CWP)'!AD29)</f>
        <v>0</v>
      </c>
      <c r="K25" s="415">
        <f>SUM('Actual MH (CWP)'!AE29,'Actual MH (CWP)'!AG29,'Actual MH (CWP)'!AI29,'Actual MH (CWP)'!AK29,'Actual MH (CWP)'!AM29,'Actual MH (CWP)'!AO29)</f>
        <v>0</v>
      </c>
      <c r="L25" s="414">
        <f>SUM('Actual MH (CWP)'!AF29,'Actual MH (CWP)'!AH29,'Actual MH (CWP)'!AJ29,'Actual MH (CWP)'!AL29,'Actual MH (CWP)'!AN29,'Actual MH (CWP)'!AP29)</f>
        <v>0</v>
      </c>
      <c r="M25" s="415">
        <f>SUM('Actual MH (CWP)'!AQ29,'Actual MH (CWP)'!AS29,'Actual MH (CWP)'!AU29,'Actual MH (CWP)'!AW29,'Actual MH (CWP)'!AY29,'Actual MH (CWP)'!BA29)</f>
        <v>0</v>
      </c>
      <c r="N25" s="414">
        <f>SUM('Actual MH (CWP)'!AR29,'Actual MH (CWP)'!AT29,'Actual MH (CWP)'!AV29,'Actual MH (CWP)'!AX29,'Actual MH (CWP)'!AZ29,'Actual MH (CWP)'!BB29)</f>
        <v>0</v>
      </c>
      <c r="O25" s="415">
        <f>SUM('Actual MH (CWP)'!BC29,'Actual MH (CWP)'!BE29,'Actual MH (CWP)'!BG29,'Actual MH (CWP)'!BI29,'Actual MH (CWP)'!BK29,'Actual MH (CWP)'!BM29)</f>
        <v>0</v>
      </c>
      <c r="P25" s="414">
        <f>SUM('Actual MH (CWP)'!BD29,'Actual MH (CWP)'!BF29,'Actual MH (CWP)'!BH29,'Actual MH (CWP)'!BJ29,'Actual MH (CWP)'!BL29,'Actual MH (CWP)'!BN29)</f>
        <v>0</v>
      </c>
      <c r="Q25" s="415">
        <f>SUM('Actual MH (CWP)'!BO29,'Actual MH (CWP)'!BQ29,'Actual MH (CWP)'!BS29,'Actual MH (CWP)'!BU29,'Actual MH (CWP)'!BW29,'Actual MH (CWP)'!BY29)</f>
        <v>0</v>
      </c>
      <c r="R25" s="414">
        <f>SUM('Actual MH (CWP)'!BP29,'Actual MH (CWP)'!BR29,'Actual MH (CWP)'!BT29,'Actual MH (CWP)'!BV29,'Actual MH (CWP)'!BX29,'Actual MH (CWP)'!BZ29)</f>
        <v>0</v>
      </c>
      <c r="S25" s="415">
        <f>SUM('Actual MH (CWP)'!CA29,'Actual MH (CWP)'!CC29,'Actual MH (CWP)'!CE29,'Actual MH (CWP)'!CG29,'Actual MH (CWP)'!CI29,'Actual MH (CWP)'!CK29)</f>
        <v>0</v>
      </c>
      <c r="T25" s="414">
        <f>SUM('Actual MH (CWP)'!CB29,'Actual MH (CWP)'!CD29,'Actual MH (CWP)'!CF29,'Actual MH (CWP)'!CH29,'Actual MH (CWP)'!CJ29,'Actual MH (CWP)'!CL29)</f>
        <v>0</v>
      </c>
      <c r="U25" s="416">
        <f t="shared" si="0"/>
        <v>0</v>
      </c>
      <c r="V25" s="416">
        <f>'Actual MH (CWP)'!CY29</f>
        <v>0</v>
      </c>
    </row>
    <row r="26" spans="2:22">
      <c r="B26" s="44" t="str">
        <f t="shared" si="1"/>
        <v>16</v>
      </c>
      <c r="C26" s="670"/>
      <c r="D26" s="372" t="s">
        <v>220</v>
      </c>
      <c r="E26" s="683" t="s">
        <v>355</v>
      </c>
      <c r="F26" s="684"/>
      <c r="G26" s="413">
        <f>SUM('Actual MH (CWP)'!G30,'Actual MH (CWP)'!I30,'Actual MH (CWP)'!K30,'Actual MH (CWP)'!M30,'Actual MH (CWP)'!O30,'Actual MH (CWP)'!Q30)</f>
        <v>0</v>
      </c>
      <c r="H26" s="414">
        <f>SUM('Actual MH (CWP)'!H30,'Actual MH (CWP)'!J30,'Actual MH (CWP)'!L30,'Actual MH (CWP)'!N30,'Actual MH (CWP)'!P30,'Actual MH (CWP)'!R30)</f>
        <v>0</v>
      </c>
      <c r="I26" s="415">
        <f>SUM('Actual MH (CWP)'!S30,'Actual MH (CWP)'!U30,'Actual MH (CWP)'!W30,'Actual MH (CWP)'!Y30,'Actual MH (CWP)'!AA30,'Actual MH (CWP)'!AC30)</f>
        <v>0</v>
      </c>
      <c r="J26" s="414">
        <f>SUM('Actual MH (CWP)'!T30,'Actual MH (CWP)'!V30,'Actual MH (CWP)'!X30,'Actual MH (CWP)'!Z30,'Actual MH (CWP)'!AB30,'Actual MH (CWP)'!AD30)</f>
        <v>0</v>
      </c>
      <c r="K26" s="415">
        <f>SUM('Actual MH (CWP)'!AE30,'Actual MH (CWP)'!AG30,'Actual MH (CWP)'!AI30,'Actual MH (CWP)'!AK30,'Actual MH (CWP)'!AM30,'Actual MH (CWP)'!AO30)</f>
        <v>0</v>
      </c>
      <c r="L26" s="414">
        <f>SUM('Actual MH (CWP)'!AF30,'Actual MH (CWP)'!AH30,'Actual MH (CWP)'!AJ30,'Actual MH (CWP)'!AL30,'Actual MH (CWP)'!AN30,'Actual MH (CWP)'!AP30)</f>
        <v>0</v>
      </c>
      <c r="M26" s="415">
        <f>SUM('Actual MH (CWP)'!AQ30,'Actual MH (CWP)'!AS30,'Actual MH (CWP)'!AU30,'Actual MH (CWP)'!AW30,'Actual MH (CWP)'!AY30,'Actual MH (CWP)'!BA30)</f>
        <v>0</v>
      </c>
      <c r="N26" s="414">
        <f>SUM('Actual MH (CWP)'!AR30,'Actual MH (CWP)'!AT30,'Actual MH (CWP)'!AV30,'Actual MH (CWP)'!AX30,'Actual MH (CWP)'!AZ30,'Actual MH (CWP)'!BB30)</f>
        <v>0</v>
      </c>
      <c r="O26" s="415">
        <f>SUM('Actual MH (CWP)'!BC30,'Actual MH (CWP)'!BE30,'Actual MH (CWP)'!BG30,'Actual MH (CWP)'!BI30,'Actual MH (CWP)'!BK30,'Actual MH (CWP)'!BM30)</f>
        <v>0</v>
      </c>
      <c r="P26" s="414">
        <f>SUM('Actual MH (CWP)'!BD30,'Actual MH (CWP)'!BF30,'Actual MH (CWP)'!BH30,'Actual MH (CWP)'!BJ30,'Actual MH (CWP)'!BL30,'Actual MH (CWP)'!BN30)</f>
        <v>0</v>
      </c>
      <c r="Q26" s="415">
        <f>SUM('Actual MH (CWP)'!BO30,'Actual MH (CWP)'!BQ30,'Actual MH (CWP)'!BS30,'Actual MH (CWP)'!BU30,'Actual MH (CWP)'!BW30,'Actual MH (CWP)'!BY30)</f>
        <v>0</v>
      </c>
      <c r="R26" s="414">
        <f>SUM('Actual MH (CWP)'!BP30,'Actual MH (CWP)'!BR30,'Actual MH (CWP)'!BT30,'Actual MH (CWP)'!BV30,'Actual MH (CWP)'!BX30,'Actual MH (CWP)'!BZ30)</f>
        <v>0</v>
      </c>
      <c r="S26" s="415">
        <f>SUM('Actual MH (CWP)'!CA30,'Actual MH (CWP)'!CC30,'Actual MH (CWP)'!CE30,'Actual MH (CWP)'!CG30,'Actual MH (CWP)'!CI30,'Actual MH (CWP)'!CK30)</f>
        <v>0</v>
      </c>
      <c r="T26" s="414">
        <f>SUM('Actual MH (CWP)'!CB30,'Actual MH (CWP)'!CD30,'Actual MH (CWP)'!CF30,'Actual MH (CWP)'!CH30,'Actual MH (CWP)'!CJ30,'Actual MH (CWP)'!CL30)</f>
        <v>0</v>
      </c>
      <c r="U26" s="416">
        <f t="shared" si="0"/>
        <v>0</v>
      </c>
      <c r="V26" s="416">
        <f>'Actual MH (CWP)'!CY30</f>
        <v>0</v>
      </c>
    </row>
    <row r="27" spans="2:22">
      <c r="B27" s="44" t="str">
        <f t="shared" si="1"/>
        <v>16</v>
      </c>
      <c r="C27" s="670"/>
      <c r="D27" s="372" t="s">
        <v>221</v>
      </c>
      <c r="E27" s="683" t="s">
        <v>356</v>
      </c>
      <c r="F27" s="684"/>
      <c r="G27" s="413">
        <f>SUM('Actual MH (CWP)'!G31,'Actual MH (CWP)'!I31,'Actual MH (CWP)'!K31,'Actual MH (CWP)'!M31,'Actual MH (CWP)'!O31,'Actual MH (CWP)'!Q31)</f>
        <v>0</v>
      </c>
      <c r="H27" s="414">
        <f>SUM('Actual MH (CWP)'!H31,'Actual MH (CWP)'!J31,'Actual MH (CWP)'!L31,'Actual MH (CWP)'!N31,'Actual MH (CWP)'!P31,'Actual MH (CWP)'!R31)</f>
        <v>0</v>
      </c>
      <c r="I27" s="415">
        <f>SUM('Actual MH (CWP)'!S31,'Actual MH (CWP)'!U31,'Actual MH (CWP)'!W31,'Actual MH (CWP)'!Y31,'Actual MH (CWP)'!AA31,'Actual MH (CWP)'!AC31)</f>
        <v>0</v>
      </c>
      <c r="J27" s="414">
        <f>SUM('Actual MH (CWP)'!T31,'Actual MH (CWP)'!V31,'Actual MH (CWP)'!X31,'Actual MH (CWP)'!Z31,'Actual MH (CWP)'!AB31,'Actual MH (CWP)'!AD31)</f>
        <v>0</v>
      </c>
      <c r="K27" s="415">
        <f>SUM('Actual MH (CWP)'!AE31,'Actual MH (CWP)'!AG31,'Actual MH (CWP)'!AI31,'Actual MH (CWP)'!AK31,'Actual MH (CWP)'!AM31,'Actual MH (CWP)'!AO31)</f>
        <v>0</v>
      </c>
      <c r="L27" s="414">
        <f>SUM('Actual MH (CWP)'!AF31,'Actual MH (CWP)'!AH31,'Actual MH (CWP)'!AJ31,'Actual MH (CWP)'!AL31,'Actual MH (CWP)'!AN31,'Actual MH (CWP)'!AP31)</f>
        <v>0</v>
      </c>
      <c r="M27" s="415">
        <f>SUM('Actual MH (CWP)'!AQ31,'Actual MH (CWP)'!AS31,'Actual MH (CWP)'!AU31,'Actual MH (CWP)'!AW31,'Actual MH (CWP)'!AY31,'Actual MH (CWP)'!BA31)</f>
        <v>0</v>
      </c>
      <c r="N27" s="414">
        <f>SUM('Actual MH (CWP)'!AR31,'Actual MH (CWP)'!AT31,'Actual MH (CWP)'!AV31,'Actual MH (CWP)'!AX31,'Actual MH (CWP)'!AZ31,'Actual MH (CWP)'!BB31)</f>
        <v>0</v>
      </c>
      <c r="O27" s="415">
        <f>SUM('Actual MH (CWP)'!BC31,'Actual MH (CWP)'!BE31,'Actual MH (CWP)'!BG31,'Actual MH (CWP)'!BI31,'Actual MH (CWP)'!BK31,'Actual MH (CWP)'!BM31)</f>
        <v>0</v>
      </c>
      <c r="P27" s="414">
        <f>SUM('Actual MH (CWP)'!BD31,'Actual MH (CWP)'!BF31,'Actual MH (CWP)'!BH31,'Actual MH (CWP)'!BJ31,'Actual MH (CWP)'!BL31,'Actual MH (CWP)'!BN31)</f>
        <v>0</v>
      </c>
      <c r="Q27" s="415">
        <f>SUM('Actual MH (CWP)'!BO31,'Actual MH (CWP)'!BQ31,'Actual MH (CWP)'!BS31,'Actual MH (CWP)'!BU31,'Actual MH (CWP)'!BW31,'Actual MH (CWP)'!BY31)</f>
        <v>0</v>
      </c>
      <c r="R27" s="414">
        <f>SUM('Actual MH (CWP)'!BP31,'Actual MH (CWP)'!BR31,'Actual MH (CWP)'!BT31,'Actual MH (CWP)'!BV31,'Actual MH (CWP)'!BX31,'Actual MH (CWP)'!BZ31)</f>
        <v>0</v>
      </c>
      <c r="S27" s="415">
        <f>SUM('Actual MH (CWP)'!CA31,'Actual MH (CWP)'!CC31,'Actual MH (CWP)'!CE31,'Actual MH (CWP)'!CG31,'Actual MH (CWP)'!CI31,'Actual MH (CWP)'!CK31)</f>
        <v>0</v>
      </c>
      <c r="T27" s="414">
        <f>SUM('Actual MH (CWP)'!CB31,'Actual MH (CWP)'!CD31,'Actual MH (CWP)'!CF31,'Actual MH (CWP)'!CH31,'Actual MH (CWP)'!CJ31,'Actual MH (CWP)'!CL31)</f>
        <v>0</v>
      </c>
      <c r="U27" s="416">
        <f t="shared" si="0"/>
        <v>0</v>
      </c>
      <c r="V27" s="416">
        <f>'Actual MH (CWP)'!CY31</f>
        <v>0</v>
      </c>
    </row>
    <row r="28" spans="2:22">
      <c r="B28" s="44" t="str">
        <f t="shared" si="1"/>
        <v>16</v>
      </c>
      <c r="C28" s="670"/>
      <c r="D28" s="372" t="s">
        <v>222</v>
      </c>
      <c r="E28" s="683" t="s">
        <v>357</v>
      </c>
      <c r="F28" s="684"/>
      <c r="G28" s="413">
        <f>SUM('Actual MH (CWP)'!G32,'Actual MH (CWP)'!I32,'Actual MH (CWP)'!K32,'Actual MH (CWP)'!M32,'Actual MH (CWP)'!O32,'Actual MH (CWP)'!Q32)</f>
        <v>0</v>
      </c>
      <c r="H28" s="414">
        <f>SUM('Actual MH (CWP)'!H32,'Actual MH (CWP)'!J32,'Actual MH (CWP)'!L32,'Actual MH (CWP)'!N32,'Actual MH (CWP)'!P32,'Actual MH (CWP)'!R32)</f>
        <v>0</v>
      </c>
      <c r="I28" s="415">
        <f>SUM('Actual MH (CWP)'!S32,'Actual MH (CWP)'!U32,'Actual MH (CWP)'!W32,'Actual MH (CWP)'!Y32,'Actual MH (CWP)'!AA32,'Actual MH (CWP)'!AC32)</f>
        <v>0</v>
      </c>
      <c r="J28" s="414">
        <f>SUM('Actual MH (CWP)'!T32,'Actual MH (CWP)'!V32,'Actual MH (CWP)'!X32,'Actual MH (CWP)'!Z32,'Actual MH (CWP)'!AB32,'Actual MH (CWP)'!AD32)</f>
        <v>0</v>
      </c>
      <c r="K28" s="415">
        <f>SUM('Actual MH (CWP)'!AE32,'Actual MH (CWP)'!AG32,'Actual MH (CWP)'!AI32,'Actual MH (CWP)'!AK32,'Actual MH (CWP)'!AM32,'Actual MH (CWP)'!AO32)</f>
        <v>0</v>
      </c>
      <c r="L28" s="414">
        <f>SUM('Actual MH (CWP)'!AF32,'Actual MH (CWP)'!AH32,'Actual MH (CWP)'!AJ32,'Actual MH (CWP)'!AL32,'Actual MH (CWP)'!AN32,'Actual MH (CWP)'!AP32)</f>
        <v>0</v>
      </c>
      <c r="M28" s="415">
        <f>SUM('Actual MH (CWP)'!AQ32,'Actual MH (CWP)'!AS32,'Actual MH (CWP)'!AU32,'Actual MH (CWP)'!AW32,'Actual MH (CWP)'!AY32,'Actual MH (CWP)'!BA32)</f>
        <v>0</v>
      </c>
      <c r="N28" s="414">
        <f>SUM('Actual MH (CWP)'!AR32,'Actual MH (CWP)'!AT32,'Actual MH (CWP)'!AV32,'Actual MH (CWP)'!AX32,'Actual MH (CWP)'!AZ32,'Actual MH (CWP)'!BB32)</f>
        <v>0</v>
      </c>
      <c r="O28" s="415">
        <f>SUM('Actual MH (CWP)'!BC32,'Actual MH (CWP)'!BE32,'Actual MH (CWP)'!BG32,'Actual MH (CWP)'!BI32,'Actual MH (CWP)'!BK32,'Actual MH (CWP)'!BM32)</f>
        <v>0</v>
      </c>
      <c r="P28" s="414">
        <f>SUM('Actual MH (CWP)'!BD32,'Actual MH (CWP)'!BF32,'Actual MH (CWP)'!BH32,'Actual MH (CWP)'!BJ32,'Actual MH (CWP)'!BL32,'Actual MH (CWP)'!BN32)</f>
        <v>0</v>
      </c>
      <c r="Q28" s="415">
        <f>SUM('Actual MH (CWP)'!BO32,'Actual MH (CWP)'!BQ32,'Actual MH (CWP)'!BS32,'Actual MH (CWP)'!BU32,'Actual MH (CWP)'!BW32,'Actual MH (CWP)'!BY32)</f>
        <v>0</v>
      </c>
      <c r="R28" s="414">
        <f>SUM('Actual MH (CWP)'!BP32,'Actual MH (CWP)'!BR32,'Actual MH (CWP)'!BT32,'Actual MH (CWP)'!BV32,'Actual MH (CWP)'!BX32,'Actual MH (CWP)'!BZ32)</f>
        <v>0</v>
      </c>
      <c r="S28" s="415">
        <f>SUM('Actual MH (CWP)'!CA32,'Actual MH (CWP)'!CC32,'Actual MH (CWP)'!CE32,'Actual MH (CWP)'!CG32,'Actual MH (CWP)'!CI32,'Actual MH (CWP)'!CK32)</f>
        <v>0</v>
      </c>
      <c r="T28" s="414">
        <f>SUM('Actual MH (CWP)'!CB32,'Actual MH (CWP)'!CD32,'Actual MH (CWP)'!CF32,'Actual MH (CWP)'!CH32,'Actual MH (CWP)'!CJ32,'Actual MH (CWP)'!CL32)</f>
        <v>0</v>
      </c>
      <c r="U28" s="416">
        <f t="shared" si="0"/>
        <v>0</v>
      </c>
      <c r="V28" s="416">
        <f>'Actual MH (CWP)'!CY32</f>
        <v>0</v>
      </c>
    </row>
    <row r="29" spans="2:22">
      <c r="B29" s="44" t="str">
        <f t="shared" si="1"/>
        <v>17</v>
      </c>
      <c r="C29" s="664" t="s">
        <v>72</v>
      </c>
      <c r="D29" s="372" t="s">
        <v>223</v>
      </c>
      <c r="E29" s="683" t="s">
        <v>358</v>
      </c>
      <c r="F29" s="684"/>
      <c r="G29" s="413">
        <f>SUM('Actual MH (CWP)'!G33,'Actual MH (CWP)'!I33,'Actual MH (CWP)'!K33,'Actual MH (CWP)'!M33,'Actual MH (CWP)'!O33,'Actual MH (CWP)'!Q33)</f>
        <v>0</v>
      </c>
      <c r="H29" s="414">
        <f>SUM('Actual MH (CWP)'!H33,'Actual MH (CWP)'!J33,'Actual MH (CWP)'!L33,'Actual MH (CWP)'!N33,'Actual MH (CWP)'!P33,'Actual MH (CWP)'!R33)</f>
        <v>0</v>
      </c>
      <c r="I29" s="415">
        <f>SUM('Actual MH (CWP)'!S33,'Actual MH (CWP)'!U33,'Actual MH (CWP)'!W33,'Actual MH (CWP)'!Y33,'Actual MH (CWP)'!AA33,'Actual MH (CWP)'!AC33)</f>
        <v>0</v>
      </c>
      <c r="J29" s="414">
        <f>SUM('Actual MH (CWP)'!T33,'Actual MH (CWP)'!V33,'Actual MH (CWP)'!X33,'Actual MH (CWP)'!Z33,'Actual MH (CWP)'!AB33,'Actual MH (CWP)'!AD33)</f>
        <v>0</v>
      </c>
      <c r="K29" s="415">
        <f>SUM('Actual MH (CWP)'!AE33,'Actual MH (CWP)'!AG33,'Actual MH (CWP)'!AI33,'Actual MH (CWP)'!AK33,'Actual MH (CWP)'!AM33,'Actual MH (CWP)'!AO33)</f>
        <v>0</v>
      </c>
      <c r="L29" s="414">
        <f>SUM('Actual MH (CWP)'!AF33,'Actual MH (CWP)'!AH33,'Actual MH (CWP)'!AJ33,'Actual MH (CWP)'!AL33,'Actual MH (CWP)'!AN33,'Actual MH (CWP)'!AP33)</f>
        <v>0</v>
      </c>
      <c r="M29" s="415">
        <f>SUM('Actual MH (CWP)'!AQ33,'Actual MH (CWP)'!AS33,'Actual MH (CWP)'!AU33,'Actual MH (CWP)'!AW33,'Actual MH (CWP)'!AY33,'Actual MH (CWP)'!BA33)</f>
        <v>0</v>
      </c>
      <c r="N29" s="414">
        <f>SUM('Actual MH (CWP)'!AR33,'Actual MH (CWP)'!AT33,'Actual MH (CWP)'!AV33,'Actual MH (CWP)'!AX33,'Actual MH (CWP)'!AZ33,'Actual MH (CWP)'!BB33)</f>
        <v>0</v>
      </c>
      <c r="O29" s="415">
        <f>SUM('Actual MH (CWP)'!BC33,'Actual MH (CWP)'!BE33,'Actual MH (CWP)'!BG33,'Actual MH (CWP)'!BI33,'Actual MH (CWP)'!BK33,'Actual MH (CWP)'!BM33)</f>
        <v>0</v>
      </c>
      <c r="P29" s="414">
        <f>SUM('Actual MH (CWP)'!BD33,'Actual MH (CWP)'!BF33,'Actual MH (CWP)'!BH33,'Actual MH (CWP)'!BJ33,'Actual MH (CWP)'!BL33,'Actual MH (CWP)'!BN33)</f>
        <v>0</v>
      </c>
      <c r="Q29" s="415">
        <f>SUM('Actual MH (CWP)'!BO33,'Actual MH (CWP)'!BQ33,'Actual MH (CWP)'!BS33,'Actual MH (CWP)'!BU33,'Actual MH (CWP)'!BW33,'Actual MH (CWP)'!BY33)</f>
        <v>0</v>
      </c>
      <c r="R29" s="414">
        <f>SUM('Actual MH (CWP)'!BP33,'Actual MH (CWP)'!BR33,'Actual MH (CWP)'!BT33,'Actual MH (CWP)'!BV33,'Actual MH (CWP)'!BX33,'Actual MH (CWP)'!BZ33)</f>
        <v>0</v>
      </c>
      <c r="S29" s="415">
        <f>SUM('Actual MH (CWP)'!CA33,'Actual MH (CWP)'!CC33,'Actual MH (CWP)'!CE33,'Actual MH (CWP)'!CG33,'Actual MH (CWP)'!CI33,'Actual MH (CWP)'!CK33)</f>
        <v>0</v>
      </c>
      <c r="T29" s="414">
        <f>SUM('Actual MH (CWP)'!CB33,'Actual MH (CWP)'!CD33,'Actual MH (CWP)'!CF33,'Actual MH (CWP)'!CH33,'Actual MH (CWP)'!CJ33,'Actual MH (CWP)'!CL33)</f>
        <v>0</v>
      </c>
      <c r="U29" s="416">
        <f t="shared" si="0"/>
        <v>0</v>
      </c>
      <c r="V29" s="416">
        <f>'Actual MH (CWP)'!CY33</f>
        <v>0</v>
      </c>
    </row>
    <row r="30" spans="2:22">
      <c r="B30" s="44" t="str">
        <f t="shared" si="1"/>
        <v>17</v>
      </c>
      <c r="C30" s="664"/>
      <c r="D30" s="372" t="s">
        <v>224</v>
      </c>
      <c r="E30" s="683" t="s">
        <v>359</v>
      </c>
      <c r="F30" s="684"/>
      <c r="G30" s="413">
        <f>SUM('Actual MH (CWP)'!G34,'Actual MH (CWP)'!I34,'Actual MH (CWP)'!K34,'Actual MH (CWP)'!M34,'Actual MH (CWP)'!O34,'Actual MH (CWP)'!Q34)</f>
        <v>0</v>
      </c>
      <c r="H30" s="414">
        <f>SUM('Actual MH (CWP)'!H34,'Actual MH (CWP)'!J34,'Actual MH (CWP)'!L34,'Actual MH (CWP)'!N34,'Actual MH (CWP)'!P34,'Actual MH (CWP)'!R34)</f>
        <v>0</v>
      </c>
      <c r="I30" s="415">
        <f>SUM('Actual MH (CWP)'!S34,'Actual MH (CWP)'!U34,'Actual MH (CWP)'!W34,'Actual MH (CWP)'!Y34,'Actual MH (CWP)'!AA34,'Actual MH (CWP)'!AC34)</f>
        <v>0</v>
      </c>
      <c r="J30" s="414">
        <f>SUM('Actual MH (CWP)'!T34,'Actual MH (CWP)'!V34,'Actual MH (CWP)'!X34,'Actual MH (CWP)'!Z34,'Actual MH (CWP)'!AB34,'Actual MH (CWP)'!AD34)</f>
        <v>0</v>
      </c>
      <c r="K30" s="415">
        <f>SUM('Actual MH (CWP)'!AE34,'Actual MH (CWP)'!AG34,'Actual MH (CWP)'!AI34,'Actual MH (CWP)'!AK34,'Actual MH (CWP)'!AM34,'Actual MH (CWP)'!AO34)</f>
        <v>0</v>
      </c>
      <c r="L30" s="414">
        <f>SUM('Actual MH (CWP)'!AF34,'Actual MH (CWP)'!AH34,'Actual MH (CWP)'!AJ34,'Actual MH (CWP)'!AL34,'Actual MH (CWP)'!AN34,'Actual MH (CWP)'!AP34)</f>
        <v>0</v>
      </c>
      <c r="M30" s="415">
        <f>SUM('Actual MH (CWP)'!AQ34,'Actual MH (CWP)'!AS34,'Actual MH (CWP)'!AU34,'Actual MH (CWP)'!AW34,'Actual MH (CWP)'!AY34,'Actual MH (CWP)'!BA34)</f>
        <v>0</v>
      </c>
      <c r="N30" s="414">
        <f>SUM('Actual MH (CWP)'!AR34,'Actual MH (CWP)'!AT34,'Actual MH (CWP)'!AV34,'Actual MH (CWP)'!AX34,'Actual MH (CWP)'!AZ34,'Actual MH (CWP)'!BB34)</f>
        <v>0</v>
      </c>
      <c r="O30" s="415">
        <f>SUM('Actual MH (CWP)'!BC34,'Actual MH (CWP)'!BE34,'Actual MH (CWP)'!BG34,'Actual MH (CWP)'!BI34,'Actual MH (CWP)'!BK34,'Actual MH (CWP)'!BM34)</f>
        <v>0</v>
      </c>
      <c r="P30" s="414">
        <f>SUM('Actual MH (CWP)'!BD34,'Actual MH (CWP)'!BF34,'Actual MH (CWP)'!BH34,'Actual MH (CWP)'!BJ34,'Actual MH (CWP)'!BL34,'Actual MH (CWP)'!BN34)</f>
        <v>0</v>
      </c>
      <c r="Q30" s="415">
        <f>SUM('Actual MH (CWP)'!BO34,'Actual MH (CWP)'!BQ34,'Actual MH (CWP)'!BS34,'Actual MH (CWP)'!BU34,'Actual MH (CWP)'!BW34,'Actual MH (CWP)'!BY34)</f>
        <v>0</v>
      </c>
      <c r="R30" s="414">
        <f>SUM('Actual MH (CWP)'!BP34,'Actual MH (CWP)'!BR34,'Actual MH (CWP)'!BT34,'Actual MH (CWP)'!BV34,'Actual MH (CWP)'!BX34,'Actual MH (CWP)'!BZ34)</f>
        <v>0</v>
      </c>
      <c r="S30" s="415">
        <f>SUM('Actual MH (CWP)'!CA34,'Actual MH (CWP)'!CC34,'Actual MH (CWP)'!CE34,'Actual MH (CWP)'!CG34,'Actual MH (CWP)'!CI34,'Actual MH (CWP)'!CK34)</f>
        <v>0</v>
      </c>
      <c r="T30" s="414">
        <f>SUM('Actual MH (CWP)'!CB34,'Actual MH (CWP)'!CD34,'Actual MH (CWP)'!CF34,'Actual MH (CWP)'!CH34,'Actual MH (CWP)'!CJ34,'Actual MH (CWP)'!CL34)</f>
        <v>0</v>
      </c>
      <c r="U30" s="416">
        <f t="shared" si="0"/>
        <v>0</v>
      </c>
      <c r="V30" s="416">
        <f>'Actual MH (CWP)'!CY34</f>
        <v>0</v>
      </c>
    </row>
    <row r="31" spans="2:22">
      <c r="B31" s="44" t="str">
        <f t="shared" si="1"/>
        <v>17</v>
      </c>
      <c r="C31" s="664"/>
      <c r="D31" s="372" t="s">
        <v>225</v>
      </c>
      <c r="E31" s="683" t="s">
        <v>360</v>
      </c>
      <c r="F31" s="684"/>
      <c r="G31" s="413">
        <f>SUM('Actual MH (CWP)'!G35,'Actual MH (CWP)'!I35,'Actual MH (CWP)'!K35,'Actual MH (CWP)'!M35,'Actual MH (CWP)'!O35,'Actual MH (CWP)'!Q35)</f>
        <v>0</v>
      </c>
      <c r="H31" s="414">
        <f>SUM('Actual MH (CWP)'!H35,'Actual MH (CWP)'!J35,'Actual MH (CWP)'!L35,'Actual MH (CWP)'!N35,'Actual MH (CWP)'!P35,'Actual MH (CWP)'!R35)</f>
        <v>0</v>
      </c>
      <c r="I31" s="415">
        <f>SUM('Actual MH (CWP)'!S35,'Actual MH (CWP)'!U35,'Actual MH (CWP)'!W35,'Actual MH (CWP)'!Y35,'Actual MH (CWP)'!AA35,'Actual MH (CWP)'!AC35)</f>
        <v>0</v>
      </c>
      <c r="J31" s="414">
        <f>SUM('Actual MH (CWP)'!T35,'Actual MH (CWP)'!V35,'Actual MH (CWP)'!X35,'Actual MH (CWP)'!Z35,'Actual MH (CWP)'!AB35,'Actual MH (CWP)'!AD35)</f>
        <v>0</v>
      </c>
      <c r="K31" s="415">
        <f>SUM('Actual MH (CWP)'!AE35,'Actual MH (CWP)'!AG35,'Actual MH (CWP)'!AI35,'Actual MH (CWP)'!AK35,'Actual MH (CWP)'!AM35,'Actual MH (CWP)'!AO35)</f>
        <v>0</v>
      </c>
      <c r="L31" s="414">
        <f>SUM('Actual MH (CWP)'!AF35,'Actual MH (CWP)'!AH35,'Actual MH (CWP)'!AJ35,'Actual MH (CWP)'!AL35,'Actual MH (CWP)'!AN35,'Actual MH (CWP)'!AP35)</f>
        <v>0</v>
      </c>
      <c r="M31" s="415">
        <f>SUM('Actual MH (CWP)'!AQ35,'Actual MH (CWP)'!AS35,'Actual MH (CWP)'!AU35,'Actual MH (CWP)'!AW35,'Actual MH (CWP)'!AY35,'Actual MH (CWP)'!BA35)</f>
        <v>0</v>
      </c>
      <c r="N31" s="414">
        <f>SUM('Actual MH (CWP)'!AR35,'Actual MH (CWP)'!AT35,'Actual MH (CWP)'!AV35,'Actual MH (CWP)'!AX35,'Actual MH (CWP)'!AZ35,'Actual MH (CWP)'!BB35)</f>
        <v>0</v>
      </c>
      <c r="O31" s="415">
        <f>SUM('Actual MH (CWP)'!BC35,'Actual MH (CWP)'!BE35,'Actual MH (CWP)'!BG35,'Actual MH (CWP)'!BI35,'Actual MH (CWP)'!BK35,'Actual MH (CWP)'!BM35)</f>
        <v>0</v>
      </c>
      <c r="P31" s="414">
        <f>SUM('Actual MH (CWP)'!BD35,'Actual MH (CWP)'!BF35,'Actual MH (CWP)'!BH35,'Actual MH (CWP)'!BJ35,'Actual MH (CWP)'!BL35,'Actual MH (CWP)'!BN35)</f>
        <v>0</v>
      </c>
      <c r="Q31" s="415">
        <f>SUM('Actual MH (CWP)'!BO35,'Actual MH (CWP)'!BQ35,'Actual MH (CWP)'!BS35,'Actual MH (CWP)'!BU35,'Actual MH (CWP)'!BW35,'Actual MH (CWP)'!BY35)</f>
        <v>0</v>
      </c>
      <c r="R31" s="414">
        <f>SUM('Actual MH (CWP)'!BP35,'Actual MH (CWP)'!BR35,'Actual MH (CWP)'!BT35,'Actual MH (CWP)'!BV35,'Actual MH (CWP)'!BX35,'Actual MH (CWP)'!BZ35)</f>
        <v>0</v>
      </c>
      <c r="S31" s="415">
        <f>SUM('Actual MH (CWP)'!CA35,'Actual MH (CWP)'!CC35,'Actual MH (CWP)'!CE35,'Actual MH (CWP)'!CG35,'Actual MH (CWP)'!CI35,'Actual MH (CWP)'!CK35)</f>
        <v>0</v>
      </c>
      <c r="T31" s="414">
        <f>SUM('Actual MH (CWP)'!CB35,'Actual MH (CWP)'!CD35,'Actual MH (CWP)'!CF35,'Actual MH (CWP)'!CH35,'Actual MH (CWP)'!CJ35,'Actual MH (CWP)'!CL35)</f>
        <v>0</v>
      </c>
      <c r="U31" s="416">
        <f t="shared" si="0"/>
        <v>0</v>
      </c>
      <c r="V31" s="416">
        <f>'Actual MH (CWP)'!CY35</f>
        <v>0</v>
      </c>
    </row>
    <row r="32" spans="2:22">
      <c r="B32" s="44" t="str">
        <f t="shared" si="1"/>
        <v>17</v>
      </c>
      <c r="C32" s="664"/>
      <c r="D32" s="372" t="s">
        <v>226</v>
      </c>
      <c r="E32" s="683" t="s">
        <v>361</v>
      </c>
      <c r="F32" s="684"/>
      <c r="G32" s="413">
        <f>SUM('Actual MH (CWP)'!G36,'Actual MH (CWP)'!I36,'Actual MH (CWP)'!K36,'Actual MH (CWP)'!M36,'Actual MH (CWP)'!O36,'Actual MH (CWP)'!Q36)</f>
        <v>0</v>
      </c>
      <c r="H32" s="414">
        <f>SUM('Actual MH (CWP)'!H36,'Actual MH (CWP)'!J36,'Actual MH (CWP)'!L36,'Actual MH (CWP)'!N36,'Actual MH (CWP)'!P36,'Actual MH (CWP)'!R36)</f>
        <v>0</v>
      </c>
      <c r="I32" s="415">
        <f>SUM('Actual MH (CWP)'!S36,'Actual MH (CWP)'!U36,'Actual MH (CWP)'!W36,'Actual MH (CWP)'!Y36,'Actual MH (CWP)'!AA36,'Actual MH (CWP)'!AC36)</f>
        <v>0</v>
      </c>
      <c r="J32" s="414">
        <f>SUM('Actual MH (CWP)'!T36,'Actual MH (CWP)'!V36,'Actual MH (CWP)'!X36,'Actual MH (CWP)'!Z36,'Actual MH (CWP)'!AB36,'Actual MH (CWP)'!AD36)</f>
        <v>0</v>
      </c>
      <c r="K32" s="415">
        <f>SUM('Actual MH (CWP)'!AE36,'Actual MH (CWP)'!AG36,'Actual MH (CWP)'!AI36,'Actual MH (CWP)'!AK36,'Actual MH (CWP)'!AM36,'Actual MH (CWP)'!AO36)</f>
        <v>0</v>
      </c>
      <c r="L32" s="414">
        <f>SUM('Actual MH (CWP)'!AF36,'Actual MH (CWP)'!AH36,'Actual MH (CWP)'!AJ36,'Actual MH (CWP)'!AL36,'Actual MH (CWP)'!AN36,'Actual MH (CWP)'!AP36)</f>
        <v>0</v>
      </c>
      <c r="M32" s="415">
        <f>SUM('Actual MH (CWP)'!AQ36,'Actual MH (CWP)'!AS36,'Actual MH (CWP)'!AU36,'Actual MH (CWP)'!AW36,'Actual MH (CWP)'!AY36,'Actual MH (CWP)'!BA36)</f>
        <v>0</v>
      </c>
      <c r="N32" s="414">
        <f>SUM('Actual MH (CWP)'!AR36,'Actual MH (CWP)'!AT36,'Actual MH (CWP)'!AV36,'Actual MH (CWP)'!AX36,'Actual MH (CWP)'!AZ36,'Actual MH (CWP)'!BB36)</f>
        <v>0</v>
      </c>
      <c r="O32" s="415">
        <f>SUM('Actual MH (CWP)'!BC36,'Actual MH (CWP)'!BE36,'Actual MH (CWP)'!BG36,'Actual MH (CWP)'!BI36,'Actual MH (CWP)'!BK36,'Actual MH (CWP)'!BM36)</f>
        <v>0</v>
      </c>
      <c r="P32" s="414">
        <f>SUM('Actual MH (CWP)'!BD36,'Actual MH (CWP)'!BF36,'Actual MH (CWP)'!BH36,'Actual MH (CWP)'!BJ36,'Actual MH (CWP)'!BL36,'Actual MH (CWP)'!BN36)</f>
        <v>0</v>
      </c>
      <c r="Q32" s="415">
        <f>SUM('Actual MH (CWP)'!BO36,'Actual MH (CWP)'!BQ36,'Actual MH (CWP)'!BS36,'Actual MH (CWP)'!BU36,'Actual MH (CWP)'!BW36,'Actual MH (CWP)'!BY36)</f>
        <v>0</v>
      </c>
      <c r="R32" s="414">
        <f>SUM('Actual MH (CWP)'!BP36,'Actual MH (CWP)'!BR36,'Actual MH (CWP)'!BT36,'Actual MH (CWP)'!BV36,'Actual MH (CWP)'!BX36,'Actual MH (CWP)'!BZ36)</f>
        <v>0</v>
      </c>
      <c r="S32" s="415">
        <f>SUM('Actual MH (CWP)'!CA36,'Actual MH (CWP)'!CC36,'Actual MH (CWP)'!CE36,'Actual MH (CWP)'!CG36,'Actual MH (CWP)'!CI36,'Actual MH (CWP)'!CK36)</f>
        <v>0</v>
      </c>
      <c r="T32" s="414">
        <f>SUM('Actual MH (CWP)'!CB36,'Actual MH (CWP)'!CD36,'Actual MH (CWP)'!CF36,'Actual MH (CWP)'!CH36,'Actual MH (CWP)'!CJ36,'Actual MH (CWP)'!CL36)</f>
        <v>0</v>
      </c>
      <c r="U32" s="416">
        <f t="shared" si="0"/>
        <v>0</v>
      </c>
      <c r="V32" s="416">
        <f>'Actual MH (CWP)'!CY36</f>
        <v>0</v>
      </c>
    </row>
    <row r="33" spans="2:22">
      <c r="B33" s="44" t="str">
        <f t="shared" si="1"/>
        <v>17</v>
      </c>
      <c r="C33" s="664"/>
      <c r="D33" s="372" t="s">
        <v>227</v>
      </c>
      <c r="E33" s="683" t="s">
        <v>362</v>
      </c>
      <c r="F33" s="684"/>
      <c r="G33" s="413">
        <f>SUM('Actual MH (CWP)'!G37,'Actual MH (CWP)'!I37,'Actual MH (CWP)'!K37,'Actual MH (CWP)'!M37,'Actual MH (CWP)'!O37,'Actual MH (CWP)'!Q37)</f>
        <v>0</v>
      </c>
      <c r="H33" s="414">
        <f>SUM('Actual MH (CWP)'!H37,'Actual MH (CWP)'!J37,'Actual MH (CWP)'!L37,'Actual MH (CWP)'!N37,'Actual MH (CWP)'!P37,'Actual MH (CWP)'!R37)</f>
        <v>0</v>
      </c>
      <c r="I33" s="415">
        <f>SUM('Actual MH (CWP)'!S37,'Actual MH (CWP)'!U37,'Actual MH (CWP)'!W37,'Actual MH (CWP)'!Y37,'Actual MH (CWP)'!AA37,'Actual MH (CWP)'!AC37)</f>
        <v>0</v>
      </c>
      <c r="J33" s="414">
        <f>SUM('Actual MH (CWP)'!T37,'Actual MH (CWP)'!V37,'Actual MH (CWP)'!X37,'Actual MH (CWP)'!Z37,'Actual MH (CWP)'!AB37,'Actual MH (CWP)'!AD37)</f>
        <v>0</v>
      </c>
      <c r="K33" s="415">
        <f>SUM('Actual MH (CWP)'!AE37,'Actual MH (CWP)'!AG37,'Actual MH (CWP)'!AI37,'Actual MH (CWP)'!AK37,'Actual MH (CWP)'!AM37,'Actual MH (CWP)'!AO37)</f>
        <v>0</v>
      </c>
      <c r="L33" s="414">
        <f>SUM('Actual MH (CWP)'!AF37,'Actual MH (CWP)'!AH37,'Actual MH (CWP)'!AJ37,'Actual MH (CWP)'!AL37,'Actual MH (CWP)'!AN37,'Actual MH (CWP)'!AP37)</f>
        <v>0</v>
      </c>
      <c r="M33" s="415">
        <f>SUM('Actual MH (CWP)'!AQ37,'Actual MH (CWP)'!AS37,'Actual MH (CWP)'!AU37,'Actual MH (CWP)'!AW37,'Actual MH (CWP)'!AY37,'Actual MH (CWP)'!BA37)</f>
        <v>0</v>
      </c>
      <c r="N33" s="414">
        <f>SUM('Actual MH (CWP)'!AR37,'Actual MH (CWP)'!AT37,'Actual MH (CWP)'!AV37,'Actual MH (CWP)'!AX37,'Actual MH (CWP)'!AZ37,'Actual MH (CWP)'!BB37)</f>
        <v>0</v>
      </c>
      <c r="O33" s="415">
        <f>SUM('Actual MH (CWP)'!BC37,'Actual MH (CWP)'!BE37,'Actual MH (CWP)'!BG37,'Actual MH (CWP)'!BI37,'Actual MH (CWP)'!BK37,'Actual MH (CWP)'!BM37)</f>
        <v>0</v>
      </c>
      <c r="P33" s="414">
        <f>SUM('Actual MH (CWP)'!BD37,'Actual MH (CWP)'!BF37,'Actual MH (CWP)'!BH37,'Actual MH (CWP)'!BJ37,'Actual MH (CWP)'!BL37,'Actual MH (CWP)'!BN37)</f>
        <v>0</v>
      </c>
      <c r="Q33" s="415">
        <f>SUM('Actual MH (CWP)'!BO37,'Actual MH (CWP)'!BQ37,'Actual MH (CWP)'!BS37,'Actual MH (CWP)'!BU37,'Actual MH (CWP)'!BW37,'Actual MH (CWP)'!BY37)</f>
        <v>0</v>
      </c>
      <c r="R33" s="414">
        <f>SUM('Actual MH (CWP)'!BP37,'Actual MH (CWP)'!BR37,'Actual MH (CWP)'!BT37,'Actual MH (CWP)'!BV37,'Actual MH (CWP)'!BX37,'Actual MH (CWP)'!BZ37)</f>
        <v>0</v>
      </c>
      <c r="S33" s="415">
        <f>SUM('Actual MH (CWP)'!CA37,'Actual MH (CWP)'!CC37,'Actual MH (CWP)'!CE37,'Actual MH (CWP)'!CG37,'Actual MH (CWP)'!CI37,'Actual MH (CWP)'!CK37)</f>
        <v>0</v>
      </c>
      <c r="T33" s="414">
        <f>SUM('Actual MH (CWP)'!CB37,'Actual MH (CWP)'!CD37,'Actual MH (CWP)'!CF37,'Actual MH (CWP)'!CH37,'Actual MH (CWP)'!CJ37,'Actual MH (CWP)'!CL37)</f>
        <v>0</v>
      </c>
      <c r="U33" s="416">
        <f t="shared" si="0"/>
        <v>0</v>
      </c>
      <c r="V33" s="416">
        <f>'Actual MH (CWP)'!CY37</f>
        <v>0</v>
      </c>
    </row>
    <row r="34" spans="2:22">
      <c r="B34" s="44" t="str">
        <f t="shared" si="1"/>
        <v>17</v>
      </c>
      <c r="C34" s="664"/>
      <c r="D34" s="372" t="s">
        <v>228</v>
      </c>
      <c r="E34" s="683" t="s">
        <v>363</v>
      </c>
      <c r="F34" s="684"/>
      <c r="G34" s="413">
        <f>SUM('Actual MH (CWP)'!G38,'Actual MH (CWP)'!I38,'Actual MH (CWP)'!K38,'Actual MH (CWP)'!M38,'Actual MH (CWP)'!O38,'Actual MH (CWP)'!Q38)</f>
        <v>0</v>
      </c>
      <c r="H34" s="414">
        <f>SUM('Actual MH (CWP)'!H38,'Actual MH (CWP)'!J38,'Actual MH (CWP)'!L38,'Actual MH (CWP)'!N38,'Actual MH (CWP)'!P38,'Actual MH (CWP)'!R38)</f>
        <v>0</v>
      </c>
      <c r="I34" s="415">
        <f>SUM('Actual MH (CWP)'!S38,'Actual MH (CWP)'!U38,'Actual MH (CWP)'!W38,'Actual MH (CWP)'!Y38,'Actual MH (CWP)'!AA38,'Actual MH (CWP)'!AC38)</f>
        <v>0</v>
      </c>
      <c r="J34" s="414">
        <f>SUM('Actual MH (CWP)'!T38,'Actual MH (CWP)'!V38,'Actual MH (CWP)'!X38,'Actual MH (CWP)'!Z38,'Actual MH (CWP)'!AB38,'Actual MH (CWP)'!AD38)</f>
        <v>0</v>
      </c>
      <c r="K34" s="415">
        <f>SUM('Actual MH (CWP)'!AE38,'Actual MH (CWP)'!AG38,'Actual MH (CWP)'!AI38,'Actual MH (CWP)'!AK38,'Actual MH (CWP)'!AM38,'Actual MH (CWP)'!AO38)</f>
        <v>0</v>
      </c>
      <c r="L34" s="414">
        <f>SUM('Actual MH (CWP)'!AF38,'Actual MH (CWP)'!AH38,'Actual MH (CWP)'!AJ38,'Actual MH (CWP)'!AL38,'Actual MH (CWP)'!AN38,'Actual MH (CWP)'!AP38)</f>
        <v>0</v>
      </c>
      <c r="M34" s="415">
        <f>SUM('Actual MH (CWP)'!AQ38,'Actual MH (CWP)'!AS38,'Actual MH (CWP)'!AU38,'Actual MH (CWP)'!AW38,'Actual MH (CWP)'!AY38,'Actual MH (CWP)'!BA38)</f>
        <v>0</v>
      </c>
      <c r="N34" s="414">
        <f>SUM('Actual MH (CWP)'!AR38,'Actual MH (CWP)'!AT38,'Actual MH (CWP)'!AV38,'Actual MH (CWP)'!AX38,'Actual MH (CWP)'!AZ38,'Actual MH (CWP)'!BB38)</f>
        <v>0</v>
      </c>
      <c r="O34" s="415">
        <f>SUM('Actual MH (CWP)'!BC38,'Actual MH (CWP)'!BE38,'Actual MH (CWP)'!BG38,'Actual MH (CWP)'!BI38,'Actual MH (CWP)'!BK38,'Actual MH (CWP)'!BM38)</f>
        <v>0</v>
      </c>
      <c r="P34" s="414">
        <f>SUM('Actual MH (CWP)'!BD38,'Actual MH (CWP)'!BF38,'Actual MH (CWP)'!BH38,'Actual MH (CWP)'!BJ38,'Actual MH (CWP)'!BL38,'Actual MH (CWP)'!BN38)</f>
        <v>0</v>
      </c>
      <c r="Q34" s="415">
        <f>SUM('Actual MH (CWP)'!BO38,'Actual MH (CWP)'!BQ38,'Actual MH (CWP)'!BS38,'Actual MH (CWP)'!BU38,'Actual MH (CWP)'!BW38,'Actual MH (CWP)'!BY38)</f>
        <v>0</v>
      </c>
      <c r="R34" s="414">
        <f>SUM('Actual MH (CWP)'!BP38,'Actual MH (CWP)'!BR38,'Actual MH (CWP)'!BT38,'Actual MH (CWP)'!BV38,'Actual MH (CWP)'!BX38,'Actual MH (CWP)'!BZ38)</f>
        <v>0</v>
      </c>
      <c r="S34" s="415">
        <f>SUM('Actual MH (CWP)'!CA38,'Actual MH (CWP)'!CC38,'Actual MH (CWP)'!CE38,'Actual MH (CWP)'!CG38,'Actual MH (CWP)'!CI38,'Actual MH (CWP)'!CK38)</f>
        <v>0</v>
      </c>
      <c r="T34" s="414">
        <f>SUM('Actual MH (CWP)'!CB38,'Actual MH (CWP)'!CD38,'Actual MH (CWP)'!CF38,'Actual MH (CWP)'!CH38,'Actual MH (CWP)'!CJ38,'Actual MH (CWP)'!CL38)</f>
        <v>0</v>
      </c>
      <c r="U34" s="416">
        <f t="shared" si="0"/>
        <v>0</v>
      </c>
      <c r="V34" s="416">
        <f>'Actual MH (CWP)'!CY38</f>
        <v>0</v>
      </c>
    </row>
    <row r="35" spans="2:22">
      <c r="B35" s="44" t="str">
        <f t="shared" si="1"/>
        <v>17</v>
      </c>
      <c r="C35" s="664"/>
      <c r="D35" s="372" t="s">
        <v>229</v>
      </c>
      <c r="E35" s="683" t="s">
        <v>364</v>
      </c>
      <c r="F35" s="684"/>
      <c r="G35" s="413">
        <f>SUM('Actual MH (CWP)'!G39,'Actual MH (CWP)'!I39,'Actual MH (CWP)'!K39,'Actual MH (CWP)'!M39,'Actual MH (CWP)'!O39,'Actual MH (CWP)'!Q39)</f>
        <v>0</v>
      </c>
      <c r="H35" s="414">
        <f>SUM('Actual MH (CWP)'!H39,'Actual MH (CWP)'!J39,'Actual MH (CWP)'!L39,'Actual MH (CWP)'!N39,'Actual MH (CWP)'!P39,'Actual MH (CWP)'!R39)</f>
        <v>0</v>
      </c>
      <c r="I35" s="415">
        <f>SUM('Actual MH (CWP)'!S39,'Actual MH (CWP)'!U39,'Actual MH (CWP)'!W39,'Actual MH (CWP)'!Y39,'Actual MH (CWP)'!AA39,'Actual MH (CWP)'!AC39)</f>
        <v>0</v>
      </c>
      <c r="J35" s="414">
        <f>SUM('Actual MH (CWP)'!T39,'Actual MH (CWP)'!V39,'Actual MH (CWP)'!X39,'Actual MH (CWP)'!Z39,'Actual MH (CWP)'!AB39,'Actual MH (CWP)'!AD39)</f>
        <v>0</v>
      </c>
      <c r="K35" s="415">
        <f>SUM('Actual MH (CWP)'!AE39,'Actual MH (CWP)'!AG39,'Actual MH (CWP)'!AI39,'Actual MH (CWP)'!AK39,'Actual MH (CWP)'!AM39,'Actual MH (CWP)'!AO39)</f>
        <v>0</v>
      </c>
      <c r="L35" s="414">
        <f>SUM('Actual MH (CWP)'!AF39,'Actual MH (CWP)'!AH39,'Actual MH (CWP)'!AJ39,'Actual MH (CWP)'!AL39,'Actual MH (CWP)'!AN39,'Actual MH (CWP)'!AP39)</f>
        <v>0</v>
      </c>
      <c r="M35" s="415">
        <f>SUM('Actual MH (CWP)'!AQ39,'Actual MH (CWP)'!AS39,'Actual MH (CWP)'!AU39,'Actual MH (CWP)'!AW39,'Actual MH (CWP)'!AY39,'Actual MH (CWP)'!BA39)</f>
        <v>0</v>
      </c>
      <c r="N35" s="414">
        <f>SUM('Actual MH (CWP)'!AR39,'Actual MH (CWP)'!AT39,'Actual MH (CWP)'!AV39,'Actual MH (CWP)'!AX39,'Actual MH (CWP)'!AZ39,'Actual MH (CWP)'!BB39)</f>
        <v>0</v>
      </c>
      <c r="O35" s="415">
        <f>SUM('Actual MH (CWP)'!BC39,'Actual MH (CWP)'!BE39,'Actual MH (CWP)'!BG39,'Actual MH (CWP)'!BI39,'Actual MH (CWP)'!BK39,'Actual MH (CWP)'!BM39)</f>
        <v>0</v>
      </c>
      <c r="P35" s="414">
        <f>SUM('Actual MH (CWP)'!BD39,'Actual MH (CWP)'!BF39,'Actual MH (CWP)'!BH39,'Actual MH (CWP)'!BJ39,'Actual MH (CWP)'!BL39,'Actual MH (CWP)'!BN39)</f>
        <v>0</v>
      </c>
      <c r="Q35" s="415">
        <f>SUM('Actual MH (CWP)'!BO39,'Actual MH (CWP)'!BQ39,'Actual MH (CWP)'!BS39,'Actual MH (CWP)'!BU39,'Actual MH (CWP)'!BW39,'Actual MH (CWP)'!BY39)</f>
        <v>0</v>
      </c>
      <c r="R35" s="414">
        <f>SUM('Actual MH (CWP)'!BP39,'Actual MH (CWP)'!BR39,'Actual MH (CWP)'!BT39,'Actual MH (CWP)'!BV39,'Actual MH (CWP)'!BX39,'Actual MH (CWP)'!BZ39)</f>
        <v>0</v>
      </c>
      <c r="S35" s="415">
        <f>SUM('Actual MH (CWP)'!CA39,'Actual MH (CWP)'!CC39,'Actual MH (CWP)'!CE39,'Actual MH (CWP)'!CG39,'Actual MH (CWP)'!CI39,'Actual MH (CWP)'!CK39)</f>
        <v>0</v>
      </c>
      <c r="T35" s="414">
        <f>SUM('Actual MH (CWP)'!CB39,'Actual MH (CWP)'!CD39,'Actual MH (CWP)'!CF39,'Actual MH (CWP)'!CH39,'Actual MH (CWP)'!CJ39,'Actual MH (CWP)'!CL39)</f>
        <v>0</v>
      </c>
      <c r="U35" s="416">
        <f t="shared" si="0"/>
        <v>0</v>
      </c>
      <c r="V35" s="416">
        <f>'Actual MH (CWP)'!CY39</f>
        <v>0</v>
      </c>
    </row>
    <row r="36" spans="2:22">
      <c r="B36" s="44" t="str">
        <f t="shared" si="1"/>
        <v>17</v>
      </c>
      <c r="C36" s="664"/>
      <c r="D36" s="372" t="s">
        <v>230</v>
      </c>
      <c r="E36" s="683" t="s">
        <v>365</v>
      </c>
      <c r="F36" s="684"/>
      <c r="G36" s="413">
        <f>SUM('Actual MH (CWP)'!G40,'Actual MH (CWP)'!I40,'Actual MH (CWP)'!K40,'Actual MH (CWP)'!M40,'Actual MH (CWP)'!O40,'Actual MH (CWP)'!Q40)</f>
        <v>0</v>
      </c>
      <c r="H36" s="414">
        <f>SUM('Actual MH (CWP)'!H40,'Actual MH (CWP)'!J40,'Actual MH (CWP)'!L40,'Actual MH (CWP)'!N40,'Actual MH (CWP)'!P40,'Actual MH (CWP)'!R40)</f>
        <v>0</v>
      </c>
      <c r="I36" s="415">
        <f>SUM('Actual MH (CWP)'!S40,'Actual MH (CWP)'!U40,'Actual MH (CWP)'!W40,'Actual MH (CWP)'!Y40,'Actual MH (CWP)'!AA40,'Actual MH (CWP)'!AC40)</f>
        <v>0</v>
      </c>
      <c r="J36" s="414">
        <f>SUM('Actual MH (CWP)'!T40,'Actual MH (CWP)'!V40,'Actual MH (CWP)'!X40,'Actual MH (CWP)'!Z40,'Actual MH (CWP)'!AB40,'Actual MH (CWP)'!AD40)</f>
        <v>0</v>
      </c>
      <c r="K36" s="415">
        <f>SUM('Actual MH (CWP)'!AE40,'Actual MH (CWP)'!AG40,'Actual MH (CWP)'!AI40,'Actual MH (CWP)'!AK40,'Actual MH (CWP)'!AM40,'Actual MH (CWP)'!AO40)</f>
        <v>0</v>
      </c>
      <c r="L36" s="414">
        <f>SUM('Actual MH (CWP)'!AF40,'Actual MH (CWP)'!AH40,'Actual MH (CWP)'!AJ40,'Actual MH (CWP)'!AL40,'Actual MH (CWP)'!AN40,'Actual MH (CWP)'!AP40)</f>
        <v>0</v>
      </c>
      <c r="M36" s="415">
        <f>SUM('Actual MH (CWP)'!AQ40,'Actual MH (CWP)'!AS40,'Actual MH (CWP)'!AU40,'Actual MH (CWP)'!AW40,'Actual MH (CWP)'!AY40,'Actual MH (CWP)'!BA40)</f>
        <v>0</v>
      </c>
      <c r="N36" s="414">
        <f>SUM('Actual MH (CWP)'!AR40,'Actual MH (CWP)'!AT40,'Actual MH (CWP)'!AV40,'Actual MH (CWP)'!AX40,'Actual MH (CWP)'!AZ40,'Actual MH (CWP)'!BB40)</f>
        <v>0</v>
      </c>
      <c r="O36" s="415">
        <f>SUM('Actual MH (CWP)'!BC40,'Actual MH (CWP)'!BE40,'Actual MH (CWP)'!BG40,'Actual MH (CWP)'!BI40,'Actual MH (CWP)'!BK40,'Actual MH (CWP)'!BM40)</f>
        <v>0</v>
      </c>
      <c r="P36" s="414">
        <f>SUM('Actual MH (CWP)'!BD40,'Actual MH (CWP)'!BF40,'Actual MH (CWP)'!BH40,'Actual MH (CWP)'!BJ40,'Actual MH (CWP)'!BL40,'Actual MH (CWP)'!BN40)</f>
        <v>0</v>
      </c>
      <c r="Q36" s="415">
        <f>SUM('Actual MH (CWP)'!BO40,'Actual MH (CWP)'!BQ40,'Actual MH (CWP)'!BS40,'Actual MH (CWP)'!BU40,'Actual MH (CWP)'!BW40,'Actual MH (CWP)'!BY40)</f>
        <v>0</v>
      </c>
      <c r="R36" s="414">
        <f>SUM('Actual MH (CWP)'!BP40,'Actual MH (CWP)'!BR40,'Actual MH (CWP)'!BT40,'Actual MH (CWP)'!BV40,'Actual MH (CWP)'!BX40,'Actual MH (CWP)'!BZ40)</f>
        <v>0</v>
      </c>
      <c r="S36" s="415">
        <f>SUM('Actual MH (CWP)'!CA40,'Actual MH (CWP)'!CC40,'Actual MH (CWP)'!CE40,'Actual MH (CWP)'!CG40,'Actual MH (CWP)'!CI40,'Actual MH (CWP)'!CK40)</f>
        <v>0</v>
      </c>
      <c r="T36" s="414">
        <f>SUM('Actual MH (CWP)'!CB40,'Actual MH (CWP)'!CD40,'Actual MH (CWP)'!CF40,'Actual MH (CWP)'!CH40,'Actual MH (CWP)'!CJ40,'Actual MH (CWP)'!CL40)</f>
        <v>0</v>
      </c>
      <c r="U36" s="416">
        <f t="shared" si="0"/>
        <v>0</v>
      </c>
      <c r="V36" s="416">
        <f>'Actual MH (CWP)'!CY40</f>
        <v>0</v>
      </c>
    </row>
    <row r="37" spans="2:22">
      <c r="B37" s="44" t="str">
        <f t="shared" si="1"/>
        <v>17</v>
      </c>
      <c r="C37" s="664"/>
      <c r="D37" s="372" t="s">
        <v>231</v>
      </c>
      <c r="E37" s="683" t="s">
        <v>366</v>
      </c>
      <c r="F37" s="684"/>
      <c r="G37" s="413">
        <f>SUM('Actual MH (CWP)'!G41,'Actual MH (CWP)'!I41,'Actual MH (CWP)'!K41,'Actual MH (CWP)'!M41,'Actual MH (CWP)'!O41,'Actual MH (CWP)'!Q41)</f>
        <v>0</v>
      </c>
      <c r="H37" s="414">
        <f>SUM('Actual MH (CWP)'!H41,'Actual MH (CWP)'!J41,'Actual MH (CWP)'!L41,'Actual MH (CWP)'!N41,'Actual MH (CWP)'!P41,'Actual MH (CWP)'!R41)</f>
        <v>0</v>
      </c>
      <c r="I37" s="415">
        <f>SUM('Actual MH (CWP)'!S41,'Actual MH (CWP)'!U41,'Actual MH (CWP)'!W41,'Actual MH (CWP)'!Y41,'Actual MH (CWP)'!AA41,'Actual MH (CWP)'!AC41)</f>
        <v>0</v>
      </c>
      <c r="J37" s="414">
        <f>SUM('Actual MH (CWP)'!T41,'Actual MH (CWP)'!V41,'Actual MH (CWP)'!X41,'Actual MH (CWP)'!Z41,'Actual MH (CWP)'!AB41,'Actual MH (CWP)'!AD41)</f>
        <v>0</v>
      </c>
      <c r="K37" s="415">
        <f>SUM('Actual MH (CWP)'!AE41,'Actual MH (CWP)'!AG41,'Actual MH (CWP)'!AI41,'Actual MH (CWP)'!AK41,'Actual MH (CWP)'!AM41,'Actual MH (CWP)'!AO41)</f>
        <v>0</v>
      </c>
      <c r="L37" s="414">
        <f>SUM('Actual MH (CWP)'!AF41,'Actual MH (CWP)'!AH41,'Actual MH (CWP)'!AJ41,'Actual MH (CWP)'!AL41,'Actual MH (CWP)'!AN41,'Actual MH (CWP)'!AP41)</f>
        <v>0</v>
      </c>
      <c r="M37" s="415">
        <f>SUM('Actual MH (CWP)'!AQ41,'Actual MH (CWP)'!AS41,'Actual MH (CWP)'!AU41,'Actual MH (CWP)'!AW41,'Actual MH (CWP)'!AY41,'Actual MH (CWP)'!BA41)</f>
        <v>0</v>
      </c>
      <c r="N37" s="414">
        <f>SUM('Actual MH (CWP)'!AR41,'Actual MH (CWP)'!AT41,'Actual MH (CWP)'!AV41,'Actual MH (CWP)'!AX41,'Actual MH (CWP)'!AZ41,'Actual MH (CWP)'!BB41)</f>
        <v>0</v>
      </c>
      <c r="O37" s="415">
        <f>SUM('Actual MH (CWP)'!BC41,'Actual MH (CWP)'!BE41,'Actual MH (CWP)'!BG41,'Actual MH (CWP)'!BI41,'Actual MH (CWP)'!BK41,'Actual MH (CWP)'!BM41)</f>
        <v>0</v>
      </c>
      <c r="P37" s="414">
        <f>SUM('Actual MH (CWP)'!BD41,'Actual MH (CWP)'!BF41,'Actual MH (CWP)'!BH41,'Actual MH (CWP)'!BJ41,'Actual MH (CWP)'!BL41,'Actual MH (CWP)'!BN41)</f>
        <v>0</v>
      </c>
      <c r="Q37" s="415">
        <f>SUM('Actual MH (CWP)'!BO41,'Actual MH (CWP)'!BQ41,'Actual MH (CWP)'!BS41,'Actual MH (CWP)'!BU41,'Actual MH (CWP)'!BW41,'Actual MH (CWP)'!BY41)</f>
        <v>0</v>
      </c>
      <c r="R37" s="414">
        <f>SUM('Actual MH (CWP)'!BP41,'Actual MH (CWP)'!BR41,'Actual MH (CWP)'!BT41,'Actual MH (CWP)'!BV41,'Actual MH (CWP)'!BX41,'Actual MH (CWP)'!BZ41)</f>
        <v>0</v>
      </c>
      <c r="S37" s="415">
        <f>SUM('Actual MH (CWP)'!CA41,'Actual MH (CWP)'!CC41,'Actual MH (CWP)'!CE41,'Actual MH (CWP)'!CG41,'Actual MH (CWP)'!CI41,'Actual MH (CWP)'!CK41)</f>
        <v>0</v>
      </c>
      <c r="T37" s="414">
        <f>SUM('Actual MH (CWP)'!CB41,'Actual MH (CWP)'!CD41,'Actual MH (CWP)'!CF41,'Actual MH (CWP)'!CH41,'Actual MH (CWP)'!CJ41,'Actual MH (CWP)'!CL41)</f>
        <v>0</v>
      </c>
      <c r="U37" s="416">
        <f t="shared" si="0"/>
        <v>0</v>
      </c>
      <c r="V37" s="416">
        <f>'Actual MH (CWP)'!CY41</f>
        <v>0</v>
      </c>
    </row>
    <row r="38" spans="2:22">
      <c r="B38" s="44" t="str">
        <f t="shared" si="1"/>
        <v>17</v>
      </c>
      <c r="C38" s="664"/>
      <c r="D38" s="372" t="s">
        <v>232</v>
      </c>
      <c r="E38" s="683" t="s">
        <v>367</v>
      </c>
      <c r="F38" s="684"/>
      <c r="G38" s="413">
        <f>SUM('Actual MH (CWP)'!G42,'Actual MH (CWP)'!I42,'Actual MH (CWP)'!K42,'Actual MH (CWP)'!M42,'Actual MH (CWP)'!O42,'Actual MH (CWP)'!Q42)</f>
        <v>0</v>
      </c>
      <c r="H38" s="414">
        <f>SUM('Actual MH (CWP)'!H42,'Actual MH (CWP)'!J42,'Actual MH (CWP)'!L42,'Actual MH (CWP)'!N42,'Actual MH (CWP)'!P42,'Actual MH (CWP)'!R42)</f>
        <v>0</v>
      </c>
      <c r="I38" s="415">
        <f>SUM('Actual MH (CWP)'!S42,'Actual MH (CWP)'!U42,'Actual MH (CWP)'!W42,'Actual MH (CWP)'!Y42,'Actual MH (CWP)'!AA42,'Actual MH (CWP)'!AC42)</f>
        <v>0</v>
      </c>
      <c r="J38" s="414">
        <f>SUM('Actual MH (CWP)'!T42,'Actual MH (CWP)'!V42,'Actual MH (CWP)'!X42,'Actual MH (CWP)'!Z42,'Actual MH (CWP)'!AB42,'Actual MH (CWP)'!AD42)</f>
        <v>0</v>
      </c>
      <c r="K38" s="415">
        <f>SUM('Actual MH (CWP)'!AE42,'Actual MH (CWP)'!AG42,'Actual MH (CWP)'!AI42,'Actual MH (CWP)'!AK42,'Actual MH (CWP)'!AM42,'Actual MH (CWP)'!AO42)</f>
        <v>0</v>
      </c>
      <c r="L38" s="414">
        <f>SUM('Actual MH (CWP)'!AF42,'Actual MH (CWP)'!AH42,'Actual MH (CWP)'!AJ42,'Actual MH (CWP)'!AL42,'Actual MH (CWP)'!AN42,'Actual MH (CWP)'!AP42)</f>
        <v>0</v>
      </c>
      <c r="M38" s="415">
        <f>SUM('Actual MH (CWP)'!AQ42,'Actual MH (CWP)'!AS42,'Actual MH (CWP)'!AU42,'Actual MH (CWP)'!AW42,'Actual MH (CWP)'!AY42,'Actual MH (CWP)'!BA42)</f>
        <v>0</v>
      </c>
      <c r="N38" s="414">
        <f>SUM('Actual MH (CWP)'!AR42,'Actual MH (CWP)'!AT42,'Actual MH (CWP)'!AV42,'Actual MH (CWP)'!AX42,'Actual MH (CWP)'!AZ42,'Actual MH (CWP)'!BB42)</f>
        <v>0</v>
      </c>
      <c r="O38" s="415">
        <f>SUM('Actual MH (CWP)'!BC42,'Actual MH (CWP)'!BE42,'Actual MH (CWP)'!BG42,'Actual MH (CWP)'!BI42,'Actual MH (CWP)'!BK42,'Actual MH (CWP)'!BM42)</f>
        <v>0</v>
      </c>
      <c r="P38" s="414">
        <f>SUM('Actual MH (CWP)'!BD42,'Actual MH (CWP)'!BF42,'Actual MH (CWP)'!BH42,'Actual MH (CWP)'!BJ42,'Actual MH (CWP)'!BL42,'Actual MH (CWP)'!BN42)</f>
        <v>0</v>
      </c>
      <c r="Q38" s="415">
        <f>SUM('Actual MH (CWP)'!BO42,'Actual MH (CWP)'!BQ42,'Actual MH (CWP)'!BS42,'Actual MH (CWP)'!BU42,'Actual MH (CWP)'!BW42,'Actual MH (CWP)'!BY42)</f>
        <v>0</v>
      </c>
      <c r="R38" s="414">
        <f>SUM('Actual MH (CWP)'!BP42,'Actual MH (CWP)'!BR42,'Actual MH (CWP)'!BT42,'Actual MH (CWP)'!BV42,'Actual MH (CWP)'!BX42,'Actual MH (CWP)'!BZ42)</f>
        <v>0</v>
      </c>
      <c r="S38" s="415">
        <f>SUM('Actual MH (CWP)'!CA42,'Actual MH (CWP)'!CC42,'Actual MH (CWP)'!CE42,'Actual MH (CWP)'!CG42,'Actual MH (CWP)'!CI42,'Actual MH (CWP)'!CK42)</f>
        <v>0</v>
      </c>
      <c r="T38" s="414">
        <f>SUM('Actual MH (CWP)'!CB42,'Actual MH (CWP)'!CD42,'Actual MH (CWP)'!CF42,'Actual MH (CWP)'!CH42,'Actual MH (CWP)'!CJ42,'Actual MH (CWP)'!CL42)</f>
        <v>0</v>
      </c>
      <c r="U38" s="416">
        <f t="shared" si="0"/>
        <v>0</v>
      </c>
      <c r="V38" s="416">
        <f>'Actual MH (CWP)'!CY42</f>
        <v>0</v>
      </c>
    </row>
    <row r="39" spans="2:22">
      <c r="B39" s="44" t="str">
        <f t="shared" si="1"/>
        <v>17</v>
      </c>
      <c r="C39" s="664"/>
      <c r="D39" s="372" t="s">
        <v>233</v>
      </c>
      <c r="E39" s="683" t="s">
        <v>368</v>
      </c>
      <c r="F39" s="684"/>
      <c r="G39" s="413">
        <f>SUM('Actual MH (CWP)'!G43,'Actual MH (CWP)'!I43,'Actual MH (CWP)'!K43,'Actual MH (CWP)'!M43,'Actual MH (CWP)'!O43,'Actual MH (CWP)'!Q43)</f>
        <v>0</v>
      </c>
      <c r="H39" s="414">
        <f>SUM('Actual MH (CWP)'!H43,'Actual MH (CWP)'!J43,'Actual MH (CWP)'!L43,'Actual MH (CWP)'!N43,'Actual MH (CWP)'!P43,'Actual MH (CWP)'!R43)</f>
        <v>0</v>
      </c>
      <c r="I39" s="415">
        <f>SUM('Actual MH (CWP)'!S43,'Actual MH (CWP)'!U43,'Actual MH (CWP)'!W43,'Actual MH (CWP)'!Y43,'Actual MH (CWP)'!AA43,'Actual MH (CWP)'!AC43)</f>
        <v>0</v>
      </c>
      <c r="J39" s="414">
        <f>SUM('Actual MH (CWP)'!T43,'Actual MH (CWP)'!V43,'Actual MH (CWP)'!X43,'Actual MH (CWP)'!Z43,'Actual MH (CWP)'!AB43,'Actual MH (CWP)'!AD43)</f>
        <v>0</v>
      </c>
      <c r="K39" s="415">
        <f>SUM('Actual MH (CWP)'!AE43,'Actual MH (CWP)'!AG43,'Actual MH (CWP)'!AI43,'Actual MH (CWP)'!AK43,'Actual MH (CWP)'!AM43,'Actual MH (CWP)'!AO43)</f>
        <v>0</v>
      </c>
      <c r="L39" s="414">
        <f>SUM('Actual MH (CWP)'!AF43,'Actual MH (CWP)'!AH43,'Actual MH (CWP)'!AJ43,'Actual MH (CWP)'!AL43,'Actual MH (CWP)'!AN43,'Actual MH (CWP)'!AP43)</f>
        <v>0</v>
      </c>
      <c r="M39" s="415">
        <f>SUM('Actual MH (CWP)'!AQ43,'Actual MH (CWP)'!AS43,'Actual MH (CWP)'!AU43,'Actual MH (CWP)'!AW43,'Actual MH (CWP)'!AY43,'Actual MH (CWP)'!BA43)</f>
        <v>0</v>
      </c>
      <c r="N39" s="414">
        <f>SUM('Actual MH (CWP)'!AR43,'Actual MH (CWP)'!AT43,'Actual MH (CWP)'!AV43,'Actual MH (CWP)'!AX43,'Actual MH (CWP)'!AZ43,'Actual MH (CWP)'!BB43)</f>
        <v>0</v>
      </c>
      <c r="O39" s="415">
        <f>SUM('Actual MH (CWP)'!BC43,'Actual MH (CWP)'!BE43,'Actual MH (CWP)'!BG43,'Actual MH (CWP)'!BI43,'Actual MH (CWP)'!BK43,'Actual MH (CWP)'!BM43)</f>
        <v>0</v>
      </c>
      <c r="P39" s="414">
        <f>SUM('Actual MH (CWP)'!BD43,'Actual MH (CWP)'!BF43,'Actual MH (CWP)'!BH43,'Actual MH (CWP)'!BJ43,'Actual MH (CWP)'!BL43,'Actual MH (CWP)'!BN43)</f>
        <v>0</v>
      </c>
      <c r="Q39" s="415">
        <f>SUM('Actual MH (CWP)'!BO43,'Actual MH (CWP)'!BQ43,'Actual MH (CWP)'!BS43,'Actual MH (CWP)'!BU43,'Actual MH (CWP)'!BW43,'Actual MH (CWP)'!BY43)</f>
        <v>0</v>
      </c>
      <c r="R39" s="414">
        <f>SUM('Actual MH (CWP)'!BP43,'Actual MH (CWP)'!BR43,'Actual MH (CWP)'!BT43,'Actual MH (CWP)'!BV43,'Actual MH (CWP)'!BX43,'Actual MH (CWP)'!BZ43)</f>
        <v>0</v>
      </c>
      <c r="S39" s="415">
        <f>SUM('Actual MH (CWP)'!CA43,'Actual MH (CWP)'!CC43,'Actual MH (CWP)'!CE43,'Actual MH (CWP)'!CG43,'Actual MH (CWP)'!CI43,'Actual MH (CWP)'!CK43)</f>
        <v>0</v>
      </c>
      <c r="T39" s="414">
        <f>SUM('Actual MH (CWP)'!CB43,'Actual MH (CWP)'!CD43,'Actual MH (CWP)'!CF43,'Actual MH (CWP)'!CH43,'Actual MH (CWP)'!CJ43,'Actual MH (CWP)'!CL43)</f>
        <v>0</v>
      </c>
      <c r="U39" s="416">
        <f t="shared" si="0"/>
        <v>0</v>
      </c>
      <c r="V39" s="416">
        <f>'Actual MH (CWP)'!CY43</f>
        <v>0</v>
      </c>
    </row>
    <row r="40" spans="2:22">
      <c r="B40" s="44" t="str">
        <f t="shared" si="1"/>
        <v>17</v>
      </c>
      <c r="C40" s="664"/>
      <c r="D40" s="372" t="s">
        <v>234</v>
      </c>
      <c r="E40" s="683" t="s">
        <v>369</v>
      </c>
      <c r="F40" s="684"/>
      <c r="G40" s="413">
        <f>SUM('Actual MH (CWP)'!G44,'Actual MH (CWP)'!I44,'Actual MH (CWP)'!K44,'Actual MH (CWP)'!M44,'Actual MH (CWP)'!O44,'Actual MH (CWP)'!Q44)</f>
        <v>0</v>
      </c>
      <c r="H40" s="414">
        <f>SUM('Actual MH (CWP)'!H44,'Actual MH (CWP)'!J44,'Actual MH (CWP)'!L44,'Actual MH (CWP)'!N44,'Actual MH (CWP)'!P44,'Actual MH (CWP)'!R44)</f>
        <v>0</v>
      </c>
      <c r="I40" s="415">
        <f>SUM('Actual MH (CWP)'!S44,'Actual MH (CWP)'!U44,'Actual MH (CWP)'!W44,'Actual MH (CWP)'!Y44,'Actual MH (CWP)'!AA44,'Actual MH (CWP)'!AC44)</f>
        <v>0</v>
      </c>
      <c r="J40" s="414">
        <f>SUM('Actual MH (CWP)'!T44,'Actual MH (CWP)'!V44,'Actual MH (CWP)'!X44,'Actual MH (CWP)'!Z44,'Actual MH (CWP)'!AB44,'Actual MH (CWP)'!AD44)</f>
        <v>0</v>
      </c>
      <c r="K40" s="415">
        <f>SUM('Actual MH (CWP)'!AE44,'Actual MH (CWP)'!AG44,'Actual MH (CWP)'!AI44,'Actual MH (CWP)'!AK44,'Actual MH (CWP)'!AM44,'Actual MH (CWP)'!AO44)</f>
        <v>0</v>
      </c>
      <c r="L40" s="414">
        <f>SUM('Actual MH (CWP)'!AF44,'Actual MH (CWP)'!AH44,'Actual MH (CWP)'!AJ44,'Actual MH (CWP)'!AL44,'Actual MH (CWP)'!AN44,'Actual MH (CWP)'!AP44)</f>
        <v>0</v>
      </c>
      <c r="M40" s="415">
        <f>SUM('Actual MH (CWP)'!AQ44,'Actual MH (CWP)'!AS44,'Actual MH (CWP)'!AU44,'Actual MH (CWP)'!AW44,'Actual MH (CWP)'!AY44,'Actual MH (CWP)'!BA44)</f>
        <v>0</v>
      </c>
      <c r="N40" s="414">
        <f>SUM('Actual MH (CWP)'!AR44,'Actual MH (CWP)'!AT44,'Actual MH (CWP)'!AV44,'Actual MH (CWP)'!AX44,'Actual MH (CWP)'!AZ44,'Actual MH (CWP)'!BB44)</f>
        <v>0</v>
      </c>
      <c r="O40" s="415">
        <f>SUM('Actual MH (CWP)'!BC44,'Actual MH (CWP)'!BE44,'Actual MH (CWP)'!BG44,'Actual MH (CWP)'!BI44,'Actual MH (CWP)'!BK44,'Actual MH (CWP)'!BM44)</f>
        <v>0</v>
      </c>
      <c r="P40" s="414">
        <f>SUM('Actual MH (CWP)'!BD44,'Actual MH (CWP)'!BF44,'Actual MH (CWP)'!BH44,'Actual MH (CWP)'!BJ44,'Actual MH (CWP)'!BL44,'Actual MH (CWP)'!BN44)</f>
        <v>0</v>
      </c>
      <c r="Q40" s="415">
        <f>SUM('Actual MH (CWP)'!BO44,'Actual MH (CWP)'!BQ44,'Actual MH (CWP)'!BS44,'Actual MH (CWP)'!BU44,'Actual MH (CWP)'!BW44,'Actual MH (CWP)'!BY44)</f>
        <v>0</v>
      </c>
      <c r="R40" s="414">
        <f>SUM('Actual MH (CWP)'!BP44,'Actual MH (CWP)'!BR44,'Actual MH (CWP)'!BT44,'Actual MH (CWP)'!BV44,'Actual MH (CWP)'!BX44,'Actual MH (CWP)'!BZ44)</f>
        <v>0</v>
      </c>
      <c r="S40" s="415">
        <f>SUM('Actual MH (CWP)'!CA44,'Actual MH (CWP)'!CC44,'Actual MH (CWP)'!CE44,'Actual MH (CWP)'!CG44,'Actual MH (CWP)'!CI44,'Actual MH (CWP)'!CK44)</f>
        <v>0</v>
      </c>
      <c r="T40" s="414">
        <f>SUM('Actual MH (CWP)'!CB44,'Actual MH (CWP)'!CD44,'Actual MH (CWP)'!CF44,'Actual MH (CWP)'!CH44,'Actual MH (CWP)'!CJ44,'Actual MH (CWP)'!CL44)</f>
        <v>0</v>
      </c>
      <c r="U40" s="416">
        <f t="shared" ref="U40:U71" si="2">SUM(H40,J40,L40,N40,P40,R40,T40)</f>
        <v>0</v>
      </c>
      <c r="V40" s="416">
        <f>'Actual MH (CWP)'!CY44</f>
        <v>0</v>
      </c>
    </row>
    <row r="41" spans="2:22">
      <c r="B41" s="44" t="str">
        <f t="shared" si="1"/>
        <v>17</v>
      </c>
      <c r="C41" s="664"/>
      <c r="D41" s="372" t="s">
        <v>235</v>
      </c>
      <c r="E41" s="683" t="s">
        <v>370</v>
      </c>
      <c r="F41" s="684"/>
      <c r="G41" s="413">
        <f>SUM('Actual MH (CWP)'!G45,'Actual MH (CWP)'!I45,'Actual MH (CWP)'!K45,'Actual MH (CWP)'!M45,'Actual MH (CWP)'!O45,'Actual MH (CWP)'!Q45)</f>
        <v>0</v>
      </c>
      <c r="H41" s="414">
        <f>SUM('Actual MH (CWP)'!H45,'Actual MH (CWP)'!J45,'Actual MH (CWP)'!L45,'Actual MH (CWP)'!N45,'Actual MH (CWP)'!P45,'Actual MH (CWP)'!R45)</f>
        <v>0</v>
      </c>
      <c r="I41" s="415">
        <f>SUM('Actual MH (CWP)'!S45,'Actual MH (CWP)'!U45,'Actual MH (CWP)'!W45,'Actual MH (CWP)'!Y45,'Actual MH (CWP)'!AA45,'Actual MH (CWP)'!AC45)</f>
        <v>0</v>
      </c>
      <c r="J41" s="414">
        <f>SUM('Actual MH (CWP)'!T45,'Actual MH (CWP)'!V45,'Actual MH (CWP)'!X45,'Actual MH (CWP)'!Z45,'Actual MH (CWP)'!AB45,'Actual MH (CWP)'!AD45)</f>
        <v>0</v>
      </c>
      <c r="K41" s="415">
        <f>SUM('Actual MH (CWP)'!AE45,'Actual MH (CWP)'!AG45,'Actual MH (CWP)'!AI45,'Actual MH (CWP)'!AK45,'Actual MH (CWP)'!AM45,'Actual MH (CWP)'!AO45)</f>
        <v>0</v>
      </c>
      <c r="L41" s="414">
        <f>SUM('Actual MH (CWP)'!AF45,'Actual MH (CWP)'!AH45,'Actual MH (CWP)'!AJ45,'Actual MH (CWP)'!AL45,'Actual MH (CWP)'!AN45,'Actual MH (CWP)'!AP45)</f>
        <v>0</v>
      </c>
      <c r="M41" s="415">
        <f>SUM('Actual MH (CWP)'!AQ45,'Actual MH (CWP)'!AS45,'Actual MH (CWP)'!AU45,'Actual MH (CWP)'!AW45,'Actual MH (CWP)'!AY45,'Actual MH (CWP)'!BA45)</f>
        <v>0</v>
      </c>
      <c r="N41" s="414">
        <f>SUM('Actual MH (CWP)'!AR45,'Actual MH (CWP)'!AT45,'Actual MH (CWP)'!AV45,'Actual MH (CWP)'!AX45,'Actual MH (CWP)'!AZ45,'Actual MH (CWP)'!BB45)</f>
        <v>0</v>
      </c>
      <c r="O41" s="415">
        <f>SUM('Actual MH (CWP)'!BC45,'Actual MH (CWP)'!BE45,'Actual MH (CWP)'!BG45,'Actual MH (CWP)'!BI45,'Actual MH (CWP)'!BK45,'Actual MH (CWP)'!BM45)</f>
        <v>0</v>
      </c>
      <c r="P41" s="414">
        <f>SUM('Actual MH (CWP)'!BD45,'Actual MH (CWP)'!BF45,'Actual MH (CWP)'!BH45,'Actual MH (CWP)'!BJ45,'Actual MH (CWP)'!BL45,'Actual MH (CWP)'!BN45)</f>
        <v>0</v>
      </c>
      <c r="Q41" s="415">
        <f>SUM('Actual MH (CWP)'!BO45,'Actual MH (CWP)'!BQ45,'Actual MH (CWP)'!BS45,'Actual MH (CWP)'!BU45,'Actual MH (CWP)'!BW45,'Actual MH (CWP)'!BY45)</f>
        <v>0</v>
      </c>
      <c r="R41" s="414">
        <f>SUM('Actual MH (CWP)'!BP45,'Actual MH (CWP)'!BR45,'Actual MH (CWP)'!BT45,'Actual MH (CWP)'!BV45,'Actual MH (CWP)'!BX45,'Actual MH (CWP)'!BZ45)</f>
        <v>0</v>
      </c>
      <c r="S41" s="415">
        <f>SUM('Actual MH (CWP)'!CA45,'Actual MH (CWP)'!CC45,'Actual MH (CWP)'!CE45,'Actual MH (CWP)'!CG45,'Actual MH (CWP)'!CI45,'Actual MH (CWP)'!CK45)</f>
        <v>0</v>
      </c>
      <c r="T41" s="414">
        <f>SUM('Actual MH (CWP)'!CB45,'Actual MH (CWP)'!CD45,'Actual MH (CWP)'!CF45,'Actual MH (CWP)'!CH45,'Actual MH (CWP)'!CJ45,'Actual MH (CWP)'!CL45)</f>
        <v>0</v>
      </c>
      <c r="U41" s="416">
        <f t="shared" si="2"/>
        <v>0</v>
      </c>
      <c r="V41" s="416">
        <f>'Actual MH (CWP)'!CY45</f>
        <v>0</v>
      </c>
    </row>
    <row r="42" spans="2:22">
      <c r="B42" s="44" t="str">
        <f t="shared" si="1"/>
        <v>17</v>
      </c>
      <c r="C42" s="664"/>
      <c r="D42" s="372" t="s">
        <v>236</v>
      </c>
      <c r="E42" s="683" t="s">
        <v>371</v>
      </c>
      <c r="F42" s="684"/>
      <c r="G42" s="413">
        <f>SUM('Actual MH (CWP)'!G46,'Actual MH (CWP)'!I46,'Actual MH (CWP)'!K46,'Actual MH (CWP)'!M46,'Actual MH (CWP)'!O46,'Actual MH (CWP)'!Q46)</f>
        <v>0</v>
      </c>
      <c r="H42" s="414">
        <f>SUM('Actual MH (CWP)'!H46,'Actual MH (CWP)'!J46,'Actual MH (CWP)'!L46,'Actual MH (CWP)'!N46,'Actual MH (CWP)'!P46,'Actual MH (CWP)'!R46)</f>
        <v>0</v>
      </c>
      <c r="I42" s="415">
        <f>SUM('Actual MH (CWP)'!S46,'Actual MH (CWP)'!U46,'Actual MH (CWP)'!W46,'Actual MH (CWP)'!Y46,'Actual MH (CWP)'!AA46,'Actual MH (CWP)'!AC46)</f>
        <v>0</v>
      </c>
      <c r="J42" s="414">
        <f>SUM('Actual MH (CWP)'!T46,'Actual MH (CWP)'!V46,'Actual MH (CWP)'!X46,'Actual MH (CWP)'!Z46,'Actual MH (CWP)'!AB46,'Actual MH (CWP)'!AD46)</f>
        <v>0</v>
      </c>
      <c r="K42" s="415">
        <f>SUM('Actual MH (CWP)'!AE46,'Actual MH (CWP)'!AG46,'Actual MH (CWP)'!AI46,'Actual MH (CWP)'!AK46,'Actual MH (CWP)'!AM46,'Actual MH (CWP)'!AO46)</f>
        <v>0</v>
      </c>
      <c r="L42" s="414">
        <f>SUM('Actual MH (CWP)'!AF46,'Actual MH (CWP)'!AH46,'Actual MH (CWP)'!AJ46,'Actual MH (CWP)'!AL46,'Actual MH (CWP)'!AN46,'Actual MH (CWP)'!AP46)</f>
        <v>0</v>
      </c>
      <c r="M42" s="415">
        <f>SUM('Actual MH (CWP)'!AQ46,'Actual MH (CWP)'!AS46,'Actual MH (CWP)'!AU46,'Actual MH (CWP)'!AW46,'Actual MH (CWP)'!AY46,'Actual MH (CWP)'!BA46)</f>
        <v>0</v>
      </c>
      <c r="N42" s="414">
        <f>SUM('Actual MH (CWP)'!AR46,'Actual MH (CWP)'!AT46,'Actual MH (CWP)'!AV46,'Actual MH (CWP)'!AX46,'Actual MH (CWP)'!AZ46,'Actual MH (CWP)'!BB46)</f>
        <v>0</v>
      </c>
      <c r="O42" s="415">
        <f>SUM('Actual MH (CWP)'!BC46,'Actual MH (CWP)'!BE46,'Actual MH (CWP)'!BG46,'Actual MH (CWP)'!BI46,'Actual MH (CWP)'!BK46,'Actual MH (CWP)'!BM46)</f>
        <v>0</v>
      </c>
      <c r="P42" s="414">
        <f>SUM('Actual MH (CWP)'!BD46,'Actual MH (CWP)'!BF46,'Actual MH (CWP)'!BH46,'Actual MH (CWP)'!BJ46,'Actual MH (CWP)'!BL46,'Actual MH (CWP)'!BN46)</f>
        <v>0</v>
      </c>
      <c r="Q42" s="415">
        <f>SUM('Actual MH (CWP)'!BO46,'Actual MH (CWP)'!BQ46,'Actual MH (CWP)'!BS46,'Actual MH (CWP)'!BU46,'Actual MH (CWP)'!BW46,'Actual MH (CWP)'!BY46)</f>
        <v>0</v>
      </c>
      <c r="R42" s="414">
        <f>SUM('Actual MH (CWP)'!BP46,'Actual MH (CWP)'!BR46,'Actual MH (CWP)'!BT46,'Actual MH (CWP)'!BV46,'Actual MH (CWP)'!BX46,'Actual MH (CWP)'!BZ46)</f>
        <v>0</v>
      </c>
      <c r="S42" s="415">
        <f>SUM('Actual MH (CWP)'!CA46,'Actual MH (CWP)'!CC46,'Actual MH (CWP)'!CE46,'Actual MH (CWP)'!CG46,'Actual MH (CWP)'!CI46,'Actual MH (CWP)'!CK46)</f>
        <v>0</v>
      </c>
      <c r="T42" s="414">
        <f>SUM('Actual MH (CWP)'!CB46,'Actual MH (CWP)'!CD46,'Actual MH (CWP)'!CF46,'Actual MH (CWP)'!CH46,'Actual MH (CWP)'!CJ46,'Actual MH (CWP)'!CL46)</f>
        <v>0</v>
      </c>
      <c r="U42" s="416">
        <f t="shared" si="2"/>
        <v>0</v>
      </c>
      <c r="V42" s="416">
        <f>'Actual MH (CWP)'!CY46</f>
        <v>0</v>
      </c>
    </row>
    <row r="43" spans="2:22">
      <c r="B43" s="44" t="str">
        <f t="shared" si="1"/>
        <v>17</v>
      </c>
      <c r="C43" s="664"/>
      <c r="D43" s="372" t="s">
        <v>237</v>
      </c>
      <c r="E43" s="683" t="s">
        <v>372</v>
      </c>
      <c r="F43" s="684"/>
      <c r="G43" s="413">
        <f>SUM('Actual MH (CWP)'!G47,'Actual MH (CWP)'!I47,'Actual MH (CWP)'!K47,'Actual MH (CWP)'!M47,'Actual MH (CWP)'!O47,'Actual MH (CWP)'!Q47)</f>
        <v>0</v>
      </c>
      <c r="H43" s="414">
        <f>SUM('Actual MH (CWP)'!H47,'Actual MH (CWP)'!J47,'Actual MH (CWP)'!L47,'Actual MH (CWP)'!N47,'Actual MH (CWP)'!P47,'Actual MH (CWP)'!R47)</f>
        <v>0</v>
      </c>
      <c r="I43" s="415">
        <f>SUM('Actual MH (CWP)'!S47,'Actual MH (CWP)'!U47,'Actual MH (CWP)'!W47,'Actual MH (CWP)'!Y47,'Actual MH (CWP)'!AA47,'Actual MH (CWP)'!AC47)</f>
        <v>0</v>
      </c>
      <c r="J43" s="414">
        <f>SUM('Actual MH (CWP)'!T47,'Actual MH (CWP)'!V47,'Actual MH (CWP)'!X47,'Actual MH (CWP)'!Z47,'Actual MH (CWP)'!AB47,'Actual MH (CWP)'!AD47)</f>
        <v>0</v>
      </c>
      <c r="K43" s="415">
        <f>SUM('Actual MH (CWP)'!AE47,'Actual MH (CWP)'!AG47,'Actual MH (CWP)'!AI47,'Actual MH (CWP)'!AK47,'Actual MH (CWP)'!AM47,'Actual MH (CWP)'!AO47)</f>
        <v>0</v>
      </c>
      <c r="L43" s="414">
        <f>SUM('Actual MH (CWP)'!AF47,'Actual MH (CWP)'!AH47,'Actual MH (CWP)'!AJ47,'Actual MH (CWP)'!AL47,'Actual MH (CWP)'!AN47,'Actual MH (CWP)'!AP47)</f>
        <v>0</v>
      </c>
      <c r="M43" s="415">
        <f>SUM('Actual MH (CWP)'!AQ47,'Actual MH (CWP)'!AS47,'Actual MH (CWP)'!AU47,'Actual MH (CWP)'!AW47,'Actual MH (CWP)'!AY47,'Actual MH (CWP)'!BA47)</f>
        <v>0</v>
      </c>
      <c r="N43" s="414">
        <f>SUM('Actual MH (CWP)'!AR47,'Actual MH (CWP)'!AT47,'Actual MH (CWP)'!AV47,'Actual MH (CWP)'!AX47,'Actual MH (CWP)'!AZ47,'Actual MH (CWP)'!BB47)</f>
        <v>0</v>
      </c>
      <c r="O43" s="415">
        <f>SUM('Actual MH (CWP)'!BC47,'Actual MH (CWP)'!BE47,'Actual MH (CWP)'!BG47,'Actual MH (CWP)'!BI47,'Actual MH (CWP)'!BK47,'Actual MH (CWP)'!BM47)</f>
        <v>0</v>
      </c>
      <c r="P43" s="414">
        <f>SUM('Actual MH (CWP)'!BD47,'Actual MH (CWP)'!BF47,'Actual MH (CWP)'!BH47,'Actual MH (CWP)'!BJ47,'Actual MH (CWP)'!BL47,'Actual MH (CWP)'!BN47)</f>
        <v>0</v>
      </c>
      <c r="Q43" s="415">
        <f>SUM('Actual MH (CWP)'!BO47,'Actual MH (CWP)'!BQ47,'Actual MH (CWP)'!BS47,'Actual MH (CWP)'!BU47,'Actual MH (CWP)'!BW47,'Actual MH (CWP)'!BY47)</f>
        <v>0</v>
      </c>
      <c r="R43" s="414">
        <f>SUM('Actual MH (CWP)'!BP47,'Actual MH (CWP)'!BR47,'Actual MH (CWP)'!BT47,'Actual MH (CWP)'!BV47,'Actual MH (CWP)'!BX47,'Actual MH (CWP)'!BZ47)</f>
        <v>0</v>
      </c>
      <c r="S43" s="415">
        <f>SUM('Actual MH (CWP)'!CA47,'Actual MH (CWP)'!CC47,'Actual MH (CWP)'!CE47,'Actual MH (CWP)'!CG47,'Actual MH (CWP)'!CI47,'Actual MH (CWP)'!CK47)</f>
        <v>0</v>
      </c>
      <c r="T43" s="414">
        <f>SUM('Actual MH (CWP)'!CB47,'Actual MH (CWP)'!CD47,'Actual MH (CWP)'!CF47,'Actual MH (CWP)'!CH47,'Actual MH (CWP)'!CJ47,'Actual MH (CWP)'!CL47)</f>
        <v>0</v>
      </c>
      <c r="U43" s="416">
        <f t="shared" si="2"/>
        <v>0</v>
      </c>
      <c r="V43" s="416">
        <f>'Actual MH (CWP)'!CY47</f>
        <v>0</v>
      </c>
    </row>
    <row r="44" spans="2:22" ht="23.25" customHeight="1">
      <c r="B44" s="44" t="str">
        <f t="shared" si="1"/>
        <v>17</v>
      </c>
      <c r="C44" s="664"/>
      <c r="D44" s="372" t="s">
        <v>238</v>
      </c>
      <c r="E44" s="683" t="s">
        <v>373</v>
      </c>
      <c r="F44" s="684"/>
      <c r="G44" s="413">
        <f>SUM('Actual MH (CWP)'!G48,'Actual MH (CWP)'!I48,'Actual MH (CWP)'!K48,'Actual MH (CWP)'!M48,'Actual MH (CWP)'!O48,'Actual MH (CWP)'!Q48)</f>
        <v>0</v>
      </c>
      <c r="H44" s="414">
        <f>SUM('Actual MH (CWP)'!H48,'Actual MH (CWP)'!J48,'Actual MH (CWP)'!L48,'Actual MH (CWP)'!N48,'Actual MH (CWP)'!P48,'Actual MH (CWP)'!R48)</f>
        <v>0</v>
      </c>
      <c r="I44" s="415">
        <f>SUM('Actual MH (CWP)'!S48,'Actual MH (CWP)'!U48,'Actual MH (CWP)'!W48,'Actual MH (CWP)'!Y48,'Actual MH (CWP)'!AA48,'Actual MH (CWP)'!AC48)</f>
        <v>0</v>
      </c>
      <c r="J44" s="414">
        <f>SUM('Actual MH (CWP)'!T48,'Actual MH (CWP)'!V48,'Actual MH (CWP)'!X48,'Actual MH (CWP)'!Z48,'Actual MH (CWP)'!AB48,'Actual MH (CWP)'!AD48)</f>
        <v>0</v>
      </c>
      <c r="K44" s="415">
        <f>SUM('Actual MH (CWP)'!AE48,'Actual MH (CWP)'!AG48,'Actual MH (CWP)'!AI48,'Actual MH (CWP)'!AK48,'Actual MH (CWP)'!AM48,'Actual MH (CWP)'!AO48)</f>
        <v>0</v>
      </c>
      <c r="L44" s="414">
        <f>SUM('Actual MH (CWP)'!AF48,'Actual MH (CWP)'!AH48,'Actual MH (CWP)'!AJ48,'Actual MH (CWP)'!AL48,'Actual MH (CWP)'!AN48,'Actual MH (CWP)'!AP48)</f>
        <v>0</v>
      </c>
      <c r="M44" s="415">
        <f>SUM('Actual MH (CWP)'!AQ48,'Actual MH (CWP)'!AS48,'Actual MH (CWP)'!AU48,'Actual MH (CWP)'!AW48,'Actual MH (CWP)'!AY48,'Actual MH (CWP)'!BA48)</f>
        <v>0</v>
      </c>
      <c r="N44" s="414">
        <f>SUM('Actual MH (CWP)'!AR48,'Actual MH (CWP)'!AT48,'Actual MH (CWP)'!AV48,'Actual MH (CWP)'!AX48,'Actual MH (CWP)'!AZ48,'Actual MH (CWP)'!BB48)</f>
        <v>0</v>
      </c>
      <c r="O44" s="415">
        <f>SUM('Actual MH (CWP)'!BC48,'Actual MH (CWP)'!BE48,'Actual MH (CWP)'!BG48,'Actual MH (CWP)'!BI48,'Actual MH (CWP)'!BK48,'Actual MH (CWP)'!BM48)</f>
        <v>0</v>
      </c>
      <c r="P44" s="414">
        <f>SUM('Actual MH (CWP)'!BD48,'Actual MH (CWP)'!BF48,'Actual MH (CWP)'!BH48,'Actual MH (CWP)'!BJ48,'Actual MH (CWP)'!BL48,'Actual MH (CWP)'!BN48)</f>
        <v>0</v>
      </c>
      <c r="Q44" s="415">
        <f>SUM('Actual MH (CWP)'!BO48,'Actual MH (CWP)'!BQ48,'Actual MH (CWP)'!BS48,'Actual MH (CWP)'!BU48,'Actual MH (CWP)'!BW48,'Actual MH (CWP)'!BY48)</f>
        <v>0</v>
      </c>
      <c r="R44" s="414">
        <f>SUM('Actual MH (CWP)'!BP48,'Actual MH (CWP)'!BR48,'Actual MH (CWP)'!BT48,'Actual MH (CWP)'!BV48,'Actual MH (CWP)'!BX48,'Actual MH (CWP)'!BZ48)</f>
        <v>0</v>
      </c>
      <c r="S44" s="415">
        <f>SUM('Actual MH (CWP)'!CA48,'Actual MH (CWP)'!CC48,'Actual MH (CWP)'!CE48,'Actual MH (CWP)'!CG48,'Actual MH (CWP)'!CI48,'Actual MH (CWP)'!CK48)</f>
        <v>0</v>
      </c>
      <c r="T44" s="414">
        <f>SUM('Actual MH (CWP)'!CB48,'Actual MH (CWP)'!CD48,'Actual MH (CWP)'!CF48,'Actual MH (CWP)'!CH48,'Actual MH (CWP)'!CJ48,'Actual MH (CWP)'!CL48)</f>
        <v>0</v>
      </c>
      <c r="U44" s="416">
        <f t="shared" si="2"/>
        <v>0</v>
      </c>
      <c r="V44" s="416">
        <f>'Actual MH (CWP)'!CY48</f>
        <v>0</v>
      </c>
    </row>
    <row r="45" spans="2:22">
      <c r="B45" s="44" t="str">
        <f t="shared" si="1"/>
        <v>18</v>
      </c>
      <c r="C45" s="664" t="s">
        <v>73</v>
      </c>
      <c r="D45" s="372" t="s">
        <v>239</v>
      </c>
      <c r="E45" s="683" t="s">
        <v>402</v>
      </c>
      <c r="F45" s="684"/>
      <c r="G45" s="413">
        <f>SUM('Actual MH (CWP)'!G49,'Actual MH (CWP)'!I49,'Actual MH (CWP)'!K49,'Actual MH (CWP)'!M49,'Actual MH (CWP)'!O49,'Actual MH (CWP)'!Q49)</f>
        <v>0</v>
      </c>
      <c r="H45" s="414">
        <f>SUM('Actual MH (CWP)'!H49,'Actual MH (CWP)'!J49,'Actual MH (CWP)'!L49,'Actual MH (CWP)'!N49,'Actual MH (CWP)'!P49,'Actual MH (CWP)'!R49)</f>
        <v>0</v>
      </c>
      <c r="I45" s="415">
        <f>SUM('Actual MH (CWP)'!S49,'Actual MH (CWP)'!U49,'Actual MH (CWP)'!W49,'Actual MH (CWP)'!Y49,'Actual MH (CWP)'!AA49,'Actual MH (CWP)'!AC49)</f>
        <v>0</v>
      </c>
      <c r="J45" s="414">
        <f>SUM('Actual MH (CWP)'!T49,'Actual MH (CWP)'!V49,'Actual MH (CWP)'!X49,'Actual MH (CWP)'!Z49,'Actual MH (CWP)'!AB49,'Actual MH (CWP)'!AD49)</f>
        <v>0</v>
      </c>
      <c r="K45" s="415">
        <f>SUM('Actual MH (CWP)'!AE49,'Actual MH (CWP)'!AG49,'Actual MH (CWP)'!AI49,'Actual MH (CWP)'!AK49,'Actual MH (CWP)'!AM49,'Actual MH (CWP)'!AO49)</f>
        <v>0</v>
      </c>
      <c r="L45" s="414">
        <f>SUM('Actual MH (CWP)'!AF49,'Actual MH (CWP)'!AH49,'Actual MH (CWP)'!AJ49,'Actual MH (CWP)'!AL49,'Actual MH (CWP)'!AN49,'Actual MH (CWP)'!AP49)</f>
        <v>0</v>
      </c>
      <c r="M45" s="415">
        <f>SUM('Actual MH (CWP)'!AQ49,'Actual MH (CWP)'!AS49,'Actual MH (CWP)'!AU49,'Actual MH (CWP)'!AW49,'Actual MH (CWP)'!AY49,'Actual MH (CWP)'!BA49)</f>
        <v>0</v>
      </c>
      <c r="N45" s="414">
        <f>SUM('Actual MH (CWP)'!AR49,'Actual MH (CWP)'!AT49,'Actual MH (CWP)'!AV49,'Actual MH (CWP)'!AX49,'Actual MH (CWP)'!AZ49,'Actual MH (CWP)'!BB49)</f>
        <v>0</v>
      </c>
      <c r="O45" s="415">
        <f>SUM('Actual MH (CWP)'!BC49,'Actual MH (CWP)'!BE49,'Actual MH (CWP)'!BG49,'Actual MH (CWP)'!BI49,'Actual MH (CWP)'!BK49,'Actual MH (CWP)'!BM49)</f>
        <v>0</v>
      </c>
      <c r="P45" s="414">
        <f>SUM('Actual MH (CWP)'!BD49,'Actual MH (CWP)'!BF49,'Actual MH (CWP)'!BH49,'Actual MH (CWP)'!BJ49,'Actual MH (CWP)'!BL49,'Actual MH (CWP)'!BN49)</f>
        <v>0</v>
      </c>
      <c r="Q45" s="415">
        <f>SUM('Actual MH (CWP)'!BO49,'Actual MH (CWP)'!BQ49,'Actual MH (CWP)'!BS49,'Actual MH (CWP)'!BU49,'Actual MH (CWP)'!BW49,'Actual MH (CWP)'!BY49)</f>
        <v>0</v>
      </c>
      <c r="R45" s="414">
        <f>SUM('Actual MH (CWP)'!BP49,'Actual MH (CWP)'!BR49,'Actual MH (CWP)'!BT49,'Actual MH (CWP)'!BV49,'Actual MH (CWP)'!BX49,'Actual MH (CWP)'!BZ49)</f>
        <v>0</v>
      </c>
      <c r="S45" s="415">
        <f>SUM('Actual MH (CWP)'!CA49,'Actual MH (CWP)'!CC49,'Actual MH (CWP)'!CE49,'Actual MH (CWP)'!CG49,'Actual MH (CWP)'!CI49,'Actual MH (CWP)'!CK49)</f>
        <v>0</v>
      </c>
      <c r="T45" s="414">
        <f>SUM('Actual MH (CWP)'!CB49,'Actual MH (CWP)'!CD49,'Actual MH (CWP)'!CF49,'Actual MH (CWP)'!CH49,'Actual MH (CWP)'!CJ49,'Actual MH (CWP)'!CL49)</f>
        <v>0</v>
      </c>
      <c r="U45" s="416">
        <f t="shared" si="2"/>
        <v>0</v>
      </c>
      <c r="V45" s="416">
        <f>'Actual MH (CWP)'!CY49</f>
        <v>0</v>
      </c>
    </row>
    <row r="46" spans="2:22">
      <c r="B46" s="44" t="str">
        <f t="shared" si="1"/>
        <v>18</v>
      </c>
      <c r="C46" s="664"/>
      <c r="D46" s="372" t="s">
        <v>240</v>
      </c>
      <c r="E46" s="683" t="s">
        <v>374</v>
      </c>
      <c r="F46" s="684"/>
      <c r="G46" s="413">
        <f>SUM('Actual MH (CWP)'!G50,'Actual MH (CWP)'!I50,'Actual MH (CWP)'!K50,'Actual MH (CWP)'!M50,'Actual MH (CWP)'!O50,'Actual MH (CWP)'!Q50)</f>
        <v>0</v>
      </c>
      <c r="H46" s="414">
        <f>SUM('Actual MH (CWP)'!H50,'Actual MH (CWP)'!J50,'Actual MH (CWP)'!L50,'Actual MH (CWP)'!N50,'Actual MH (CWP)'!P50,'Actual MH (CWP)'!R50)</f>
        <v>0</v>
      </c>
      <c r="I46" s="415">
        <f>SUM('Actual MH (CWP)'!S50,'Actual MH (CWP)'!U50,'Actual MH (CWP)'!W50,'Actual MH (CWP)'!Y50,'Actual MH (CWP)'!AA50,'Actual MH (CWP)'!AC50)</f>
        <v>0</v>
      </c>
      <c r="J46" s="414">
        <f>SUM('Actual MH (CWP)'!T50,'Actual MH (CWP)'!V50,'Actual MH (CWP)'!X50,'Actual MH (CWP)'!Z50,'Actual MH (CWP)'!AB50,'Actual MH (CWP)'!AD50)</f>
        <v>0</v>
      </c>
      <c r="K46" s="415">
        <f>SUM('Actual MH (CWP)'!AE50,'Actual MH (CWP)'!AG50,'Actual MH (CWP)'!AI50,'Actual MH (CWP)'!AK50,'Actual MH (CWP)'!AM50,'Actual MH (CWP)'!AO50)</f>
        <v>0</v>
      </c>
      <c r="L46" s="414">
        <f>SUM('Actual MH (CWP)'!AF50,'Actual MH (CWP)'!AH50,'Actual MH (CWP)'!AJ50,'Actual MH (CWP)'!AL50,'Actual MH (CWP)'!AN50,'Actual MH (CWP)'!AP50)</f>
        <v>0</v>
      </c>
      <c r="M46" s="415">
        <f>SUM('Actual MH (CWP)'!AQ50,'Actual MH (CWP)'!AS50,'Actual MH (CWP)'!AU50,'Actual MH (CWP)'!AW50,'Actual MH (CWP)'!AY50,'Actual MH (CWP)'!BA50)</f>
        <v>0</v>
      </c>
      <c r="N46" s="414">
        <f>SUM('Actual MH (CWP)'!AR50,'Actual MH (CWP)'!AT50,'Actual MH (CWP)'!AV50,'Actual MH (CWP)'!AX50,'Actual MH (CWP)'!AZ50,'Actual MH (CWP)'!BB50)</f>
        <v>0</v>
      </c>
      <c r="O46" s="415">
        <f>SUM('Actual MH (CWP)'!BC50,'Actual MH (CWP)'!BE50,'Actual MH (CWP)'!BG50,'Actual MH (CWP)'!BI50,'Actual MH (CWP)'!BK50,'Actual MH (CWP)'!BM50)</f>
        <v>0</v>
      </c>
      <c r="P46" s="414">
        <f>SUM('Actual MH (CWP)'!BD50,'Actual MH (CWP)'!BF50,'Actual MH (CWP)'!BH50,'Actual MH (CWP)'!BJ50,'Actual MH (CWP)'!BL50,'Actual MH (CWP)'!BN50)</f>
        <v>0</v>
      </c>
      <c r="Q46" s="415">
        <f>SUM('Actual MH (CWP)'!BO50,'Actual MH (CWP)'!BQ50,'Actual MH (CWP)'!BS50,'Actual MH (CWP)'!BU50,'Actual MH (CWP)'!BW50,'Actual MH (CWP)'!BY50)</f>
        <v>0</v>
      </c>
      <c r="R46" s="414">
        <f>SUM('Actual MH (CWP)'!BP50,'Actual MH (CWP)'!BR50,'Actual MH (CWP)'!BT50,'Actual MH (CWP)'!BV50,'Actual MH (CWP)'!BX50,'Actual MH (CWP)'!BZ50)</f>
        <v>0</v>
      </c>
      <c r="S46" s="415">
        <f>SUM('Actual MH (CWP)'!CA50,'Actual MH (CWP)'!CC50,'Actual MH (CWP)'!CE50,'Actual MH (CWP)'!CG50,'Actual MH (CWP)'!CI50,'Actual MH (CWP)'!CK50)</f>
        <v>0</v>
      </c>
      <c r="T46" s="414">
        <f>SUM('Actual MH (CWP)'!CB50,'Actual MH (CWP)'!CD50,'Actual MH (CWP)'!CF50,'Actual MH (CWP)'!CH50,'Actual MH (CWP)'!CJ50,'Actual MH (CWP)'!CL50)</f>
        <v>0</v>
      </c>
      <c r="U46" s="416">
        <f t="shared" si="2"/>
        <v>0</v>
      </c>
      <c r="V46" s="416">
        <f>'Actual MH (CWP)'!CY50</f>
        <v>0</v>
      </c>
    </row>
    <row r="47" spans="2:22">
      <c r="B47" s="44" t="str">
        <f t="shared" si="1"/>
        <v>18</v>
      </c>
      <c r="C47" s="664"/>
      <c r="D47" s="372" t="s">
        <v>241</v>
      </c>
      <c r="E47" s="683" t="s">
        <v>404</v>
      </c>
      <c r="F47" s="684"/>
      <c r="G47" s="413">
        <f>SUM('Actual MH (CWP)'!G51,'Actual MH (CWP)'!I51,'Actual MH (CWP)'!K51,'Actual MH (CWP)'!M51,'Actual MH (CWP)'!O51,'Actual MH (CWP)'!Q51)</f>
        <v>0</v>
      </c>
      <c r="H47" s="414">
        <f>SUM('Actual MH (CWP)'!H51,'Actual MH (CWP)'!J51,'Actual MH (CWP)'!L51,'Actual MH (CWP)'!N51,'Actual MH (CWP)'!P51,'Actual MH (CWP)'!R51)</f>
        <v>0</v>
      </c>
      <c r="I47" s="415">
        <f>SUM('Actual MH (CWP)'!S51,'Actual MH (CWP)'!U51,'Actual MH (CWP)'!W51,'Actual MH (CWP)'!Y51,'Actual MH (CWP)'!AA51,'Actual MH (CWP)'!AC51)</f>
        <v>0</v>
      </c>
      <c r="J47" s="414">
        <f>SUM('Actual MH (CWP)'!T51,'Actual MH (CWP)'!V51,'Actual MH (CWP)'!X51,'Actual MH (CWP)'!Z51,'Actual MH (CWP)'!AB51,'Actual MH (CWP)'!AD51)</f>
        <v>0</v>
      </c>
      <c r="K47" s="415">
        <f>SUM('Actual MH (CWP)'!AE51,'Actual MH (CWP)'!AG51,'Actual MH (CWP)'!AI51,'Actual MH (CWP)'!AK51,'Actual MH (CWP)'!AM51,'Actual MH (CWP)'!AO51)</f>
        <v>0</v>
      </c>
      <c r="L47" s="414">
        <f>SUM('Actual MH (CWP)'!AF51,'Actual MH (CWP)'!AH51,'Actual MH (CWP)'!AJ51,'Actual MH (CWP)'!AL51,'Actual MH (CWP)'!AN51,'Actual MH (CWP)'!AP51)</f>
        <v>0</v>
      </c>
      <c r="M47" s="415">
        <f>SUM('Actual MH (CWP)'!AQ51,'Actual MH (CWP)'!AS51,'Actual MH (CWP)'!AU51,'Actual MH (CWP)'!AW51,'Actual MH (CWP)'!AY51,'Actual MH (CWP)'!BA51)</f>
        <v>0</v>
      </c>
      <c r="N47" s="414">
        <f>SUM('Actual MH (CWP)'!AR51,'Actual MH (CWP)'!AT51,'Actual MH (CWP)'!AV51,'Actual MH (CWP)'!AX51,'Actual MH (CWP)'!AZ51,'Actual MH (CWP)'!BB51)</f>
        <v>0</v>
      </c>
      <c r="O47" s="415">
        <f>SUM('Actual MH (CWP)'!BC51,'Actual MH (CWP)'!BE51,'Actual MH (CWP)'!BG51,'Actual MH (CWP)'!BI51,'Actual MH (CWP)'!BK51,'Actual MH (CWP)'!BM51)</f>
        <v>0</v>
      </c>
      <c r="P47" s="414">
        <f>SUM('Actual MH (CWP)'!BD51,'Actual MH (CWP)'!BF51,'Actual MH (CWP)'!BH51,'Actual MH (CWP)'!BJ51,'Actual MH (CWP)'!BL51,'Actual MH (CWP)'!BN51)</f>
        <v>0</v>
      </c>
      <c r="Q47" s="415">
        <f>SUM('Actual MH (CWP)'!BO51,'Actual MH (CWP)'!BQ51,'Actual MH (CWP)'!BS51,'Actual MH (CWP)'!BU51,'Actual MH (CWP)'!BW51,'Actual MH (CWP)'!BY51)</f>
        <v>0</v>
      </c>
      <c r="R47" s="414">
        <f>SUM('Actual MH (CWP)'!BP51,'Actual MH (CWP)'!BR51,'Actual MH (CWP)'!BT51,'Actual MH (CWP)'!BV51,'Actual MH (CWP)'!BX51,'Actual MH (CWP)'!BZ51)</f>
        <v>0</v>
      </c>
      <c r="S47" s="415">
        <f>SUM('Actual MH (CWP)'!CA51,'Actual MH (CWP)'!CC51,'Actual MH (CWP)'!CE51,'Actual MH (CWP)'!CG51,'Actual MH (CWP)'!CI51,'Actual MH (CWP)'!CK51)</f>
        <v>0</v>
      </c>
      <c r="T47" s="414">
        <f>SUM('Actual MH (CWP)'!CB51,'Actual MH (CWP)'!CD51,'Actual MH (CWP)'!CF51,'Actual MH (CWP)'!CH51,'Actual MH (CWP)'!CJ51,'Actual MH (CWP)'!CL51)</f>
        <v>0</v>
      </c>
      <c r="U47" s="416">
        <f t="shared" si="2"/>
        <v>0</v>
      </c>
      <c r="V47" s="416">
        <f>'Actual MH (CWP)'!CY51</f>
        <v>0</v>
      </c>
    </row>
    <row r="48" spans="2:22">
      <c r="B48" s="44" t="str">
        <f t="shared" si="1"/>
        <v>18</v>
      </c>
      <c r="C48" s="664"/>
      <c r="D48" s="372" t="s">
        <v>242</v>
      </c>
      <c r="E48" s="683" t="s">
        <v>375</v>
      </c>
      <c r="F48" s="684"/>
      <c r="G48" s="413">
        <f>SUM('Actual MH (CWP)'!G52,'Actual MH (CWP)'!I52,'Actual MH (CWP)'!K52,'Actual MH (CWP)'!M52,'Actual MH (CWP)'!O52,'Actual MH (CWP)'!Q52)</f>
        <v>0</v>
      </c>
      <c r="H48" s="414">
        <f>SUM('Actual MH (CWP)'!H52,'Actual MH (CWP)'!J52,'Actual MH (CWP)'!L52,'Actual MH (CWP)'!N52,'Actual MH (CWP)'!P52,'Actual MH (CWP)'!R52)</f>
        <v>0</v>
      </c>
      <c r="I48" s="415">
        <f>SUM('Actual MH (CWP)'!S52,'Actual MH (CWP)'!U52,'Actual MH (CWP)'!W52,'Actual MH (CWP)'!Y52,'Actual MH (CWP)'!AA52,'Actual MH (CWP)'!AC52)</f>
        <v>0</v>
      </c>
      <c r="J48" s="414">
        <f>SUM('Actual MH (CWP)'!T52,'Actual MH (CWP)'!V52,'Actual MH (CWP)'!X52,'Actual MH (CWP)'!Z52,'Actual MH (CWP)'!AB52,'Actual MH (CWP)'!AD52)</f>
        <v>0</v>
      </c>
      <c r="K48" s="415">
        <f>SUM('Actual MH (CWP)'!AE52,'Actual MH (CWP)'!AG52,'Actual MH (CWP)'!AI52,'Actual MH (CWP)'!AK52,'Actual MH (CWP)'!AM52,'Actual MH (CWP)'!AO52)</f>
        <v>0</v>
      </c>
      <c r="L48" s="414">
        <f>SUM('Actual MH (CWP)'!AF52,'Actual MH (CWP)'!AH52,'Actual MH (CWP)'!AJ52,'Actual MH (CWP)'!AL52,'Actual MH (CWP)'!AN52,'Actual MH (CWP)'!AP52)</f>
        <v>0</v>
      </c>
      <c r="M48" s="415">
        <f>SUM('Actual MH (CWP)'!AQ52,'Actual MH (CWP)'!AS52,'Actual MH (CWP)'!AU52,'Actual MH (CWP)'!AW52,'Actual MH (CWP)'!AY52,'Actual MH (CWP)'!BA52)</f>
        <v>0</v>
      </c>
      <c r="N48" s="414">
        <f>SUM('Actual MH (CWP)'!AR52,'Actual MH (CWP)'!AT52,'Actual MH (CWP)'!AV52,'Actual MH (CWP)'!AX52,'Actual MH (CWP)'!AZ52,'Actual MH (CWP)'!BB52)</f>
        <v>0</v>
      </c>
      <c r="O48" s="415">
        <f>SUM('Actual MH (CWP)'!BC52,'Actual MH (CWP)'!BE52,'Actual MH (CWP)'!BG52,'Actual MH (CWP)'!BI52,'Actual MH (CWP)'!BK52,'Actual MH (CWP)'!BM52)</f>
        <v>0</v>
      </c>
      <c r="P48" s="414">
        <f>SUM('Actual MH (CWP)'!BD52,'Actual MH (CWP)'!BF52,'Actual MH (CWP)'!BH52,'Actual MH (CWP)'!BJ52,'Actual MH (CWP)'!BL52,'Actual MH (CWP)'!BN52)</f>
        <v>0</v>
      </c>
      <c r="Q48" s="415">
        <f>SUM('Actual MH (CWP)'!BO52,'Actual MH (CWP)'!BQ52,'Actual MH (CWP)'!BS52,'Actual MH (CWP)'!BU52,'Actual MH (CWP)'!BW52,'Actual MH (CWP)'!BY52)</f>
        <v>0</v>
      </c>
      <c r="R48" s="414">
        <f>SUM('Actual MH (CWP)'!BP52,'Actual MH (CWP)'!BR52,'Actual MH (CWP)'!BT52,'Actual MH (CWP)'!BV52,'Actual MH (CWP)'!BX52,'Actual MH (CWP)'!BZ52)</f>
        <v>0</v>
      </c>
      <c r="S48" s="415">
        <f>SUM('Actual MH (CWP)'!CA52,'Actual MH (CWP)'!CC52,'Actual MH (CWP)'!CE52,'Actual MH (CWP)'!CG52,'Actual MH (CWP)'!CI52,'Actual MH (CWP)'!CK52)</f>
        <v>0</v>
      </c>
      <c r="T48" s="414">
        <f>SUM('Actual MH (CWP)'!CB52,'Actual MH (CWP)'!CD52,'Actual MH (CWP)'!CF52,'Actual MH (CWP)'!CH52,'Actual MH (CWP)'!CJ52,'Actual MH (CWP)'!CL52)</f>
        <v>0</v>
      </c>
      <c r="U48" s="416">
        <f t="shared" si="2"/>
        <v>0</v>
      </c>
      <c r="V48" s="416">
        <f>'Actual MH (CWP)'!CY52</f>
        <v>0</v>
      </c>
    </row>
    <row r="49" spans="2:22">
      <c r="B49" s="44" t="str">
        <f t="shared" si="1"/>
        <v>18</v>
      </c>
      <c r="C49" s="664"/>
      <c r="D49" s="372" t="s">
        <v>243</v>
      </c>
      <c r="E49" s="683" t="s">
        <v>376</v>
      </c>
      <c r="F49" s="684"/>
      <c r="G49" s="413">
        <f>SUM('Actual MH (CWP)'!G53,'Actual MH (CWP)'!I53,'Actual MH (CWP)'!K53,'Actual MH (CWP)'!M53,'Actual MH (CWP)'!O53,'Actual MH (CWP)'!Q53)</f>
        <v>0</v>
      </c>
      <c r="H49" s="414">
        <f>SUM('Actual MH (CWP)'!H53,'Actual MH (CWP)'!J53,'Actual MH (CWP)'!L53,'Actual MH (CWP)'!N53,'Actual MH (CWP)'!P53,'Actual MH (CWP)'!R53)</f>
        <v>0</v>
      </c>
      <c r="I49" s="415">
        <f>SUM('Actual MH (CWP)'!S53,'Actual MH (CWP)'!U53,'Actual MH (CWP)'!W53,'Actual MH (CWP)'!Y53,'Actual MH (CWP)'!AA53,'Actual MH (CWP)'!AC53)</f>
        <v>0</v>
      </c>
      <c r="J49" s="414">
        <f>SUM('Actual MH (CWP)'!T53,'Actual MH (CWP)'!V53,'Actual MH (CWP)'!X53,'Actual MH (CWP)'!Z53,'Actual MH (CWP)'!AB53,'Actual MH (CWP)'!AD53)</f>
        <v>0</v>
      </c>
      <c r="K49" s="415">
        <f>SUM('Actual MH (CWP)'!AE53,'Actual MH (CWP)'!AG53,'Actual MH (CWP)'!AI53,'Actual MH (CWP)'!AK53,'Actual MH (CWP)'!AM53,'Actual MH (CWP)'!AO53)</f>
        <v>0</v>
      </c>
      <c r="L49" s="414">
        <f>SUM('Actual MH (CWP)'!AF53,'Actual MH (CWP)'!AH53,'Actual MH (CWP)'!AJ53,'Actual MH (CWP)'!AL53,'Actual MH (CWP)'!AN53,'Actual MH (CWP)'!AP53)</f>
        <v>0</v>
      </c>
      <c r="M49" s="415">
        <f>SUM('Actual MH (CWP)'!AQ53,'Actual MH (CWP)'!AS53,'Actual MH (CWP)'!AU53,'Actual MH (CWP)'!AW53,'Actual MH (CWP)'!AY53,'Actual MH (CWP)'!BA53)</f>
        <v>0</v>
      </c>
      <c r="N49" s="414">
        <f>SUM('Actual MH (CWP)'!AR53,'Actual MH (CWP)'!AT53,'Actual MH (CWP)'!AV53,'Actual MH (CWP)'!AX53,'Actual MH (CWP)'!AZ53,'Actual MH (CWP)'!BB53)</f>
        <v>0</v>
      </c>
      <c r="O49" s="415">
        <f>SUM('Actual MH (CWP)'!BC53,'Actual MH (CWP)'!BE53,'Actual MH (CWP)'!BG53,'Actual MH (CWP)'!BI53,'Actual MH (CWP)'!BK53,'Actual MH (CWP)'!BM53)</f>
        <v>0</v>
      </c>
      <c r="P49" s="414">
        <f>SUM('Actual MH (CWP)'!BD53,'Actual MH (CWP)'!BF53,'Actual MH (CWP)'!BH53,'Actual MH (CWP)'!BJ53,'Actual MH (CWP)'!BL53,'Actual MH (CWP)'!BN53)</f>
        <v>0</v>
      </c>
      <c r="Q49" s="415">
        <f>SUM('Actual MH (CWP)'!BO53,'Actual MH (CWP)'!BQ53,'Actual MH (CWP)'!BS53,'Actual MH (CWP)'!BU53,'Actual MH (CWP)'!BW53,'Actual MH (CWP)'!BY53)</f>
        <v>0</v>
      </c>
      <c r="R49" s="414">
        <f>SUM('Actual MH (CWP)'!BP53,'Actual MH (CWP)'!BR53,'Actual MH (CWP)'!BT53,'Actual MH (CWP)'!BV53,'Actual MH (CWP)'!BX53,'Actual MH (CWP)'!BZ53)</f>
        <v>0</v>
      </c>
      <c r="S49" s="415">
        <f>SUM('Actual MH (CWP)'!CA53,'Actual MH (CWP)'!CC53,'Actual MH (CWP)'!CE53,'Actual MH (CWP)'!CG53,'Actual MH (CWP)'!CI53,'Actual MH (CWP)'!CK53)</f>
        <v>0</v>
      </c>
      <c r="T49" s="414">
        <f>SUM('Actual MH (CWP)'!CB53,'Actual MH (CWP)'!CD53,'Actual MH (CWP)'!CF53,'Actual MH (CWP)'!CH53,'Actual MH (CWP)'!CJ53,'Actual MH (CWP)'!CL53)</f>
        <v>0</v>
      </c>
      <c r="U49" s="416">
        <f t="shared" si="2"/>
        <v>0</v>
      </c>
      <c r="V49" s="416">
        <f>'Actual MH (CWP)'!CY53</f>
        <v>0</v>
      </c>
    </row>
    <row r="50" spans="2:22">
      <c r="B50" s="44" t="str">
        <f t="shared" si="1"/>
        <v>23</v>
      </c>
      <c r="C50" s="664" t="s">
        <v>74</v>
      </c>
      <c r="D50" s="372" t="s">
        <v>244</v>
      </c>
      <c r="E50" s="683" t="s">
        <v>377</v>
      </c>
      <c r="F50" s="684"/>
      <c r="G50" s="413">
        <f>SUM('Actual MH (CWP)'!G54,'Actual MH (CWP)'!I54,'Actual MH (CWP)'!K54,'Actual MH (CWP)'!M54,'Actual MH (CWP)'!O54,'Actual MH (CWP)'!Q54)</f>
        <v>0</v>
      </c>
      <c r="H50" s="414">
        <f>SUM('Actual MH (CWP)'!H54,'Actual MH (CWP)'!J54,'Actual MH (CWP)'!L54,'Actual MH (CWP)'!N54,'Actual MH (CWP)'!P54,'Actual MH (CWP)'!R54)</f>
        <v>0</v>
      </c>
      <c r="I50" s="415">
        <f>SUM('Actual MH (CWP)'!S54,'Actual MH (CWP)'!U54,'Actual MH (CWP)'!W54,'Actual MH (CWP)'!Y54,'Actual MH (CWP)'!AA54,'Actual MH (CWP)'!AC54)</f>
        <v>0</v>
      </c>
      <c r="J50" s="414">
        <f>SUM('Actual MH (CWP)'!T54,'Actual MH (CWP)'!V54,'Actual MH (CWP)'!X54,'Actual MH (CWP)'!Z54,'Actual MH (CWP)'!AB54,'Actual MH (CWP)'!AD54)</f>
        <v>0</v>
      </c>
      <c r="K50" s="415">
        <f>SUM('Actual MH (CWP)'!AE54,'Actual MH (CWP)'!AG54,'Actual MH (CWP)'!AI54,'Actual MH (CWP)'!AK54,'Actual MH (CWP)'!AM54,'Actual MH (CWP)'!AO54)</f>
        <v>0</v>
      </c>
      <c r="L50" s="414">
        <f>SUM('Actual MH (CWP)'!AF54,'Actual MH (CWP)'!AH54,'Actual MH (CWP)'!AJ54,'Actual MH (CWP)'!AL54,'Actual MH (CWP)'!AN54,'Actual MH (CWP)'!AP54)</f>
        <v>0</v>
      </c>
      <c r="M50" s="415">
        <f>SUM('Actual MH (CWP)'!AQ54,'Actual MH (CWP)'!AS54,'Actual MH (CWP)'!AU54,'Actual MH (CWP)'!AW54,'Actual MH (CWP)'!AY54,'Actual MH (CWP)'!BA54)</f>
        <v>0</v>
      </c>
      <c r="N50" s="414">
        <f>SUM('Actual MH (CWP)'!AR54,'Actual MH (CWP)'!AT54,'Actual MH (CWP)'!AV54,'Actual MH (CWP)'!AX54,'Actual MH (CWP)'!AZ54,'Actual MH (CWP)'!BB54)</f>
        <v>0</v>
      </c>
      <c r="O50" s="415">
        <f>SUM('Actual MH (CWP)'!BC54,'Actual MH (CWP)'!BE54,'Actual MH (CWP)'!BG54,'Actual MH (CWP)'!BI54,'Actual MH (CWP)'!BK54,'Actual MH (CWP)'!BM54)</f>
        <v>0</v>
      </c>
      <c r="P50" s="414">
        <f>SUM('Actual MH (CWP)'!BD54,'Actual MH (CWP)'!BF54,'Actual MH (CWP)'!BH54,'Actual MH (CWP)'!BJ54,'Actual MH (CWP)'!BL54,'Actual MH (CWP)'!BN54)</f>
        <v>0</v>
      </c>
      <c r="Q50" s="415">
        <f>SUM('Actual MH (CWP)'!BO54,'Actual MH (CWP)'!BQ54,'Actual MH (CWP)'!BS54,'Actual MH (CWP)'!BU54,'Actual MH (CWP)'!BW54,'Actual MH (CWP)'!BY54)</f>
        <v>0</v>
      </c>
      <c r="R50" s="414">
        <f>SUM('Actual MH (CWP)'!BP54,'Actual MH (CWP)'!BR54,'Actual MH (CWP)'!BT54,'Actual MH (CWP)'!BV54,'Actual MH (CWP)'!BX54,'Actual MH (CWP)'!BZ54)</f>
        <v>0</v>
      </c>
      <c r="S50" s="415">
        <f>SUM('Actual MH (CWP)'!CA54,'Actual MH (CWP)'!CC54,'Actual MH (CWP)'!CE54,'Actual MH (CWP)'!CG54,'Actual MH (CWP)'!CI54,'Actual MH (CWP)'!CK54)</f>
        <v>0</v>
      </c>
      <c r="T50" s="414">
        <f>SUM('Actual MH (CWP)'!CB54,'Actual MH (CWP)'!CD54,'Actual MH (CWP)'!CF54,'Actual MH (CWP)'!CH54,'Actual MH (CWP)'!CJ54,'Actual MH (CWP)'!CL54)</f>
        <v>0</v>
      </c>
      <c r="U50" s="416">
        <f t="shared" si="2"/>
        <v>0</v>
      </c>
      <c r="V50" s="416">
        <f>'Actual MH (CWP)'!CY54</f>
        <v>0</v>
      </c>
    </row>
    <row r="51" spans="2:22">
      <c r="B51" s="44" t="str">
        <f t="shared" si="1"/>
        <v>23</v>
      </c>
      <c r="C51" s="664"/>
      <c r="D51" s="372" t="s">
        <v>245</v>
      </c>
      <c r="E51" s="683" t="s">
        <v>378</v>
      </c>
      <c r="F51" s="684"/>
      <c r="G51" s="413">
        <f>SUM('Actual MH (CWP)'!G55,'Actual MH (CWP)'!I55,'Actual MH (CWP)'!K55,'Actual MH (CWP)'!M55,'Actual MH (CWP)'!O55,'Actual MH (CWP)'!Q55)</f>
        <v>0</v>
      </c>
      <c r="H51" s="414">
        <f>SUM('Actual MH (CWP)'!H55,'Actual MH (CWP)'!J55,'Actual MH (CWP)'!L55,'Actual MH (CWP)'!N55,'Actual MH (CWP)'!P55,'Actual MH (CWP)'!R55)</f>
        <v>0</v>
      </c>
      <c r="I51" s="415">
        <f>SUM('Actual MH (CWP)'!S55,'Actual MH (CWP)'!U55,'Actual MH (CWP)'!W55,'Actual MH (CWP)'!Y55,'Actual MH (CWP)'!AA55,'Actual MH (CWP)'!AC55)</f>
        <v>0</v>
      </c>
      <c r="J51" s="414">
        <f>SUM('Actual MH (CWP)'!T55,'Actual MH (CWP)'!V55,'Actual MH (CWP)'!X55,'Actual MH (CWP)'!Z55,'Actual MH (CWP)'!AB55,'Actual MH (CWP)'!AD55)</f>
        <v>0</v>
      </c>
      <c r="K51" s="415">
        <f>SUM('Actual MH (CWP)'!AE55,'Actual MH (CWP)'!AG55,'Actual MH (CWP)'!AI55,'Actual MH (CWP)'!AK55,'Actual MH (CWP)'!AM55,'Actual MH (CWP)'!AO55)</f>
        <v>0</v>
      </c>
      <c r="L51" s="414">
        <f>SUM('Actual MH (CWP)'!AF55,'Actual MH (CWP)'!AH55,'Actual MH (CWP)'!AJ55,'Actual MH (CWP)'!AL55,'Actual MH (CWP)'!AN55,'Actual MH (CWP)'!AP55)</f>
        <v>0</v>
      </c>
      <c r="M51" s="415">
        <f>SUM('Actual MH (CWP)'!AQ55,'Actual MH (CWP)'!AS55,'Actual MH (CWP)'!AU55,'Actual MH (CWP)'!AW55,'Actual MH (CWP)'!AY55,'Actual MH (CWP)'!BA55)</f>
        <v>0</v>
      </c>
      <c r="N51" s="414">
        <f>SUM('Actual MH (CWP)'!AR55,'Actual MH (CWP)'!AT55,'Actual MH (CWP)'!AV55,'Actual MH (CWP)'!AX55,'Actual MH (CWP)'!AZ55,'Actual MH (CWP)'!BB55)</f>
        <v>0</v>
      </c>
      <c r="O51" s="415">
        <f>SUM('Actual MH (CWP)'!BC55,'Actual MH (CWP)'!BE55,'Actual MH (CWP)'!BG55,'Actual MH (CWP)'!BI55,'Actual MH (CWP)'!BK55,'Actual MH (CWP)'!BM55)</f>
        <v>0</v>
      </c>
      <c r="P51" s="414">
        <f>SUM('Actual MH (CWP)'!BD55,'Actual MH (CWP)'!BF55,'Actual MH (CWP)'!BH55,'Actual MH (CWP)'!BJ55,'Actual MH (CWP)'!BL55,'Actual MH (CWP)'!BN55)</f>
        <v>0</v>
      </c>
      <c r="Q51" s="415">
        <f>SUM('Actual MH (CWP)'!BO55,'Actual MH (CWP)'!BQ55,'Actual MH (CWP)'!BS55,'Actual MH (CWP)'!BU55,'Actual MH (CWP)'!BW55,'Actual MH (CWP)'!BY55)</f>
        <v>0</v>
      </c>
      <c r="R51" s="414">
        <f>SUM('Actual MH (CWP)'!BP55,'Actual MH (CWP)'!BR55,'Actual MH (CWP)'!BT55,'Actual MH (CWP)'!BV55,'Actual MH (CWP)'!BX55,'Actual MH (CWP)'!BZ55)</f>
        <v>0</v>
      </c>
      <c r="S51" s="415">
        <f>SUM('Actual MH (CWP)'!CA55,'Actual MH (CWP)'!CC55,'Actual MH (CWP)'!CE55,'Actual MH (CWP)'!CG55,'Actual MH (CWP)'!CI55,'Actual MH (CWP)'!CK55)</f>
        <v>0</v>
      </c>
      <c r="T51" s="414">
        <f>SUM('Actual MH (CWP)'!CB55,'Actual MH (CWP)'!CD55,'Actual MH (CWP)'!CF55,'Actual MH (CWP)'!CH55,'Actual MH (CWP)'!CJ55,'Actual MH (CWP)'!CL55)</f>
        <v>0</v>
      </c>
      <c r="U51" s="416">
        <f t="shared" si="2"/>
        <v>0</v>
      </c>
      <c r="V51" s="416">
        <f>'Actual MH (CWP)'!CY55</f>
        <v>0</v>
      </c>
    </row>
    <row r="52" spans="2:22">
      <c r="B52" s="44" t="str">
        <f t="shared" si="1"/>
        <v>23</v>
      </c>
      <c r="C52" s="664"/>
      <c r="D52" s="372" t="s">
        <v>246</v>
      </c>
      <c r="E52" s="683" t="s">
        <v>379</v>
      </c>
      <c r="F52" s="684"/>
      <c r="G52" s="413">
        <f>SUM('Actual MH (CWP)'!G56,'Actual MH (CWP)'!I56,'Actual MH (CWP)'!K56,'Actual MH (CWP)'!M56,'Actual MH (CWP)'!O56,'Actual MH (CWP)'!Q56)</f>
        <v>0</v>
      </c>
      <c r="H52" s="414">
        <f>SUM('Actual MH (CWP)'!H56,'Actual MH (CWP)'!J56,'Actual MH (CWP)'!L56,'Actual MH (CWP)'!N56,'Actual MH (CWP)'!P56,'Actual MH (CWP)'!R56)</f>
        <v>0</v>
      </c>
      <c r="I52" s="415">
        <f>SUM('Actual MH (CWP)'!S56,'Actual MH (CWP)'!U56,'Actual MH (CWP)'!W56,'Actual MH (CWP)'!Y56,'Actual MH (CWP)'!AA56,'Actual MH (CWP)'!AC56)</f>
        <v>0</v>
      </c>
      <c r="J52" s="414">
        <f>SUM('Actual MH (CWP)'!T56,'Actual MH (CWP)'!V56,'Actual MH (CWP)'!X56,'Actual MH (CWP)'!Z56,'Actual MH (CWP)'!AB56,'Actual MH (CWP)'!AD56)</f>
        <v>0</v>
      </c>
      <c r="K52" s="415">
        <f>SUM('Actual MH (CWP)'!AE56,'Actual MH (CWP)'!AG56,'Actual MH (CWP)'!AI56,'Actual MH (CWP)'!AK56,'Actual MH (CWP)'!AM56,'Actual MH (CWP)'!AO56)</f>
        <v>0</v>
      </c>
      <c r="L52" s="414">
        <f>SUM('Actual MH (CWP)'!AF56,'Actual MH (CWP)'!AH56,'Actual MH (CWP)'!AJ56,'Actual MH (CWP)'!AL56,'Actual MH (CWP)'!AN56,'Actual MH (CWP)'!AP56)</f>
        <v>0</v>
      </c>
      <c r="M52" s="415">
        <f>SUM('Actual MH (CWP)'!AQ56,'Actual MH (CWP)'!AS56,'Actual MH (CWP)'!AU56,'Actual MH (CWP)'!AW56,'Actual MH (CWP)'!AY56,'Actual MH (CWP)'!BA56)</f>
        <v>0</v>
      </c>
      <c r="N52" s="414">
        <f>SUM('Actual MH (CWP)'!AR56,'Actual MH (CWP)'!AT56,'Actual MH (CWP)'!AV56,'Actual MH (CWP)'!AX56,'Actual MH (CWP)'!AZ56,'Actual MH (CWP)'!BB56)</f>
        <v>0</v>
      </c>
      <c r="O52" s="415">
        <f>SUM('Actual MH (CWP)'!BC56,'Actual MH (CWP)'!BE56,'Actual MH (CWP)'!BG56,'Actual MH (CWP)'!BI56,'Actual MH (CWP)'!BK56,'Actual MH (CWP)'!BM56)</f>
        <v>0</v>
      </c>
      <c r="P52" s="414">
        <f>SUM('Actual MH (CWP)'!BD56,'Actual MH (CWP)'!BF56,'Actual MH (CWP)'!BH56,'Actual MH (CWP)'!BJ56,'Actual MH (CWP)'!BL56,'Actual MH (CWP)'!BN56)</f>
        <v>0</v>
      </c>
      <c r="Q52" s="415">
        <f>SUM('Actual MH (CWP)'!BO56,'Actual MH (CWP)'!BQ56,'Actual MH (CWP)'!BS56,'Actual MH (CWP)'!BU56,'Actual MH (CWP)'!BW56,'Actual MH (CWP)'!BY56)</f>
        <v>0</v>
      </c>
      <c r="R52" s="414">
        <f>SUM('Actual MH (CWP)'!BP56,'Actual MH (CWP)'!BR56,'Actual MH (CWP)'!BT56,'Actual MH (CWP)'!BV56,'Actual MH (CWP)'!BX56,'Actual MH (CWP)'!BZ56)</f>
        <v>0</v>
      </c>
      <c r="S52" s="415">
        <f>SUM('Actual MH (CWP)'!CA56,'Actual MH (CWP)'!CC56,'Actual MH (CWP)'!CE56,'Actual MH (CWP)'!CG56,'Actual MH (CWP)'!CI56,'Actual MH (CWP)'!CK56)</f>
        <v>0</v>
      </c>
      <c r="T52" s="414">
        <f>SUM('Actual MH (CWP)'!CB56,'Actual MH (CWP)'!CD56,'Actual MH (CWP)'!CF56,'Actual MH (CWP)'!CH56,'Actual MH (CWP)'!CJ56,'Actual MH (CWP)'!CL56)</f>
        <v>0</v>
      </c>
      <c r="U52" s="416">
        <f t="shared" si="2"/>
        <v>0</v>
      </c>
      <c r="V52" s="416">
        <f>'Actual MH (CWP)'!CY56</f>
        <v>0</v>
      </c>
    </row>
    <row r="53" spans="2:22" ht="23.25" customHeight="1">
      <c r="B53" s="44" t="str">
        <f t="shared" si="1"/>
        <v>23</v>
      </c>
      <c r="C53" s="664"/>
      <c r="D53" s="372" t="s">
        <v>247</v>
      </c>
      <c r="E53" s="683" t="s">
        <v>380</v>
      </c>
      <c r="F53" s="684"/>
      <c r="G53" s="413">
        <f>SUM('Actual MH (CWP)'!G57,'Actual MH (CWP)'!I57,'Actual MH (CWP)'!K57,'Actual MH (CWP)'!M57,'Actual MH (CWP)'!O57,'Actual MH (CWP)'!Q57)</f>
        <v>0</v>
      </c>
      <c r="H53" s="414">
        <f>SUM('Actual MH (CWP)'!H57,'Actual MH (CWP)'!J57,'Actual MH (CWP)'!L57,'Actual MH (CWP)'!N57,'Actual MH (CWP)'!P57,'Actual MH (CWP)'!R57)</f>
        <v>0</v>
      </c>
      <c r="I53" s="415">
        <f>SUM('Actual MH (CWP)'!S57,'Actual MH (CWP)'!U57,'Actual MH (CWP)'!W57,'Actual MH (CWP)'!Y57,'Actual MH (CWP)'!AA57,'Actual MH (CWP)'!AC57)</f>
        <v>0</v>
      </c>
      <c r="J53" s="414">
        <f>SUM('Actual MH (CWP)'!T57,'Actual MH (CWP)'!V57,'Actual MH (CWP)'!X57,'Actual MH (CWP)'!Z57,'Actual MH (CWP)'!AB57,'Actual MH (CWP)'!AD57)</f>
        <v>0</v>
      </c>
      <c r="K53" s="415">
        <f>SUM('Actual MH (CWP)'!AE57,'Actual MH (CWP)'!AG57,'Actual MH (CWP)'!AI57,'Actual MH (CWP)'!AK57,'Actual MH (CWP)'!AM57,'Actual MH (CWP)'!AO57)</f>
        <v>0</v>
      </c>
      <c r="L53" s="414">
        <f>SUM('Actual MH (CWP)'!AF57,'Actual MH (CWP)'!AH57,'Actual MH (CWP)'!AJ57,'Actual MH (CWP)'!AL57,'Actual MH (CWP)'!AN57,'Actual MH (CWP)'!AP57)</f>
        <v>0</v>
      </c>
      <c r="M53" s="415">
        <f>SUM('Actual MH (CWP)'!AQ57,'Actual MH (CWP)'!AS57,'Actual MH (CWP)'!AU57,'Actual MH (CWP)'!AW57,'Actual MH (CWP)'!AY57,'Actual MH (CWP)'!BA57)</f>
        <v>0</v>
      </c>
      <c r="N53" s="414">
        <f>SUM('Actual MH (CWP)'!AR57,'Actual MH (CWP)'!AT57,'Actual MH (CWP)'!AV57,'Actual MH (CWP)'!AX57,'Actual MH (CWP)'!AZ57,'Actual MH (CWP)'!BB57)</f>
        <v>0</v>
      </c>
      <c r="O53" s="415">
        <f>SUM('Actual MH (CWP)'!BC57,'Actual MH (CWP)'!BE57,'Actual MH (CWP)'!BG57,'Actual MH (CWP)'!BI57,'Actual MH (CWP)'!BK57,'Actual MH (CWP)'!BM57)</f>
        <v>0</v>
      </c>
      <c r="P53" s="414">
        <f>SUM('Actual MH (CWP)'!BD57,'Actual MH (CWP)'!BF57,'Actual MH (CWP)'!BH57,'Actual MH (CWP)'!BJ57,'Actual MH (CWP)'!BL57,'Actual MH (CWP)'!BN57)</f>
        <v>0</v>
      </c>
      <c r="Q53" s="415">
        <f>SUM('Actual MH (CWP)'!BO57,'Actual MH (CWP)'!BQ57,'Actual MH (CWP)'!BS57,'Actual MH (CWP)'!BU57,'Actual MH (CWP)'!BW57,'Actual MH (CWP)'!BY57)</f>
        <v>0</v>
      </c>
      <c r="R53" s="414">
        <f>SUM('Actual MH (CWP)'!BP57,'Actual MH (CWP)'!BR57,'Actual MH (CWP)'!BT57,'Actual MH (CWP)'!BV57,'Actual MH (CWP)'!BX57,'Actual MH (CWP)'!BZ57)</f>
        <v>0</v>
      </c>
      <c r="S53" s="415">
        <f>SUM('Actual MH (CWP)'!CA57,'Actual MH (CWP)'!CC57,'Actual MH (CWP)'!CE57,'Actual MH (CWP)'!CG57,'Actual MH (CWP)'!CI57,'Actual MH (CWP)'!CK57)</f>
        <v>0</v>
      </c>
      <c r="T53" s="414">
        <f>SUM('Actual MH (CWP)'!CB57,'Actual MH (CWP)'!CD57,'Actual MH (CWP)'!CF57,'Actual MH (CWP)'!CH57,'Actual MH (CWP)'!CJ57,'Actual MH (CWP)'!CL57)</f>
        <v>0</v>
      </c>
      <c r="U53" s="416">
        <f t="shared" si="2"/>
        <v>0</v>
      </c>
      <c r="V53" s="416">
        <f>'Actual MH (CWP)'!CY57</f>
        <v>0</v>
      </c>
    </row>
    <row r="54" spans="2:22">
      <c r="B54" s="44" t="str">
        <f t="shared" si="1"/>
        <v>68</v>
      </c>
      <c r="C54" s="667" t="s">
        <v>75</v>
      </c>
      <c r="D54" s="372" t="s">
        <v>248</v>
      </c>
      <c r="E54" s="683" t="s">
        <v>381</v>
      </c>
      <c r="F54" s="684"/>
      <c r="G54" s="413">
        <f>SUM('Actual MH (CWP)'!G58,'Actual MH (CWP)'!I58,'Actual MH (CWP)'!K58,'Actual MH (CWP)'!M58,'Actual MH (CWP)'!O58,'Actual MH (CWP)'!Q58)</f>
        <v>0</v>
      </c>
      <c r="H54" s="414">
        <f>SUM('Actual MH (CWP)'!H58,'Actual MH (CWP)'!J58,'Actual MH (CWP)'!L58,'Actual MH (CWP)'!N58,'Actual MH (CWP)'!P58,'Actual MH (CWP)'!R58)</f>
        <v>0</v>
      </c>
      <c r="I54" s="415">
        <f>SUM('Actual MH (CWP)'!S58,'Actual MH (CWP)'!U58,'Actual MH (CWP)'!W58,'Actual MH (CWP)'!Y58,'Actual MH (CWP)'!AA58,'Actual MH (CWP)'!AC58)</f>
        <v>0</v>
      </c>
      <c r="J54" s="414">
        <f>SUM('Actual MH (CWP)'!T58,'Actual MH (CWP)'!V58,'Actual MH (CWP)'!X58,'Actual MH (CWP)'!Z58,'Actual MH (CWP)'!AB58,'Actual MH (CWP)'!AD58)</f>
        <v>0</v>
      </c>
      <c r="K54" s="415">
        <f>SUM('Actual MH (CWP)'!AE58,'Actual MH (CWP)'!AG58,'Actual MH (CWP)'!AI58,'Actual MH (CWP)'!AK58,'Actual MH (CWP)'!AM58,'Actual MH (CWP)'!AO58)</f>
        <v>0</v>
      </c>
      <c r="L54" s="414">
        <f>SUM('Actual MH (CWP)'!AF58,'Actual MH (CWP)'!AH58,'Actual MH (CWP)'!AJ58,'Actual MH (CWP)'!AL58,'Actual MH (CWP)'!AN58,'Actual MH (CWP)'!AP58)</f>
        <v>0</v>
      </c>
      <c r="M54" s="415">
        <f>SUM('Actual MH (CWP)'!AQ58,'Actual MH (CWP)'!AS58,'Actual MH (CWP)'!AU58,'Actual MH (CWP)'!AW58,'Actual MH (CWP)'!AY58,'Actual MH (CWP)'!BA58)</f>
        <v>0</v>
      </c>
      <c r="N54" s="414">
        <f>SUM('Actual MH (CWP)'!AR58,'Actual MH (CWP)'!AT58,'Actual MH (CWP)'!AV58,'Actual MH (CWP)'!AX58,'Actual MH (CWP)'!AZ58,'Actual MH (CWP)'!BB58)</f>
        <v>0</v>
      </c>
      <c r="O54" s="415">
        <f>SUM('Actual MH (CWP)'!BC58,'Actual MH (CWP)'!BE58,'Actual MH (CWP)'!BG58,'Actual MH (CWP)'!BI58,'Actual MH (CWP)'!BK58,'Actual MH (CWP)'!BM58)</f>
        <v>0</v>
      </c>
      <c r="P54" s="414">
        <f>SUM('Actual MH (CWP)'!BD58,'Actual MH (CWP)'!BF58,'Actual MH (CWP)'!BH58,'Actual MH (CWP)'!BJ58,'Actual MH (CWP)'!BL58,'Actual MH (CWP)'!BN58)</f>
        <v>0</v>
      </c>
      <c r="Q54" s="415">
        <f>SUM('Actual MH (CWP)'!BO58,'Actual MH (CWP)'!BQ58,'Actual MH (CWP)'!BS58,'Actual MH (CWP)'!BU58,'Actual MH (CWP)'!BW58,'Actual MH (CWP)'!BY58)</f>
        <v>0</v>
      </c>
      <c r="R54" s="414">
        <f>SUM('Actual MH (CWP)'!BP58,'Actual MH (CWP)'!BR58,'Actual MH (CWP)'!BT58,'Actual MH (CWP)'!BV58,'Actual MH (CWP)'!BX58,'Actual MH (CWP)'!BZ58)</f>
        <v>0</v>
      </c>
      <c r="S54" s="415">
        <f>SUM('Actual MH (CWP)'!CA58,'Actual MH (CWP)'!CC58,'Actual MH (CWP)'!CE58,'Actual MH (CWP)'!CG58,'Actual MH (CWP)'!CI58,'Actual MH (CWP)'!CK58)</f>
        <v>0</v>
      </c>
      <c r="T54" s="414">
        <f>SUM('Actual MH (CWP)'!CB58,'Actual MH (CWP)'!CD58,'Actual MH (CWP)'!CF58,'Actual MH (CWP)'!CH58,'Actual MH (CWP)'!CJ58,'Actual MH (CWP)'!CL58)</f>
        <v>0</v>
      </c>
      <c r="U54" s="416">
        <f t="shared" si="2"/>
        <v>0</v>
      </c>
      <c r="V54" s="416">
        <f>'Actual MH (CWP)'!CY58</f>
        <v>0</v>
      </c>
    </row>
    <row r="55" spans="2:22">
      <c r="B55" s="44" t="str">
        <f t="shared" si="1"/>
        <v>68</v>
      </c>
      <c r="C55" s="667"/>
      <c r="D55" s="372" t="s">
        <v>249</v>
      </c>
      <c r="E55" s="683" t="s">
        <v>382</v>
      </c>
      <c r="F55" s="684"/>
      <c r="G55" s="413">
        <f>SUM('Actual MH (CWP)'!G59,'Actual MH (CWP)'!I59,'Actual MH (CWP)'!K59,'Actual MH (CWP)'!M59,'Actual MH (CWP)'!O59,'Actual MH (CWP)'!Q59)</f>
        <v>0</v>
      </c>
      <c r="H55" s="414">
        <f>SUM('Actual MH (CWP)'!H59,'Actual MH (CWP)'!J59,'Actual MH (CWP)'!L59,'Actual MH (CWP)'!N59,'Actual MH (CWP)'!P59,'Actual MH (CWP)'!R59)</f>
        <v>0</v>
      </c>
      <c r="I55" s="415">
        <f>SUM('Actual MH (CWP)'!S59,'Actual MH (CWP)'!U59,'Actual MH (CWP)'!W59,'Actual MH (CWP)'!Y59,'Actual MH (CWP)'!AA59,'Actual MH (CWP)'!AC59)</f>
        <v>0</v>
      </c>
      <c r="J55" s="414">
        <f>SUM('Actual MH (CWP)'!T59,'Actual MH (CWP)'!V59,'Actual MH (CWP)'!X59,'Actual MH (CWP)'!Z59,'Actual MH (CWP)'!AB59,'Actual MH (CWP)'!AD59)</f>
        <v>0</v>
      </c>
      <c r="K55" s="415">
        <f>SUM('Actual MH (CWP)'!AE59,'Actual MH (CWP)'!AG59,'Actual MH (CWP)'!AI59,'Actual MH (CWP)'!AK59,'Actual MH (CWP)'!AM59,'Actual MH (CWP)'!AO59)</f>
        <v>0</v>
      </c>
      <c r="L55" s="414">
        <f>SUM('Actual MH (CWP)'!AF59,'Actual MH (CWP)'!AH59,'Actual MH (CWP)'!AJ59,'Actual MH (CWP)'!AL59,'Actual MH (CWP)'!AN59,'Actual MH (CWP)'!AP59)</f>
        <v>0</v>
      </c>
      <c r="M55" s="415">
        <f>SUM('Actual MH (CWP)'!AQ59,'Actual MH (CWP)'!AS59,'Actual MH (CWP)'!AU59,'Actual MH (CWP)'!AW59,'Actual MH (CWP)'!AY59,'Actual MH (CWP)'!BA59)</f>
        <v>0</v>
      </c>
      <c r="N55" s="414">
        <f>SUM('Actual MH (CWP)'!AR59,'Actual MH (CWP)'!AT59,'Actual MH (CWP)'!AV59,'Actual MH (CWP)'!AX59,'Actual MH (CWP)'!AZ59,'Actual MH (CWP)'!BB59)</f>
        <v>0</v>
      </c>
      <c r="O55" s="415">
        <f>SUM('Actual MH (CWP)'!BC59,'Actual MH (CWP)'!BE59,'Actual MH (CWP)'!BG59,'Actual MH (CWP)'!BI59,'Actual MH (CWP)'!BK59,'Actual MH (CWP)'!BM59)</f>
        <v>0</v>
      </c>
      <c r="P55" s="414">
        <f>SUM('Actual MH (CWP)'!BD59,'Actual MH (CWP)'!BF59,'Actual MH (CWP)'!BH59,'Actual MH (CWP)'!BJ59,'Actual MH (CWP)'!BL59,'Actual MH (CWP)'!BN59)</f>
        <v>0</v>
      </c>
      <c r="Q55" s="415">
        <f>SUM('Actual MH (CWP)'!BO59,'Actual MH (CWP)'!BQ59,'Actual MH (CWP)'!BS59,'Actual MH (CWP)'!BU59,'Actual MH (CWP)'!BW59,'Actual MH (CWP)'!BY59)</f>
        <v>0</v>
      </c>
      <c r="R55" s="414">
        <f>SUM('Actual MH (CWP)'!BP59,'Actual MH (CWP)'!BR59,'Actual MH (CWP)'!BT59,'Actual MH (CWP)'!BV59,'Actual MH (CWP)'!BX59,'Actual MH (CWP)'!BZ59)</f>
        <v>0</v>
      </c>
      <c r="S55" s="415">
        <f>SUM('Actual MH (CWP)'!CA59,'Actual MH (CWP)'!CC59,'Actual MH (CWP)'!CE59,'Actual MH (CWP)'!CG59,'Actual MH (CWP)'!CI59,'Actual MH (CWP)'!CK59)</f>
        <v>0</v>
      </c>
      <c r="T55" s="414">
        <f>SUM('Actual MH (CWP)'!CB59,'Actual MH (CWP)'!CD59,'Actual MH (CWP)'!CF59,'Actual MH (CWP)'!CH59,'Actual MH (CWP)'!CJ59,'Actual MH (CWP)'!CL59)</f>
        <v>0</v>
      </c>
      <c r="U55" s="472">
        <f t="shared" si="2"/>
        <v>0</v>
      </c>
      <c r="V55" s="473">
        <f>'Actual MH (CWP)'!CY59</f>
        <v>0</v>
      </c>
    </row>
    <row r="56" spans="2:22">
      <c r="B56" s="44" t="str">
        <f t="shared" si="1"/>
        <v>68</v>
      </c>
      <c r="C56" s="667"/>
      <c r="D56" s="372" t="s">
        <v>250</v>
      </c>
      <c r="E56" s="683" t="s">
        <v>383</v>
      </c>
      <c r="F56" s="684"/>
      <c r="G56" s="413">
        <f>SUM('Actual MH (CWP)'!G60,'Actual MH (CWP)'!I60,'Actual MH (CWP)'!K60,'Actual MH (CWP)'!M60,'Actual MH (CWP)'!O60,'Actual MH (CWP)'!Q60)</f>
        <v>0</v>
      </c>
      <c r="H56" s="414">
        <f>SUM('Actual MH (CWP)'!H60,'Actual MH (CWP)'!J60,'Actual MH (CWP)'!L60,'Actual MH (CWP)'!N60,'Actual MH (CWP)'!P60,'Actual MH (CWP)'!R60)</f>
        <v>0</v>
      </c>
      <c r="I56" s="415">
        <f>SUM('Actual MH (CWP)'!S60,'Actual MH (CWP)'!U60,'Actual MH (CWP)'!W60,'Actual MH (CWP)'!Y60,'Actual MH (CWP)'!AA60,'Actual MH (CWP)'!AC60)</f>
        <v>0</v>
      </c>
      <c r="J56" s="414">
        <f>SUM('Actual MH (CWP)'!T60,'Actual MH (CWP)'!V60,'Actual MH (CWP)'!X60,'Actual MH (CWP)'!Z60,'Actual MH (CWP)'!AB60,'Actual MH (CWP)'!AD60)</f>
        <v>0</v>
      </c>
      <c r="K56" s="415">
        <f>SUM('Actual MH (CWP)'!AE60,'Actual MH (CWP)'!AG60,'Actual MH (CWP)'!AI60,'Actual MH (CWP)'!AK60,'Actual MH (CWP)'!AM60,'Actual MH (CWP)'!AO60)</f>
        <v>0</v>
      </c>
      <c r="L56" s="414">
        <f>SUM('Actual MH (CWP)'!AF60,'Actual MH (CWP)'!AH60,'Actual MH (CWP)'!AJ60,'Actual MH (CWP)'!AL60,'Actual MH (CWP)'!AN60,'Actual MH (CWP)'!AP60)</f>
        <v>0</v>
      </c>
      <c r="M56" s="415">
        <f>SUM('Actual MH (CWP)'!AQ60,'Actual MH (CWP)'!AS60,'Actual MH (CWP)'!AU60,'Actual MH (CWP)'!AW60,'Actual MH (CWP)'!AY60,'Actual MH (CWP)'!BA60)</f>
        <v>0</v>
      </c>
      <c r="N56" s="414">
        <f>SUM('Actual MH (CWP)'!AR60,'Actual MH (CWP)'!AT60,'Actual MH (CWP)'!AV60,'Actual MH (CWP)'!AX60,'Actual MH (CWP)'!AZ60,'Actual MH (CWP)'!BB60)</f>
        <v>0</v>
      </c>
      <c r="O56" s="415">
        <f>SUM('Actual MH (CWP)'!BC60,'Actual MH (CWP)'!BE60,'Actual MH (CWP)'!BG60,'Actual MH (CWP)'!BI60,'Actual MH (CWP)'!BK60,'Actual MH (CWP)'!BM60)</f>
        <v>0</v>
      </c>
      <c r="P56" s="414">
        <f>SUM('Actual MH (CWP)'!BD60,'Actual MH (CWP)'!BF60,'Actual MH (CWP)'!BH60,'Actual MH (CWP)'!BJ60,'Actual MH (CWP)'!BL60,'Actual MH (CWP)'!BN60)</f>
        <v>0</v>
      </c>
      <c r="Q56" s="415">
        <f>SUM('Actual MH (CWP)'!BO60,'Actual MH (CWP)'!BQ60,'Actual MH (CWP)'!BS60,'Actual MH (CWP)'!BU60,'Actual MH (CWP)'!BW60,'Actual MH (CWP)'!BY60)</f>
        <v>0</v>
      </c>
      <c r="R56" s="414">
        <f>SUM('Actual MH (CWP)'!BP60,'Actual MH (CWP)'!BR60,'Actual MH (CWP)'!BT60,'Actual MH (CWP)'!BV60,'Actual MH (CWP)'!BX60,'Actual MH (CWP)'!BZ60)</f>
        <v>0</v>
      </c>
      <c r="S56" s="415">
        <f>SUM('Actual MH (CWP)'!CA60,'Actual MH (CWP)'!CC60,'Actual MH (CWP)'!CE60,'Actual MH (CWP)'!CG60,'Actual MH (CWP)'!CI60,'Actual MH (CWP)'!CK60)</f>
        <v>0</v>
      </c>
      <c r="T56" s="414">
        <f>SUM('Actual MH (CWP)'!CB60,'Actual MH (CWP)'!CD60,'Actual MH (CWP)'!CF60,'Actual MH (CWP)'!CH60,'Actual MH (CWP)'!CJ60,'Actual MH (CWP)'!CL60)</f>
        <v>0</v>
      </c>
      <c r="U56" s="416">
        <f t="shared" si="2"/>
        <v>0</v>
      </c>
      <c r="V56" s="416">
        <f>'Actual MH (CWP)'!CY60</f>
        <v>0</v>
      </c>
    </row>
    <row r="57" spans="2:22">
      <c r="B57" s="44" t="str">
        <f t="shared" si="1"/>
        <v>68</v>
      </c>
      <c r="C57" s="667"/>
      <c r="D57" s="372" t="s">
        <v>251</v>
      </c>
      <c r="E57" s="683" t="s">
        <v>384</v>
      </c>
      <c r="F57" s="684"/>
      <c r="G57" s="413">
        <f>SUM('Actual MH (CWP)'!G61,'Actual MH (CWP)'!I61,'Actual MH (CWP)'!K61,'Actual MH (CWP)'!M61,'Actual MH (CWP)'!O61,'Actual MH (CWP)'!Q61)</f>
        <v>0</v>
      </c>
      <c r="H57" s="414">
        <f>SUM('Actual MH (CWP)'!H61,'Actual MH (CWP)'!J61,'Actual MH (CWP)'!L61,'Actual MH (CWP)'!N61,'Actual MH (CWP)'!P61,'Actual MH (CWP)'!R61)</f>
        <v>0</v>
      </c>
      <c r="I57" s="415">
        <f>SUM('Actual MH (CWP)'!S61,'Actual MH (CWP)'!U61,'Actual MH (CWP)'!W61,'Actual MH (CWP)'!Y61,'Actual MH (CWP)'!AA61,'Actual MH (CWP)'!AC61)</f>
        <v>0</v>
      </c>
      <c r="J57" s="414">
        <f>SUM('Actual MH (CWP)'!T61,'Actual MH (CWP)'!V61,'Actual MH (CWP)'!X61,'Actual MH (CWP)'!Z61,'Actual MH (CWP)'!AB61,'Actual MH (CWP)'!AD61)</f>
        <v>0</v>
      </c>
      <c r="K57" s="415">
        <f>SUM('Actual MH (CWP)'!AE61,'Actual MH (CWP)'!AG61,'Actual MH (CWP)'!AI61,'Actual MH (CWP)'!AK61,'Actual MH (CWP)'!AM61,'Actual MH (CWP)'!AO61)</f>
        <v>0</v>
      </c>
      <c r="L57" s="414">
        <f>SUM('Actual MH (CWP)'!AF61,'Actual MH (CWP)'!AH61,'Actual MH (CWP)'!AJ61,'Actual MH (CWP)'!AL61,'Actual MH (CWP)'!AN61,'Actual MH (CWP)'!AP61)</f>
        <v>0</v>
      </c>
      <c r="M57" s="415">
        <f>SUM('Actual MH (CWP)'!AQ61,'Actual MH (CWP)'!AS61,'Actual MH (CWP)'!AU61,'Actual MH (CWP)'!AW61,'Actual MH (CWP)'!AY61,'Actual MH (CWP)'!BA61)</f>
        <v>0</v>
      </c>
      <c r="N57" s="414">
        <f>SUM('Actual MH (CWP)'!AR61,'Actual MH (CWP)'!AT61,'Actual MH (CWP)'!AV61,'Actual MH (CWP)'!AX61,'Actual MH (CWP)'!AZ61,'Actual MH (CWP)'!BB61)</f>
        <v>0</v>
      </c>
      <c r="O57" s="415">
        <f>SUM('Actual MH (CWP)'!BC61,'Actual MH (CWP)'!BE61,'Actual MH (CWP)'!BG61,'Actual MH (CWP)'!BI61,'Actual MH (CWP)'!BK61,'Actual MH (CWP)'!BM61)</f>
        <v>0</v>
      </c>
      <c r="P57" s="414">
        <f>SUM('Actual MH (CWP)'!BD61,'Actual MH (CWP)'!BF61,'Actual MH (CWP)'!BH61,'Actual MH (CWP)'!BJ61,'Actual MH (CWP)'!BL61,'Actual MH (CWP)'!BN61)</f>
        <v>0</v>
      </c>
      <c r="Q57" s="415">
        <f>SUM('Actual MH (CWP)'!BO61,'Actual MH (CWP)'!BQ61,'Actual MH (CWP)'!BS61,'Actual MH (CWP)'!BU61,'Actual MH (CWP)'!BW61,'Actual MH (CWP)'!BY61)</f>
        <v>0</v>
      </c>
      <c r="R57" s="414">
        <f>SUM('Actual MH (CWP)'!BP61,'Actual MH (CWP)'!BR61,'Actual MH (CWP)'!BT61,'Actual MH (CWP)'!BV61,'Actual MH (CWP)'!BX61,'Actual MH (CWP)'!BZ61)</f>
        <v>0</v>
      </c>
      <c r="S57" s="415">
        <f>SUM('Actual MH (CWP)'!CA61,'Actual MH (CWP)'!CC61,'Actual MH (CWP)'!CE61,'Actual MH (CWP)'!CG61,'Actual MH (CWP)'!CI61,'Actual MH (CWP)'!CK61)</f>
        <v>0</v>
      </c>
      <c r="T57" s="414">
        <f>SUM('Actual MH (CWP)'!CB61,'Actual MH (CWP)'!CD61,'Actual MH (CWP)'!CF61,'Actual MH (CWP)'!CH61,'Actual MH (CWP)'!CJ61,'Actual MH (CWP)'!CL61)</f>
        <v>0</v>
      </c>
      <c r="U57" s="416">
        <f t="shared" si="2"/>
        <v>0</v>
      </c>
      <c r="V57" s="416">
        <f>'Actual MH (CWP)'!CY61</f>
        <v>0</v>
      </c>
    </row>
    <row r="58" spans="2:22">
      <c r="B58" s="44" t="str">
        <f t="shared" si="1"/>
        <v>68</v>
      </c>
      <c r="C58" s="667"/>
      <c r="D58" s="372" t="s">
        <v>252</v>
      </c>
      <c r="E58" s="683" t="s">
        <v>385</v>
      </c>
      <c r="F58" s="684"/>
      <c r="G58" s="413">
        <f>SUM('Actual MH (CWP)'!G62,'Actual MH (CWP)'!I62,'Actual MH (CWP)'!K62,'Actual MH (CWP)'!M62,'Actual MH (CWP)'!O62,'Actual MH (CWP)'!Q62)</f>
        <v>0</v>
      </c>
      <c r="H58" s="414">
        <f>SUM('Actual MH (CWP)'!H62,'Actual MH (CWP)'!J62,'Actual MH (CWP)'!L62,'Actual MH (CWP)'!N62,'Actual MH (CWP)'!P62,'Actual MH (CWP)'!R62)</f>
        <v>0</v>
      </c>
      <c r="I58" s="415">
        <f>SUM('Actual MH (CWP)'!S62,'Actual MH (CWP)'!U62,'Actual MH (CWP)'!W62,'Actual MH (CWP)'!Y62,'Actual MH (CWP)'!AA62,'Actual MH (CWP)'!AC62)</f>
        <v>0</v>
      </c>
      <c r="J58" s="414">
        <f>SUM('Actual MH (CWP)'!T62,'Actual MH (CWP)'!V62,'Actual MH (CWP)'!X62,'Actual MH (CWP)'!Z62,'Actual MH (CWP)'!AB62,'Actual MH (CWP)'!AD62)</f>
        <v>0</v>
      </c>
      <c r="K58" s="415">
        <f>SUM('Actual MH (CWP)'!AE62,'Actual MH (CWP)'!AG62,'Actual MH (CWP)'!AI62,'Actual MH (CWP)'!AK62,'Actual MH (CWP)'!AM62,'Actual MH (CWP)'!AO62)</f>
        <v>0</v>
      </c>
      <c r="L58" s="414">
        <f>SUM('Actual MH (CWP)'!AF62,'Actual MH (CWP)'!AH62,'Actual MH (CWP)'!AJ62,'Actual MH (CWP)'!AL62,'Actual MH (CWP)'!AN62,'Actual MH (CWP)'!AP62)</f>
        <v>0</v>
      </c>
      <c r="M58" s="415">
        <f>SUM('Actual MH (CWP)'!AQ62,'Actual MH (CWP)'!AS62,'Actual MH (CWP)'!AU62,'Actual MH (CWP)'!AW62,'Actual MH (CWP)'!AY62,'Actual MH (CWP)'!BA62)</f>
        <v>0</v>
      </c>
      <c r="N58" s="414">
        <f>SUM('Actual MH (CWP)'!AR62,'Actual MH (CWP)'!AT62,'Actual MH (CWP)'!AV62,'Actual MH (CWP)'!AX62,'Actual MH (CWP)'!AZ62,'Actual MH (CWP)'!BB62)</f>
        <v>0</v>
      </c>
      <c r="O58" s="415">
        <f>SUM('Actual MH (CWP)'!BC62,'Actual MH (CWP)'!BE62,'Actual MH (CWP)'!BG62,'Actual MH (CWP)'!BI62,'Actual MH (CWP)'!BK62,'Actual MH (CWP)'!BM62)</f>
        <v>0</v>
      </c>
      <c r="P58" s="414">
        <f>SUM('Actual MH (CWP)'!BD62,'Actual MH (CWP)'!BF62,'Actual MH (CWP)'!BH62,'Actual MH (CWP)'!BJ62,'Actual MH (CWP)'!BL62,'Actual MH (CWP)'!BN62)</f>
        <v>0</v>
      </c>
      <c r="Q58" s="415">
        <f>SUM('Actual MH (CWP)'!BO62,'Actual MH (CWP)'!BQ62,'Actual MH (CWP)'!BS62,'Actual MH (CWP)'!BU62,'Actual MH (CWP)'!BW62,'Actual MH (CWP)'!BY62)</f>
        <v>0</v>
      </c>
      <c r="R58" s="414">
        <f>SUM('Actual MH (CWP)'!BP62,'Actual MH (CWP)'!BR62,'Actual MH (CWP)'!BT62,'Actual MH (CWP)'!BV62,'Actual MH (CWP)'!BX62,'Actual MH (CWP)'!BZ62)</f>
        <v>0</v>
      </c>
      <c r="S58" s="415">
        <f>SUM('Actual MH (CWP)'!CA62,'Actual MH (CWP)'!CC62,'Actual MH (CWP)'!CE62,'Actual MH (CWP)'!CG62,'Actual MH (CWP)'!CI62,'Actual MH (CWP)'!CK62)</f>
        <v>0</v>
      </c>
      <c r="T58" s="414">
        <f>SUM('Actual MH (CWP)'!CB62,'Actual MH (CWP)'!CD62,'Actual MH (CWP)'!CF62,'Actual MH (CWP)'!CH62,'Actual MH (CWP)'!CJ62,'Actual MH (CWP)'!CL62)</f>
        <v>0</v>
      </c>
      <c r="U58" s="416">
        <f t="shared" si="2"/>
        <v>0</v>
      </c>
      <c r="V58" s="416">
        <f>'Actual MH (CWP)'!CY62</f>
        <v>0</v>
      </c>
    </row>
    <row r="59" spans="2:22">
      <c r="B59" s="44" t="str">
        <f t="shared" si="1"/>
        <v>68</v>
      </c>
      <c r="C59" s="667"/>
      <c r="D59" s="372" t="s">
        <v>253</v>
      </c>
      <c r="E59" s="683" t="s">
        <v>386</v>
      </c>
      <c r="F59" s="684"/>
      <c r="G59" s="413">
        <f>SUM('Actual MH (CWP)'!G63,'Actual MH (CWP)'!I63,'Actual MH (CWP)'!K63,'Actual MH (CWP)'!M63,'Actual MH (CWP)'!O63,'Actual MH (CWP)'!Q63)</f>
        <v>0</v>
      </c>
      <c r="H59" s="414">
        <f>SUM('Actual MH (CWP)'!H63,'Actual MH (CWP)'!J63,'Actual MH (CWP)'!L63,'Actual MH (CWP)'!N63,'Actual MH (CWP)'!P63,'Actual MH (CWP)'!R63)</f>
        <v>0</v>
      </c>
      <c r="I59" s="415">
        <f>SUM('Actual MH (CWP)'!S63,'Actual MH (CWP)'!U63,'Actual MH (CWP)'!W63,'Actual MH (CWP)'!Y63,'Actual MH (CWP)'!AA63,'Actual MH (CWP)'!AC63)</f>
        <v>0</v>
      </c>
      <c r="J59" s="414">
        <f>SUM('Actual MH (CWP)'!T63,'Actual MH (CWP)'!V63,'Actual MH (CWP)'!X63,'Actual MH (CWP)'!Z63,'Actual MH (CWP)'!AB63,'Actual MH (CWP)'!AD63)</f>
        <v>0</v>
      </c>
      <c r="K59" s="415">
        <f>SUM('Actual MH (CWP)'!AE63,'Actual MH (CWP)'!AG63,'Actual MH (CWP)'!AI63,'Actual MH (CWP)'!AK63,'Actual MH (CWP)'!AM63,'Actual MH (CWP)'!AO63)</f>
        <v>0</v>
      </c>
      <c r="L59" s="414">
        <f>SUM('Actual MH (CWP)'!AF63,'Actual MH (CWP)'!AH63,'Actual MH (CWP)'!AJ63,'Actual MH (CWP)'!AL63,'Actual MH (CWP)'!AN63,'Actual MH (CWP)'!AP63)</f>
        <v>0</v>
      </c>
      <c r="M59" s="415">
        <f>SUM('Actual MH (CWP)'!AQ63,'Actual MH (CWP)'!AS63,'Actual MH (CWP)'!AU63,'Actual MH (CWP)'!AW63,'Actual MH (CWP)'!AY63,'Actual MH (CWP)'!BA63)</f>
        <v>0</v>
      </c>
      <c r="N59" s="414">
        <f>SUM('Actual MH (CWP)'!AR63,'Actual MH (CWP)'!AT63,'Actual MH (CWP)'!AV63,'Actual MH (CWP)'!AX63,'Actual MH (CWP)'!AZ63,'Actual MH (CWP)'!BB63)</f>
        <v>0</v>
      </c>
      <c r="O59" s="415">
        <f>SUM('Actual MH (CWP)'!BC63,'Actual MH (CWP)'!BE63,'Actual MH (CWP)'!BG63,'Actual MH (CWP)'!BI63,'Actual MH (CWP)'!BK63,'Actual MH (CWP)'!BM63)</f>
        <v>0</v>
      </c>
      <c r="P59" s="414">
        <f>SUM('Actual MH (CWP)'!BD63,'Actual MH (CWP)'!BF63,'Actual MH (CWP)'!BH63,'Actual MH (CWP)'!BJ63,'Actual MH (CWP)'!BL63,'Actual MH (CWP)'!BN63)</f>
        <v>0</v>
      </c>
      <c r="Q59" s="415">
        <f>SUM('Actual MH (CWP)'!BO63,'Actual MH (CWP)'!BQ63,'Actual MH (CWP)'!BS63,'Actual MH (CWP)'!BU63,'Actual MH (CWP)'!BW63,'Actual MH (CWP)'!BY63)</f>
        <v>0</v>
      </c>
      <c r="R59" s="414">
        <f>SUM('Actual MH (CWP)'!BP63,'Actual MH (CWP)'!BR63,'Actual MH (CWP)'!BT63,'Actual MH (CWP)'!BV63,'Actual MH (CWP)'!BX63,'Actual MH (CWP)'!BZ63)</f>
        <v>0</v>
      </c>
      <c r="S59" s="415">
        <f>SUM('Actual MH (CWP)'!CA63,'Actual MH (CWP)'!CC63,'Actual MH (CWP)'!CE63,'Actual MH (CWP)'!CG63,'Actual MH (CWP)'!CI63,'Actual MH (CWP)'!CK63)</f>
        <v>0</v>
      </c>
      <c r="T59" s="414">
        <f>SUM('Actual MH (CWP)'!CB63,'Actual MH (CWP)'!CD63,'Actual MH (CWP)'!CF63,'Actual MH (CWP)'!CH63,'Actual MH (CWP)'!CJ63,'Actual MH (CWP)'!CL63)</f>
        <v>0</v>
      </c>
      <c r="U59" s="416">
        <f t="shared" si="2"/>
        <v>0</v>
      </c>
      <c r="V59" s="416">
        <f>'Actual MH (CWP)'!CY63</f>
        <v>0</v>
      </c>
    </row>
    <row r="60" spans="2:22">
      <c r="B60" s="44" t="str">
        <f t="shared" si="1"/>
        <v>68</v>
      </c>
      <c r="C60" s="667"/>
      <c r="D60" s="372" t="s">
        <v>254</v>
      </c>
      <c r="E60" s="683" t="s">
        <v>387</v>
      </c>
      <c r="F60" s="684"/>
      <c r="G60" s="413">
        <f>SUM('Actual MH (CWP)'!G64,'Actual MH (CWP)'!I64,'Actual MH (CWP)'!K64,'Actual MH (CWP)'!M64,'Actual MH (CWP)'!O64,'Actual MH (CWP)'!Q64)</f>
        <v>0</v>
      </c>
      <c r="H60" s="414">
        <f>SUM('Actual MH (CWP)'!H64,'Actual MH (CWP)'!J64,'Actual MH (CWP)'!L64,'Actual MH (CWP)'!N64,'Actual MH (CWP)'!P64,'Actual MH (CWP)'!R64)</f>
        <v>0</v>
      </c>
      <c r="I60" s="415">
        <f>SUM('Actual MH (CWP)'!S64,'Actual MH (CWP)'!U64,'Actual MH (CWP)'!W64,'Actual MH (CWP)'!Y64,'Actual MH (CWP)'!AA64,'Actual MH (CWP)'!AC64)</f>
        <v>0</v>
      </c>
      <c r="J60" s="414">
        <f>SUM('Actual MH (CWP)'!T64,'Actual MH (CWP)'!V64,'Actual MH (CWP)'!X64,'Actual MH (CWP)'!Z64,'Actual MH (CWP)'!AB64,'Actual MH (CWP)'!AD64)</f>
        <v>0</v>
      </c>
      <c r="K60" s="415">
        <f>SUM('Actual MH (CWP)'!AE64,'Actual MH (CWP)'!AG64,'Actual MH (CWP)'!AI64,'Actual MH (CWP)'!AK64,'Actual MH (CWP)'!AM64,'Actual MH (CWP)'!AO64)</f>
        <v>0</v>
      </c>
      <c r="L60" s="414">
        <f>SUM('Actual MH (CWP)'!AF64,'Actual MH (CWP)'!AH64,'Actual MH (CWP)'!AJ64,'Actual MH (CWP)'!AL64,'Actual MH (CWP)'!AN64,'Actual MH (CWP)'!AP64)</f>
        <v>0</v>
      </c>
      <c r="M60" s="415">
        <f>SUM('Actual MH (CWP)'!AQ64,'Actual MH (CWP)'!AS64,'Actual MH (CWP)'!AU64,'Actual MH (CWP)'!AW64,'Actual MH (CWP)'!AY64,'Actual MH (CWP)'!BA64)</f>
        <v>0</v>
      </c>
      <c r="N60" s="414">
        <f>SUM('Actual MH (CWP)'!AR64,'Actual MH (CWP)'!AT64,'Actual MH (CWP)'!AV64,'Actual MH (CWP)'!AX64,'Actual MH (CWP)'!AZ64,'Actual MH (CWP)'!BB64)</f>
        <v>0</v>
      </c>
      <c r="O60" s="415">
        <f>SUM('Actual MH (CWP)'!BC64,'Actual MH (CWP)'!BE64,'Actual MH (CWP)'!BG64,'Actual MH (CWP)'!BI64,'Actual MH (CWP)'!BK64,'Actual MH (CWP)'!BM64)</f>
        <v>0</v>
      </c>
      <c r="P60" s="414">
        <f>SUM('Actual MH (CWP)'!BD64,'Actual MH (CWP)'!BF64,'Actual MH (CWP)'!BH64,'Actual MH (CWP)'!BJ64,'Actual MH (CWP)'!BL64,'Actual MH (CWP)'!BN64)</f>
        <v>0</v>
      </c>
      <c r="Q60" s="415">
        <f>SUM('Actual MH (CWP)'!BO64,'Actual MH (CWP)'!BQ64,'Actual MH (CWP)'!BS64,'Actual MH (CWP)'!BU64,'Actual MH (CWP)'!BW64,'Actual MH (CWP)'!BY64)</f>
        <v>0</v>
      </c>
      <c r="R60" s="414">
        <f>SUM('Actual MH (CWP)'!BP64,'Actual MH (CWP)'!BR64,'Actual MH (CWP)'!BT64,'Actual MH (CWP)'!BV64,'Actual MH (CWP)'!BX64,'Actual MH (CWP)'!BZ64)</f>
        <v>0</v>
      </c>
      <c r="S60" s="415">
        <f>SUM('Actual MH (CWP)'!CA64,'Actual MH (CWP)'!CC64,'Actual MH (CWP)'!CE64,'Actual MH (CWP)'!CG64,'Actual MH (CWP)'!CI64,'Actual MH (CWP)'!CK64)</f>
        <v>0</v>
      </c>
      <c r="T60" s="414">
        <f>SUM('Actual MH (CWP)'!CB64,'Actual MH (CWP)'!CD64,'Actual MH (CWP)'!CF64,'Actual MH (CWP)'!CH64,'Actual MH (CWP)'!CJ64,'Actual MH (CWP)'!CL64)</f>
        <v>0</v>
      </c>
      <c r="U60" s="416">
        <f t="shared" si="2"/>
        <v>0</v>
      </c>
      <c r="V60" s="416">
        <f>'Actual MH (CWP)'!CY64</f>
        <v>0</v>
      </c>
    </row>
    <row r="61" spans="2:22">
      <c r="B61" s="44" t="str">
        <f t="shared" si="1"/>
        <v>68</v>
      </c>
      <c r="C61" s="667"/>
      <c r="D61" s="372" t="s">
        <v>255</v>
      </c>
      <c r="E61" s="683" t="s">
        <v>388</v>
      </c>
      <c r="F61" s="684"/>
      <c r="G61" s="413">
        <f>SUM('Actual MH (CWP)'!G65,'Actual MH (CWP)'!I65,'Actual MH (CWP)'!K65,'Actual MH (CWP)'!M65,'Actual MH (CWP)'!O65,'Actual MH (CWP)'!Q65)</f>
        <v>0</v>
      </c>
      <c r="H61" s="414">
        <f>SUM('Actual MH (CWP)'!H65,'Actual MH (CWP)'!J65,'Actual MH (CWP)'!L65,'Actual MH (CWP)'!N65,'Actual MH (CWP)'!P65,'Actual MH (CWP)'!R65)</f>
        <v>0</v>
      </c>
      <c r="I61" s="415">
        <f>SUM('Actual MH (CWP)'!S65,'Actual MH (CWP)'!U65,'Actual MH (CWP)'!W65,'Actual MH (CWP)'!Y65,'Actual MH (CWP)'!AA65,'Actual MH (CWP)'!AC65)</f>
        <v>0</v>
      </c>
      <c r="J61" s="414">
        <f>SUM('Actual MH (CWP)'!T65,'Actual MH (CWP)'!V65,'Actual MH (CWP)'!X65,'Actual MH (CWP)'!Z65,'Actual MH (CWP)'!AB65,'Actual MH (CWP)'!AD65)</f>
        <v>0</v>
      </c>
      <c r="K61" s="415">
        <f>SUM('Actual MH (CWP)'!AE65,'Actual MH (CWP)'!AG65,'Actual MH (CWP)'!AI65,'Actual MH (CWP)'!AK65,'Actual MH (CWP)'!AM65,'Actual MH (CWP)'!AO65)</f>
        <v>0</v>
      </c>
      <c r="L61" s="414">
        <f>SUM('Actual MH (CWP)'!AF65,'Actual MH (CWP)'!AH65,'Actual MH (CWP)'!AJ65,'Actual MH (CWP)'!AL65,'Actual MH (CWP)'!AN65,'Actual MH (CWP)'!AP65)</f>
        <v>0</v>
      </c>
      <c r="M61" s="415">
        <f>SUM('Actual MH (CWP)'!AQ65,'Actual MH (CWP)'!AS65,'Actual MH (CWP)'!AU65,'Actual MH (CWP)'!AW65,'Actual MH (CWP)'!AY65,'Actual MH (CWP)'!BA65)</f>
        <v>0</v>
      </c>
      <c r="N61" s="414">
        <f>SUM('Actual MH (CWP)'!AR65,'Actual MH (CWP)'!AT65,'Actual MH (CWP)'!AV65,'Actual MH (CWP)'!AX65,'Actual MH (CWP)'!AZ65,'Actual MH (CWP)'!BB65)</f>
        <v>0</v>
      </c>
      <c r="O61" s="415">
        <f>SUM('Actual MH (CWP)'!BC65,'Actual MH (CWP)'!BE65,'Actual MH (CWP)'!BG65,'Actual MH (CWP)'!BI65,'Actual MH (CWP)'!BK65,'Actual MH (CWP)'!BM65)</f>
        <v>0</v>
      </c>
      <c r="P61" s="414">
        <f>SUM('Actual MH (CWP)'!BD65,'Actual MH (CWP)'!BF65,'Actual MH (CWP)'!BH65,'Actual MH (CWP)'!BJ65,'Actual MH (CWP)'!BL65,'Actual MH (CWP)'!BN65)</f>
        <v>0</v>
      </c>
      <c r="Q61" s="415">
        <f>SUM('Actual MH (CWP)'!BO65,'Actual MH (CWP)'!BQ65,'Actual MH (CWP)'!BS65,'Actual MH (CWP)'!BU65,'Actual MH (CWP)'!BW65,'Actual MH (CWP)'!BY65)</f>
        <v>0</v>
      </c>
      <c r="R61" s="414">
        <f>SUM('Actual MH (CWP)'!BP65,'Actual MH (CWP)'!BR65,'Actual MH (CWP)'!BT65,'Actual MH (CWP)'!BV65,'Actual MH (CWP)'!BX65,'Actual MH (CWP)'!BZ65)</f>
        <v>0</v>
      </c>
      <c r="S61" s="415">
        <f>SUM('Actual MH (CWP)'!CA65,'Actual MH (CWP)'!CC65,'Actual MH (CWP)'!CE65,'Actual MH (CWP)'!CG65,'Actual MH (CWP)'!CI65,'Actual MH (CWP)'!CK65)</f>
        <v>0</v>
      </c>
      <c r="T61" s="414">
        <f>SUM('Actual MH (CWP)'!CB65,'Actual MH (CWP)'!CD65,'Actual MH (CWP)'!CF65,'Actual MH (CWP)'!CH65,'Actual MH (CWP)'!CJ65,'Actual MH (CWP)'!CL65)</f>
        <v>0</v>
      </c>
      <c r="U61" s="416">
        <f t="shared" si="2"/>
        <v>0</v>
      </c>
      <c r="V61" s="416">
        <f>'Actual MH (CWP)'!CY65</f>
        <v>0</v>
      </c>
    </row>
    <row r="62" spans="2:22">
      <c r="B62" s="44" t="str">
        <f t="shared" si="1"/>
        <v>68</v>
      </c>
      <c r="C62" s="667"/>
      <c r="D62" s="372" t="s">
        <v>256</v>
      </c>
      <c r="E62" s="683" t="s">
        <v>389</v>
      </c>
      <c r="F62" s="684"/>
      <c r="G62" s="413">
        <f>SUM('Actual MH (CWP)'!G66,'Actual MH (CWP)'!I66,'Actual MH (CWP)'!K66,'Actual MH (CWP)'!M66,'Actual MH (CWP)'!O66,'Actual MH (CWP)'!Q66)</f>
        <v>0</v>
      </c>
      <c r="H62" s="414">
        <f>SUM('Actual MH (CWP)'!H66,'Actual MH (CWP)'!J66,'Actual MH (CWP)'!L66,'Actual MH (CWP)'!N66,'Actual MH (CWP)'!P66,'Actual MH (CWP)'!R66)</f>
        <v>0</v>
      </c>
      <c r="I62" s="415">
        <f>SUM('Actual MH (CWP)'!S66,'Actual MH (CWP)'!U66,'Actual MH (CWP)'!W66,'Actual MH (CWP)'!Y66,'Actual MH (CWP)'!AA66,'Actual MH (CWP)'!AC66)</f>
        <v>0</v>
      </c>
      <c r="J62" s="414">
        <f>SUM('Actual MH (CWP)'!T66,'Actual MH (CWP)'!V66,'Actual MH (CWP)'!X66,'Actual MH (CWP)'!Z66,'Actual MH (CWP)'!AB66,'Actual MH (CWP)'!AD66)</f>
        <v>0</v>
      </c>
      <c r="K62" s="415">
        <f>SUM('Actual MH (CWP)'!AE66,'Actual MH (CWP)'!AG66,'Actual MH (CWP)'!AI66,'Actual MH (CWP)'!AK66,'Actual MH (CWP)'!AM66,'Actual MH (CWP)'!AO66)</f>
        <v>0</v>
      </c>
      <c r="L62" s="414">
        <f>SUM('Actual MH (CWP)'!AF66,'Actual MH (CWP)'!AH66,'Actual MH (CWP)'!AJ66,'Actual MH (CWP)'!AL66,'Actual MH (CWP)'!AN66,'Actual MH (CWP)'!AP66)</f>
        <v>0</v>
      </c>
      <c r="M62" s="415">
        <f>SUM('Actual MH (CWP)'!AQ66,'Actual MH (CWP)'!AS66,'Actual MH (CWP)'!AU66,'Actual MH (CWP)'!AW66,'Actual MH (CWP)'!AY66,'Actual MH (CWP)'!BA66)</f>
        <v>0</v>
      </c>
      <c r="N62" s="414">
        <f>SUM('Actual MH (CWP)'!AR66,'Actual MH (CWP)'!AT66,'Actual MH (CWP)'!AV66,'Actual MH (CWP)'!AX66,'Actual MH (CWP)'!AZ66,'Actual MH (CWP)'!BB66)</f>
        <v>0</v>
      </c>
      <c r="O62" s="415">
        <f>SUM('Actual MH (CWP)'!BC66,'Actual MH (CWP)'!BE66,'Actual MH (CWP)'!BG66,'Actual MH (CWP)'!BI66,'Actual MH (CWP)'!BK66,'Actual MH (CWP)'!BM66)</f>
        <v>0</v>
      </c>
      <c r="P62" s="414">
        <f>SUM('Actual MH (CWP)'!BD66,'Actual MH (CWP)'!BF66,'Actual MH (CWP)'!BH66,'Actual MH (CWP)'!BJ66,'Actual MH (CWP)'!BL66,'Actual MH (CWP)'!BN66)</f>
        <v>0</v>
      </c>
      <c r="Q62" s="415">
        <f>SUM('Actual MH (CWP)'!BO66,'Actual MH (CWP)'!BQ66,'Actual MH (CWP)'!BS66,'Actual MH (CWP)'!BU66,'Actual MH (CWP)'!BW66,'Actual MH (CWP)'!BY66)</f>
        <v>0</v>
      </c>
      <c r="R62" s="414">
        <f>SUM('Actual MH (CWP)'!BP66,'Actual MH (CWP)'!BR66,'Actual MH (CWP)'!BT66,'Actual MH (CWP)'!BV66,'Actual MH (CWP)'!BX66,'Actual MH (CWP)'!BZ66)</f>
        <v>0</v>
      </c>
      <c r="S62" s="415">
        <f>SUM('Actual MH (CWP)'!CA66,'Actual MH (CWP)'!CC66,'Actual MH (CWP)'!CE66,'Actual MH (CWP)'!CG66,'Actual MH (CWP)'!CI66,'Actual MH (CWP)'!CK66)</f>
        <v>0</v>
      </c>
      <c r="T62" s="414">
        <f>SUM('Actual MH (CWP)'!CB66,'Actual MH (CWP)'!CD66,'Actual MH (CWP)'!CF66,'Actual MH (CWP)'!CH66,'Actual MH (CWP)'!CJ66,'Actual MH (CWP)'!CL66)</f>
        <v>0</v>
      </c>
      <c r="U62" s="416">
        <f t="shared" si="2"/>
        <v>0</v>
      </c>
      <c r="V62" s="416">
        <f>'Actual MH (CWP)'!CY66</f>
        <v>0</v>
      </c>
    </row>
    <row r="63" spans="2:22">
      <c r="B63" s="44" t="str">
        <f t="shared" si="1"/>
        <v>68</v>
      </c>
      <c r="C63" s="667"/>
      <c r="D63" s="372" t="s">
        <v>257</v>
      </c>
      <c r="E63" s="683" t="s">
        <v>390</v>
      </c>
      <c r="F63" s="684"/>
      <c r="G63" s="413">
        <f>SUM('Actual MH (CWP)'!G67,'Actual MH (CWP)'!I67,'Actual MH (CWP)'!K67,'Actual MH (CWP)'!M67,'Actual MH (CWP)'!O67,'Actual MH (CWP)'!Q67)</f>
        <v>0</v>
      </c>
      <c r="H63" s="414">
        <f>SUM('Actual MH (CWP)'!H67,'Actual MH (CWP)'!J67,'Actual MH (CWP)'!L67,'Actual MH (CWP)'!N67,'Actual MH (CWP)'!P67,'Actual MH (CWP)'!R67)</f>
        <v>0</v>
      </c>
      <c r="I63" s="415">
        <f>SUM('Actual MH (CWP)'!S67,'Actual MH (CWP)'!U67,'Actual MH (CWP)'!W67,'Actual MH (CWP)'!Y67,'Actual MH (CWP)'!AA67,'Actual MH (CWP)'!AC67)</f>
        <v>0</v>
      </c>
      <c r="J63" s="414">
        <f>SUM('Actual MH (CWP)'!T67,'Actual MH (CWP)'!V67,'Actual MH (CWP)'!X67,'Actual MH (CWP)'!Z67,'Actual MH (CWP)'!AB67,'Actual MH (CWP)'!AD67)</f>
        <v>0</v>
      </c>
      <c r="K63" s="415">
        <f>SUM('Actual MH (CWP)'!AE67,'Actual MH (CWP)'!AG67,'Actual MH (CWP)'!AI67,'Actual MH (CWP)'!AK67,'Actual MH (CWP)'!AM67,'Actual MH (CWP)'!AO67)</f>
        <v>0</v>
      </c>
      <c r="L63" s="414">
        <f>SUM('Actual MH (CWP)'!AF67,'Actual MH (CWP)'!AH67,'Actual MH (CWP)'!AJ67,'Actual MH (CWP)'!AL67,'Actual MH (CWP)'!AN67,'Actual MH (CWP)'!AP67)</f>
        <v>0</v>
      </c>
      <c r="M63" s="415">
        <f>SUM('Actual MH (CWP)'!AQ67,'Actual MH (CWP)'!AS67,'Actual MH (CWP)'!AU67,'Actual MH (CWP)'!AW67,'Actual MH (CWP)'!AY67,'Actual MH (CWP)'!BA67)</f>
        <v>0</v>
      </c>
      <c r="N63" s="414">
        <f>SUM('Actual MH (CWP)'!AR67,'Actual MH (CWP)'!AT67,'Actual MH (CWP)'!AV67,'Actual MH (CWP)'!AX67,'Actual MH (CWP)'!AZ67,'Actual MH (CWP)'!BB67)</f>
        <v>0</v>
      </c>
      <c r="O63" s="415">
        <f>SUM('Actual MH (CWP)'!BC67,'Actual MH (CWP)'!BE67,'Actual MH (CWP)'!BG67,'Actual MH (CWP)'!BI67,'Actual MH (CWP)'!BK67,'Actual MH (CWP)'!BM67)</f>
        <v>0</v>
      </c>
      <c r="P63" s="414">
        <f>SUM('Actual MH (CWP)'!BD67,'Actual MH (CWP)'!BF67,'Actual MH (CWP)'!BH67,'Actual MH (CWP)'!BJ67,'Actual MH (CWP)'!BL67,'Actual MH (CWP)'!BN67)</f>
        <v>0</v>
      </c>
      <c r="Q63" s="415">
        <f>SUM('Actual MH (CWP)'!BO67,'Actual MH (CWP)'!BQ67,'Actual MH (CWP)'!BS67,'Actual MH (CWP)'!BU67,'Actual MH (CWP)'!BW67,'Actual MH (CWP)'!BY67)</f>
        <v>0</v>
      </c>
      <c r="R63" s="414">
        <f>SUM('Actual MH (CWP)'!BP67,'Actual MH (CWP)'!BR67,'Actual MH (CWP)'!BT67,'Actual MH (CWP)'!BV67,'Actual MH (CWP)'!BX67,'Actual MH (CWP)'!BZ67)</f>
        <v>0</v>
      </c>
      <c r="S63" s="415">
        <f>SUM('Actual MH (CWP)'!CA67,'Actual MH (CWP)'!CC67,'Actual MH (CWP)'!CE67,'Actual MH (CWP)'!CG67,'Actual MH (CWP)'!CI67,'Actual MH (CWP)'!CK67)</f>
        <v>0</v>
      </c>
      <c r="T63" s="414">
        <f>SUM('Actual MH (CWP)'!CB67,'Actual MH (CWP)'!CD67,'Actual MH (CWP)'!CF67,'Actual MH (CWP)'!CH67,'Actual MH (CWP)'!CJ67,'Actual MH (CWP)'!CL67)</f>
        <v>0</v>
      </c>
      <c r="U63" s="416">
        <f t="shared" si="2"/>
        <v>0</v>
      </c>
      <c r="V63" s="416">
        <f>'Actual MH (CWP)'!CY67</f>
        <v>0</v>
      </c>
    </row>
    <row r="64" spans="2:22">
      <c r="B64" s="44" t="str">
        <f t="shared" si="1"/>
        <v>68</v>
      </c>
      <c r="C64" s="667"/>
      <c r="D64" s="372" t="s">
        <v>258</v>
      </c>
      <c r="E64" s="683" t="s">
        <v>391</v>
      </c>
      <c r="F64" s="684"/>
      <c r="G64" s="413">
        <f>SUM('Actual MH (CWP)'!G68,'Actual MH (CWP)'!I68,'Actual MH (CWP)'!K68,'Actual MH (CWP)'!M68,'Actual MH (CWP)'!O68,'Actual MH (CWP)'!Q68)</f>
        <v>0</v>
      </c>
      <c r="H64" s="414">
        <f>SUM('Actual MH (CWP)'!H68,'Actual MH (CWP)'!J68,'Actual MH (CWP)'!L68,'Actual MH (CWP)'!N68,'Actual MH (CWP)'!P68,'Actual MH (CWP)'!R68)</f>
        <v>0</v>
      </c>
      <c r="I64" s="415">
        <f>SUM('Actual MH (CWP)'!S68,'Actual MH (CWP)'!U68,'Actual MH (CWP)'!W68,'Actual MH (CWP)'!Y68,'Actual MH (CWP)'!AA68,'Actual MH (CWP)'!AC68)</f>
        <v>0</v>
      </c>
      <c r="J64" s="414">
        <f>SUM('Actual MH (CWP)'!T68,'Actual MH (CWP)'!V68,'Actual MH (CWP)'!X68,'Actual MH (CWP)'!Z68,'Actual MH (CWP)'!AB68,'Actual MH (CWP)'!AD68)</f>
        <v>0</v>
      </c>
      <c r="K64" s="415">
        <f>SUM('Actual MH (CWP)'!AE68,'Actual MH (CWP)'!AG68,'Actual MH (CWP)'!AI68,'Actual MH (CWP)'!AK68,'Actual MH (CWP)'!AM68,'Actual MH (CWP)'!AO68)</f>
        <v>0</v>
      </c>
      <c r="L64" s="414">
        <f>SUM('Actual MH (CWP)'!AF68,'Actual MH (CWP)'!AH68,'Actual MH (CWP)'!AJ68,'Actual MH (CWP)'!AL68,'Actual MH (CWP)'!AN68,'Actual MH (CWP)'!AP68)</f>
        <v>0</v>
      </c>
      <c r="M64" s="415">
        <f>SUM('Actual MH (CWP)'!AQ68,'Actual MH (CWP)'!AS68,'Actual MH (CWP)'!AU68,'Actual MH (CWP)'!AW68,'Actual MH (CWP)'!AY68,'Actual MH (CWP)'!BA68)</f>
        <v>0</v>
      </c>
      <c r="N64" s="414">
        <f>SUM('Actual MH (CWP)'!AR68,'Actual MH (CWP)'!AT68,'Actual MH (CWP)'!AV68,'Actual MH (CWP)'!AX68,'Actual MH (CWP)'!AZ68,'Actual MH (CWP)'!BB68)</f>
        <v>0</v>
      </c>
      <c r="O64" s="415">
        <f>SUM('Actual MH (CWP)'!BC68,'Actual MH (CWP)'!BE68,'Actual MH (CWP)'!BG68,'Actual MH (CWP)'!BI68,'Actual MH (CWP)'!BK68,'Actual MH (CWP)'!BM68)</f>
        <v>0</v>
      </c>
      <c r="P64" s="414">
        <f>SUM('Actual MH (CWP)'!BD68,'Actual MH (CWP)'!BF68,'Actual MH (CWP)'!BH68,'Actual MH (CWP)'!BJ68,'Actual MH (CWP)'!BL68,'Actual MH (CWP)'!BN68)</f>
        <v>0</v>
      </c>
      <c r="Q64" s="415">
        <f>SUM('Actual MH (CWP)'!BO68,'Actual MH (CWP)'!BQ68,'Actual MH (CWP)'!BS68,'Actual MH (CWP)'!BU68,'Actual MH (CWP)'!BW68,'Actual MH (CWP)'!BY68)</f>
        <v>0</v>
      </c>
      <c r="R64" s="414">
        <f>SUM('Actual MH (CWP)'!BP68,'Actual MH (CWP)'!BR68,'Actual MH (CWP)'!BT68,'Actual MH (CWP)'!BV68,'Actual MH (CWP)'!BX68,'Actual MH (CWP)'!BZ68)</f>
        <v>0</v>
      </c>
      <c r="S64" s="415">
        <f>SUM('Actual MH (CWP)'!CA68,'Actual MH (CWP)'!CC68,'Actual MH (CWP)'!CE68,'Actual MH (CWP)'!CG68,'Actual MH (CWP)'!CI68,'Actual MH (CWP)'!CK68)</f>
        <v>0</v>
      </c>
      <c r="T64" s="414">
        <f>SUM('Actual MH (CWP)'!CB68,'Actual MH (CWP)'!CD68,'Actual MH (CWP)'!CF68,'Actual MH (CWP)'!CH68,'Actual MH (CWP)'!CJ68,'Actual MH (CWP)'!CL68)</f>
        <v>0</v>
      </c>
      <c r="U64" s="416">
        <f t="shared" si="2"/>
        <v>0</v>
      </c>
      <c r="V64" s="416">
        <f>'Actual MH (CWP)'!CY68</f>
        <v>0</v>
      </c>
    </row>
    <row r="65" spans="2:29">
      <c r="B65" s="44" t="str">
        <f t="shared" si="1"/>
        <v>68</v>
      </c>
      <c r="C65" s="667"/>
      <c r="D65" s="372" t="s">
        <v>259</v>
      </c>
      <c r="E65" s="683" t="s">
        <v>410</v>
      </c>
      <c r="F65" s="684"/>
      <c r="G65" s="413">
        <f>SUM('Actual MH (CWP)'!G69,'Actual MH (CWP)'!I69,'Actual MH (CWP)'!K69,'Actual MH (CWP)'!M69,'Actual MH (CWP)'!O69,'Actual MH (CWP)'!Q69)</f>
        <v>0</v>
      </c>
      <c r="H65" s="414">
        <f>SUM('Actual MH (CWP)'!H69,'Actual MH (CWP)'!J69,'Actual MH (CWP)'!L69,'Actual MH (CWP)'!N69,'Actual MH (CWP)'!P69,'Actual MH (CWP)'!R69)</f>
        <v>0</v>
      </c>
      <c r="I65" s="415">
        <f>SUM('Actual MH (CWP)'!S69,'Actual MH (CWP)'!U69,'Actual MH (CWP)'!W69,'Actual MH (CWP)'!Y69,'Actual MH (CWP)'!AA69,'Actual MH (CWP)'!AC69)</f>
        <v>0</v>
      </c>
      <c r="J65" s="414">
        <f>SUM('Actual MH (CWP)'!T69,'Actual MH (CWP)'!V69,'Actual MH (CWP)'!X69,'Actual MH (CWP)'!Z69,'Actual MH (CWP)'!AB69,'Actual MH (CWP)'!AD69)</f>
        <v>0</v>
      </c>
      <c r="K65" s="415">
        <f>SUM('Actual MH (CWP)'!AE69,'Actual MH (CWP)'!AG69,'Actual MH (CWP)'!AI69,'Actual MH (CWP)'!AK69,'Actual MH (CWP)'!AM69,'Actual MH (CWP)'!AO69)</f>
        <v>0</v>
      </c>
      <c r="L65" s="414">
        <f>SUM('Actual MH (CWP)'!AF69,'Actual MH (CWP)'!AH69,'Actual MH (CWP)'!AJ69,'Actual MH (CWP)'!AL69,'Actual MH (CWP)'!AN69,'Actual MH (CWP)'!AP69)</f>
        <v>0</v>
      </c>
      <c r="M65" s="415">
        <f>SUM('Actual MH (CWP)'!AQ69,'Actual MH (CWP)'!AS69,'Actual MH (CWP)'!AU69,'Actual MH (CWP)'!AW69,'Actual MH (CWP)'!AY69,'Actual MH (CWP)'!BA69)</f>
        <v>0</v>
      </c>
      <c r="N65" s="414">
        <f>SUM('Actual MH (CWP)'!AR69,'Actual MH (CWP)'!AT69,'Actual MH (CWP)'!AV69,'Actual MH (CWP)'!AX69,'Actual MH (CWP)'!AZ69,'Actual MH (CWP)'!BB69)</f>
        <v>0</v>
      </c>
      <c r="O65" s="415">
        <f>SUM('Actual MH (CWP)'!BC69,'Actual MH (CWP)'!BE69,'Actual MH (CWP)'!BG69,'Actual MH (CWP)'!BI69,'Actual MH (CWP)'!BK69,'Actual MH (CWP)'!BM69)</f>
        <v>0</v>
      </c>
      <c r="P65" s="414">
        <f>SUM('Actual MH (CWP)'!BD69,'Actual MH (CWP)'!BF69,'Actual MH (CWP)'!BH69,'Actual MH (CWP)'!BJ69,'Actual MH (CWP)'!BL69,'Actual MH (CWP)'!BN69)</f>
        <v>0</v>
      </c>
      <c r="Q65" s="415">
        <f>SUM('Actual MH (CWP)'!BO69,'Actual MH (CWP)'!BQ69,'Actual MH (CWP)'!BS69,'Actual MH (CWP)'!BU69,'Actual MH (CWP)'!BW69,'Actual MH (CWP)'!BY69)</f>
        <v>0</v>
      </c>
      <c r="R65" s="414">
        <f>SUM('Actual MH (CWP)'!BP69,'Actual MH (CWP)'!BR69,'Actual MH (CWP)'!BT69,'Actual MH (CWP)'!BV69,'Actual MH (CWP)'!BX69,'Actual MH (CWP)'!BZ69)</f>
        <v>0</v>
      </c>
      <c r="S65" s="415">
        <f>SUM('Actual MH (CWP)'!CA69,'Actual MH (CWP)'!CC69,'Actual MH (CWP)'!CE69,'Actual MH (CWP)'!CG69,'Actual MH (CWP)'!CI69,'Actual MH (CWP)'!CK69)</f>
        <v>0</v>
      </c>
      <c r="T65" s="414">
        <f>SUM('Actual MH (CWP)'!CB69,'Actual MH (CWP)'!CD69,'Actual MH (CWP)'!CF69,'Actual MH (CWP)'!CH69,'Actual MH (CWP)'!CJ69,'Actual MH (CWP)'!CL69)</f>
        <v>0</v>
      </c>
      <c r="U65" s="416">
        <f t="shared" si="2"/>
        <v>0</v>
      </c>
      <c r="V65" s="416">
        <f>'Actual MH (CWP)'!CY69</f>
        <v>0</v>
      </c>
      <c r="AC65" s="276"/>
    </row>
    <row r="66" spans="2:29">
      <c r="B66" s="44" t="str">
        <f t="shared" si="1"/>
        <v>68</v>
      </c>
      <c r="C66" s="667"/>
      <c r="D66" s="372" t="s">
        <v>260</v>
      </c>
      <c r="E66" s="683" t="s">
        <v>392</v>
      </c>
      <c r="F66" s="684"/>
      <c r="G66" s="413">
        <f>SUM('Actual MH (CWP)'!G70,'Actual MH (CWP)'!I70,'Actual MH (CWP)'!K70,'Actual MH (CWP)'!M70,'Actual MH (CWP)'!O70,'Actual MH (CWP)'!Q70)</f>
        <v>0</v>
      </c>
      <c r="H66" s="414">
        <f>SUM('Actual MH (CWP)'!H70,'Actual MH (CWP)'!J70,'Actual MH (CWP)'!L70,'Actual MH (CWP)'!N70,'Actual MH (CWP)'!P70,'Actual MH (CWP)'!R70)</f>
        <v>0</v>
      </c>
      <c r="I66" s="415">
        <f>SUM('Actual MH (CWP)'!S70,'Actual MH (CWP)'!U70,'Actual MH (CWP)'!W70,'Actual MH (CWP)'!Y70,'Actual MH (CWP)'!AA70,'Actual MH (CWP)'!AC70)</f>
        <v>0</v>
      </c>
      <c r="J66" s="414">
        <f>SUM('Actual MH (CWP)'!T70,'Actual MH (CWP)'!V70,'Actual MH (CWP)'!X70,'Actual MH (CWP)'!Z70,'Actual MH (CWP)'!AB70,'Actual MH (CWP)'!AD70)</f>
        <v>0</v>
      </c>
      <c r="K66" s="415">
        <f>SUM('Actual MH (CWP)'!AE70,'Actual MH (CWP)'!AG70,'Actual MH (CWP)'!AI70,'Actual MH (CWP)'!AK70,'Actual MH (CWP)'!AM70,'Actual MH (CWP)'!AO70)</f>
        <v>0</v>
      </c>
      <c r="L66" s="414">
        <f>SUM('Actual MH (CWP)'!AF70,'Actual MH (CWP)'!AH70,'Actual MH (CWP)'!AJ70,'Actual MH (CWP)'!AL70,'Actual MH (CWP)'!AN70,'Actual MH (CWP)'!AP70)</f>
        <v>0</v>
      </c>
      <c r="M66" s="415">
        <f>SUM('Actual MH (CWP)'!AQ70,'Actual MH (CWP)'!AS70,'Actual MH (CWP)'!AU70,'Actual MH (CWP)'!AW70,'Actual MH (CWP)'!AY70,'Actual MH (CWP)'!BA70)</f>
        <v>0</v>
      </c>
      <c r="N66" s="414">
        <f>SUM('Actual MH (CWP)'!AR70,'Actual MH (CWP)'!AT70,'Actual MH (CWP)'!AV70,'Actual MH (CWP)'!AX70,'Actual MH (CWP)'!AZ70,'Actual MH (CWP)'!BB70)</f>
        <v>0</v>
      </c>
      <c r="O66" s="415">
        <f>SUM('Actual MH (CWP)'!BC70,'Actual MH (CWP)'!BE70,'Actual MH (CWP)'!BG70,'Actual MH (CWP)'!BI70,'Actual MH (CWP)'!BK70,'Actual MH (CWP)'!BM70)</f>
        <v>0</v>
      </c>
      <c r="P66" s="414">
        <f>SUM('Actual MH (CWP)'!BD70,'Actual MH (CWP)'!BF70,'Actual MH (CWP)'!BH70,'Actual MH (CWP)'!BJ70,'Actual MH (CWP)'!BL70,'Actual MH (CWP)'!BN70)</f>
        <v>0</v>
      </c>
      <c r="Q66" s="415">
        <f>SUM('Actual MH (CWP)'!BO70,'Actual MH (CWP)'!BQ70,'Actual MH (CWP)'!BS70,'Actual MH (CWP)'!BU70,'Actual MH (CWP)'!BW70,'Actual MH (CWP)'!BY70)</f>
        <v>0</v>
      </c>
      <c r="R66" s="414">
        <f>SUM('Actual MH (CWP)'!BP70,'Actual MH (CWP)'!BR70,'Actual MH (CWP)'!BT70,'Actual MH (CWP)'!BV70,'Actual MH (CWP)'!BX70,'Actual MH (CWP)'!BZ70)</f>
        <v>0</v>
      </c>
      <c r="S66" s="415">
        <f>SUM('Actual MH (CWP)'!CA70,'Actual MH (CWP)'!CC70,'Actual MH (CWP)'!CE70,'Actual MH (CWP)'!CG70,'Actual MH (CWP)'!CI70,'Actual MH (CWP)'!CK70)</f>
        <v>0</v>
      </c>
      <c r="T66" s="414">
        <f>SUM('Actual MH (CWP)'!CB70,'Actual MH (CWP)'!CD70,'Actual MH (CWP)'!CF70,'Actual MH (CWP)'!CH70,'Actual MH (CWP)'!CJ70,'Actual MH (CWP)'!CL70)</f>
        <v>0</v>
      </c>
      <c r="U66" s="416">
        <f t="shared" si="2"/>
        <v>0</v>
      </c>
      <c r="V66" s="416">
        <f>'Actual MH (CWP)'!CY70</f>
        <v>0</v>
      </c>
    </row>
    <row r="67" spans="2:29">
      <c r="B67" s="44" t="str">
        <f t="shared" si="1"/>
        <v>68</v>
      </c>
      <c r="C67" s="667"/>
      <c r="D67" s="372" t="s">
        <v>261</v>
      </c>
      <c r="E67" s="683" t="s">
        <v>411</v>
      </c>
      <c r="F67" s="684"/>
      <c r="G67" s="413">
        <f>SUM('Actual MH (CWP)'!G71,'Actual MH (CWP)'!I71,'Actual MH (CWP)'!K71,'Actual MH (CWP)'!M71,'Actual MH (CWP)'!O71,'Actual MH (CWP)'!Q71)</f>
        <v>0</v>
      </c>
      <c r="H67" s="414">
        <f>SUM('Actual MH (CWP)'!H71,'Actual MH (CWP)'!J71,'Actual MH (CWP)'!L71,'Actual MH (CWP)'!N71,'Actual MH (CWP)'!P71,'Actual MH (CWP)'!R71)</f>
        <v>0</v>
      </c>
      <c r="I67" s="415">
        <f>SUM('Actual MH (CWP)'!S71,'Actual MH (CWP)'!U71,'Actual MH (CWP)'!W71,'Actual MH (CWP)'!Y71,'Actual MH (CWP)'!AA71,'Actual MH (CWP)'!AC71)</f>
        <v>0</v>
      </c>
      <c r="J67" s="414">
        <f>SUM('Actual MH (CWP)'!T71,'Actual MH (CWP)'!V71,'Actual MH (CWP)'!X71,'Actual MH (CWP)'!Z71,'Actual MH (CWP)'!AB71,'Actual MH (CWP)'!AD71)</f>
        <v>0</v>
      </c>
      <c r="K67" s="415">
        <f>SUM('Actual MH (CWP)'!AE71,'Actual MH (CWP)'!AG71,'Actual MH (CWP)'!AI71,'Actual MH (CWP)'!AK71,'Actual MH (CWP)'!AM71,'Actual MH (CWP)'!AO71)</f>
        <v>0</v>
      </c>
      <c r="L67" s="414">
        <f>SUM('Actual MH (CWP)'!AF71,'Actual MH (CWP)'!AH71,'Actual MH (CWP)'!AJ71,'Actual MH (CWP)'!AL71,'Actual MH (CWP)'!AN71,'Actual MH (CWP)'!AP71)</f>
        <v>0</v>
      </c>
      <c r="M67" s="415">
        <f>SUM('Actual MH (CWP)'!AQ71,'Actual MH (CWP)'!AS71,'Actual MH (CWP)'!AU71,'Actual MH (CWP)'!AW71,'Actual MH (CWP)'!AY71,'Actual MH (CWP)'!BA71)</f>
        <v>0</v>
      </c>
      <c r="N67" s="414">
        <f>SUM('Actual MH (CWP)'!AR71,'Actual MH (CWP)'!AT71,'Actual MH (CWP)'!AV71,'Actual MH (CWP)'!AX71,'Actual MH (CWP)'!AZ71,'Actual MH (CWP)'!BB71)</f>
        <v>0</v>
      </c>
      <c r="O67" s="415">
        <f>SUM('Actual MH (CWP)'!BC71,'Actual MH (CWP)'!BE71,'Actual MH (CWP)'!BG71,'Actual MH (CWP)'!BI71,'Actual MH (CWP)'!BK71,'Actual MH (CWP)'!BM71)</f>
        <v>0</v>
      </c>
      <c r="P67" s="414">
        <f>SUM('Actual MH (CWP)'!BD71,'Actual MH (CWP)'!BF71,'Actual MH (CWP)'!BH71,'Actual MH (CWP)'!BJ71,'Actual MH (CWP)'!BL71,'Actual MH (CWP)'!BN71)</f>
        <v>0</v>
      </c>
      <c r="Q67" s="415">
        <f>SUM('Actual MH (CWP)'!BO71,'Actual MH (CWP)'!BQ71,'Actual MH (CWP)'!BS71,'Actual MH (CWP)'!BU71,'Actual MH (CWP)'!BW71,'Actual MH (CWP)'!BY71)</f>
        <v>0</v>
      </c>
      <c r="R67" s="414">
        <f>SUM('Actual MH (CWP)'!BP71,'Actual MH (CWP)'!BR71,'Actual MH (CWP)'!BT71,'Actual MH (CWP)'!BV71,'Actual MH (CWP)'!BX71,'Actual MH (CWP)'!BZ71)</f>
        <v>0</v>
      </c>
      <c r="S67" s="415">
        <f>SUM('Actual MH (CWP)'!CA71,'Actual MH (CWP)'!CC71,'Actual MH (CWP)'!CE71,'Actual MH (CWP)'!CG71,'Actual MH (CWP)'!CI71,'Actual MH (CWP)'!CK71)</f>
        <v>0</v>
      </c>
      <c r="T67" s="414">
        <f>SUM('Actual MH (CWP)'!CB71,'Actual MH (CWP)'!CD71,'Actual MH (CWP)'!CF71,'Actual MH (CWP)'!CH71,'Actual MH (CWP)'!CJ71,'Actual MH (CWP)'!CL71)</f>
        <v>0</v>
      </c>
      <c r="U67" s="416">
        <f t="shared" si="2"/>
        <v>0</v>
      </c>
      <c r="V67" s="416">
        <f>'Actual MH (CWP)'!CY71</f>
        <v>0</v>
      </c>
    </row>
    <row r="68" spans="2:29">
      <c r="B68" s="44" t="str">
        <f t="shared" si="1"/>
        <v>68</v>
      </c>
      <c r="C68" s="667"/>
      <c r="D68" s="372" t="s">
        <v>262</v>
      </c>
      <c r="E68" s="683" t="s">
        <v>393</v>
      </c>
      <c r="F68" s="684"/>
      <c r="G68" s="413">
        <f>SUM('Actual MH (CWP)'!G72,'Actual MH (CWP)'!I72,'Actual MH (CWP)'!K72,'Actual MH (CWP)'!M72,'Actual MH (CWP)'!O72,'Actual MH (CWP)'!Q72)</f>
        <v>0</v>
      </c>
      <c r="H68" s="414">
        <f>SUM('Actual MH (CWP)'!H72,'Actual MH (CWP)'!J72,'Actual MH (CWP)'!L72,'Actual MH (CWP)'!N72,'Actual MH (CWP)'!P72,'Actual MH (CWP)'!R72)</f>
        <v>0</v>
      </c>
      <c r="I68" s="415">
        <f>SUM('Actual MH (CWP)'!S72,'Actual MH (CWP)'!U72,'Actual MH (CWP)'!W72,'Actual MH (CWP)'!Y72,'Actual MH (CWP)'!AA72,'Actual MH (CWP)'!AC72)</f>
        <v>0</v>
      </c>
      <c r="J68" s="414">
        <f>SUM('Actual MH (CWP)'!T72,'Actual MH (CWP)'!V72,'Actual MH (CWP)'!X72,'Actual MH (CWP)'!Z72,'Actual MH (CWP)'!AB72,'Actual MH (CWP)'!AD72)</f>
        <v>0</v>
      </c>
      <c r="K68" s="415">
        <f>SUM('Actual MH (CWP)'!AE72,'Actual MH (CWP)'!AG72,'Actual MH (CWP)'!AI72,'Actual MH (CWP)'!AK72,'Actual MH (CWP)'!AM72,'Actual MH (CWP)'!AO72)</f>
        <v>0</v>
      </c>
      <c r="L68" s="414">
        <f>SUM('Actual MH (CWP)'!AF72,'Actual MH (CWP)'!AH72,'Actual MH (CWP)'!AJ72,'Actual MH (CWP)'!AL72,'Actual MH (CWP)'!AN72,'Actual MH (CWP)'!AP72)</f>
        <v>0</v>
      </c>
      <c r="M68" s="415">
        <f>SUM('Actual MH (CWP)'!AQ72,'Actual MH (CWP)'!AS72,'Actual MH (CWP)'!AU72,'Actual MH (CWP)'!AW72,'Actual MH (CWP)'!AY72,'Actual MH (CWP)'!BA72)</f>
        <v>0</v>
      </c>
      <c r="N68" s="414">
        <f>SUM('Actual MH (CWP)'!AR72,'Actual MH (CWP)'!AT72,'Actual MH (CWP)'!AV72,'Actual MH (CWP)'!AX72,'Actual MH (CWP)'!AZ72,'Actual MH (CWP)'!BB72)</f>
        <v>0</v>
      </c>
      <c r="O68" s="415">
        <f>SUM('Actual MH (CWP)'!BC72,'Actual MH (CWP)'!BE72,'Actual MH (CWP)'!BG72,'Actual MH (CWP)'!BI72,'Actual MH (CWP)'!BK72,'Actual MH (CWP)'!BM72)</f>
        <v>0</v>
      </c>
      <c r="P68" s="414">
        <f>SUM('Actual MH (CWP)'!BD72,'Actual MH (CWP)'!BF72,'Actual MH (CWP)'!BH72,'Actual MH (CWP)'!BJ72,'Actual MH (CWP)'!BL72,'Actual MH (CWP)'!BN72)</f>
        <v>0</v>
      </c>
      <c r="Q68" s="415">
        <f>SUM('Actual MH (CWP)'!BO72,'Actual MH (CWP)'!BQ72,'Actual MH (CWP)'!BS72,'Actual MH (CWP)'!BU72,'Actual MH (CWP)'!BW72,'Actual MH (CWP)'!BY72)</f>
        <v>0</v>
      </c>
      <c r="R68" s="414">
        <f>SUM('Actual MH (CWP)'!BP72,'Actual MH (CWP)'!BR72,'Actual MH (CWP)'!BT72,'Actual MH (CWP)'!BV72,'Actual MH (CWP)'!BX72,'Actual MH (CWP)'!BZ72)</f>
        <v>0</v>
      </c>
      <c r="S68" s="415">
        <f>SUM('Actual MH (CWP)'!CA72,'Actual MH (CWP)'!CC72,'Actual MH (CWP)'!CE72,'Actual MH (CWP)'!CG72,'Actual MH (CWP)'!CI72,'Actual MH (CWP)'!CK72)</f>
        <v>0</v>
      </c>
      <c r="T68" s="414">
        <f>SUM('Actual MH (CWP)'!CB72,'Actual MH (CWP)'!CD72,'Actual MH (CWP)'!CF72,'Actual MH (CWP)'!CH72,'Actual MH (CWP)'!CJ72,'Actual MH (CWP)'!CL72)</f>
        <v>0</v>
      </c>
      <c r="U68" s="416">
        <f t="shared" si="2"/>
        <v>0</v>
      </c>
      <c r="V68" s="416">
        <f>'Actual MH (CWP)'!CY72</f>
        <v>0</v>
      </c>
    </row>
    <row r="69" spans="2:29">
      <c r="B69" s="44" t="str">
        <f t="shared" si="1"/>
        <v>68</v>
      </c>
      <c r="C69" s="667"/>
      <c r="D69" s="372" t="s">
        <v>263</v>
      </c>
      <c r="E69" s="683" t="s">
        <v>394</v>
      </c>
      <c r="F69" s="684"/>
      <c r="G69" s="413">
        <f>SUM('Actual MH (CWP)'!G73,'Actual MH (CWP)'!I73,'Actual MH (CWP)'!K73,'Actual MH (CWP)'!M73,'Actual MH (CWP)'!O73,'Actual MH (CWP)'!Q73)</f>
        <v>0</v>
      </c>
      <c r="H69" s="414">
        <f>SUM('Actual MH (CWP)'!H73,'Actual MH (CWP)'!J73,'Actual MH (CWP)'!L73,'Actual MH (CWP)'!N73,'Actual MH (CWP)'!P73,'Actual MH (CWP)'!R73)</f>
        <v>0</v>
      </c>
      <c r="I69" s="415">
        <f>SUM('Actual MH (CWP)'!S73,'Actual MH (CWP)'!U73,'Actual MH (CWP)'!W73,'Actual MH (CWP)'!Y73,'Actual MH (CWP)'!AA73,'Actual MH (CWP)'!AC73)</f>
        <v>0</v>
      </c>
      <c r="J69" s="414">
        <f>SUM('Actual MH (CWP)'!T73,'Actual MH (CWP)'!V73,'Actual MH (CWP)'!X73,'Actual MH (CWP)'!Z73,'Actual MH (CWP)'!AB73,'Actual MH (CWP)'!AD73)</f>
        <v>0</v>
      </c>
      <c r="K69" s="415">
        <f>SUM('Actual MH (CWP)'!AE73,'Actual MH (CWP)'!AG73,'Actual MH (CWP)'!AI73,'Actual MH (CWP)'!AK73,'Actual MH (CWP)'!AM73,'Actual MH (CWP)'!AO73)</f>
        <v>0</v>
      </c>
      <c r="L69" s="414">
        <f>SUM('Actual MH (CWP)'!AF73,'Actual MH (CWP)'!AH73,'Actual MH (CWP)'!AJ73,'Actual MH (CWP)'!AL73,'Actual MH (CWP)'!AN73,'Actual MH (CWP)'!AP73)</f>
        <v>0</v>
      </c>
      <c r="M69" s="415">
        <f>SUM('Actual MH (CWP)'!AQ73,'Actual MH (CWP)'!AS73,'Actual MH (CWP)'!AU73,'Actual MH (CWP)'!AW73,'Actual MH (CWP)'!AY73,'Actual MH (CWP)'!BA73)</f>
        <v>0</v>
      </c>
      <c r="N69" s="414">
        <f>SUM('Actual MH (CWP)'!AR73,'Actual MH (CWP)'!AT73,'Actual MH (CWP)'!AV73,'Actual MH (CWP)'!AX73,'Actual MH (CWP)'!AZ73,'Actual MH (CWP)'!BB73)</f>
        <v>0</v>
      </c>
      <c r="O69" s="415">
        <f>SUM('Actual MH (CWP)'!BC73,'Actual MH (CWP)'!BE73,'Actual MH (CWP)'!BG73,'Actual MH (CWP)'!BI73,'Actual MH (CWP)'!BK73,'Actual MH (CWP)'!BM73)</f>
        <v>0</v>
      </c>
      <c r="P69" s="414">
        <f>SUM('Actual MH (CWP)'!BD73,'Actual MH (CWP)'!BF73,'Actual MH (CWP)'!BH73,'Actual MH (CWP)'!BJ73,'Actual MH (CWP)'!BL73,'Actual MH (CWP)'!BN73)</f>
        <v>0</v>
      </c>
      <c r="Q69" s="415">
        <f>SUM('Actual MH (CWP)'!BO73,'Actual MH (CWP)'!BQ73,'Actual MH (CWP)'!BS73,'Actual MH (CWP)'!BU73,'Actual MH (CWP)'!BW73,'Actual MH (CWP)'!BY73)</f>
        <v>0</v>
      </c>
      <c r="R69" s="414">
        <f>SUM('Actual MH (CWP)'!BP73,'Actual MH (CWP)'!BR73,'Actual MH (CWP)'!BT73,'Actual MH (CWP)'!BV73,'Actual MH (CWP)'!BX73,'Actual MH (CWP)'!BZ73)</f>
        <v>0</v>
      </c>
      <c r="S69" s="415">
        <f>SUM('Actual MH (CWP)'!CA73,'Actual MH (CWP)'!CC73,'Actual MH (CWP)'!CE73,'Actual MH (CWP)'!CG73,'Actual MH (CWP)'!CI73,'Actual MH (CWP)'!CK73)</f>
        <v>0</v>
      </c>
      <c r="T69" s="414">
        <f>SUM('Actual MH (CWP)'!CB73,'Actual MH (CWP)'!CD73,'Actual MH (CWP)'!CF73,'Actual MH (CWP)'!CH73,'Actual MH (CWP)'!CJ73,'Actual MH (CWP)'!CL73)</f>
        <v>0</v>
      </c>
      <c r="U69" s="416">
        <f t="shared" si="2"/>
        <v>0</v>
      </c>
      <c r="V69" s="416">
        <f>'Actual MH (CWP)'!CY73</f>
        <v>0</v>
      </c>
    </row>
    <row r="70" spans="2:29">
      <c r="B70" s="44" t="str">
        <f t="shared" si="1"/>
        <v>68</v>
      </c>
      <c r="C70" s="667"/>
      <c r="D70" s="372" t="s">
        <v>264</v>
      </c>
      <c r="E70" s="683" t="s">
        <v>395</v>
      </c>
      <c r="F70" s="684"/>
      <c r="G70" s="413">
        <f>SUM('Actual MH (CWP)'!G74,'Actual MH (CWP)'!I74,'Actual MH (CWP)'!K74,'Actual MH (CWP)'!M74,'Actual MH (CWP)'!O74,'Actual MH (CWP)'!Q74)</f>
        <v>0</v>
      </c>
      <c r="H70" s="414">
        <f>SUM('Actual MH (CWP)'!H74,'Actual MH (CWP)'!J74,'Actual MH (CWP)'!L74,'Actual MH (CWP)'!N74,'Actual MH (CWP)'!P74,'Actual MH (CWP)'!R74)</f>
        <v>0</v>
      </c>
      <c r="I70" s="415">
        <f>SUM('Actual MH (CWP)'!S74,'Actual MH (CWP)'!U74,'Actual MH (CWP)'!W74,'Actual MH (CWP)'!Y74,'Actual MH (CWP)'!AA74,'Actual MH (CWP)'!AC74)</f>
        <v>0</v>
      </c>
      <c r="J70" s="414">
        <f>SUM('Actual MH (CWP)'!T74,'Actual MH (CWP)'!V74,'Actual MH (CWP)'!X74,'Actual MH (CWP)'!Z74,'Actual MH (CWP)'!AB74,'Actual MH (CWP)'!AD74)</f>
        <v>0</v>
      </c>
      <c r="K70" s="415">
        <f>SUM('Actual MH (CWP)'!AE74,'Actual MH (CWP)'!AG74,'Actual MH (CWP)'!AI74,'Actual MH (CWP)'!AK74,'Actual MH (CWP)'!AM74,'Actual MH (CWP)'!AO74)</f>
        <v>0</v>
      </c>
      <c r="L70" s="414">
        <f>SUM('Actual MH (CWP)'!AF74,'Actual MH (CWP)'!AH74,'Actual MH (CWP)'!AJ74,'Actual MH (CWP)'!AL74,'Actual MH (CWP)'!AN74,'Actual MH (CWP)'!AP74)</f>
        <v>0</v>
      </c>
      <c r="M70" s="415">
        <f>SUM('Actual MH (CWP)'!AQ74,'Actual MH (CWP)'!AS74,'Actual MH (CWP)'!AU74,'Actual MH (CWP)'!AW74,'Actual MH (CWP)'!AY74,'Actual MH (CWP)'!BA74)</f>
        <v>0</v>
      </c>
      <c r="N70" s="414">
        <f>SUM('Actual MH (CWP)'!AR74,'Actual MH (CWP)'!AT74,'Actual MH (CWP)'!AV74,'Actual MH (CWP)'!AX74,'Actual MH (CWP)'!AZ74,'Actual MH (CWP)'!BB74)</f>
        <v>0</v>
      </c>
      <c r="O70" s="415">
        <f>SUM('Actual MH (CWP)'!BC74,'Actual MH (CWP)'!BE74,'Actual MH (CWP)'!BG74,'Actual MH (CWP)'!BI74,'Actual MH (CWP)'!BK74,'Actual MH (CWP)'!BM74)</f>
        <v>0</v>
      </c>
      <c r="P70" s="414">
        <f>SUM('Actual MH (CWP)'!BD74,'Actual MH (CWP)'!BF74,'Actual MH (CWP)'!BH74,'Actual MH (CWP)'!BJ74,'Actual MH (CWP)'!BL74,'Actual MH (CWP)'!BN74)</f>
        <v>0</v>
      </c>
      <c r="Q70" s="415">
        <f>SUM('Actual MH (CWP)'!BO74,'Actual MH (CWP)'!BQ74,'Actual MH (CWP)'!BS74,'Actual MH (CWP)'!BU74,'Actual MH (CWP)'!BW74,'Actual MH (CWP)'!BY74)</f>
        <v>0</v>
      </c>
      <c r="R70" s="414">
        <f>SUM('Actual MH (CWP)'!BP74,'Actual MH (CWP)'!BR74,'Actual MH (CWP)'!BT74,'Actual MH (CWP)'!BV74,'Actual MH (CWP)'!BX74,'Actual MH (CWP)'!BZ74)</f>
        <v>0</v>
      </c>
      <c r="S70" s="415">
        <f>SUM('Actual MH (CWP)'!CA74,'Actual MH (CWP)'!CC74,'Actual MH (CWP)'!CE74,'Actual MH (CWP)'!CG74,'Actual MH (CWP)'!CI74,'Actual MH (CWP)'!CK74)</f>
        <v>0</v>
      </c>
      <c r="T70" s="414">
        <f>SUM('Actual MH (CWP)'!CB74,'Actual MH (CWP)'!CD74,'Actual MH (CWP)'!CF74,'Actual MH (CWP)'!CH74,'Actual MH (CWP)'!CJ74,'Actual MH (CWP)'!CL74)</f>
        <v>0</v>
      </c>
      <c r="U70" s="416">
        <f t="shared" si="2"/>
        <v>0</v>
      </c>
      <c r="V70" s="416">
        <f>'Actual MH (CWP)'!CY74</f>
        <v>0</v>
      </c>
    </row>
    <row r="71" spans="2:29">
      <c r="B71" s="44" t="str">
        <f t="shared" si="1"/>
        <v>68</v>
      </c>
      <c r="C71" s="667"/>
      <c r="D71" s="372" t="s">
        <v>265</v>
      </c>
      <c r="E71" s="683" t="s">
        <v>396</v>
      </c>
      <c r="F71" s="684"/>
      <c r="G71" s="413">
        <f>SUM('Actual MH (CWP)'!G75,'Actual MH (CWP)'!I75,'Actual MH (CWP)'!K75,'Actual MH (CWP)'!M75,'Actual MH (CWP)'!O75,'Actual MH (CWP)'!Q75)</f>
        <v>0</v>
      </c>
      <c r="H71" s="414">
        <f>SUM('Actual MH (CWP)'!H75,'Actual MH (CWP)'!J75,'Actual MH (CWP)'!L75,'Actual MH (CWP)'!N75,'Actual MH (CWP)'!P75,'Actual MH (CWP)'!R75)</f>
        <v>0</v>
      </c>
      <c r="I71" s="415">
        <f>SUM('Actual MH (CWP)'!S75,'Actual MH (CWP)'!U75,'Actual MH (CWP)'!W75,'Actual MH (CWP)'!Y75,'Actual MH (CWP)'!AA75,'Actual MH (CWP)'!AC75)</f>
        <v>0</v>
      </c>
      <c r="J71" s="414">
        <f>SUM('Actual MH (CWP)'!T75,'Actual MH (CWP)'!V75,'Actual MH (CWP)'!X75,'Actual MH (CWP)'!Z75,'Actual MH (CWP)'!AB75,'Actual MH (CWP)'!AD75)</f>
        <v>0</v>
      </c>
      <c r="K71" s="415">
        <f>SUM('Actual MH (CWP)'!AE75,'Actual MH (CWP)'!AG75,'Actual MH (CWP)'!AI75,'Actual MH (CWP)'!AK75,'Actual MH (CWP)'!AM75,'Actual MH (CWP)'!AO75)</f>
        <v>0</v>
      </c>
      <c r="L71" s="414">
        <f>SUM('Actual MH (CWP)'!AF75,'Actual MH (CWP)'!AH75,'Actual MH (CWP)'!AJ75,'Actual MH (CWP)'!AL75,'Actual MH (CWP)'!AN75,'Actual MH (CWP)'!AP75)</f>
        <v>0</v>
      </c>
      <c r="M71" s="415">
        <f>SUM('Actual MH (CWP)'!AQ75,'Actual MH (CWP)'!AS75,'Actual MH (CWP)'!AU75,'Actual MH (CWP)'!AW75,'Actual MH (CWP)'!AY75,'Actual MH (CWP)'!BA75)</f>
        <v>0</v>
      </c>
      <c r="N71" s="414">
        <f>SUM('Actual MH (CWP)'!AR75,'Actual MH (CWP)'!AT75,'Actual MH (CWP)'!AV75,'Actual MH (CWP)'!AX75,'Actual MH (CWP)'!AZ75,'Actual MH (CWP)'!BB75)</f>
        <v>0</v>
      </c>
      <c r="O71" s="415">
        <f>SUM('Actual MH (CWP)'!BC75,'Actual MH (CWP)'!BE75,'Actual MH (CWP)'!BG75,'Actual MH (CWP)'!BI75,'Actual MH (CWP)'!BK75,'Actual MH (CWP)'!BM75)</f>
        <v>0</v>
      </c>
      <c r="P71" s="414">
        <f>SUM('Actual MH (CWP)'!BD75,'Actual MH (CWP)'!BF75,'Actual MH (CWP)'!BH75,'Actual MH (CWP)'!BJ75,'Actual MH (CWP)'!BL75,'Actual MH (CWP)'!BN75)</f>
        <v>0</v>
      </c>
      <c r="Q71" s="415">
        <f>SUM('Actual MH (CWP)'!BO75,'Actual MH (CWP)'!BQ75,'Actual MH (CWP)'!BS75,'Actual MH (CWP)'!BU75,'Actual MH (CWP)'!BW75,'Actual MH (CWP)'!BY75)</f>
        <v>0</v>
      </c>
      <c r="R71" s="414">
        <f>SUM('Actual MH (CWP)'!BP75,'Actual MH (CWP)'!BR75,'Actual MH (CWP)'!BT75,'Actual MH (CWP)'!BV75,'Actual MH (CWP)'!BX75,'Actual MH (CWP)'!BZ75)</f>
        <v>0</v>
      </c>
      <c r="S71" s="415">
        <f>SUM('Actual MH (CWP)'!CA75,'Actual MH (CWP)'!CC75,'Actual MH (CWP)'!CE75,'Actual MH (CWP)'!CG75,'Actual MH (CWP)'!CI75,'Actual MH (CWP)'!CK75)</f>
        <v>0</v>
      </c>
      <c r="T71" s="414">
        <f>SUM('Actual MH (CWP)'!CB75,'Actual MH (CWP)'!CD75,'Actual MH (CWP)'!CF75,'Actual MH (CWP)'!CH75,'Actual MH (CWP)'!CJ75,'Actual MH (CWP)'!CL75)</f>
        <v>0</v>
      </c>
      <c r="U71" s="416">
        <f t="shared" si="2"/>
        <v>0</v>
      </c>
      <c r="V71" s="416">
        <f>'Actual MH (CWP)'!CY75</f>
        <v>0</v>
      </c>
    </row>
    <row r="72" spans="2:29">
      <c r="B72" s="44" t="str">
        <f t="shared" si="1"/>
        <v>68</v>
      </c>
      <c r="C72" s="667"/>
      <c r="D72" s="372" t="s">
        <v>266</v>
      </c>
      <c r="E72" s="683" t="s">
        <v>397</v>
      </c>
      <c r="F72" s="684"/>
      <c r="G72" s="413">
        <f>SUM('Actual MH (CWP)'!G76,'Actual MH (CWP)'!I76,'Actual MH (CWP)'!K76,'Actual MH (CWP)'!M76,'Actual MH (CWP)'!O76,'Actual MH (CWP)'!Q76)</f>
        <v>0</v>
      </c>
      <c r="H72" s="414">
        <f>SUM('Actual MH (CWP)'!H76,'Actual MH (CWP)'!J76,'Actual MH (CWP)'!L76,'Actual MH (CWP)'!N76,'Actual MH (CWP)'!P76,'Actual MH (CWP)'!R76)</f>
        <v>0</v>
      </c>
      <c r="I72" s="415">
        <f>SUM('Actual MH (CWP)'!S76,'Actual MH (CWP)'!U76,'Actual MH (CWP)'!W76,'Actual MH (CWP)'!Y76,'Actual MH (CWP)'!AA76,'Actual MH (CWP)'!AC76)</f>
        <v>0</v>
      </c>
      <c r="J72" s="414">
        <f>SUM('Actual MH (CWP)'!T76,'Actual MH (CWP)'!V76,'Actual MH (CWP)'!X76,'Actual MH (CWP)'!Z76,'Actual MH (CWP)'!AB76,'Actual MH (CWP)'!AD76)</f>
        <v>0</v>
      </c>
      <c r="K72" s="415">
        <f>SUM('Actual MH (CWP)'!AE76,'Actual MH (CWP)'!AG76,'Actual MH (CWP)'!AI76,'Actual MH (CWP)'!AK76,'Actual MH (CWP)'!AM76,'Actual MH (CWP)'!AO76)</f>
        <v>0</v>
      </c>
      <c r="L72" s="414">
        <f>SUM('Actual MH (CWP)'!AF76,'Actual MH (CWP)'!AH76,'Actual MH (CWP)'!AJ76,'Actual MH (CWP)'!AL76,'Actual MH (CWP)'!AN76,'Actual MH (CWP)'!AP76)</f>
        <v>0</v>
      </c>
      <c r="M72" s="415">
        <f>SUM('Actual MH (CWP)'!AQ76,'Actual MH (CWP)'!AS76,'Actual MH (CWP)'!AU76,'Actual MH (CWP)'!AW76,'Actual MH (CWP)'!AY76,'Actual MH (CWP)'!BA76)</f>
        <v>0</v>
      </c>
      <c r="N72" s="414">
        <f>SUM('Actual MH (CWP)'!AR76,'Actual MH (CWP)'!AT76,'Actual MH (CWP)'!AV76,'Actual MH (CWP)'!AX76,'Actual MH (CWP)'!AZ76,'Actual MH (CWP)'!BB76)</f>
        <v>0</v>
      </c>
      <c r="O72" s="415">
        <f>SUM('Actual MH (CWP)'!BC76,'Actual MH (CWP)'!BE76,'Actual MH (CWP)'!BG76,'Actual MH (CWP)'!BI76,'Actual MH (CWP)'!BK76,'Actual MH (CWP)'!BM76)</f>
        <v>0</v>
      </c>
      <c r="P72" s="414">
        <f>SUM('Actual MH (CWP)'!BD76,'Actual MH (CWP)'!BF76,'Actual MH (CWP)'!BH76,'Actual MH (CWP)'!BJ76,'Actual MH (CWP)'!BL76,'Actual MH (CWP)'!BN76)</f>
        <v>0</v>
      </c>
      <c r="Q72" s="415">
        <f>SUM('Actual MH (CWP)'!BO76,'Actual MH (CWP)'!BQ76,'Actual MH (CWP)'!BS76,'Actual MH (CWP)'!BU76,'Actual MH (CWP)'!BW76,'Actual MH (CWP)'!BY76)</f>
        <v>0</v>
      </c>
      <c r="R72" s="414">
        <f>SUM('Actual MH (CWP)'!BP76,'Actual MH (CWP)'!BR76,'Actual MH (CWP)'!BT76,'Actual MH (CWP)'!BV76,'Actual MH (CWP)'!BX76,'Actual MH (CWP)'!BZ76)</f>
        <v>0</v>
      </c>
      <c r="S72" s="415">
        <f>SUM('Actual MH (CWP)'!CA76,'Actual MH (CWP)'!CC76,'Actual MH (CWP)'!CE76,'Actual MH (CWP)'!CG76,'Actual MH (CWP)'!CI76,'Actual MH (CWP)'!CK76)</f>
        <v>0</v>
      </c>
      <c r="T72" s="414">
        <f>SUM('Actual MH (CWP)'!CB76,'Actual MH (CWP)'!CD76,'Actual MH (CWP)'!CF76,'Actual MH (CWP)'!CH76,'Actual MH (CWP)'!CJ76,'Actual MH (CWP)'!CL76)</f>
        <v>0</v>
      </c>
      <c r="U72" s="416">
        <f t="shared" ref="U72:U75" si="3">SUM(H72,J72,L72,N72,P72,R72,T72)</f>
        <v>0</v>
      </c>
      <c r="V72" s="416">
        <f>'Actual MH (CWP)'!CY76</f>
        <v>0</v>
      </c>
    </row>
    <row r="73" spans="2:29">
      <c r="B73" s="44" t="str">
        <f t="shared" ref="B73" si="4">LEFT(D73,2)</f>
        <v>68</v>
      </c>
      <c r="C73" s="667"/>
      <c r="D73" s="372" t="s">
        <v>267</v>
      </c>
      <c r="E73" s="683" t="s">
        <v>398</v>
      </c>
      <c r="F73" s="684"/>
      <c r="G73" s="413">
        <f>SUM('Actual MH (CWP)'!G77,'Actual MH (CWP)'!I77,'Actual MH (CWP)'!K77,'Actual MH (CWP)'!M77,'Actual MH (CWP)'!O77,'Actual MH (CWP)'!Q77)</f>
        <v>0</v>
      </c>
      <c r="H73" s="414">
        <f>SUM('Actual MH (CWP)'!H77,'Actual MH (CWP)'!J77,'Actual MH (CWP)'!L77,'Actual MH (CWP)'!N77,'Actual MH (CWP)'!P77,'Actual MH (CWP)'!R77)</f>
        <v>0</v>
      </c>
      <c r="I73" s="415">
        <f>SUM('Actual MH (CWP)'!S77,'Actual MH (CWP)'!U77,'Actual MH (CWP)'!W77,'Actual MH (CWP)'!Y77,'Actual MH (CWP)'!AA77,'Actual MH (CWP)'!AC77)</f>
        <v>0</v>
      </c>
      <c r="J73" s="414">
        <f>SUM('Actual MH (CWP)'!T77,'Actual MH (CWP)'!V77,'Actual MH (CWP)'!X77,'Actual MH (CWP)'!Z77,'Actual MH (CWP)'!AB77,'Actual MH (CWP)'!AD77)</f>
        <v>0</v>
      </c>
      <c r="K73" s="415">
        <f>SUM('Actual MH (CWP)'!AE77,'Actual MH (CWP)'!AG77,'Actual MH (CWP)'!AI77,'Actual MH (CWP)'!AK77,'Actual MH (CWP)'!AM77,'Actual MH (CWP)'!AO77)</f>
        <v>0</v>
      </c>
      <c r="L73" s="414">
        <f>SUM('Actual MH (CWP)'!AF77,'Actual MH (CWP)'!AH77,'Actual MH (CWP)'!AJ77,'Actual MH (CWP)'!AL77,'Actual MH (CWP)'!AN77,'Actual MH (CWP)'!AP77)</f>
        <v>0</v>
      </c>
      <c r="M73" s="415">
        <f>SUM('Actual MH (CWP)'!AQ77,'Actual MH (CWP)'!AS77,'Actual MH (CWP)'!AU77,'Actual MH (CWP)'!AW77,'Actual MH (CWP)'!AY77,'Actual MH (CWP)'!BA77)</f>
        <v>0</v>
      </c>
      <c r="N73" s="414">
        <f>SUM('Actual MH (CWP)'!AR77,'Actual MH (CWP)'!AT77,'Actual MH (CWP)'!AV77,'Actual MH (CWP)'!AX77,'Actual MH (CWP)'!AZ77,'Actual MH (CWP)'!BB77)</f>
        <v>0</v>
      </c>
      <c r="O73" s="415">
        <f>SUM('Actual MH (CWP)'!BC77,'Actual MH (CWP)'!BE77,'Actual MH (CWP)'!BG77,'Actual MH (CWP)'!BI77,'Actual MH (CWP)'!BK77,'Actual MH (CWP)'!BM77)</f>
        <v>0</v>
      </c>
      <c r="P73" s="414">
        <f>SUM('Actual MH (CWP)'!BD77,'Actual MH (CWP)'!BF77,'Actual MH (CWP)'!BH77,'Actual MH (CWP)'!BJ77,'Actual MH (CWP)'!BL77,'Actual MH (CWP)'!BN77)</f>
        <v>0</v>
      </c>
      <c r="Q73" s="415">
        <f>SUM('Actual MH (CWP)'!BO77,'Actual MH (CWP)'!BQ77,'Actual MH (CWP)'!BS77,'Actual MH (CWP)'!BU77,'Actual MH (CWP)'!BW77,'Actual MH (CWP)'!BY77)</f>
        <v>0</v>
      </c>
      <c r="R73" s="414">
        <f>SUM('Actual MH (CWP)'!BP77,'Actual MH (CWP)'!BR77,'Actual MH (CWP)'!BT77,'Actual MH (CWP)'!BV77,'Actual MH (CWP)'!BX77,'Actual MH (CWP)'!BZ77)</f>
        <v>0</v>
      </c>
      <c r="S73" s="415">
        <f>SUM('Actual MH (CWP)'!CA77,'Actual MH (CWP)'!CC77,'Actual MH (CWP)'!CE77,'Actual MH (CWP)'!CG77,'Actual MH (CWP)'!CI77,'Actual MH (CWP)'!CK77)</f>
        <v>0</v>
      </c>
      <c r="T73" s="414">
        <f>SUM('Actual MH (CWP)'!CB77,'Actual MH (CWP)'!CD77,'Actual MH (CWP)'!CF77,'Actual MH (CWP)'!CH77,'Actual MH (CWP)'!CJ77,'Actual MH (CWP)'!CL77)</f>
        <v>0</v>
      </c>
      <c r="U73" s="416">
        <f t="shared" si="3"/>
        <v>0</v>
      </c>
      <c r="V73" s="416">
        <f>'Actual MH (CWP)'!CY77</f>
        <v>0</v>
      </c>
    </row>
    <row r="74" spans="2:29">
      <c r="B74" s="44"/>
      <c r="C74" s="286"/>
      <c r="D74" s="376" t="s">
        <v>149</v>
      </c>
      <c r="E74" s="696"/>
      <c r="F74" s="697"/>
      <c r="G74" s="417">
        <f>SUM(G8:G73)</f>
        <v>0</v>
      </c>
      <c r="H74" s="418">
        <f t="shared" ref="H74:T74" si="5">SUM(H8:H73)</f>
        <v>0</v>
      </c>
      <c r="I74" s="419">
        <f t="shared" si="5"/>
        <v>0</v>
      </c>
      <c r="J74" s="418">
        <f t="shared" si="5"/>
        <v>0</v>
      </c>
      <c r="K74" s="419">
        <f t="shared" si="5"/>
        <v>0</v>
      </c>
      <c r="L74" s="418">
        <f t="shared" si="5"/>
        <v>0</v>
      </c>
      <c r="M74" s="419">
        <f t="shared" si="5"/>
        <v>0</v>
      </c>
      <c r="N74" s="418">
        <f t="shared" si="5"/>
        <v>0</v>
      </c>
      <c r="O74" s="419">
        <f>SUM(O8:O73)</f>
        <v>0</v>
      </c>
      <c r="P74" s="418">
        <f t="shared" si="5"/>
        <v>0</v>
      </c>
      <c r="Q74" s="419">
        <f t="shared" si="5"/>
        <v>0</v>
      </c>
      <c r="R74" s="418">
        <f t="shared" si="5"/>
        <v>0</v>
      </c>
      <c r="S74" s="419">
        <f t="shared" si="5"/>
        <v>0</v>
      </c>
      <c r="T74" s="418">
        <f t="shared" si="5"/>
        <v>0</v>
      </c>
      <c r="U74" s="418">
        <f>SUM(U8:U73)</f>
        <v>0</v>
      </c>
      <c r="V74" s="418">
        <f>SUM(V8:V73)</f>
        <v>0</v>
      </c>
    </row>
    <row r="75" spans="2:29" ht="23.25" customHeight="1">
      <c r="B75" s="271">
        <v>99</v>
      </c>
      <c r="D75" s="372" t="s">
        <v>450</v>
      </c>
      <c r="E75" s="683" t="s">
        <v>145</v>
      </c>
      <c r="F75" s="684"/>
      <c r="G75" s="413">
        <f>'Actual MH (Non-CWP)'!E38+'Actual MH (Non-CWP)'!G38+'Actual MH (Non-CWP)'!I38+'Actual MH (Non-CWP)'!K38+'Actual MH (Non-CWP)'!M38+'Actual MH (Non-CWP)'!O38</f>
        <v>0</v>
      </c>
      <c r="H75" s="414">
        <f>'Actual MH (Non-CWP)'!F38+'Actual MH (Non-CWP)'!H38+'Actual MH (Non-CWP)'!J38+'Actual MH (Non-CWP)'!L38+'Actual MH (Non-CWP)'!N38+'Actual MH (Non-CWP)'!P38</f>
        <v>0</v>
      </c>
      <c r="I75" s="413">
        <f>'Actual MH (Non-CWP)'!Q38+'Actual MH (Non-CWP)'!S38+'Actual MH (Non-CWP)'!U38+'Actual MH (Non-CWP)'!W38+'Actual MH (Non-CWP)'!Y38+'Actual MH (Non-CWP)'!AA38</f>
        <v>0</v>
      </c>
      <c r="J75" s="414">
        <f>'Actual MH (Non-CWP)'!R38+'Actual MH (Non-CWP)'!T38+'Actual MH (Non-CWP)'!V38+'Actual MH (Non-CWP)'!X38+'Actual MH (Non-CWP)'!Z38+'Actual MH (Non-CWP)'!AB38</f>
        <v>0</v>
      </c>
      <c r="K75" s="413">
        <f>'Actual MH (Non-CWP)'!AC38+'Actual MH (Non-CWP)'!AE38+'Actual MH (Non-CWP)'!AG38+'Actual MH (Non-CWP)'!AI38+'Actual MH (Non-CWP)'!AK38+'Actual MH (Non-CWP)'!AM38</f>
        <v>0</v>
      </c>
      <c r="L75" s="414">
        <f>'Actual MH (Non-CWP)'!AD38+'Actual MH (Non-CWP)'!AF38+'Actual MH (Non-CWP)'!AH38+'Actual MH (Non-CWP)'!AJ38+'Actual MH (Non-CWP)'!AL38+'Actual MH (Non-CWP)'!AN38</f>
        <v>0</v>
      </c>
      <c r="M75" s="413">
        <f>'Actual MH (Non-CWP)'!AO38+'Actual MH (Non-CWP)'!AQ38+'Actual MH (Non-CWP)'!AS38+'Actual MH (Non-CWP)'!AU38+'Actual MH (Non-CWP)'!AW38+'Actual MH (Non-CWP)'!AY38</f>
        <v>0</v>
      </c>
      <c r="N75" s="414">
        <f>'Actual MH (Non-CWP)'!AP38+'Actual MH (Non-CWP)'!AR38+'Actual MH (Non-CWP)'!AT38+'Actual MH (Non-CWP)'!AV38+'Actual MH (Non-CWP)'!AX38+'Actual MH (Non-CWP)'!AZ38</f>
        <v>0</v>
      </c>
      <c r="O75" s="413">
        <f>'Actual MH (Non-CWP)'!BA38+'Actual MH (Non-CWP)'!BC38+'Actual MH (Non-CWP)'!BE38+'Actual MH (Non-CWP)'!BG38+'Actual MH (Non-CWP)'!BI38+'Actual MH (Non-CWP)'!BK38</f>
        <v>0</v>
      </c>
      <c r="P75" s="414">
        <f>'Actual MH (Non-CWP)'!BB38+'Actual MH (Non-CWP)'!BD38+'Actual MH (Non-CWP)'!BF38+'Actual MH (Non-CWP)'!BH38+'Actual MH (Non-CWP)'!BJ38+'Actual MH (Non-CWP)'!BL38</f>
        <v>0</v>
      </c>
      <c r="Q75" s="413">
        <f>'Actual MH (Non-CWP)'!BM38+'Actual MH (Non-CWP)'!BO38+'Actual MH (Non-CWP)'!BQ38+'Actual MH (Non-CWP)'!BS38+'Actual MH (Non-CWP)'!BU38+'Actual MH (Non-CWP)'!BW38</f>
        <v>0</v>
      </c>
      <c r="R75" s="414">
        <f>'Actual MH (Non-CWP)'!BN38+'Actual MH (Non-CWP)'!BP38+'Actual MH (Non-CWP)'!BR38+'Actual MH (Non-CWP)'!BT38+'Actual MH (Non-CWP)'!BV38+'Actual MH (Non-CWP)'!BX38</f>
        <v>0</v>
      </c>
      <c r="S75" s="413">
        <f>'Actual MH (Non-CWP)'!BY38+'Actual MH (Non-CWP)'!CA38+'Actual MH (Non-CWP)'!CC38+'Actual MH (Non-CWP)'!CE38+'Actual MH (Non-CWP)'!CG38+'Actual MH (Non-CWP)'!CI38</f>
        <v>0</v>
      </c>
      <c r="T75" s="414">
        <f>'Actual MH (Non-CWP)'!BZ38+'Actual MH (Non-CWP)'!CB38+'Actual MH (Non-CWP)'!CD38+'Actual MH (Non-CWP)'!CF38+'Actual MH (Non-CWP)'!CH38+'Actual MH (Non-CWP)'!CJ38</f>
        <v>0</v>
      </c>
      <c r="U75" s="416">
        <f t="shared" si="3"/>
        <v>0</v>
      </c>
      <c r="V75" s="416">
        <f>'Actual MH (Non-CWP)'!CW38</f>
        <v>0</v>
      </c>
      <c r="W75" s="309"/>
      <c r="X75" s="309"/>
      <c r="Y75" s="309"/>
      <c r="Z75" s="270"/>
    </row>
    <row r="76" spans="2:29" ht="23.25" customHeight="1">
      <c r="B76" s="271">
        <v>99</v>
      </c>
      <c r="D76" s="372" t="s">
        <v>117</v>
      </c>
      <c r="E76" s="683" t="s">
        <v>118</v>
      </c>
      <c r="F76" s="684"/>
      <c r="G76" s="413">
        <f>'Actual MH (Non-CWP)'!E39+'Actual MH (Non-CWP)'!G39+'Actual MH (Non-CWP)'!I39+'Actual MH (Non-CWP)'!K39+'Actual MH (Non-CWP)'!M39+'Actual MH (Non-CWP)'!O39</f>
        <v>0</v>
      </c>
      <c r="H76" s="414">
        <f>'Actual MH (Non-CWP)'!F39+'Actual MH (Non-CWP)'!H39+'Actual MH (Non-CWP)'!J39+'Actual MH (Non-CWP)'!L39+'Actual MH (Non-CWP)'!N39+'Actual MH (Non-CWP)'!P39</f>
        <v>0</v>
      </c>
      <c r="I76" s="413">
        <f>'Actual MH (Non-CWP)'!Q39+'Actual MH (Non-CWP)'!S39+'Actual MH (Non-CWP)'!U39+'Actual MH (Non-CWP)'!W39+'Actual MH (Non-CWP)'!Y39+'Actual MH (Non-CWP)'!AA39</f>
        <v>0</v>
      </c>
      <c r="J76" s="414">
        <f>'Actual MH (Non-CWP)'!R39+'Actual MH (Non-CWP)'!T39+'Actual MH (Non-CWP)'!V39+'Actual MH (Non-CWP)'!X39+'Actual MH (Non-CWP)'!Z39+'Actual MH (Non-CWP)'!AB39</f>
        <v>0</v>
      </c>
      <c r="K76" s="413">
        <f>'Actual MH (Non-CWP)'!AC39+'Actual MH (Non-CWP)'!AE39+'Actual MH (Non-CWP)'!AG39+'Actual MH (Non-CWP)'!AI39+'Actual MH (Non-CWP)'!AK39+'Actual MH (Non-CWP)'!AM39</f>
        <v>0</v>
      </c>
      <c r="L76" s="414">
        <f>'Actual MH (Non-CWP)'!AD39+'Actual MH (Non-CWP)'!AF39+'Actual MH (Non-CWP)'!AH39+'Actual MH (Non-CWP)'!AJ39+'Actual MH (Non-CWP)'!AL39+'Actual MH (Non-CWP)'!AN39</f>
        <v>0</v>
      </c>
      <c r="M76" s="413">
        <f>'Actual MH (Non-CWP)'!AO39+'Actual MH (Non-CWP)'!AQ39+'Actual MH (Non-CWP)'!AS39+'Actual MH (Non-CWP)'!AU39+'Actual MH (Non-CWP)'!AW39+'Actual MH (Non-CWP)'!AY39</f>
        <v>0</v>
      </c>
      <c r="N76" s="414">
        <f>'Actual MH (Non-CWP)'!AP39+'Actual MH (Non-CWP)'!AR39+'Actual MH (Non-CWP)'!AT39+'Actual MH (Non-CWP)'!AV39+'Actual MH (Non-CWP)'!AX39+'Actual MH (Non-CWP)'!AZ39</f>
        <v>0</v>
      </c>
      <c r="O76" s="413">
        <f>'Actual MH (Non-CWP)'!BA39+'Actual MH (Non-CWP)'!BC39+'Actual MH (Non-CWP)'!BE39+'Actual MH (Non-CWP)'!BG39+'Actual MH (Non-CWP)'!BI39+'Actual MH (Non-CWP)'!BK39</f>
        <v>0</v>
      </c>
      <c r="P76" s="414">
        <f>'Actual MH (Non-CWP)'!BB39+'Actual MH (Non-CWP)'!BD39+'Actual MH (Non-CWP)'!BF39+'Actual MH (Non-CWP)'!BH39+'Actual MH (Non-CWP)'!BJ39+'Actual MH (Non-CWP)'!BL39</f>
        <v>0</v>
      </c>
      <c r="Q76" s="413">
        <f>'Actual MH (Non-CWP)'!BM39+'Actual MH (Non-CWP)'!BO39+'Actual MH (Non-CWP)'!BQ39+'Actual MH (Non-CWP)'!BS39+'Actual MH (Non-CWP)'!BU39+'Actual MH (Non-CWP)'!BW39</f>
        <v>0</v>
      </c>
      <c r="R76" s="414">
        <f>'Actual MH (Non-CWP)'!BN39+'Actual MH (Non-CWP)'!BP39+'Actual MH (Non-CWP)'!BR39+'Actual MH (Non-CWP)'!BT39+'Actual MH (Non-CWP)'!BV39+'Actual MH (Non-CWP)'!BX39</f>
        <v>0</v>
      </c>
      <c r="S76" s="413">
        <f>'Actual MH (Non-CWP)'!BY39+'Actual MH (Non-CWP)'!CA39+'Actual MH (Non-CWP)'!CC39+'Actual MH (Non-CWP)'!CE39+'Actual MH (Non-CWP)'!CG39+'Actual MH (Non-CWP)'!CI39</f>
        <v>0</v>
      </c>
      <c r="T76" s="414">
        <f>'Actual MH (Non-CWP)'!BZ39+'Actual MH (Non-CWP)'!CB39+'Actual MH (Non-CWP)'!CD39+'Actual MH (Non-CWP)'!CF39+'Actual MH (Non-CWP)'!CH39+'Actual MH (Non-CWP)'!CJ39</f>
        <v>0</v>
      </c>
      <c r="U76" s="416">
        <f t="shared" ref="U76:U128" si="6">SUM(H76,J76,L76,N76,P76,R76,T76)</f>
        <v>0</v>
      </c>
      <c r="V76" s="416">
        <f>'Actual MH (Non-CWP)'!CW39</f>
        <v>0</v>
      </c>
      <c r="W76" s="309"/>
      <c r="X76" s="309"/>
      <c r="Y76" s="309"/>
      <c r="Z76" s="270"/>
    </row>
    <row r="77" spans="2:29" ht="23.25" customHeight="1">
      <c r="B77" s="271">
        <v>99</v>
      </c>
      <c r="D77" s="372" t="s">
        <v>451</v>
      </c>
      <c r="E77" s="683" t="s">
        <v>114</v>
      </c>
      <c r="F77" s="684"/>
      <c r="G77" s="413">
        <f>'Actual MH (Non-CWP)'!E40+'Actual MH (Non-CWP)'!G40+'Actual MH (Non-CWP)'!I40+'Actual MH (Non-CWP)'!K40+'Actual MH (Non-CWP)'!M40+'Actual MH (Non-CWP)'!O40</f>
        <v>0</v>
      </c>
      <c r="H77" s="414">
        <f>'Actual MH (Non-CWP)'!F40+'Actual MH (Non-CWP)'!H40+'Actual MH (Non-CWP)'!J40+'Actual MH (Non-CWP)'!L40+'Actual MH (Non-CWP)'!N40+'Actual MH (Non-CWP)'!P40</f>
        <v>0</v>
      </c>
      <c r="I77" s="413">
        <f>'Actual MH (Non-CWP)'!Q40+'Actual MH (Non-CWP)'!S40+'Actual MH (Non-CWP)'!U40+'Actual MH (Non-CWP)'!W40+'Actual MH (Non-CWP)'!Y40+'Actual MH (Non-CWP)'!AA40</f>
        <v>0</v>
      </c>
      <c r="J77" s="414">
        <f>'Actual MH (Non-CWP)'!R40+'Actual MH (Non-CWP)'!T40+'Actual MH (Non-CWP)'!V40+'Actual MH (Non-CWP)'!X40+'Actual MH (Non-CWP)'!Z40+'Actual MH (Non-CWP)'!AB40</f>
        <v>0</v>
      </c>
      <c r="K77" s="413">
        <f>'Actual MH (Non-CWP)'!AC40+'Actual MH (Non-CWP)'!AE40+'Actual MH (Non-CWP)'!AG40+'Actual MH (Non-CWP)'!AI40+'Actual MH (Non-CWP)'!AK40+'Actual MH (Non-CWP)'!AM40</f>
        <v>0</v>
      </c>
      <c r="L77" s="414">
        <f>'Actual MH (Non-CWP)'!AD40+'Actual MH (Non-CWP)'!AF40+'Actual MH (Non-CWP)'!AH40+'Actual MH (Non-CWP)'!AJ40+'Actual MH (Non-CWP)'!AL40+'Actual MH (Non-CWP)'!AN40</f>
        <v>0</v>
      </c>
      <c r="M77" s="413">
        <f>'Actual MH (Non-CWP)'!AO40+'Actual MH (Non-CWP)'!AQ40+'Actual MH (Non-CWP)'!AS40+'Actual MH (Non-CWP)'!AU40+'Actual MH (Non-CWP)'!AW40+'Actual MH (Non-CWP)'!AY40</f>
        <v>0</v>
      </c>
      <c r="N77" s="414">
        <f>'Actual MH (Non-CWP)'!AP40+'Actual MH (Non-CWP)'!AR40+'Actual MH (Non-CWP)'!AT40+'Actual MH (Non-CWP)'!AV40+'Actual MH (Non-CWP)'!AX40+'Actual MH (Non-CWP)'!AZ40</f>
        <v>0</v>
      </c>
      <c r="O77" s="413">
        <f>'Actual MH (Non-CWP)'!BA40+'Actual MH (Non-CWP)'!BC40+'Actual MH (Non-CWP)'!BE40+'Actual MH (Non-CWP)'!BG40+'Actual MH (Non-CWP)'!BI40+'Actual MH (Non-CWP)'!BK40</f>
        <v>0</v>
      </c>
      <c r="P77" s="414">
        <f>'Actual MH (Non-CWP)'!BB40+'Actual MH (Non-CWP)'!BD40+'Actual MH (Non-CWP)'!BF40+'Actual MH (Non-CWP)'!BH40+'Actual MH (Non-CWP)'!BJ40+'Actual MH (Non-CWP)'!BL40</f>
        <v>0</v>
      </c>
      <c r="Q77" s="413">
        <f>'Actual MH (Non-CWP)'!BM40+'Actual MH (Non-CWP)'!BO40+'Actual MH (Non-CWP)'!BQ40+'Actual MH (Non-CWP)'!BS40+'Actual MH (Non-CWP)'!BU40+'Actual MH (Non-CWP)'!BW40</f>
        <v>0</v>
      </c>
      <c r="R77" s="414">
        <f>'Actual MH (Non-CWP)'!BN40+'Actual MH (Non-CWP)'!BP40+'Actual MH (Non-CWP)'!BR40+'Actual MH (Non-CWP)'!BT40+'Actual MH (Non-CWP)'!BV40+'Actual MH (Non-CWP)'!BX40</f>
        <v>0</v>
      </c>
      <c r="S77" s="413">
        <f>'Actual MH (Non-CWP)'!BY40+'Actual MH (Non-CWP)'!CA40+'Actual MH (Non-CWP)'!CC40+'Actual MH (Non-CWP)'!CE40+'Actual MH (Non-CWP)'!CG40+'Actual MH (Non-CWP)'!CI40</f>
        <v>0</v>
      </c>
      <c r="T77" s="414">
        <f>'Actual MH (Non-CWP)'!BZ40+'Actual MH (Non-CWP)'!CB40+'Actual MH (Non-CWP)'!CD40+'Actual MH (Non-CWP)'!CF40+'Actual MH (Non-CWP)'!CH40+'Actual MH (Non-CWP)'!CJ40</f>
        <v>0</v>
      </c>
      <c r="U77" s="416">
        <f t="shared" si="6"/>
        <v>0</v>
      </c>
      <c r="V77" s="416">
        <f>'Actual MH (Non-CWP)'!CW40</f>
        <v>0</v>
      </c>
      <c r="W77" s="309"/>
      <c r="X77" s="309"/>
      <c r="Y77" s="309"/>
      <c r="Z77" s="270"/>
    </row>
    <row r="78" spans="2:29" ht="23.25" customHeight="1">
      <c r="B78" s="271">
        <v>99</v>
      </c>
      <c r="D78" s="372" t="s">
        <v>115</v>
      </c>
      <c r="E78" s="683" t="s">
        <v>116</v>
      </c>
      <c r="F78" s="684"/>
      <c r="G78" s="413">
        <f>'Actual MH (Non-CWP)'!E41+'Actual MH (Non-CWP)'!G41+'Actual MH (Non-CWP)'!I41+'Actual MH (Non-CWP)'!K41+'Actual MH (Non-CWP)'!M41+'Actual MH (Non-CWP)'!O41</f>
        <v>0</v>
      </c>
      <c r="H78" s="414">
        <f>'Actual MH (Non-CWP)'!F41+'Actual MH (Non-CWP)'!H41+'Actual MH (Non-CWP)'!J41+'Actual MH (Non-CWP)'!L41+'Actual MH (Non-CWP)'!N41+'Actual MH (Non-CWP)'!P41</f>
        <v>0</v>
      </c>
      <c r="I78" s="413">
        <f>'Actual MH (Non-CWP)'!Q41+'Actual MH (Non-CWP)'!S41+'Actual MH (Non-CWP)'!U41+'Actual MH (Non-CWP)'!W41+'Actual MH (Non-CWP)'!Y41+'Actual MH (Non-CWP)'!AA41</f>
        <v>0</v>
      </c>
      <c r="J78" s="414">
        <f>'Actual MH (Non-CWP)'!R41+'Actual MH (Non-CWP)'!T41+'Actual MH (Non-CWP)'!V41+'Actual MH (Non-CWP)'!X41+'Actual MH (Non-CWP)'!Z41+'Actual MH (Non-CWP)'!AB41</f>
        <v>0</v>
      </c>
      <c r="K78" s="413">
        <f>'Actual MH (Non-CWP)'!AC41+'Actual MH (Non-CWP)'!AE41+'Actual MH (Non-CWP)'!AG41+'Actual MH (Non-CWP)'!AI41+'Actual MH (Non-CWP)'!AK41+'Actual MH (Non-CWP)'!AM41</f>
        <v>0</v>
      </c>
      <c r="L78" s="414">
        <f>'Actual MH (Non-CWP)'!AD41+'Actual MH (Non-CWP)'!AF41+'Actual MH (Non-CWP)'!AH41+'Actual MH (Non-CWP)'!AJ41+'Actual MH (Non-CWP)'!AL41+'Actual MH (Non-CWP)'!AN41</f>
        <v>0</v>
      </c>
      <c r="M78" s="413">
        <f>'Actual MH (Non-CWP)'!AO41+'Actual MH (Non-CWP)'!AQ41+'Actual MH (Non-CWP)'!AS41+'Actual MH (Non-CWP)'!AU41+'Actual MH (Non-CWP)'!AW41+'Actual MH (Non-CWP)'!AY41</f>
        <v>0</v>
      </c>
      <c r="N78" s="414">
        <f>'Actual MH (Non-CWP)'!AP41+'Actual MH (Non-CWP)'!AR41+'Actual MH (Non-CWP)'!AT41+'Actual MH (Non-CWP)'!AV41+'Actual MH (Non-CWP)'!AX41+'Actual MH (Non-CWP)'!AZ41</f>
        <v>0</v>
      </c>
      <c r="O78" s="413">
        <f>'Actual MH (Non-CWP)'!BA41+'Actual MH (Non-CWP)'!BC41+'Actual MH (Non-CWP)'!BE41+'Actual MH (Non-CWP)'!BG41+'Actual MH (Non-CWP)'!BI41+'Actual MH (Non-CWP)'!BK41</f>
        <v>0</v>
      </c>
      <c r="P78" s="414">
        <f>'Actual MH (Non-CWP)'!BB41+'Actual MH (Non-CWP)'!BD41+'Actual MH (Non-CWP)'!BF41+'Actual MH (Non-CWP)'!BH41+'Actual MH (Non-CWP)'!BJ41+'Actual MH (Non-CWP)'!BL41</f>
        <v>0</v>
      </c>
      <c r="Q78" s="413">
        <f>'Actual MH (Non-CWP)'!BM41+'Actual MH (Non-CWP)'!BO41+'Actual MH (Non-CWP)'!BQ41+'Actual MH (Non-CWP)'!BS41+'Actual MH (Non-CWP)'!BU41+'Actual MH (Non-CWP)'!BW41</f>
        <v>0</v>
      </c>
      <c r="R78" s="414">
        <f>'Actual MH (Non-CWP)'!BN41+'Actual MH (Non-CWP)'!BP41+'Actual MH (Non-CWP)'!BR41+'Actual MH (Non-CWP)'!BT41+'Actual MH (Non-CWP)'!BV41+'Actual MH (Non-CWP)'!BX41</f>
        <v>0</v>
      </c>
      <c r="S78" s="413">
        <f>'Actual MH (Non-CWP)'!BY41+'Actual MH (Non-CWP)'!CA41+'Actual MH (Non-CWP)'!CC41+'Actual MH (Non-CWP)'!CE41+'Actual MH (Non-CWP)'!CG41+'Actual MH (Non-CWP)'!CI41</f>
        <v>0</v>
      </c>
      <c r="T78" s="414">
        <f>'Actual MH (Non-CWP)'!BZ41+'Actual MH (Non-CWP)'!CB41+'Actual MH (Non-CWP)'!CD41+'Actual MH (Non-CWP)'!CF41+'Actual MH (Non-CWP)'!CH41+'Actual MH (Non-CWP)'!CJ41</f>
        <v>0</v>
      </c>
      <c r="U78" s="416">
        <f t="shared" si="6"/>
        <v>0</v>
      </c>
      <c r="V78" s="416">
        <f>'Actual MH (Non-CWP)'!CW41</f>
        <v>0</v>
      </c>
      <c r="W78" s="309"/>
      <c r="X78" s="309"/>
      <c r="Y78" s="309"/>
    </row>
    <row r="79" spans="2:29">
      <c r="B79" s="271">
        <v>99</v>
      </c>
      <c r="D79" s="372" t="s">
        <v>452</v>
      </c>
      <c r="E79" s="683" t="s">
        <v>143</v>
      </c>
      <c r="F79" s="684"/>
      <c r="G79" s="413">
        <f>'Actual MH (Non-CWP)'!E42+'Actual MH (Non-CWP)'!G42+'Actual MH (Non-CWP)'!I42+'Actual MH (Non-CWP)'!K42+'Actual MH (Non-CWP)'!M42+'Actual MH (Non-CWP)'!O42</f>
        <v>0</v>
      </c>
      <c r="H79" s="414">
        <f>'Actual MH (Non-CWP)'!F42+'Actual MH (Non-CWP)'!H42+'Actual MH (Non-CWP)'!J42+'Actual MH (Non-CWP)'!L42+'Actual MH (Non-CWP)'!N42+'Actual MH (Non-CWP)'!P42</f>
        <v>0</v>
      </c>
      <c r="I79" s="413">
        <f>'Actual MH (Non-CWP)'!Q42+'Actual MH (Non-CWP)'!S42+'Actual MH (Non-CWP)'!U42+'Actual MH (Non-CWP)'!W42+'Actual MH (Non-CWP)'!Y42+'Actual MH (Non-CWP)'!AA42</f>
        <v>0</v>
      </c>
      <c r="J79" s="414">
        <f>'Actual MH (Non-CWP)'!R42+'Actual MH (Non-CWP)'!T42+'Actual MH (Non-CWP)'!V42+'Actual MH (Non-CWP)'!X42+'Actual MH (Non-CWP)'!Z42+'Actual MH (Non-CWP)'!AB42</f>
        <v>0</v>
      </c>
      <c r="K79" s="413">
        <f>'Actual MH (Non-CWP)'!AC42+'Actual MH (Non-CWP)'!AE42+'Actual MH (Non-CWP)'!AG42+'Actual MH (Non-CWP)'!AI42+'Actual MH (Non-CWP)'!AK42+'Actual MH (Non-CWP)'!AM42</f>
        <v>0</v>
      </c>
      <c r="L79" s="414">
        <f>'Actual MH (Non-CWP)'!AD42+'Actual MH (Non-CWP)'!AF42+'Actual MH (Non-CWP)'!AH42+'Actual MH (Non-CWP)'!AJ42+'Actual MH (Non-CWP)'!AL42+'Actual MH (Non-CWP)'!AN42</f>
        <v>0</v>
      </c>
      <c r="M79" s="413">
        <f>'Actual MH (Non-CWP)'!AO42+'Actual MH (Non-CWP)'!AQ42+'Actual MH (Non-CWP)'!AS42+'Actual MH (Non-CWP)'!AU42+'Actual MH (Non-CWP)'!AW42+'Actual MH (Non-CWP)'!AY42</f>
        <v>0</v>
      </c>
      <c r="N79" s="414">
        <f>'Actual MH (Non-CWP)'!AP42+'Actual MH (Non-CWP)'!AR42+'Actual MH (Non-CWP)'!AT42+'Actual MH (Non-CWP)'!AV42+'Actual MH (Non-CWP)'!AX42+'Actual MH (Non-CWP)'!AZ42</f>
        <v>0</v>
      </c>
      <c r="O79" s="413">
        <f>'Actual MH (Non-CWP)'!BA42+'Actual MH (Non-CWP)'!BC42+'Actual MH (Non-CWP)'!BE42+'Actual MH (Non-CWP)'!BG42+'Actual MH (Non-CWP)'!BI42+'Actual MH (Non-CWP)'!BK42</f>
        <v>0</v>
      </c>
      <c r="P79" s="414">
        <f>'Actual MH (Non-CWP)'!BB42+'Actual MH (Non-CWP)'!BD42+'Actual MH (Non-CWP)'!BF42+'Actual MH (Non-CWP)'!BH42+'Actual MH (Non-CWP)'!BJ42+'Actual MH (Non-CWP)'!BL42</f>
        <v>0</v>
      </c>
      <c r="Q79" s="413">
        <f>'Actual MH (Non-CWP)'!BM42+'Actual MH (Non-CWP)'!BO42+'Actual MH (Non-CWP)'!BQ42+'Actual MH (Non-CWP)'!BS42+'Actual MH (Non-CWP)'!BU42+'Actual MH (Non-CWP)'!BW42</f>
        <v>0</v>
      </c>
      <c r="R79" s="414">
        <f>'Actual MH (Non-CWP)'!BN42+'Actual MH (Non-CWP)'!BP42+'Actual MH (Non-CWP)'!BR42+'Actual MH (Non-CWP)'!BT42+'Actual MH (Non-CWP)'!BV42+'Actual MH (Non-CWP)'!BX42</f>
        <v>0</v>
      </c>
      <c r="S79" s="413">
        <f>'Actual MH (Non-CWP)'!BY42+'Actual MH (Non-CWP)'!CA42+'Actual MH (Non-CWP)'!CC42+'Actual MH (Non-CWP)'!CE42+'Actual MH (Non-CWP)'!CG42+'Actual MH (Non-CWP)'!CI42</f>
        <v>0</v>
      </c>
      <c r="T79" s="414">
        <f>'Actual MH (Non-CWP)'!BZ42+'Actual MH (Non-CWP)'!CB42+'Actual MH (Non-CWP)'!CD42+'Actual MH (Non-CWP)'!CF42+'Actual MH (Non-CWP)'!CH42+'Actual MH (Non-CWP)'!CJ42</f>
        <v>0</v>
      </c>
      <c r="U79" s="416">
        <f t="shared" si="6"/>
        <v>0</v>
      </c>
      <c r="V79" s="416">
        <f>'Actual MH (Non-CWP)'!CW42</f>
        <v>0</v>
      </c>
    </row>
    <row r="80" spans="2:29">
      <c r="B80" s="271">
        <v>99</v>
      </c>
      <c r="D80" s="372" t="s">
        <v>146</v>
      </c>
      <c r="E80" s="683" t="s">
        <v>147</v>
      </c>
      <c r="F80" s="684"/>
      <c r="G80" s="413">
        <f>'Actual MH (Non-CWP)'!E43+'Actual MH (Non-CWP)'!G43+'Actual MH (Non-CWP)'!I43+'Actual MH (Non-CWP)'!K43+'Actual MH (Non-CWP)'!M43+'Actual MH (Non-CWP)'!O43</f>
        <v>0</v>
      </c>
      <c r="H80" s="414">
        <f>'Actual MH (Non-CWP)'!F43+'Actual MH (Non-CWP)'!H43+'Actual MH (Non-CWP)'!J43+'Actual MH (Non-CWP)'!L43+'Actual MH (Non-CWP)'!N43+'Actual MH (Non-CWP)'!P43</f>
        <v>0</v>
      </c>
      <c r="I80" s="413">
        <f>'Actual MH (Non-CWP)'!Q43+'Actual MH (Non-CWP)'!S43+'Actual MH (Non-CWP)'!U43+'Actual MH (Non-CWP)'!W43+'Actual MH (Non-CWP)'!Y43+'Actual MH (Non-CWP)'!AA43</f>
        <v>0</v>
      </c>
      <c r="J80" s="414">
        <f>'Actual MH (Non-CWP)'!R43+'Actual MH (Non-CWP)'!T43+'Actual MH (Non-CWP)'!V43+'Actual MH (Non-CWP)'!X43+'Actual MH (Non-CWP)'!Z43+'Actual MH (Non-CWP)'!AB43</f>
        <v>0</v>
      </c>
      <c r="K80" s="413">
        <f>'Actual MH (Non-CWP)'!AC43+'Actual MH (Non-CWP)'!AE43+'Actual MH (Non-CWP)'!AG43+'Actual MH (Non-CWP)'!AI43+'Actual MH (Non-CWP)'!AK43+'Actual MH (Non-CWP)'!AM43</f>
        <v>0</v>
      </c>
      <c r="L80" s="414">
        <f>'Actual MH (Non-CWP)'!AD43+'Actual MH (Non-CWP)'!AF43+'Actual MH (Non-CWP)'!AH43+'Actual MH (Non-CWP)'!AJ43+'Actual MH (Non-CWP)'!AL43+'Actual MH (Non-CWP)'!AN43</f>
        <v>0</v>
      </c>
      <c r="M80" s="413">
        <f>'Actual MH (Non-CWP)'!AO43+'Actual MH (Non-CWP)'!AQ43+'Actual MH (Non-CWP)'!AS43+'Actual MH (Non-CWP)'!AU43+'Actual MH (Non-CWP)'!AW43+'Actual MH (Non-CWP)'!AY43</f>
        <v>0</v>
      </c>
      <c r="N80" s="414">
        <f>'Actual MH (Non-CWP)'!AP43+'Actual MH (Non-CWP)'!AR43+'Actual MH (Non-CWP)'!AT43+'Actual MH (Non-CWP)'!AV43+'Actual MH (Non-CWP)'!AX43+'Actual MH (Non-CWP)'!AZ43</f>
        <v>0</v>
      </c>
      <c r="O80" s="413">
        <f>'Actual MH (Non-CWP)'!BA43+'Actual MH (Non-CWP)'!BC43+'Actual MH (Non-CWP)'!BE43+'Actual MH (Non-CWP)'!BG43+'Actual MH (Non-CWP)'!BI43+'Actual MH (Non-CWP)'!BK43</f>
        <v>0</v>
      </c>
      <c r="P80" s="414">
        <f>'Actual MH (Non-CWP)'!BB43+'Actual MH (Non-CWP)'!BD43+'Actual MH (Non-CWP)'!BF43+'Actual MH (Non-CWP)'!BH43+'Actual MH (Non-CWP)'!BJ43+'Actual MH (Non-CWP)'!BL43</f>
        <v>0</v>
      </c>
      <c r="Q80" s="413">
        <f>'Actual MH (Non-CWP)'!BM43+'Actual MH (Non-CWP)'!BO43+'Actual MH (Non-CWP)'!BQ43+'Actual MH (Non-CWP)'!BS43+'Actual MH (Non-CWP)'!BU43+'Actual MH (Non-CWP)'!BW43</f>
        <v>0</v>
      </c>
      <c r="R80" s="414">
        <f>'Actual MH (Non-CWP)'!BN43+'Actual MH (Non-CWP)'!BP43+'Actual MH (Non-CWP)'!BR43+'Actual MH (Non-CWP)'!BT43+'Actual MH (Non-CWP)'!BV43+'Actual MH (Non-CWP)'!BX43</f>
        <v>0</v>
      </c>
      <c r="S80" s="413">
        <f>'Actual MH (Non-CWP)'!BY43+'Actual MH (Non-CWP)'!CA43+'Actual MH (Non-CWP)'!CC43+'Actual MH (Non-CWP)'!CE43+'Actual MH (Non-CWP)'!CG43+'Actual MH (Non-CWP)'!CI43</f>
        <v>0</v>
      </c>
      <c r="T80" s="414">
        <f>'Actual MH (Non-CWP)'!BZ43+'Actual MH (Non-CWP)'!CB43+'Actual MH (Non-CWP)'!CD43+'Actual MH (Non-CWP)'!CF43+'Actual MH (Non-CWP)'!CH43+'Actual MH (Non-CWP)'!CJ43</f>
        <v>0</v>
      </c>
      <c r="U80" s="416">
        <f t="shared" si="6"/>
        <v>0</v>
      </c>
      <c r="V80" s="416">
        <f>'Actual MH (Non-CWP)'!CW43</f>
        <v>0</v>
      </c>
    </row>
    <row r="81" spans="2:22">
      <c r="B81" s="271">
        <v>99</v>
      </c>
      <c r="D81" s="372" t="s">
        <v>453</v>
      </c>
      <c r="E81" s="683" t="s">
        <v>415</v>
      </c>
      <c r="F81" s="684"/>
      <c r="G81" s="413">
        <f>'Actual MH (Non-CWP)'!E44+'Actual MH (Non-CWP)'!G44+'Actual MH (Non-CWP)'!I44+'Actual MH (Non-CWP)'!K44+'Actual MH (Non-CWP)'!M44+'Actual MH (Non-CWP)'!O44</f>
        <v>0</v>
      </c>
      <c r="H81" s="414">
        <f>'Actual MH (Non-CWP)'!F44+'Actual MH (Non-CWP)'!H44+'Actual MH (Non-CWP)'!J44+'Actual MH (Non-CWP)'!L44+'Actual MH (Non-CWP)'!N44+'Actual MH (Non-CWP)'!P44</f>
        <v>0</v>
      </c>
      <c r="I81" s="413">
        <f>'Actual MH (Non-CWP)'!Q44+'Actual MH (Non-CWP)'!S44+'Actual MH (Non-CWP)'!U44+'Actual MH (Non-CWP)'!W44+'Actual MH (Non-CWP)'!Y44+'Actual MH (Non-CWP)'!AA44</f>
        <v>0</v>
      </c>
      <c r="J81" s="414">
        <f>'Actual MH (Non-CWP)'!R44+'Actual MH (Non-CWP)'!T44+'Actual MH (Non-CWP)'!V44+'Actual MH (Non-CWP)'!X44+'Actual MH (Non-CWP)'!Z44+'Actual MH (Non-CWP)'!AB44</f>
        <v>0</v>
      </c>
      <c r="K81" s="413">
        <f>'Actual MH (Non-CWP)'!AC44+'Actual MH (Non-CWP)'!AE44+'Actual MH (Non-CWP)'!AG44+'Actual MH (Non-CWP)'!AI44+'Actual MH (Non-CWP)'!AK44+'Actual MH (Non-CWP)'!AM44</f>
        <v>0</v>
      </c>
      <c r="L81" s="414">
        <f>'Actual MH (Non-CWP)'!AD44+'Actual MH (Non-CWP)'!AF44+'Actual MH (Non-CWP)'!AH44+'Actual MH (Non-CWP)'!AJ44+'Actual MH (Non-CWP)'!AL44+'Actual MH (Non-CWP)'!AN44</f>
        <v>0</v>
      </c>
      <c r="M81" s="413">
        <f>'Actual MH (Non-CWP)'!AO44+'Actual MH (Non-CWP)'!AQ44+'Actual MH (Non-CWP)'!AS44+'Actual MH (Non-CWP)'!AU44+'Actual MH (Non-CWP)'!AW44+'Actual MH (Non-CWP)'!AY44</f>
        <v>0</v>
      </c>
      <c r="N81" s="414">
        <f>'Actual MH (Non-CWP)'!AP44+'Actual MH (Non-CWP)'!AR44+'Actual MH (Non-CWP)'!AT44+'Actual MH (Non-CWP)'!AV44+'Actual MH (Non-CWP)'!AX44+'Actual MH (Non-CWP)'!AZ44</f>
        <v>0</v>
      </c>
      <c r="O81" s="413">
        <f>'Actual MH (Non-CWP)'!BA44+'Actual MH (Non-CWP)'!BC44+'Actual MH (Non-CWP)'!BE44+'Actual MH (Non-CWP)'!BG44+'Actual MH (Non-CWP)'!BI44+'Actual MH (Non-CWP)'!BK44</f>
        <v>0</v>
      </c>
      <c r="P81" s="414">
        <f>'Actual MH (Non-CWP)'!BB44+'Actual MH (Non-CWP)'!BD44+'Actual MH (Non-CWP)'!BF44+'Actual MH (Non-CWP)'!BH44+'Actual MH (Non-CWP)'!BJ44+'Actual MH (Non-CWP)'!BL44</f>
        <v>0</v>
      </c>
      <c r="Q81" s="413">
        <f>'Actual MH (Non-CWP)'!BM44+'Actual MH (Non-CWP)'!BO44+'Actual MH (Non-CWP)'!BQ44+'Actual MH (Non-CWP)'!BS44+'Actual MH (Non-CWP)'!BU44+'Actual MH (Non-CWP)'!BW44</f>
        <v>0</v>
      </c>
      <c r="R81" s="414">
        <f>'Actual MH (Non-CWP)'!BN44+'Actual MH (Non-CWP)'!BP44+'Actual MH (Non-CWP)'!BR44+'Actual MH (Non-CWP)'!BT44+'Actual MH (Non-CWP)'!BV44+'Actual MH (Non-CWP)'!BX44</f>
        <v>0</v>
      </c>
      <c r="S81" s="413">
        <f>'Actual MH (Non-CWP)'!BY44+'Actual MH (Non-CWP)'!CA44+'Actual MH (Non-CWP)'!CC44+'Actual MH (Non-CWP)'!CE44+'Actual MH (Non-CWP)'!CG44+'Actual MH (Non-CWP)'!CI44</f>
        <v>0</v>
      </c>
      <c r="T81" s="414">
        <f>'Actual MH (Non-CWP)'!BZ44+'Actual MH (Non-CWP)'!CB44+'Actual MH (Non-CWP)'!CD44+'Actual MH (Non-CWP)'!CF44+'Actual MH (Non-CWP)'!CH44+'Actual MH (Non-CWP)'!CJ44</f>
        <v>0</v>
      </c>
      <c r="U81" s="416">
        <f t="shared" si="6"/>
        <v>0</v>
      </c>
      <c r="V81" s="416">
        <f>'Actual MH (Non-CWP)'!CW44</f>
        <v>0</v>
      </c>
    </row>
    <row r="82" spans="2:22">
      <c r="B82" s="271">
        <v>99</v>
      </c>
      <c r="D82" s="372" t="s">
        <v>124</v>
      </c>
      <c r="E82" s="683" t="s">
        <v>125</v>
      </c>
      <c r="F82" s="684"/>
      <c r="G82" s="413">
        <f>'Actual MH (Non-CWP)'!E45+'Actual MH (Non-CWP)'!G45+'Actual MH (Non-CWP)'!I45+'Actual MH (Non-CWP)'!K45+'Actual MH (Non-CWP)'!M45+'Actual MH (Non-CWP)'!O45</f>
        <v>0</v>
      </c>
      <c r="H82" s="414">
        <f>'Actual MH (Non-CWP)'!F45+'Actual MH (Non-CWP)'!H45+'Actual MH (Non-CWP)'!J45+'Actual MH (Non-CWP)'!L45+'Actual MH (Non-CWP)'!N45+'Actual MH (Non-CWP)'!P45</f>
        <v>0</v>
      </c>
      <c r="I82" s="413">
        <f>'Actual MH (Non-CWP)'!Q45+'Actual MH (Non-CWP)'!S45+'Actual MH (Non-CWP)'!U45+'Actual MH (Non-CWP)'!W45+'Actual MH (Non-CWP)'!Y45+'Actual MH (Non-CWP)'!AA45</f>
        <v>0</v>
      </c>
      <c r="J82" s="414">
        <f>'Actual MH (Non-CWP)'!R45+'Actual MH (Non-CWP)'!T45+'Actual MH (Non-CWP)'!V45+'Actual MH (Non-CWP)'!X45+'Actual MH (Non-CWP)'!Z45+'Actual MH (Non-CWP)'!AB45</f>
        <v>0</v>
      </c>
      <c r="K82" s="413">
        <f>'Actual MH (Non-CWP)'!AC45+'Actual MH (Non-CWP)'!AE45+'Actual MH (Non-CWP)'!AG45+'Actual MH (Non-CWP)'!AI45+'Actual MH (Non-CWP)'!AK45+'Actual MH (Non-CWP)'!AM45</f>
        <v>0</v>
      </c>
      <c r="L82" s="414">
        <f>'Actual MH (Non-CWP)'!AD45+'Actual MH (Non-CWP)'!AF45+'Actual MH (Non-CWP)'!AH45+'Actual MH (Non-CWP)'!AJ45+'Actual MH (Non-CWP)'!AL45+'Actual MH (Non-CWP)'!AN45</f>
        <v>0</v>
      </c>
      <c r="M82" s="413">
        <f>'Actual MH (Non-CWP)'!AO45+'Actual MH (Non-CWP)'!AQ45+'Actual MH (Non-CWP)'!AS45+'Actual MH (Non-CWP)'!AU45+'Actual MH (Non-CWP)'!AW45+'Actual MH (Non-CWP)'!AY45</f>
        <v>0</v>
      </c>
      <c r="N82" s="414">
        <f>'Actual MH (Non-CWP)'!AP45+'Actual MH (Non-CWP)'!AR45+'Actual MH (Non-CWP)'!AT45+'Actual MH (Non-CWP)'!AV45+'Actual MH (Non-CWP)'!AX45+'Actual MH (Non-CWP)'!AZ45</f>
        <v>0</v>
      </c>
      <c r="O82" s="413">
        <f>'Actual MH (Non-CWP)'!BA45+'Actual MH (Non-CWP)'!BC45+'Actual MH (Non-CWP)'!BE45+'Actual MH (Non-CWP)'!BG45+'Actual MH (Non-CWP)'!BI45+'Actual MH (Non-CWP)'!BK45</f>
        <v>0</v>
      </c>
      <c r="P82" s="414">
        <f>'Actual MH (Non-CWP)'!BB45+'Actual MH (Non-CWP)'!BD45+'Actual MH (Non-CWP)'!BF45+'Actual MH (Non-CWP)'!BH45+'Actual MH (Non-CWP)'!BJ45+'Actual MH (Non-CWP)'!BL45</f>
        <v>0</v>
      </c>
      <c r="Q82" s="413">
        <f>'Actual MH (Non-CWP)'!BM45+'Actual MH (Non-CWP)'!BO45+'Actual MH (Non-CWP)'!BQ45+'Actual MH (Non-CWP)'!BS45+'Actual MH (Non-CWP)'!BU45+'Actual MH (Non-CWP)'!BW45</f>
        <v>0</v>
      </c>
      <c r="R82" s="414">
        <f>'Actual MH (Non-CWP)'!BN45+'Actual MH (Non-CWP)'!BP45+'Actual MH (Non-CWP)'!BR45+'Actual MH (Non-CWP)'!BT45+'Actual MH (Non-CWP)'!BV45+'Actual MH (Non-CWP)'!BX45</f>
        <v>0</v>
      </c>
      <c r="S82" s="413">
        <f>'Actual MH (Non-CWP)'!BY45+'Actual MH (Non-CWP)'!CA45+'Actual MH (Non-CWP)'!CC45+'Actual MH (Non-CWP)'!CE45+'Actual MH (Non-CWP)'!CG45+'Actual MH (Non-CWP)'!CI45</f>
        <v>0</v>
      </c>
      <c r="T82" s="414">
        <f>'Actual MH (Non-CWP)'!BZ45+'Actual MH (Non-CWP)'!CB45+'Actual MH (Non-CWP)'!CD45+'Actual MH (Non-CWP)'!CF45+'Actual MH (Non-CWP)'!CH45+'Actual MH (Non-CWP)'!CJ45</f>
        <v>0</v>
      </c>
      <c r="U82" s="416">
        <f t="shared" si="6"/>
        <v>0</v>
      </c>
      <c r="V82" s="416">
        <f>'Actual MH (Non-CWP)'!CW45</f>
        <v>0</v>
      </c>
    </row>
    <row r="83" spans="2:22">
      <c r="B83" s="271">
        <v>99</v>
      </c>
      <c r="D83" s="372" t="s">
        <v>454</v>
      </c>
      <c r="E83" s="683" t="s">
        <v>126</v>
      </c>
      <c r="F83" s="684"/>
      <c r="G83" s="413">
        <f>'Actual MH (Non-CWP)'!E46+'Actual MH (Non-CWP)'!G46+'Actual MH (Non-CWP)'!I46+'Actual MH (Non-CWP)'!K46+'Actual MH (Non-CWP)'!M46+'Actual MH (Non-CWP)'!O46</f>
        <v>0</v>
      </c>
      <c r="H83" s="414">
        <f>'Actual MH (Non-CWP)'!F46+'Actual MH (Non-CWP)'!H46+'Actual MH (Non-CWP)'!J46+'Actual MH (Non-CWP)'!L46+'Actual MH (Non-CWP)'!N46+'Actual MH (Non-CWP)'!P46</f>
        <v>0</v>
      </c>
      <c r="I83" s="413">
        <f>'Actual MH (Non-CWP)'!Q46+'Actual MH (Non-CWP)'!S46+'Actual MH (Non-CWP)'!U46+'Actual MH (Non-CWP)'!W46+'Actual MH (Non-CWP)'!Y46+'Actual MH (Non-CWP)'!AA46</f>
        <v>0</v>
      </c>
      <c r="J83" s="414">
        <f>'Actual MH (Non-CWP)'!R46+'Actual MH (Non-CWP)'!T46+'Actual MH (Non-CWP)'!V46+'Actual MH (Non-CWP)'!X46+'Actual MH (Non-CWP)'!Z46+'Actual MH (Non-CWP)'!AB46</f>
        <v>0</v>
      </c>
      <c r="K83" s="413">
        <f>'Actual MH (Non-CWP)'!AC46+'Actual MH (Non-CWP)'!AE46+'Actual MH (Non-CWP)'!AG46+'Actual MH (Non-CWP)'!AI46+'Actual MH (Non-CWP)'!AK46+'Actual MH (Non-CWP)'!AM46</f>
        <v>0</v>
      </c>
      <c r="L83" s="414">
        <f>'Actual MH (Non-CWP)'!AD46+'Actual MH (Non-CWP)'!AF46+'Actual MH (Non-CWP)'!AH46+'Actual MH (Non-CWP)'!AJ46+'Actual MH (Non-CWP)'!AL46+'Actual MH (Non-CWP)'!AN46</f>
        <v>0</v>
      </c>
      <c r="M83" s="413">
        <f>'Actual MH (Non-CWP)'!AO46+'Actual MH (Non-CWP)'!AQ46+'Actual MH (Non-CWP)'!AS46+'Actual MH (Non-CWP)'!AU46+'Actual MH (Non-CWP)'!AW46+'Actual MH (Non-CWP)'!AY46</f>
        <v>0</v>
      </c>
      <c r="N83" s="414">
        <f>'Actual MH (Non-CWP)'!AP46+'Actual MH (Non-CWP)'!AR46+'Actual MH (Non-CWP)'!AT46+'Actual MH (Non-CWP)'!AV46+'Actual MH (Non-CWP)'!AX46+'Actual MH (Non-CWP)'!AZ46</f>
        <v>0</v>
      </c>
      <c r="O83" s="413">
        <f>'Actual MH (Non-CWP)'!BA46+'Actual MH (Non-CWP)'!BC46+'Actual MH (Non-CWP)'!BE46+'Actual MH (Non-CWP)'!BG46+'Actual MH (Non-CWP)'!BI46+'Actual MH (Non-CWP)'!BK46</f>
        <v>0</v>
      </c>
      <c r="P83" s="414">
        <f>'Actual MH (Non-CWP)'!BB46+'Actual MH (Non-CWP)'!BD46+'Actual MH (Non-CWP)'!BF46+'Actual MH (Non-CWP)'!BH46+'Actual MH (Non-CWP)'!BJ46+'Actual MH (Non-CWP)'!BL46</f>
        <v>0</v>
      </c>
      <c r="Q83" s="413">
        <f>'Actual MH (Non-CWP)'!BM46+'Actual MH (Non-CWP)'!BO46+'Actual MH (Non-CWP)'!BQ46+'Actual MH (Non-CWP)'!BS46+'Actual MH (Non-CWP)'!BU46+'Actual MH (Non-CWP)'!BW46</f>
        <v>0</v>
      </c>
      <c r="R83" s="414">
        <f>'Actual MH (Non-CWP)'!BN46+'Actual MH (Non-CWP)'!BP46+'Actual MH (Non-CWP)'!BR46+'Actual MH (Non-CWP)'!BT46+'Actual MH (Non-CWP)'!BV46+'Actual MH (Non-CWP)'!BX46</f>
        <v>0</v>
      </c>
      <c r="S83" s="413">
        <f>'Actual MH (Non-CWP)'!BY46+'Actual MH (Non-CWP)'!CA46+'Actual MH (Non-CWP)'!CC46+'Actual MH (Non-CWP)'!CE46+'Actual MH (Non-CWP)'!CG46+'Actual MH (Non-CWP)'!CI46</f>
        <v>0</v>
      </c>
      <c r="T83" s="414">
        <f>'Actual MH (Non-CWP)'!BZ46+'Actual MH (Non-CWP)'!CB46+'Actual MH (Non-CWP)'!CD46+'Actual MH (Non-CWP)'!CF46+'Actual MH (Non-CWP)'!CH46+'Actual MH (Non-CWP)'!CJ46</f>
        <v>0</v>
      </c>
      <c r="U83" s="416">
        <f t="shared" si="6"/>
        <v>0</v>
      </c>
      <c r="V83" s="416">
        <f>'Actual MH (Non-CWP)'!CW46</f>
        <v>0</v>
      </c>
    </row>
    <row r="84" spans="2:22">
      <c r="B84" s="271">
        <v>99</v>
      </c>
      <c r="D84" s="372" t="s">
        <v>455</v>
      </c>
      <c r="E84" s="683" t="s">
        <v>127</v>
      </c>
      <c r="F84" s="684"/>
      <c r="G84" s="413">
        <f>'Actual MH (Non-CWP)'!E47+'Actual MH (Non-CWP)'!G47+'Actual MH (Non-CWP)'!I47+'Actual MH (Non-CWP)'!K47+'Actual MH (Non-CWP)'!M47+'Actual MH (Non-CWP)'!O47</f>
        <v>0</v>
      </c>
      <c r="H84" s="414">
        <f>'Actual MH (Non-CWP)'!F47+'Actual MH (Non-CWP)'!H47+'Actual MH (Non-CWP)'!J47+'Actual MH (Non-CWP)'!L47+'Actual MH (Non-CWP)'!N47+'Actual MH (Non-CWP)'!P47</f>
        <v>0</v>
      </c>
      <c r="I84" s="413">
        <f>'Actual MH (Non-CWP)'!Q47+'Actual MH (Non-CWP)'!S47+'Actual MH (Non-CWP)'!U47+'Actual MH (Non-CWP)'!W47+'Actual MH (Non-CWP)'!Y47+'Actual MH (Non-CWP)'!AA47</f>
        <v>0</v>
      </c>
      <c r="J84" s="414">
        <f>'Actual MH (Non-CWP)'!R47+'Actual MH (Non-CWP)'!T47+'Actual MH (Non-CWP)'!V47+'Actual MH (Non-CWP)'!X47+'Actual MH (Non-CWP)'!Z47+'Actual MH (Non-CWP)'!AB47</f>
        <v>0</v>
      </c>
      <c r="K84" s="413">
        <f>'Actual MH (Non-CWP)'!AC47+'Actual MH (Non-CWP)'!AE47+'Actual MH (Non-CWP)'!AG47+'Actual MH (Non-CWP)'!AI47+'Actual MH (Non-CWP)'!AK47+'Actual MH (Non-CWP)'!AM47</f>
        <v>0</v>
      </c>
      <c r="L84" s="414">
        <f>'Actual MH (Non-CWP)'!AD47+'Actual MH (Non-CWP)'!AF47+'Actual MH (Non-CWP)'!AH47+'Actual MH (Non-CWP)'!AJ47+'Actual MH (Non-CWP)'!AL47+'Actual MH (Non-CWP)'!AN47</f>
        <v>0</v>
      </c>
      <c r="M84" s="413">
        <f>'Actual MH (Non-CWP)'!AO47+'Actual MH (Non-CWP)'!AQ47+'Actual MH (Non-CWP)'!AS47+'Actual MH (Non-CWP)'!AU47+'Actual MH (Non-CWP)'!AW47+'Actual MH (Non-CWP)'!AY47</f>
        <v>0</v>
      </c>
      <c r="N84" s="414">
        <f>'Actual MH (Non-CWP)'!AP47+'Actual MH (Non-CWP)'!AR47+'Actual MH (Non-CWP)'!AT47+'Actual MH (Non-CWP)'!AV47+'Actual MH (Non-CWP)'!AX47+'Actual MH (Non-CWP)'!AZ47</f>
        <v>0</v>
      </c>
      <c r="O84" s="413">
        <f>'Actual MH (Non-CWP)'!BA47+'Actual MH (Non-CWP)'!BC47+'Actual MH (Non-CWP)'!BE47+'Actual MH (Non-CWP)'!BG47+'Actual MH (Non-CWP)'!BI47+'Actual MH (Non-CWP)'!BK47</f>
        <v>0</v>
      </c>
      <c r="P84" s="414">
        <f>'Actual MH (Non-CWP)'!BB47+'Actual MH (Non-CWP)'!BD47+'Actual MH (Non-CWP)'!BF47+'Actual MH (Non-CWP)'!BH47+'Actual MH (Non-CWP)'!BJ47+'Actual MH (Non-CWP)'!BL47</f>
        <v>0</v>
      </c>
      <c r="Q84" s="413">
        <f>'Actual MH (Non-CWP)'!BM47+'Actual MH (Non-CWP)'!BO47+'Actual MH (Non-CWP)'!BQ47+'Actual MH (Non-CWP)'!BS47+'Actual MH (Non-CWP)'!BU47+'Actual MH (Non-CWP)'!BW47</f>
        <v>0</v>
      </c>
      <c r="R84" s="414">
        <f>'Actual MH (Non-CWP)'!BN47+'Actual MH (Non-CWP)'!BP47+'Actual MH (Non-CWP)'!BR47+'Actual MH (Non-CWP)'!BT47+'Actual MH (Non-CWP)'!BV47+'Actual MH (Non-CWP)'!BX47</f>
        <v>0</v>
      </c>
      <c r="S84" s="413">
        <f>'Actual MH (Non-CWP)'!BY47+'Actual MH (Non-CWP)'!CA47+'Actual MH (Non-CWP)'!CC47+'Actual MH (Non-CWP)'!CE47+'Actual MH (Non-CWP)'!CG47+'Actual MH (Non-CWP)'!CI47</f>
        <v>0</v>
      </c>
      <c r="T84" s="414">
        <f>'Actual MH (Non-CWP)'!BZ47+'Actual MH (Non-CWP)'!CB47+'Actual MH (Non-CWP)'!CD47+'Actual MH (Non-CWP)'!CF47+'Actual MH (Non-CWP)'!CH47+'Actual MH (Non-CWP)'!CJ47</f>
        <v>0</v>
      </c>
      <c r="U84" s="416">
        <f t="shared" si="6"/>
        <v>0</v>
      </c>
      <c r="V84" s="416">
        <f>'Actual MH (Non-CWP)'!CW47</f>
        <v>0</v>
      </c>
    </row>
    <row r="85" spans="2:22">
      <c r="B85" s="271">
        <v>99</v>
      </c>
      <c r="D85" s="372" t="s">
        <v>456</v>
      </c>
      <c r="E85" s="683" t="s">
        <v>128</v>
      </c>
      <c r="F85" s="684"/>
      <c r="G85" s="413">
        <f>'Actual MH (Non-CWP)'!E48+'Actual MH (Non-CWP)'!G48+'Actual MH (Non-CWP)'!I48+'Actual MH (Non-CWP)'!K48+'Actual MH (Non-CWP)'!M48+'Actual MH (Non-CWP)'!O48</f>
        <v>0</v>
      </c>
      <c r="H85" s="414">
        <f>'Actual MH (Non-CWP)'!F48+'Actual MH (Non-CWP)'!H48+'Actual MH (Non-CWP)'!J48+'Actual MH (Non-CWP)'!L48+'Actual MH (Non-CWP)'!N48+'Actual MH (Non-CWP)'!P48</f>
        <v>0</v>
      </c>
      <c r="I85" s="413">
        <f>'Actual MH (Non-CWP)'!Q48+'Actual MH (Non-CWP)'!S48+'Actual MH (Non-CWP)'!U48+'Actual MH (Non-CWP)'!W48+'Actual MH (Non-CWP)'!Y48+'Actual MH (Non-CWP)'!AA48</f>
        <v>0</v>
      </c>
      <c r="J85" s="414">
        <f>'Actual MH (Non-CWP)'!R48+'Actual MH (Non-CWP)'!T48+'Actual MH (Non-CWP)'!V48+'Actual MH (Non-CWP)'!X48+'Actual MH (Non-CWP)'!Z48+'Actual MH (Non-CWP)'!AB48</f>
        <v>0</v>
      </c>
      <c r="K85" s="413">
        <f>'Actual MH (Non-CWP)'!AC48+'Actual MH (Non-CWP)'!AE48+'Actual MH (Non-CWP)'!AG48+'Actual MH (Non-CWP)'!AI48+'Actual MH (Non-CWP)'!AK48+'Actual MH (Non-CWP)'!AM48</f>
        <v>0</v>
      </c>
      <c r="L85" s="414">
        <f>'Actual MH (Non-CWP)'!AD48+'Actual MH (Non-CWP)'!AF48+'Actual MH (Non-CWP)'!AH48+'Actual MH (Non-CWP)'!AJ48+'Actual MH (Non-CWP)'!AL48+'Actual MH (Non-CWP)'!AN48</f>
        <v>0</v>
      </c>
      <c r="M85" s="413">
        <f>'Actual MH (Non-CWP)'!AO48+'Actual MH (Non-CWP)'!AQ48+'Actual MH (Non-CWP)'!AS48+'Actual MH (Non-CWP)'!AU48+'Actual MH (Non-CWP)'!AW48+'Actual MH (Non-CWP)'!AY48</f>
        <v>0</v>
      </c>
      <c r="N85" s="414">
        <f>'Actual MH (Non-CWP)'!AP48+'Actual MH (Non-CWP)'!AR48+'Actual MH (Non-CWP)'!AT48+'Actual MH (Non-CWP)'!AV48+'Actual MH (Non-CWP)'!AX48+'Actual MH (Non-CWP)'!AZ48</f>
        <v>0</v>
      </c>
      <c r="O85" s="413">
        <f>'Actual MH (Non-CWP)'!BA48+'Actual MH (Non-CWP)'!BC48+'Actual MH (Non-CWP)'!BE48+'Actual MH (Non-CWP)'!BG48+'Actual MH (Non-CWP)'!BI48+'Actual MH (Non-CWP)'!BK48</f>
        <v>0</v>
      </c>
      <c r="P85" s="414">
        <f>'Actual MH (Non-CWP)'!BB48+'Actual MH (Non-CWP)'!BD48+'Actual MH (Non-CWP)'!BF48+'Actual MH (Non-CWP)'!BH48+'Actual MH (Non-CWP)'!BJ48+'Actual MH (Non-CWP)'!BL48</f>
        <v>0</v>
      </c>
      <c r="Q85" s="413">
        <f>'Actual MH (Non-CWP)'!BM48+'Actual MH (Non-CWP)'!BO48+'Actual MH (Non-CWP)'!BQ48+'Actual MH (Non-CWP)'!BS48+'Actual MH (Non-CWP)'!BU48+'Actual MH (Non-CWP)'!BW48</f>
        <v>0</v>
      </c>
      <c r="R85" s="414">
        <f>'Actual MH (Non-CWP)'!BN48+'Actual MH (Non-CWP)'!BP48+'Actual MH (Non-CWP)'!BR48+'Actual MH (Non-CWP)'!BT48+'Actual MH (Non-CWP)'!BV48+'Actual MH (Non-CWP)'!BX48</f>
        <v>0</v>
      </c>
      <c r="S85" s="413">
        <f>'Actual MH (Non-CWP)'!BY48+'Actual MH (Non-CWP)'!CA48+'Actual MH (Non-CWP)'!CC48+'Actual MH (Non-CWP)'!CE48+'Actual MH (Non-CWP)'!CG48+'Actual MH (Non-CWP)'!CI48</f>
        <v>0</v>
      </c>
      <c r="T85" s="414">
        <f>'Actual MH (Non-CWP)'!BZ48+'Actual MH (Non-CWP)'!CB48+'Actual MH (Non-CWP)'!CD48+'Actual MH (Non-CWP)'!CF48+'Actual MH (Non-CWP)'!CH48+'Actual MH (Non-CWP)'!CJ48</f>
        <v>0</v>
      </c>
      <c r="U85" s="416">
        <f t="shared" si="6"/>
        <v>0</v>
      </c>
      <c r="V85" s="416">
        <f>'Actual MH (Non-CWP)'!CW48</f>
        <v>0</v>
      </c>
    </row>
    <row r="86" spans="2:22">
      <c r="B86" s="271">
        <v>99</v>
      </c>
      <c r="D86" s="372" t="s">
        <v>457</v>
      </c>
      <c r="E86" s="683" t="s">
        <v>133</v>
      </c>
      <c r="F86" s="684"/>
      <c r="G86" s="413">
        <f>'Actual MH (Non-CWP)'!E49+'Actual MH (Non-CWP)'!G49+'Actual MH (Non-CWP)'!I49+'Actual MH (Non-CWP)'!K49+'Actual MH (Non-CWP)'!M49+'Actual MH (Non-CWP)'!O49</f>
        <v>0</v>
      </c>
      <c r="H86" s="414">
        <f>'Actual MH (Non-CWP)'!F49+'Actual MH (Non-CWP)'!H49+'Actual MH (Non-CWP)'!J49+'Actual MH (Non-CWP)'!L49+'Actual MH (Non-CWP)'!N49+'Actual MH (Non-CWP)'!P49</f>
        <v>0</v>
      </c>
      <c r="I86" s="413">
        <f>'Actual MH (Non-CWP)'!Q49+'Actual MH (Non-CWP)'!S49+'Actual MH (Non-CWP)'!U49+'Actual MH (Non-CWP)'!W49+'Actual MH (Non-CWP)'!Y49+'Actual MH (Non-CWP)'!AA49</f>
        <v>0</v>
      </c>
      <c r="J86" s="414">
        <f>'Actual MH (Non-CWP)'!R49+'Actual MH (Non-CWP)'!T49+'Actual MH (Non-CWP)'!V49+'Actual MH (Non-CWP)'!X49+'Actual MH (Non-CWP)'!Z49+'Actual MH (Non-CWP)'!AB49</f>
        <v>0</v>
      </c>
      <c r="K86" s="413">
        <f>'Actual MH (Non-CWP)'!AC49+'Actual MH (Non-CWP)'!AE49+'Actual MH (Non-CWP)'!AG49+'Actual MH (Non-CWP)'!AI49+'Actual MH (Non-CWP)'!AK49+'Actual MH (Non-CWP)'!AM49</f>
        <v>0</v>
      </c>
      <c r="L86" s="414">
        <f>'Actual MH (Non-CWP)'!AD49+'Actual MH (Non-CWP)'!AF49+'Actual MH (Non-CWP)'!AH49+'Actual MH (Non-CWP)'!AJ49+'Actual MH (Non-CWP)'!AL49+'Actual MH (Non-CWP)'!AN49</f>
        <v>0</v>
      </c>
      <c r="M86" s="413">
        <f>'Actual MH (Non-CWP)'!AO49+'Actual MH (Non-CWP)'!AQ49+'Actual MH (Non-CWP)'!AS49+'Actual MH (Non-CWP)'!AU49+'Actual MH (Non-CWP)'!AW49+'Actual MH (Non-CWP)'!AY49</f>
        <v>0</v>
      </c>
      <c r="N86" s="414">
        <f>'Actual MH (Non-CWP)'!AP49+'Actual MH (Non-CWP)'!AR49+'Actual MH (Non-CWP)'!AT49+'Actual MH (Non-CWP)'!AV49+'Actual MH (Non-CWP)'!AX49+'Actual MH (Non-CWP)'!AZ49</f>
        <v>0</v>
      </c>
      <c r="O86" s="413">
        <f>'Actual MH (Non-CWP)'!BA49+'Actual MH (Non-CWP)'!BC49+'Actual MH (Non-CWP)'!BE49+'Actual MH (Non-CWP)'!BG49+'Actual MH (Non-CWP)'!BI49+'Actual MH (Non-CWP)'!BK49</f>
        <v>0</v>
      </c>
      <c r="P86" s="414">
        <f>'Actual MH (Non-CWP)'!BB49+'Actual MH (Non-CWP)'!BD49+'Actual MH (Non-CWP)'!BF49+'Actual MH (Non-CWP)'!BH49+'Actual MH (Non-CWP)'!BJ49+'Actual MH (Non-CWP)'!BL49</f>
        <v>0</v>
      </c>
      <c r="Q86" s="413">
        <f>'Actual MH (Non-CWP)'!BM49+'Actual MH (Non-CWP)'!BO49+'Actual MH (Non-CWP)'!BQ49+'Actual MH (Non-CWP)'!BS49+'Actual MH (Non-CWP)'!BU49+'Actual MH (Non-CWP)'!BW49</f>
        <v>0</v>
      </c>
      <c r="R86" s="414">
        <f>'Actual MH (Non-CWP)'!BN49+'Actual MH (Non-CWP)'!BP49+'Actual MH (Non-CWP)'!BR49+'Actual MH (Non-CWP)'!BT49+'Actual MH (Non-CWP)'!BV49+'Actual MH (Non-CWP)'!BX49</f>
        <v>0</v>
      </c>
      <c r="S86" s="413">
        <f>'Actual MH (Non-CWP)'!BY49+'Actual MH (Non-CWP)'!CA49+'Actual MH (Non-CWP)'!CC49+'Actual MH (Non-CWP)'!CE49+'Actual MH (Non-CWP)'!CG49+'Actual MH (Non-CWP)'!CI49</f>
        <v>0</v>
      </c>
      <c r="T86" s="414">
        <f>'Actual MH (Non-CWP)'!BZ49+'Actual MH (Non-CWP)'!CB49+'Actual MH (Non-CWP)'!CD49+'Actual MH (Non-CWP)'!CF49+'Actual MH (Non-CWP)'!CH49+'Actual MH (Non-CWP)'!CJ49</f>
        <v>0</v>
      </c>
      <c r="U86" s="416">
        <f t="shared" si="6"/>
        <v>0</v>
      </c>
      <c r="V86" s="416">
        <f>'Actual MH (Non-CWP)'!CW49</f>
        <v>0</v>
      </c>
    </row>
    <row r="87" spans="2:22">
      <c r="B87" s="271">
        <v>99</v>
      </c>
      <c r="D87" s="372" t="s">
        <v>458</v>
      </c>
      <c r="E87" s="683" t="s">
        <v>135</v>
      </c>
      <c r="F87" s="684"/>
      <c r="G87" s="413">
        <f>'Actual MH (Non-CWP)'!E50+'Actual MH (Non-CWP)'!G50+'Actual MH (Non-CWP)'!I50+'Actual MH (Non-CWP)'!K50+'Actual MH (Non-CWP)'!M50+'Actual MH (Non-CWP)'!O50</f>
        <v>0</v>
      </c>
      <c r="H87" s="414">
        <f>'Actual MH (Non-CWP)'!F50+'Actual MH (Non-CWP)'!H50+'Actual MH (Non-CWP)'!J50+'Actual MH (Non-CWP)'!L50+'Actual MH (Non-CWP)'!N50+'Actual MH (Non-CWP)'!P50</f>
        <v>0</v>
      </c>
      <c r="I87" s="413">
        <f>'Actual MH (Non-CWP)'!Q50+'Actual MH (Non-CWP)'!S50+'Actual MH (Non-CWP)'!U50+'Actual MH (Non-CWP)'!W50+'Actual MH (Non-CWP)'!Y50+'Actual MH (Non-CWP)'!AA50</f>
        <v>0</v>
      </c>
      <c r="J87" s="414">
        <f>'Actual MH (Non-CWP)'!R50+'Actual MH (Non-CWP)'!T50+'Actual MH (Non-CWP)'!V50+'Actual MH (Non-CWP)'!X50+'Actual MH (Non-CWP)'!Z50+'Actual MH (Non-CWP)'!AB50</f>
        <v>0</v>
      </c>
      <c r="K87" s="413">
        <f>'Actual MH (Non-CWP)'!AC50+'Actual MH (Non-CWP)'!AE50+'Actual MH (Non-CWP)'!AG50+'Actual MH (Non-CWP)'!AI50+'Actual MH (Non-CWP)'!AK50+'Actual MH (Non-CWP)'!AM50</f>
        <v>0</v>
      </c>
      <c r="L87" s="414">
        <f>'Actual MH (Non-CWP)'!AD50+'Actual MH (Non-CWP)'!AF50+'Actual MH (Non-CWP)'!AH50+'Actual MH (Non-CWP)'!AJ50+'Actual MH (Non-CWP)'!AL50+'Actual MH (Non-CWP)'!AN50</f>
        <v>0</v>
      </c>
      <c r="M87" s="413">
        <f>'Actual MH (Non-CWP)'!AO50+'Actual MH (Non-CWP)'!AQ50+'Actual MH (Non-CWP)'!AS50+'Actual MH (Non-CWP)'!AU50+'Actual MH (Non-CWP)'!AW50+'Actual MH (Non-CWP)'!AY50</f>
        <v>0</v>
      </c>
      <c r="N87" s="414">
        <f>'Actual MH (Non-CWP)'!AP50+'Actual MH (Non-CWP)'!AR50+'Actual MH (Non-CWP)'!AT50+'Actual MH (Non-CWP)'!AV50+'Actual MH (Non-CWP)'!AX50+'Actual MH (Non-CWP)'!AZ50</f>
        <v>0</v>
      </c>
      <c r="O87" s="413">
        <f>'Actual MH (Non-CWP)'!BA50+'Actual MH (Non-CWP)'!BC50+'Actual MH (Non-CWP)'!BE50+'Actual MH (Non-CWP)'!BG50+'Actual MH (Non-CWP)'!BI50+'Actual MH (Non-CWP)'!BK50</f>
        <v>0</v>
      </c>
      <c r="P87" s="414">
        <f>'Actual MH (Non-CWP)'!BB50+'Actual MH (Non-CWP)'!BD50+'Actual MH (Non-CWP)'!BF50+'Actual MH (Non-CWP)'!BH50+'Actual MH (Non-CWP)'!BJ50+'Actual MH (Non-CWP)'!BL50</f>
        <v>0</v>
      </c>
      <c r="Q87" s="413">
        <f>'Actual MH (Non-CWP)'!BM50+'Actual MH (Non-CWP)'!BO50+'Actual MH (Non-CWP)'!BQ50+'Actual MH (Non-CWP)'!BS50+'Actual MH (Non-CWP)'!BU50+'Actual MH (Non-CWP)'!BW50</f>
        <v>0</v>
      </c>
      <c r="R87" s="414">
        <f>'Actual MH (Non-CWP)'!BN50+'Actual MH (Non-CWP)'!BP50+'Actual MH (Non-CWP)'!BR50+'Actual MH (Non-CWP)'!BT50+'Actual MH (Non-CWP)'!BV50+'Actual MH (Non-CWP)'!BX50</f>
        <v>0</v>
      </c>
      <c r="S87" s="413">
        <f>'Actual MH (Non-CWP)'!BY50+'Actual MH (Non-CWP)'!CA50+'Actual MH (Non-CWP)'!CC50+'Actual MH (Non-CWP)'!CE50+'Actual MH (Non-CWP)'!CG50+'Actual MH (Non-CWP)'!CI50</f>
        <v>0</v>
      </c>
      <c r="T87" s="414">
        <f>'Actual MH (Non-CWP)'!BZ50+'Actual MH (Non-CWP)'!CB50+'Actual MH (Non-CWP)'!CD50+'Actual MH (Non-CWP)'!CF50+'Actual MH (Non-CWP)'!CH50+'Actual MH (Non-CWP)'!CJ50</f>
        <v>0</v>
      </c>
      <c r="U87" s="416">
        <f t="shared" si="6"/>
        <v>0</v>
      </c>
      <c r="V87" s="416">
        <f>'Actual MH (Non-CWP)'!CW50</f>
        <v>0</v>
      </c>
    </row>
    <row r="88" spans="2:22">
      <c r="B88" s="271">
        <v>99</v>
      </c>
      <c r="D88" s="372" t="s">
        <v>458</v>
      </c>
      <c r="E88" s="683" t="s">
        <v>136</v>
      </c>
      <c r="F88" s="684"/>
      <c r="G88" s="413">
        <f>'Actual MH (Non-CWP)'!E51+'Actual MH (Non-CWP)'!G51+'Actual MH (Non-CWP)'!I51+'Actual MH (Non-CWP)'!K51+'Actual MH (Non-CWP)'!M51+'Actual MH (Non-CWP)'!O51</f>
        <v>0</v>
      </c>
      <c r="H88" s="414">
        <f>'Actual MH (Non-CWP)'!F51+'Actual MH (Non-CWP)'!H51+'Actual MH (Non-CWP)'!J51+'Actual MH (Non-CWP)'!L51+'Actual MH (Non-CWP)'!N51+'Actual MH (Non-CWP)'!P51</f>
        <v>0</v>
      </c>
      <c r="I88" s="413">
        <f>'Actual MH (Non-CWP)'!Q51+'Actual MH (Non-CWP)'!S51+'Actual MH (Non-CWP)'!U51+'Actual MH (Non-CWP)'!W51+'Actual MH (Non-CWP)'!Y51+'Actual MH (Non-CWP)'!AA51</f>
        <v>0</v>
      </c>
      <c r="J88" s="414">
        <f>'Actual MH (Non-CWP)'!R51+'Actual MH (Non-CWP)'!T51+'Actual MH (Non-CWP)'!V51+'Actual MH (Non-CWP)'!X51+'Actual MH (Non-CWP)'!Z51+'Actual MH (Non-CWP)'!AB51</f>
        <v>0</v>
      </c>
      <c r="K88" s="413">
        <f>'Actual MH (Non-CWP)'!AC51+'Actual MH (Non-CWP)'!AE51+'Actual MH (Non-CWP)'!AG51+'Actual MH (Non-CWP)'!AI51+'Actual MH (Non-CWP)'!AK51+'Actual MH (Non-CWP)'!AM51</f>
        <v>0</v>
      </c>
      <c r="L88" s="414">
        <f>'Actual MH (Non-CWP)'!AD51+'Actual MH (Non-CWP)'!AF51+'Actual MH (Non-CWP)'!AH51+'Actual MH (Non-CWP)'!AJ51+'Actual MH (Non-CWP)'!AL51+'Actual MH (Non-CWP)'!AN51</f>
        <v>0</v>
      </c>
      <c r="M88" s="413">
        <f>'Actual MH (Non-CWP)'!AO51+'Actual MH (Non-CWP)'!AQ51+'Actual MH (Non-CWP)'!AS51+'Actual MH (Non-CWP)'!AU51+'Actual MH (Non-CWP)'!AW51+'Actual MH (Non-CWP)'!AY51</f>
        <v>0</v>
      </c>
      <c r="N88" s="414">
        <f>'Actual MH (Non-CWP)'!AP51+'Actual MH (Non-CWP)'!AR51+'Actual MH (Non-CWP)'!AT51+'Actual MH (Non-CWP)'!AV51+'Actual MH (Non-CWP)'!AX51+'Actual MH (Non-CWP)'!AZ51</f>
        <v>0</v>
      </c>
      <c r="O88" s="413">
        <f>'Actual MH (Non-CWP)'!BA51+'Actual MH (Non-CWP)'!BC51+'Actual MH (Non-CWP)'!BE51+'Actual MH (Non-CWP)'!BG51+'Actual MH (Non-CWP)'!BI51+'Actual MH (Non-CWP)'!BK51</f>
        <v>0</v>
      </c>
      <c r="P88" s="414">
        <f>'Actual MH (Non-CWP)'!BB51+'Actual MH (Non-CWP)'!BD51+'Actual MH (Non-CWP)'!BF51+'Actual MH (Non-CWP)'!BH51+'Actual MH (Non-CWP)'!BJ51+'Actual MH (Non-CWP)'!BL51</f>
        <v>0</v>
      </c>
      <c r="Q88" s="413">
        <f>'Actual MH (Non-CWP)'!BM51+'Actual MH (Non-CWP)'!BO51+'Actual MH (Non-CWP)'!BQ51+'Actual MH (Non-CWP)'!BS51+'Actual MH (Non-CWP)'!BU51+'Actual MH (Non-CWP)'!BW51</f>
        <v>0</v>
      </c>
      <c r="R88" s="414">
        <f>'Actual MH (Non-CWP)'!BN51+'Actual MH (Non-CWP)'!BP51+'Actual MH (Non-CWP)'!BR51+'Actual MH (Non-CWP)'!BT51+'Actual MH (Non-CWP)'!BV51+'Actual MH (Non-CWP)'!BX51</f>
        <v>0</v>
      </c>
      <c r="S88" s="413">
        <f>'Actual MH (Non-CWP)'!BY51+'Actual MH (Non-CWP)'!CA51+'Actual MH (Non-CWP)'!CC51+'Actual MH (Non-CWP)'!CE51+'Actual MH (Non-CWP)'!CG51+'Actual MH (Non-CWP)'!CI51</f>
        <v>0</v>
      </c>
      <c r="T88" s="414">
        <f>'Actual MH (Non-CWP)'!BZ51+'Actual MH (Non-CWP)'!CB51+'Actual MH (Non-CWP)'!CD51+'Actual MH (Non-CWP)'!CF51+'Actual MH (Non-CWP)'!CH51+'Actual MH (Non-CWP)'!CJ51</f>
        <v>0</v>
      </c>
      <c r="U88" s="416">
        <f t="shared" si="6"/>
        <v>0</v>
      </c>
      <c r="V88" s="416">
        <f>'Actual MH (Non-CWP)'!CW51</f>
        <v>0</v>
      </c>
    </row>
    <row r="89" spans="2:22">
      <c r="B89" s="271">
        <v>99</v>
      </c>
      <c r="D89" s="372" t="s">
        <v>458</v>
      </c>
      <c r="E89" s="683" t="s">
        <v>137</v>
      </c>
      <c r="F89" s="684"/>
      <c r="G89" s="413">
        <f>'Actual MH (Non-CWP)'!E52+'Actual MH (Non-CWP)'!G52+'Actual MH (Non-CWP)'!I52+'Actual MH (Non-CWP)'!K52+'Actual MH (Non-CWP)'!M52+'Actual MH (Non-CWP)'!O52</f>
        <v>0</v>
      </c>
      <c r="H89" s="414">
        <f>'Actual MH (Non-CWP)'!F52+'Actual MH (Non-CWP)'!H52+'Actual MH (Non-CWP)'!J52+'Actual MH (Non-CWP)'!L52+'Actual MH (Non-CWP)'!N52+'Actual MH (Non-CWP)'!P52</f>
        <v>0</v>
      </c>
      <c r="I89" s="413">
        <f>'Actual MH (Non-CWP)'!Q52+'Actual MH (Non-CWP)'!S52+'Actual MH (Non-CWP)'!U52+'Actual MH (Non-CWP)'!W52+'Actual MH (Non-CWP)'!Y52+'Actual MH (Non-CWP)'!AA52</f>
        <v>0</v>
      </c>
      <c r="J89" s="414">
        <f>'Actual MH (Non-CWP)'!R52+'Actual MH (Non-CWP)'!T52+'Actual MH (Non-CWP)'!V52+'Actual MH (Non-CWP)'!X52+'Actual MH (Non-CWP)'!Z52+'Actual MH (Non-CWP)'!AB52</f>
        <v>0</v>
      </c>
      <c r="K89" s="413">
        <f>'Actual MH (Non-CWP)'!AC52+'Actual MH (Non-CWP)'!AE52+'Actual MH (Non-CWP)'!AG52+'Actual MH (Non-CWP)'!AI52+'Actual MH (Non-CWP)'!AK52+'Actual MH (Non-CWP)'!AM52</f>
        <v>0</v>
      </c>
      <c r="L89" s="414">
        <f>'Actual MH (Non-CWP)'!AD52+'Actual MH (Non-CWP)'!AF52+'Actual MH (Non-CWP)'!AH52+'Actual MH (Non-CWP)'!AJ52+'Actual MH (Non-CWP)'!AL52+'Actual MH (Non-CWP)'!AN52</f>
        <v>0</v>
      </c>
      <c r="M89" s="413">
        <f>'Actual MH (Non-CWP)'!AO52+'Actual MH (Non-CWP)'!AQ52+'Actual MH (Non-CWP)'!AS52+'Actual MH (Non-CWP)'!AU52+'Actual MH (Non-CWP)'!AW52+'Actual MH (Non-CWP)'!AY52</f>
        <v>0</v>
      </c>
      <c r="N89" s="414">
        <f>'Actual MH (Non-CWP)'!AP52+'Actual MH (Non-CWP)'!AR52+'Actual MH (Non-CWP)'!AT52+'Actual MH (Non-CWP)'!AV52+'Actual MH (Non-CWP)'!AX52+'Actual MH (Non-CWP)'!AZ52</f>
        <v>0</v>
      </c>
      <c r="O89" s="413">
        <f>'Actual MH (Non-CWP)'!BA52+'Actual MH (Non-CWP)'!BC52+'Actual MH (Non-CWP)'!BE52+'Actual MH (Non-CWP)'!BG52+'Actual MH (Non-CWP)'!BI52+'Actual MH (Non-CWP)'!BK52</f>
        <v>0</v>
      </c>
      <c r="P89" s="414">
        <f>'Actual MH (Non-CWP)'!BB52+'Actual MH (Non-CWP)'!BD52+'Actual MH (Non-CWP)'!BF52+'Actual MH (Non-CWP)'!BH52+'Actual MH (Non-CWP)'!BJ52+'Actual MH (Non-CWP)'!BL52</f>
        <v>0</v>
      </c>
      <c r="Q89" s="413">
        <f>'Actual MH (Non-CWP)'!BM52+'Actual MH (Non-CWP)'!BO52+'Actual MH (Non-CWP)'!BQ52+'Actual MH (Non-CWP)'!BS52+'Actual MH (Non-CWP)'!BU52+'Actual MH (Non-CWP)'!BW52</f>
        <v>0</v>
      </c>
      <c r="R89" s="414">
        <f>'Actual MH (Non-CWP)'!BN52+'Actual MH (Non-CWP)'!BP52+'Actual MH (Non-CWP)'!BR52+'Actual MH (Non-CWP)'!BT52+'Actual MH (Non-CWP)'!BV52+'Actual MH (Non-CWP)'!BX52</f>
        <v>0</v>
      </c>
      <c r="S89" s="413">
        <f>'Actual MH (Non-CWP)'!BY52+'Actual MH (Non-CWP)'!CA52+'Actual MH (Non-CWP)'!CC52+'Actual MH (Non-CWP)'!CE52+'Actual MH (Non-CWP)'!CG52+'Actual MH (Non-CWP)'!CI52</f>
        <v>0</v>
      </c>
      <c r="T89" s="414">
        <f>'Actual MH (Non-CWP)'!BZ52+'Actual MH (Non-CWP)'!CB52+'Actual MH (Non-CWP)'!CD52+'Actual MH (Non-CWP)'!CF52+'Actual MH (Non-CWP)'!CH52+'Actual MH (Non-CWP)'!CJ52</f>
        <v>0</v>
      </c>
      <c r="U89" s="416">
        <f t="shared" si="6"/>
        <v>0</v>
      </c>
      <c r="V89" s="416">
        <f>'Actual MH (Non-CWP)'!CW52</f>
        <v>0</v>
      </c>
    </row>
    <row r="90" spans="2:22">
      <c r="B90" s="271">
        <v>99</v>
      </c>
      <c r="D90" s="372" t="s">
        <v>459</v>
      </c>
      <c r="E90" s="683" t="s">
        <v>139</v>
      </c>
      <c r="F90" s="684"/>
      <c r="G90" s="413">
        <f>'Actual MH (Non-CWP)'!E53+'Actual MH (Non-CWP)'!G53+'Actual MH (Non-CWP)'!I53+'Actual MH (Non-CWP)'!K53+'Actual MH (Non-CWP)'!M53+'Actual MH (Non-CWP)'!O53</f>
        <v>0</v>
      </c>
      <c r="H90" s="414">
        <f>'Actual MH (Non-CWP)'!F53+'Actual MH (Non-CWP)'!H53+'Actual MH (Non-CWP)'!J53+'Actual MH (Non-CWP)'!L53+'Actual MH (Non-CWP)'!N53+'Actual MH (Non-CWP)'!P53</f>
        <v>0</v>
      </c>
      <c r="I90" s="413">
        <f>'Actual MH (Non-CWP)'!Q53+'Actual MH (Non-CWP)'!S53+'Actual MH (Non-CWP)'!U53+'Actual MH (Non-CWP)'!W53+'Actual MH (Non-CWP)'!Y53+'Actual MH (Non-CWP)'!AA53</f>
        <v>0</v>
      </c>
      <c r="J90" s="414">
        <f>'Actual MH (Non-CWP)'!R53+'Actual MH (Non-CWP)'!T53+'Actual MH (Non-CWP)'!V53+'Actual MH (Non-CWP)'!X53+'Actual MH (Non-CWP)'!Z53+'Actual MH (Non-CWP)'!AB53</f>
        <v>0</v>
      </c>
      <c r="K90" s="413">
        <f>'Actual MH (Non-CWP)'!AC53+'Actual MH (Non-CWP)'!AE53+'Actual MH (Non-CWP)'!AG53+'Actual MH (Non-CWP)'!AI53+'Actual MH (Non-CWP)'!AK53+'Actual MH (Non-CWP)'!AM53</f>
        <v>0</v>
      </c>
      <c r="L90" s="414">
        <f>'Actual MH (Non-CWP)'!AD53+'Actual MH (Non-CWP)'!AF53+'Actual MH (Non-CWP)'!AH53+'Actual MH (Non-CWP)'!AJ53+'Actual MH (Non-CWP)'!AL53+'Actual MH (Non-CWP)'!AN53</f>
        <v>0</v>
      </c>
      <c r="M90" s="413">
        <f>'Actual MH (Non-CWP)'!AO53+'Actual MH (Non-CWP)'!AQ53+'Actual MH (Non-CWP)'!AS53+'Actual MH (Non-CWP)'!AU53+'Actual MH (Non-CWP)'!AW53+'Actual MH (Non-CWP)'!AY53</f>
        <v>0</v>
      </c>
      <c r="N90" s="414">
        <f>'Actual MH (Non-CWP)'!AP53+'Actual MH (Non-CWP)'!AR53+'Actual MH (Non-CWP)'!AT53+'Actual MH (Non-CWP)'!AV53+'Actual MH (Non-CWP)'!AX53+'Actual MH (Non-CWP)'!AZ53</f>
        <v>0</v>
      </c>
      <c r="O90" s="413">
        <f>'Actual MH (Non-CWP)'!BA53+'Actual MH (Non-CWP)'!BC53+'Actual MH (Non-CWP)'!BE53+'Actual MH (Non-CWP)'!BG53+'Actual MH (Non-CWP)'!BI53+'Actual MH (Non-CWP)'!BK53</f>
        <v>0</v>
      </c>
      <c r="P90" s="414">
        <f>'Actual MH (Non-CWP)'!BB53+'Actual MH (Non-CWP)'!BD53+'Actual MH (Non-CWP)'!BF53+'Actual MH (Non-CWP)'!BH53+'Actual MH (Non-CWP)'!BJ53+'Actual MH (Non-CWP)'!BL53</f>
        <v>0</v>
      </c>
      <c r="Q90" s="413">
        <f>'Actual MH (Non-CWP)'!BM53+'Actual MH (Non-CWP)'!BO53+'Actual MH (Non-CWP)'!BQ53+'Actual MH (Non-CWP)'!BS53+'Actual MH (Non-CWP)'!BU53+'Actual MH (Non-CWP)'!BW53</f>
        <v>0</v>
      </c>
      <c r="R90" s="414">
        <f>'Actual MH (Non-CWP)'!BN53+'Actual MH (Non-CWP)'!BP53+'Actual MH (Non-CWP)'!BR53+'Actual MH (Non-CWP)'!BT53+'Actual MH (Non-CWP)'!BV53+'Actual MH (Non-CWP)'!BX53</f>
        <v>0</v>
      </c>
      <c r="S90" s="413">
        <f>'Actual MH (Non-CWP)'!BY53+'Actual MH (Non-CWP)'!CA53+'Actual MH (Non-CWP)'!CC53+'Actual MH (Non-CWP)'!CE53+'Actual MH (Non-CWP)'!CG53+'Actual MH (Non-CWP)'!CI53</f>
        <v>0</v>
      </c>
      <c r="T90" s="414">
        <f>'Actual MH (Non-CWP)'!BZ53+'Actual MH (Non-CWP)'!CB53+'Actual MH (Non-CWP)'!CD53+'Actual MH (Non-CWP)'!CF53+'Actual MH (Non-CWP)'!CH53+'Actual MH (Non-CWP)'!CJ53</f>
        <v>0</v>
      </c>
      <c r="U90" s="416">
        <f t="shared" si="6"/>
        <v>0</v>
      </c>
      <c r="V90" s="416">
        <f>'Actual MH (Non-CWP)'!CW53</f>
        <v>0</v>
      </c>
    </row>
    <row r="91" spans="2:22">
      <c r="B91" s="271">
        <v>99</v>
      </c>
      <c r="D91" s="372" t="s">
        <v>140</v>
      </c>
      <c r="E91" s="683" t="s">
        <v>141</v>
      </c>
      <c r="F91" s="684"/>
      <c r="G91" s="413">
        <f>'Actual MH (Non-CWP)'!E54+'Actual MH (Non-CWP)'!G54+'Actual MH (Non-CWP)'!I54+'Actual MH (Non-CWP)'!K54+'Actual MH (Non-CWP)'!M54+'Actual MH (Non-CWP)'!O54</f>
        <v>0</v>
      </c>
      <c r="H91" s="414">
        <f>'Actual MH (Non-CWP)'!F54+'Actual MH (Non-CWP)'!H54+'Actual MH (Non-CWP)'!J54+'Actual MH (Non-CWP)'!L54+'Actual MH (Non-CWP)'!N54+'Actual MH (Non-CWP)'!P54</f>
        <v>0</v>
      </c>
      <c r="I91" s="413">
        <f>'Actual MH (Non-CWP)'!Q54+'Actual MH (Non-CWP)'!S54+'Actual MH (Non-CWP)'!U54+'Actual MH (Non-CWP)'!W54+'Actual MH (Non-CWP)'!Y54+'Actual MH (Non-CWP)'!AA54</f>
        <v>0</v>
      </c>
      <c r="J91" s="414">
        <f>'Actual MH (Non-CWP)'!R54+'Actual MH (Non-CWP)'!T54+'Actual MH (Non-CWP)'!V54+'Actual MH (Non-CWP)'!X54+'Actual MH (Non-CWP)'!Z54+'Actual MH (Non-CWP)'!AB54</f>
        <v>0</v>
      </c>
      <c r="K91" s="413">
        <f>'Actual MH (Non-CWP)'!AC54+'Actual MH (Non-CWP)'!AE54+'Actual MH (Non-CWP)'!AG54+'Actual MH (Non-CWP)'!AI54+'Actual MH (Non-CWP)'!AK54+'Actual MH (Non-CWP)'!AM54</f>
        <v>0</v>
      </c>
      <c r="L91" s="414">
        <f>'Actual MH (Non-CWP)'!AD54+'Actual MH (Non-CWP)'!AF54+'Actual MH (Non-CWP)'!AH54+'Actual MH (Non-CWP)'!AJ54+'Actual MH (Non-CWP)'!AL54+'Actual MH (Non-CWP)'!AN54</f>
        <v>0</v>
      </c>
      <c r="M91" s="413">
        <f>'Actual MH (Non-CWP)'!AO54+'Actual MH (Non-CWP)'!AQ54+'Actual MH (Non-CWP)'!AS54+'Actual MH (Non-CWP)'!AU54+'Actual MH (Non-CWP)'!AW54+'Actual MH (Non-CWP)'!AY54</f>
        <v>0</v>
      </c>
      <c r="N91" s="414">
        <f>'Actual MH (Non-CWP)'!AP54+'Actual MH (Non-CWP)'!AR54+'Actual MH (Non-CWP)'!AT54+'Actual MH (Non-CWP)'!AV54+'Actual MH (Non-CWP)'!AX54+'Actual MH (Non-CWP)'!AZ54</f>
        <v>0</v>
      </c>
      <c r="O91" s="413">
        <f>'Actual MH (Non-CWP)'!BA54+'Actual MH (Non-CWP)'!BC54+'Actual MH (Non-CWP)'!BE54+'Actual MH (Non-CWP)'!BG54+'Actual MH (Non-CWP)'!BI54+'Actual MH (Non-CWP)'!BK54</f>
        <v>0</v>
      </c>
      <c r="P91" s="414">
        <f>'Actual MH (Non-CWP)'!BB54+'Actual MH (Non-CWP)'!BD54+'Actual MH (Non-CWP)'!BF54+'Actual MH (Non-CWP)'!BH54+'Actual MH (Non-CWP)'!BJ54+'Actual MH (Non-CWP)'!BL54</f>
        <v>0</v>
      </c>
      <c r="Q91" s="413">
        <f>'Actual MH (Non-CWP)'!BM54+'Actual MH (Non-CWP)'!BO54+'Actual MH (Non-CWP)'!BQ54+'Actual MH (Non-CWP)'!BS54+'Actual MH (Non-CWP)'!BU54+'Actual MH (Non-CWP)'!BW54</f>
        <v>0</v>
      </c>
      <c r="R91" s="414">
        <f>'Actual MH (Non-CWP)'!BN54+'Actual MH (Non-CWP)'!BP54+'Actual MH (Non-CWP)'!BR54+'Actual MH (Non-CWP)'!BT54+'Actual MH (Non-CWP)'!BV54+'Actual MH (Non-CWP)'!BX54</f>
        <v>0</v>
      </c>
      <c r="S91" s="413">
        <f>'Actual MH (Non-CWP)'!BY54+'Actual MH (Non-CWP)'!CA54+'Actual MH (Non-CWP)'!CC54+'Actual MH (Non-CWP)'!CE54+'Actual MH (Non-CWP)'!CG54+'Actual MH (Non-CWP)'!CI54</f>
        <v>0</v>
      </c>
      <c r="T91" s="414">
        <f>'Actual MH (Non-CWP)'!BZ54+'Actual MH (Non-CWP)'!CB54+'Actual MH (Non-CWP)'!CD54+'Actual MH (Non-CWP)'!CF54+'Actual MH (Non-CWP)'!CH54+'Actual MH (Non-CWP)'!CJ54</f>
        <v>0</v>
      </c>
      <c r="U91" s="416">
        <f t="shared" si="6"/>
        <v>0</v>
      </c>
      <c r="V91" s="416">
        <f>'Actual MH (Non-CWP)'!CW54</f>
        <v>0</v>
      </c>
    </row>
    <row r="92" spans="2:22">
      <c r="B92" s="271">
        <v>99</v>
      </c>
      <c r="D92" s="372" t="s">
        <v>459</v>
      </c>
      <c r="E92" s="683" t="s">
        <v>167</v>
      </c>
      <c r="F92" s="684"/>
      <c r="G92" s="413">
        <f>'Actual MH (Non-CWP)'!E55+'Actual MH (Non-CWP)'!G55+'Actual MH (Non-CWP)'!I55+'Actual MH (Non-CWP)'!K55+'Actual MH (Non-CWP)'!M55+'Actual MH (Non-CWP)'!O55</f>
        <v>0</v>
      </c>
      <c r="H92" s="414">
        <f>'Actual MH (Non-CWP)'!F55+'Actual MH (Non-CWP)'!H55+'Actual MH (Non-CWP)'!J55+'Actual MH (Non-CWP)'!L55+'Actual MH (Non-CWP)'!N55+'Actual MH (Non-CWP)'!P55</f>
        <v>0</v>
      </c>
      <c r="I92" s="413">
        <f>'Actual MH (Non-CWP)'!Q55+'Actual MH (Non-CWP)'!S55+'Actual MH (Non-CWP)'!U55+'Actual MH (Non-CWP)'!W55+'Actual MH (Non-CWP)'!Y55+'Actual MH (Non-CWP)'!AA55</f>
        <v>0</v>
      </c>
      <c r="J92" s="414">
        <f>'Actual MH (Non-CWP)'!R55+'Actual MH (Non-CWP)'!T55+'Actual MH (Non-CWP)'!V55+'Actual MH (Non-CWP)'!X55+'Actual MH (Non-CWP)'!Z55+'Actual MH (Non-CWP)'!AB55</f>
        <v>0</v>
      </c>
      <c r="K92" s="413">
        <f>'Actual MH (Non-CWP)'!AC55+'Actual MH (Non-CWP)'!AE55+'Actual MH (Non-CWP)'!AG55+'Actual MH (Non-CWP)'!AI55+'Actual MH (Non-CWP)'!AK55+'Actual MH (Non-CWP)'!AM55</f>
        <v>0</v>
      </c>
      <c r="L92" s="414">
        <f>'Actual MH (Non-CWP)'!AD55+'Actual MH (Non-CWP)'!AF55+'Actual MH (Non-CWP)'!AH55+'Actual MH (Non-CWP)'!AJ55+'Actual MH (Non-CWP)'!AL55+'Actual MH (Non-CWP)'!AN55</f>
        <v>0</v>
      </c>
      <c r="M92" s="413">
        <f>'Actual MH (Non-CWP)'!AO55+'Actual MH (Non-CWP)'!AQ55+'Actual MH (Non-CWP)'!AS55+'Actual MH (Non-CWP)'!AU55+'Actual MH (Non-CWP)'!AW55+'Actual MH (Non-CWP)'!AY55</f>
        <v>0</v>
      </c>
      <c r="N92" s="414">
        <f>'Actual MH (Non-CWP)'!AP55+'Actual MH (Non-CWP)'!AR55+'Actual MH (Non-CWP)'!AT55+'Actual MH (Non-CWP)'!AV55+'Actual MH (Non-CWP)'!AX55+'Actual MH (Non-CWP)'!AZ55</f>
        <v>0</v>
      </c>
      <c r="O92" s="413">
        <f>'Actual MH (Non-CWP)'!BA55+'Actual MH (Non-CWP)'!BC55+'Actual MH (Non-CWP)'!BE55+'Actual MH (Non-CWP)'!BG55+'Actual MH (Non-CWP)'!BI55+'Actual MH (Non-CWP)'!BK55</f>
        <v>0</v>
      </c>
      <c r="P92" s="414">
        <f>'Actual MH (Non-CWP)'!BB55+'Actual MH (Non-CWP)'!BD55+'Actual MH (Non-CWP)'!BF55+'Actual MH (Non-CWP)'!BH55+'Actual MH (Non-CWP)'!BJ55+'Actual MH (Non-CWP)'!BL55</f>
        <v>0</v>
      </c>
      <c r="Q92" s="413">
        <f>'Actual MH (Non-CWP)'!BM55+'Actual MH (Non-CWP)'!BO55+'Actual MH (Non-CWP)'!BQ55+'Actual MH (Non-CWP)'!BS55+'Actual MH (Non-CWP)'!BU55+'Actual MH (Non-CWP)'!BW55</f>
        <v>0</v>
      </c>
      <c r="R92" s="414">
        <f>'Actual MH (Non-CWP)'!BN55+'Actual MH (Non-CWP)'!BP55+'Actual MH (Non-CWP)'!BR55+'Actual MH (Non-CWP)'!BT55+'Actual MH (Non-CWP)'!BV55+'Actual MH (Non-CWP)'!BX55</f>
        <v>0</v>
      </c>
      <c r="S92" s="413">
        <f>'Actual MH (Non-CWP)'!BY55+'Actual MH (Non-CWP)'!CA55+'Actual MH (Non-CWP)'!CC55+'Actual MH (Non-CWP)'!CE55+'Actual MH (Non-CWP)'!CG55+'Actual MH (Non-CWP)'!CI55</f>
        <v>0</v>
      </c>
      <c r="T92" s="414">
        <f>'Actual MH (Non-CWP)'!BZ55+'Actual MH (Non-CWP)'!CB55+'Actual MH (Non-CWP)'!CD55+'Actual MH (Non-CWP)'!CF55+'Actual MH (Non-CWP)'!CH55+'Actual MH (Non-CWP)'!CJ55</f>
        <v>0</v>
      </c>
      <c r="U92" s="416">
        <f t="shared" si="6"/>
        <v>0</v>
      </c>
      <c r="V92" s="416">
        <f>'Actual MH (Non-CWP)'!CW55</f>
        <v>0</v>
      </c>
    </row>
    <row r="93" spans="2:22">
      <c r="B93" s="271">
        <v>99</v>
      </c>
      <c r="D93" s="372" t="s">
        <v>460</v>
      </c>
      <c r="E93" s="683" t="s">
        <v>336</v>
      </c>
      <c r="F93" s="684"/>
      <c r="G93" s="413">
        <f>'Actual MH (Non-CWP)'!E56+'Actual MH (Non-CWP)'!G56+'Actual MH (Non-CWP)'!I56+'Actual MH (Non-CWP)'!K56+'Actual MH (Non-CWP)'!M56+'Actual MH (Non-CWP)'!O56</f>
        <v>0</v>
      </c>
      <c r="H93" s="414">
        <f>'Actual MH (Non-CWP)'!F56+'Actual MH (Non-CWP)'!H56+'Actual MH (Non-CWP)'!J56+'Actual MH (Non-CWP)'!L56+'Actual MH (Non-CWP)'!N56+'Actual MH (Non-CWP)'!P56</f>
        <v>0</v>
      </c>
      <c r="I93" s="413">
        <f>'Actual MH (Non-CWP)'!Q56+'Actual MH (Non-CWP)'!S56+'Actual MH (Non-CWP)'!U56+'Actual MH (Non-CWP)'!W56+'Actual MH (Non-CWP)'!Y56+'Actual MH (Non-CWP)'!AA56</f>
        <v>0</v>
      </c>
      <c r="J93" s="414">
        <f>'Actual MH (Non-CWP)'!R56+'Actual MH (Non-CWP)'!T56+'Actual MH (Non-CWP)'!V56+'Actual MH (Non-CWP)'!X56+'Actual MH (Non-CWP)'!Z56+'Actual MH (Non-CWP)'!AB56</f>
        <v>0</v>
      </c>
      <c r="K93" s="413">
        <f>'Actual MH (Non-CWP)'!AC56+'Actual MH (Non-CWP)'!AE56+'Actual MH (Non-CWP)'!AG56+'Actual MH (Non-CWP)'!AI56+'Actual MH (Non-CWP)'!AK56+'Actual MH (Non-CWP)'!AM56</f>
        <v>0</v>
      </c>
      <c r="L93" s="414">
        <f>'Actual MH (Non-CWP)'!AD56+'Actual MH (Non-CWP)'!AF56+'Actual MH (Non-CWP)'!AH56+'Actual MH (Non-CWP)'!AJ56+'Actual MH (Non-CWP)'!AL56+'Actual MH (Non-CWP)'!AN56</f>
        <v>0</v>
      </c>
      <c r="M93" s="413">
        <f>'Actual MH (Non-CWP)'!AO56+'Actual MH (Non-CWP)'!AQ56+'Actual MH (Non-CWP)'!AS56+'Actual MH (Non-CWP)'!AU56+'Actual MH (Non-CWP)'!AW56+'Actual MH (Non-CWP)'!AY56</f>
        <v>0</v>
      </c>
      <c r="N93" s="414">
        <f>'Actual MH (Non-CWP)'!AP56+'Actual MH (Non-CWP)'!AR56+'Actual MH (Non-CWP)'!AT56+'Actual MH (Non-CWP)'!AV56+'Actual MH (Non-CWP)'!AX56+'Actual MH (Non-CWP)'!AZ56</f>
        <v>0</v>
      </c>
      <c r="O93" s="413">
        <f>'Actual MH (Non-CWP)'!BA56+'Actual MH (Non-CWP)'!BC56+'Actual MH (Non-CWP)'!BE56+'Actual MH (Non-CWP)'!BG56+'Actual MH (Non-CWP)'!BI56+'Actual MH (Non-CWP)'!BK56</f>
        <v>0</v>
      </c>
      <c r="P93" s="414">
        <f>'Actual MH (Non-CWP)'!BB56+'Actual MH (Non-CWP)'!BD56+'Actual MH (Non-CWP)'!BF56+'Actual MH (Non-CWP)'!BH56+'Actual MH (Non-CWP)'!BJ56+'Actual MH (Non-CWP)'!BL56</f>
        <v>0</v>
      </c>
      <c r="Q93" s="413">
        <f>'Actual MH (Non-CWP)'!BM56+'Actual MH (Non-CWP)'!BO56+'Actual MH (Non-CWP)'!BQ56+'Actual MH (Non-CWP)'!BS56+'Actual MH (Non-CWP)'!BU56+'Actual MH (Non-CWP)'!BW56</f>
        <v>0</v>
      </c>
      <c r="R93" s="414">
        <f>'Actual MH (Non-CWP)'!BN56+'Actual MH (Non-CWP)'!BP56+'Actual MH (Non-CWP)'!BR56+'Actual MH (Non-CWP)'!BT56+'Actual MH (Non-CWP)'!BV56+'Actual MH (Non-CWP)'!BX56</f>
        <v>0</v>
      </c>
      <c r="S93" s="413">
        <f>'Actual MH (Non-CWP)'!BY56+'Actual MH (Non-CWP)'!CA56+'Actual MH (Non-CWP)'!CC56+'Actual MH (Non-CWP)'!CE56+'Actual MH (Non-CWP)'!CG56+'Actual MH (Non-CWP)'!CI56</f>
        <v>0</v>
      </c>
      <c r="T93" s="414">
        <f>'Actual MH (Non-CWP)'!BZ56+'Actual MH (Non-CWP)'!CB56+'Actual MH (Non-CWP)'!CD56+'Actual MH (Non-CWP)'!CF56+'Actual MH (Non-CWP)'!CH56+'Actual MH (Non-CWP)'!CJ56</f>
        <v>0</v>
      </c>
      <c r="U93" s="416">
        <f t="shared" si="6"/>
        <v>0</v>
      </c>
      <c r="V93" s="416">
        <f>'Actual MH (Non-CWP)'!CW56</f>
        <v>0</v>
      </c>
    </row>
    <row r="94" spans="2:22">
      <c r="B94" s="271">
        <v>99</v>
      </c>
      <c r="D94" s="372"/>
      <c r="E94" s="683"/>
      <c r="F94" s="684"/>
      <c r="G94" s="413">
        <f>'Actual MH (Non-CWP)'!E57+'Actual MH (Non-CWP)'!G57+'Actual MH (Non-CWP)'!I57+'Actual MH (Non-CWP)'!K57+'Actual MH (Non-CWP)'!M57+'Actual MH (Non-CWP)'!O57</f>
        <v>0</v>
      </c>
      <c r="H94" s="414">
        <f>'Actual MH (Non-CWP)'!F57+'Actual MH (Non-CWP)'!H57+'Actual MH (Non-CWP)'!J57+'Actual MH (Non-CWP)'!L57+'Actual MH (Non-CWP)'!N57+'Actual MH (Non-CWP)'!P57</f>
        <v>0</v>
      </c>
      <c r="I94" s="413">
        <f>'Actual MH (Non-CWP)'!Q57+'Actual MH (Non-CWP)'!S57+'Actual MH (Non-CWP)'!U57+'Actual MH (Non-CWP)'!W57+'Actual MH (Non-CWP)'!Y57+'Actual MH (Non-CWP)'!AA57</f>
        <v>0</v>
      </c>
      <c r="J94" s="414">
        <f>'Actual MH (Non-CWP)'!R57+'Actual MH (Non-CWP)'!T57+'Actual MH (Non-CWP)'!V57+'Actual MH (Non-CWP)'!X57+'Actual MH (Non-CWP)'!Z57+'Actual MH (Non-CWP)'!AB57</f>
        <v>0</v>
      </c>
      <c r="K94" s="413">
        <f>'Actual MH (Non-CWP)'!AC57+'Actual MH (Non-CWP)'!AE57+'Actual MH (Non-CWP)'!AG57+'Actual MH (Non-CWP)'!AI57+'Actual MH (Non-CWP)'!AK57+'Actual MH (Non-CWP)'!AM57</f>
        <v>0</v>
      </c>
      <c r="L94" s="414">
        <f>'Actual MH (Non-CWP)'!AD57+'Actual MH (Non-CWP)'!AF57+'Actual MH (Non-CWP)'!AH57+'Actual MH (Non-CWP)'!AJ57+'Actual MH (Non-CWP)'!AL57+'Actual MH (Non-CWP)'!AN57</f>
        <v>0</v>
      </c>
      <c r="M94" s="413">
        <f>'Actual MH (Non-CWP)'!AO57+'Actual MH (Non-CWP)'!AQ57+'Actual MH (Non-CWP)'!AS57+'Actual MH (Non-CWP)'!AU57+'Actual MH (Non-CWP)'!AW57+'Actual MH (Non-CWP)'!AY57</f>
        <v>0</v>
      </c>
      <c r="N94" s="414">
        <f>'Actual MH (Non-CWP)'!AP57+'Actual MH (Non-CWP)'!AR57+'Actual MH (Non-CWP)'!AT57+'Actual MH (Non-CWP)'!AV57+'Actual MH (Non-CWP)'!AX57+'Actual MH (Non-CWP)'!AZ57</f>
        <v>0</v>
      </c>
      <c r="O94" s="413">
        <f>'Actual MH (Non-CWP)'!BA57+'Actual MH (Non-CWP)'!BC57+'Actual MH (Non-CWP)'!BE57+'Actual MH (Non-CWP)'!BG57+'Actual MH (Non-CWP)'!BI57+'Actual MH (Non-CWP)'!BK57</f>
        <v>0</v>
      </c>
      <c r="P94" s="414">
        <f>'Actual MH (Non-CWP)'!BB57+'Actual MH (Non-CWP)'!BD57+'Actual MH (Non-CWP)'!BF57+'Actual MH (Non-CWP)'!BH57+'Actual MH (Non-CWP)'!BJ57+'Actual MH (Non-CWP)'!BL57</f>
        <v>0</v>
      </c>
      <c r="Q94" s="413">
        <f>'Actual MH (Non-CWP)'!BM57+'Actual MH (Non-CWP)'!BO57+'Actual MH (Non-CWP)'!BQ57+'Actual MH (Non-CWP)'!BS57+'Actual MH (Non-CWP)'!BU57+'Actual MH (Non-CWP)'!BW57</f>
        <v>0</v>
      </c>
      <c r="R94" s="414">
        <f>'Actual MH (Non-CWP)'!BN57+'Actual MH (Non-CWP)'!BP57+'Actual MH (Non-CWP)'!BR57+'Actual MH (Non-CWP)'!BT57+'Actual MH (Non-CWP)'!BV57+'Actual MH (Non-CWP)'!BX57</f>
        <v>0</v>
      </c>
      <c r="S94" s="413">
        <f>'Actual MH (Non-CWP)'!BY57+'Actual MH (Non-CWP)'!CA57+'Actual MH (Non-CWP)'!CC57+'Actual MH (Non-CWP)'!CE57+'Actual MH (Non-CWP)'!CG57+'Actual MH (Non-CWP)'!CI57</f>
        <v>0</v>
      </c>
      <c r="T94" s="414">
        <f>'Actual MH (Non-CWP)'!BZ57+'Actual MH (Non-CWP)'!CB57+'Actual MH (Non-CWP)'!CD57+'Actual MH (Non-CWP)'!CF57+'Actual MH (Non-CWP)'!CH57+'Actual MH (Non-CWP)'!CJ57</f>
        <v>0</v>
      </c>
      <c r="U94" s="416">
        <f t="shared" si="6"/>
        <v>0</v>
      </c>
      <c r="V94" s="416">
        <f>'Actual MH (Non-CWP)'!CW57</f>
        <v>0</v>
      </c>
    </row>
    <row r="95" spans="2:22">
      <c r="B95" s="271">
        <v>99</v>
      </c>
      <c r="D95" s="372"/>
      <c r="E95" s="683"/>
      <c r="F95" s="684"/>
      <c r="G95" s="413">
        <f>'Actual MH (Non-CWP)'!E58+'Actual MH (Non-CWP)'!G58+'Actual MH (Non-CWP)'!I58+'Actual MH (Non-CWP)'!K58+'Actual MH (Non-CWP)'!M58+'Actual MH (Non-CWP)'!O58</f>
        <v>0</v>
      </c>
      <c r="H95" s="414">
        <f>'Actual MH (Non-CWP)'!F58+'Actual MH (Non-CWP)'!H58+'Actual MH (Non-CWP)'!J58+'Actual MH (Non-CWP)'!L58+'Actual MH (Non-CWP)'!N58+'Actual MH (Non-CWP)'!P58</f>
        <v>0</v>
      </c>
      <c r="I95" s="413">
        <f>'Actual MH (Non-CWP)'!Q58+'Actual MH (Non-CWP)'!S58+'Actual MH (Non-CWP)'!U58+'Actual MH (Non-CWP)'!W58+'Actual MH (Non-CWP)'!Y58+'Actual MH (Non-CWP)'!AA58</f>
        <v>0</v>
      </c>
      <c r="J95" s="414">
        <f>'Actual MH (Non-CWP)'!R58+'Actual MH (Non-CWP)'!T58+'Actual MH (Non-CWP)'!V58+'Actual MH (Non-CWP)'!X58+'Actual MH (Non-CWP)'!Z58+'Actual MH (Non-CWP)'!AB58</f>
        <v>0</v>
      </c>
      <c r="K95" s="413">
        <f>'Actual MH (Non-CWP)'!AC58+'Actual MH (Non-CWP)'!AE58+'Actual MH (Non-CWP)'!AG58+'Actual MH (Non-CWP)'!AI58+'Actual MH (Non-CWP)'!AK58+'Actual MH (Non-CWP)'!AM58</f>
        <v>0</v>
      </c>
      <c r="L95" s="414">
        <f>'Actual MH (Non-CWP)'!AD58+'Actual MH (Non-CWP)'!AF58+'Actual MH (Non-CWP)'!AH58+'Actual MH (Non-CWP)'!AJ58+'Actual MH (Non-CWP)'!AL58+'Actual MH (Non-CWP)'!AN58</f>
        <v>0</v>
      </c>
      <c r="M95" s="413">
        <f>'Actual MH (Non-CWP)'!AO58+'Actual MH (Non-CWP)'!AQ58+'Actual MH (Non-CWP)'!AS58+'Actual MH (Non-CWP)'!AU58+'Actual MH (Non-CWP)'!AW58+'Actual MH (Non-CWP)'!AY58</f>
        <v>0</v>
      </c>
      <c r="N95" s="414">
        <f>'Actual MH (Non-CWP)'!AP58+'Actual MH (Non-CWP)'!AR58+'Actual MH (Non-CWP)'!AT58+'Actual MH (Non-CWP)'!AV58+'Actual MH (Non-CWP)'!AX58+'Actual MH (Non-CWP)'!AZ58</f>
        <v>0</v>
      </c>
      <c r="O95" s="413">
        <f>'Actual MH (Non-CWP)'!BA58+'Actual MH (Non-CWP)'!BC58+'Actual MH (Non-CWP)'!BE58+'Actual MH (Non-CWP)'!BG58+'Actual MH (Non-CWP)'!BI58+'Actual MH (Non-CWP)'!BK58</f>
        <v>0</v>
      </c>
      <c r="P95" s="414">
        <f>'Actual MH (Non-CWP)'!BB58+'Actual MH (Non-CWP)'!BD58+'Actual MH (Non-CWP)'!BF58+'Actual MH (Non-CWP)'!BH58+'Actual MH (Non-CWP)'!BJ58+'Actual MH (Non-CWP)'!BL58</f>
        <v>0</v>
      </c>
      <c r="Q95" s="413">
        <f>'Actual MH (Non-CWP)'!BM58+'Actual MH (Non-CWP)'!BO58+'Actual MH (Non-CWP)'!BQ58+'Actual MH (Non-CWP)'!BS58+'Actual MH (Non-CWP)'!BU58+'Actual MH (Non-CWP)'!BW58</f>
        <v>0</v>
      </c>
      <c r="R95" s="414">
        <f>'Actual MH (Non-CWP)'!BN58+'Actual MH (Non-CWP)'!BP58+'Actual MH (Non-CWP)'!BR58+'Actual MH (Non-CWP)'!BT58+'Actual MH (Non-CWP)'!BV58+'Actual MH (Non-CWP)'!BX58</f>
        <v>0</v>
      </c>
      <c r="S95" s="413">
        <f>'Actual MH (Non-CWP)'!BY58+'Actual MH (Non-CWP)'!CA58+'Actual MH (Non-CWP)'!CC58+'Actual MH (Non-CWP)'!CE58+'Actual MH (Non-CWP)'!CG58+'Actual MH (Non-CWP)'!CI58</f>
        <v>0</v>
      </c>
      <c r="T95" s="414">
        <f>'Actual MH (Non-CWP)'!BZ58+'Actual MH (Non-CWP)'!CB58+'Actual MH (Non-CWP)'!CD58+'Actual MH (Non-CWP)'!CF58+'Actual MH (Non-CWP)'!CH58+'Actual MH (Non-CWP)'!CJ58</f>
        <v>0</v>
      </c>
      <c r="U95" s="416">
        <f t="shared" si="6"/>
        <v>0</v>
      </c>
      <c r="V95" s="416">
        <f>'Actual MH (Non-CWP)'!CW58</f>
        <v>0</v>
      </c>
    </row>
    <row r="96" spans="2:22">
      <c r="B96" s="271">
        <v>99</v>
      </c>
      <c r="D96" s="372"/>
      <c r="E96" s="683"/>
      <c r="F96" s="684"/>
      <c r="G96" s="413">
        <f>'Actual MH (Non-CWP)'!E59+'Actual MH (Non-CWP)'!G59+'Actual MH (Non-CWP)'!I59+'Actual MH (Non-CWP)'!K59+'Actual MH (Non-CWP)'!M59+'Actual MH (Non-CWP)'!O59</f>
        <v>0</v>
      </c>
      <c r="H96" s="414">
        <f>'Actual MH (Non-CWP)'!F59+'Actual MH (Non-CWP)'!H59+'Actual MH (Non-CWP)'!J59+'Actual MH (Non-CWP)'!L59+'Actual MH (Non-CWP)'!N59+'Actual MH (Non-CWP)'!P59</f>
        <v>0</v>
      </c>
      <c r="I96" s="413">
        <f>'Actual MH (Non-CWP)'!Q59+'Actual MH (Non-CWP)'!S59+'Actual MH (Non-CWP)'!U59+'Actual MH (Non-CWP)'!W59+'Actual MH (Non-CWP)'!Y59+'Actual MH (Non-CWP)'!AA59</f>
        <v>0</v>
      </c>
      <c r="J96" s="414">
        <f>'Actual MH (Non-CWP)'!R59+'Actual MH (Non-CWP)'!T59+'Actual MH (Non-CWP)'!V59+'Actual MH (Non-CWP)'!X59+'Actual MH (Non-CWP)'!Z59+'Actual MH (Non-CWP)'!AB59</f>
        <v>0</v>
      </c>
      <c r="K96" s="413">
        <f>'Actual MH (Non-CWP)'!AC59+'Actual MH (Non-CWP)'!AE59+'Actual MH (Non-CWP)'!AG59+'Actual MH (Non-CWP)'!AI59+'Actual MH (Non-CWP)'!AK59+'Actual MH (Non-CWP)'!AM59</f>
        <v>0</v>
      </c>
      <c r="L96" s="414">
        <f>'Actual MH (Non-CWP)'!AD59+'Actual MH (Non-CWP)'!AF59+'Actual MH (Non-CWP)'!AH59+'Actual MH (Non-CWP)'!AJ59+'Actual MH (Non-CWP)'!AL59+'Actual MH (Non-CWP)'!AN59</f>
        <v>0</v>
      </c>
      <c r="M96" s="413">
        <f>'Actual MH (Non-CWP)'!AO59+'Actual MH (Non-CWP)'!AQ59+'Actual MH (Non-CWP)'!AS59+'Actual MH (Non-CWP)'!AU59+'Actual MH (Non-CWP)'!AW59+'Actual MH (Non-CWP)'!AY59</f>
        <v>0</v>
      </c>
      <c r="N96" s="414">
        <f>'Actual MH (Non-CWP)'!AP59+'Actual MH (Non-CWP)'!AR59+'Actual MH (Non-CWP)'!AT59+'Actual MH (Non-CWP)'!AV59+'Actual MH (Non-CWP)'!AX59+'Actual MH (Non-CWP)'!AZ59</f>
        <v>0</v>
      </c>
      <c r="O96" s="413">
        <f>'Actual MH (Non-CWP)'!BA59+'Actual MH (Non-CWP)'!BC59+'Actual MH (Non-CWP)'!BE59+'Actual MH (Non-CWP)'!BG59+'Actual MH (Non-CWP)'!BI59+'Actual MH (Non-CWP)'!BK59</f>
        <v>0</v>
      </c>
      <c r="P96" s="414">
        <f>'Actual MH (Non-CWP)'!BB59+'Actual MH (Non-CWP)'!BD59+'Actual MH (Non-CWP)'!BF59+'Actual MH (Non-CWP)'!BH59+'Actual MH (Non-CWP)'!BJ59+'Actual MH (Non-CWP)'!BL59</f>
        <v>0</v>
      </c>
      <c r="Q96" s="413">
        <f>'Actual MH (Non-CWP)'!BM59+'Actual MH (Non-CWP)'!BO59+'Actual MH (Non-CWP)'!BQ59+'Actual MH (Non-CWP)'!BS59+'Actual MH (Non-CWP)'!BU59+'Actual MH (Non-CWP)'!BW59</f>
        <v>0</v>
      </c>
      <c r="R96" s="414">
        <f>'Actual MH (Non-CWP)'!BN59+'Actual MH (Non-CWP)'!BP59+'Actual MH (Non-CWP)'!BR59+'Actual MH (Non-CWP)'!BT59+'Actual MH (Non-CWP)'!BV59+'Actual MH (Non-CWP)'!BX59</f>
        <v>0</v>
      </c>
      <c r="S96" s="413">
        <f>'Actual MH (Non-CWP)'!BY59+'Actual MH (Non-CWP)'!CA59+'Actual MH (Non-CWP)'!CC59+'Actual MH (Non-CWP)'!CE59+'Actual MH (Non-CWP)'!CG59+'Actual MH (Non-CWP)'!CI59</f>
        <v>0</v>
      </c>
      <c r="T96" s="414">
        <f>'Actual MH (Non-CWP)'!BZ59+'Actual MH (Non-CWP)'!CB59+'Actual MH (Non-CWP)'!CD59+'Actual MH (Non-CWP)'!CF59+'Actual MH (Non-CWP)'!CH59+'Actual MH (Non-CWP)'!CJ59</f>
        <v>0</v>
      </c>
      <c r="U96" s="416">
        <f t="shared" si="6"/>
        <v>0</v>
      </c>
      <c r="V96" s="416">
        <f>'Actual MH (Non-CWP)'!CW59</f>
        <v>0</v>
      </c>
    </row>
    <row r="97" spans="2:22">
      <c r="B97" s="271">
        <v>99</v>
      </c>
      <c r="D97" s="372"/>
      <c r="E97" s="683"/>
      <c r="F97" s="684"/>
      <c r="G97" s="413">
        <f>'Actual MH (Non-CWP)'!E60+'Actual MH (Non-CWP)'!G60+'Actual MH (Non-CWP)'!I60+'Actual MH (Non-CWP)'!K60+'Actual MH (Non-CWP)'!M60+'Actual MH (Non-CWP)'!O60</f>
        <v>0</v>
      </c>
      <c r="H97" s="414">
        <f>'Actual MH (Non-CWP)'!F60+'Actual MH (Non-CWP)'!H60+'Actual MH (Non-CWP)'!J60+'Actual MH (Non-CWP)'!L60+'Actual MH (Non-CWP)'!N60+'Actual MH (Non-CWP)'!P60</f>
        <v>0</v>
      </c>
      <c r="I97" s="413">
        <f>'Actual MH (Non-CWP)'!Q60+'Actual MH (Non-CWP)'!S60+'Actual MH (Non-CWP)'!U60+'Actual MH (Non-CWP)'!W60+'Actual MH (Non-CWP)'!Y60+'Actual MH (Non-CWP)'!AA60</f>
        <v>0</v>
      </c>
      <c r="J97" s="414">
        <f>'Actual MH (Non-CWP)'!R60+'Actual MH (Non-CWP)'!T60+'Actual MH (Non-CWP)'!V60+'Actual MH (Non-CWP)'!X60+'Actual MH (Non-CWP)'!Z60+'Actual MH (Non-CWP)'!AB60</f>
        <v>0</v>
      </c>
      <c r="K97" s="413">
        <f>'Actual MH (Non-CWP)'!AC60+'Actual MH (Non-CWP)'!AE60+'Actual MH (Non-CWP)'!AG60+'Actual MH (Non-CWP)'!AI60+'Actual MH (Non-CWP)'!AK60+'Actual MH (Non-CWP)'!AM60</f>
        <v>0</v>
      </c>
      <c r="L97" s="414">
        <f>'Actual MH (Non-CWP)'!AD60+'Actual MH (Non-CWP)'!AF60+'Actual MH (Non-CWP)'!AH60+'Actual MH (Non-CWP)'!AJ60+'Actual MH (Non-CWP)'!AL60+'Actual MH (Non-CWP)'!AN60</f>
        <v>0</v>
      </c>
      <c r="M97" s="413">
        <f>'Actual MH (Non-CWP)'!AO60+'Actual MH (Non-CWP)'!AQ60+'Actual MH (Non-CWP)'!AS60+'Actual MH (Non-CWP)'!AU60+'Actual MH (Non-CWP)'!AW60+'Actual MH (Non-CWP)'!AY60</f>
        <v>0</v>
      </c>
      <c r="N97" s="414">
        <f>'Actual MH (Non-CWP)'!AP60+'Actual MH (Non-CWP)'!AR60+'Actual MH (Non-CWP)'!AT60+'Actual MH (Non-CWP)'!AV60+'Actual MH (Non-CWP)'!AX60+'Actual MH (Non-CWP)'!AZ60</f>
        <v>0</v>
      </c>
      <c r="O97" s="413">
        <f>'Actual MH (Non-CWP)'!BA60+'Actual MH (Non-CWP)'!BC60+'Actual MH (Non-CWP)'!BE60+'Actual MH (Non-CWP)'!BG60+'Actual MH (Non-CWP)'!BI60+'Actual MH (Non-CWP)'!BK60</f>
        <v>0</v>
      </c>
      <c r="P97" s="414">
        <f>'Actual MH (Non-CWP)'!BB60+'Actual MH (Non-CWP)'!BD60+'Actual MH (Non-CWP)'!BF60+'Actual MH (Non-CWP)'!BH60+'Actual MH (Non-CWP)'!BJ60+'Actual MH (Non-CWP)'!BL60</f>
        <v>0</v>
      </c>
      <c r="Q97" s="413">
        <f>'Actual MH (Non-CWP)'!BM60+'Actual MH (Non-CWP)'!BO60+'Actual MH (Non-CWP)'!BQ60+'Actual MH (Non-CWP)'!BS60+'Actual MH (Non-CWP)'!BU60+'Actual MH (Non-CWP)'!BW60</f>
        <v>0</v>
      </c>
      <c r="R97" s="414">
        <f>'Actual MH (Non-CWP)'!BN60+'Actual MH (Non-CWP)'!BP60+'Actual MH (Non-CWP)'!BR60+'Actual MH (Non-CWP)'!BT60+'Actual MH (Non-CWP)'!BV60+'Actual MH (Non-CWP)'!BX60</f>
        <v>0</v>
      </c>
      <c r="S97" s="413">
        <f>'Actual MH (Non-CWP)'!BY60+'Actual MH (Non-CWP)'!CA60+'Actual MH (Non-CWP)'!CC60+'Actual MH (Non-CWP)'!CE60+'Actual MH (Non-CWP)'!CG60+'Actual MH (Non-CWP)'!CI60</f>
        <v>0</v>
      </c>
      <c r="T97" s="414">
        <f>'Actual MH (Non-CWP)'!BZ60+'Actual MH (Non-CWP)'!CB60+'Actual MH (Non-CWP)'!CD60+'Actual MH (Non-CWP)'!CF60+'Actual MH (Non-CWP)'!CH60+'Actual MH (Non-CWP)'!CJ60</f>
        <v>0</v>
      </c>
      <c r="U97" s="416">
        <f t="shared" si="6"/>
        <v>0</v>
      </c>
      <c r="V97" s="416">
        <f>'Actual MH (Non-CWP)'!CW60</f>
        <v>0</v>
      </c>
    </row>
    <row r="98" spans="2:22">
      <c r="B98" s="271">
        <v>99</v>
      </c>
      <c r="D98" s="372"/>
      <c r="E98" s="683"/>
      <c r="F98" s="684"/>
      <c r="G98" s="413">
        <f>'Actual MH (Non-CWP)'!E61+'Actual MH (Non-CWP)'!G61+'Actual MH (Non-CWP)'!I61+'Actual MH (Non-CWP)'!K61+'Actual MH (Non-CWP)'!M61+'Actual MH (Non-CWP)'!O61</f>
        <v>0</v>
      </c>
      <c r="H98" s="414">
        <f>'Actual MH (Non-CWP)'!F61+'Actual MH (Non-CWP)'!H61+'Actual MH (Non-CWP)'!J61+'Actual MH (Non-CWP)'!L61+'Actual MH (Non-CWP)'!N61+'Actual MH (Non-CWP)'!P61</f>
        <v>0</v>
      </c>
      <c r="I98" s="413">
        <f>'Actual MH (Non-CWP)'!Q61+'Actual MH (Non-CWP)'!S61+'Actual MH (Non-CWP)'!U61+'Actual MH (Non-CWP)'!W61+'Actual MH (Non-CWP)'!Y61+'Actual MH (Non-CWP)'!AA61</f>
        <v>0</v>
      </c>
      <c r="J98" s="414">
        <f>'Actual MH (Non-CWP)'!R61+'Actual MH (Non-CWP)'!T61+'Actual MH (Non-CWP)'!V61+'Actual MH (Non-CWP)'!X61+'Actual MH (Non-CWP)'!Z61+'Actual MH (Non-CWP)'!AB61</f>
        <v>0</v>
      </c>
      <c r="K98" s="413">
        <f>'Actual MH (Non-CWP)'!AC61+'Actual MH (Non-CWP)'!AE61+'Actual MH (Non-CWP)'!AG61+'Actual MH (Non-CWP)'!AI61+'Actual MH (Non-CWP)'!AK61+'Actual MH (Non-CWP)'!AM61</f>
        <v>0</v>
      </c>
      <c r="L98" s="414">
        <f>'Actual MH (Non-CWP)'!AD61+'Actual MH (Non-CWP)'!AF61+'Actual MH (Non-CWP)'!AH61+'Actual MH (Non-CWP)'!AJ61+'Actual MH (Non-CWP)'!AL61+'Actual MH (Non-CWP)'!AN61</f>
        <v>0</v>
      </c>
      <c r="M98" s="413">
        <f>'Actual MH (Non-CWP)'!AO61+'Actual MH (Non-CWP)'!AQ61+'Actual MH (Non-CWP)'!AS61+'Actual MH (Non-CWP)'!AU61+'Actual MH (Non-CWP)'!AW61+'Actual MH (Non-CWP)'!AY61</f>
        <v>0</v>
      </c>
      <c r="N98" s="414">
        <f>'Actual MH (Non-CWP)'!AP61+'Actual MH (Non-CWP)'!AR61+'Actual MH (Non-CWP)'!AT61+'Actual MH (Non-CWP)'!AV61+'Actual MH (Non-CWP)'!AX61+'Actual MH (Non-CWP)'!AZ61</f>
        <v>0</v>
      </c>
      <c r="O98" s="413">
        <f>'Actual MH (Non-CWP)'!BA61+'Actual MH (Non-CWP)'!BC61+'Actual MH (Non-CWP)'!BE61+'Actual MH (Non-CWP)'!BG61+'Actual MH (Non-CWP)'!BI61+'Actual MH (Non-CWP)'!BK61</f>
        <v>0</v>
      </c>
      <c r="P98" s="414">
        <f>'Actual MH (Non-CWP)'!BB61+'Actual MH (Non-CWP)'!BD61+'Actual MH (Non-CWP)'!BF61+'Actual MH (Non-CWP)'!BH61+'Actual MH (Non-CWP)'!BJ61+'Actual MH (Non-CWP)'!BL61</f>
        <v>0</v>
      </c>
      <c r="Q98" s="413">
        <f>'Actual MH (Non-CWP)'!BM61+'Actual MH (Non-CWP)'!BO61+'Actual MH (Non-CWP)'!BQ61+'Actual MH (Non-CWP)'!BS61+'Actual MH (Non-CWP)'!BU61+'Actual MH (Non-CWP)'!BW61</f>
        <v>0</v>
      </c>
      <c r="R98" s="414">
        <f>'Actual MH (Non-CWP)'!BN61+'Actual MH (Non-CWP)'!BP61+'Actual MH (Non-CWP)'!BR61+'Actual MH (Non-CWP)'!BT61+'Actual MH (Non-CWP)'!BV61+'Actual MH (Non-CWP)'!BX61</f>
        <v>0</v>
      </c>
      <c r="S98" s="413">
        <f>'Actual MH (Non-CWP)'!BY61+'Actual MH (Non-CWP)'!CA61+'Actual MH (Non-CWP)'!CC61+'Actual MH (Non-CWP)'!CE61+'Actual MH (Non-CWP)'!CG61+'Actual MH (Non-CWP)'!CI61</f>
        <v>0</v>
      </c>
      <c r="T98" s="414">
        <f>'Actual MH (Non-CWP)'!BZ61+'Actual MH (Non-CWP)'!CB61+'Actual MH (Non-CWP)'!CD61+'Actual MH (Non-CWP)'!CF61+'Actual MH (Non-CWP)'!CH61+'Actual MH (Non-CWP)'!CJ61</f>
        <v>0</v>
      </c>
      <c r="U98" s="416">
        <f t="shared" si="6"/>
        <v>0</v>
      </c>
      <c r="V98" s="416">
        <f>'Actual MH (Non-CWP)'!CW61</f>
        <v>0</v>
      </c>
    </row>
    <row r="99" spans="2:22">
      <c r="B99" s="271">
        <v>99</v>
      </c>
      <c r="D99" s="372"/>
      <c r="E99" s="683"/>
      <c r="F99" s="684"/>
      <c r="G99" s="413">
        <f>'Actual MH (Non-CWP)'!E62+'Actual MH (Non-CWP)'!G62+'Actual MH (Non-CWP)'!I62+'Actual MH (Non-CWP)'!K62+'Actual MH (Non-CWP)'!M62+'Actual MH (Non-CWP)'!O62</f>
        <v>0</v>
      </c>
      <c r="H99" s="414">
        <f>'Actual MH (Non-CWP)'!F62+'Actual MH (Non-CWP)'!H62+'Actual MH (Non-CWP)'!J62+'Actual MH (Non-CWP)'!L62+'Actual MH (Non-CWP)'!N62+'Actual MH (Non-CWP)'!P62</f>
        <v>0</v>
      </c>
      <c r="I99" s="413">
        <f>'Actual MH (Non-CWP)'!Q62+'Actual MH (Non-CWP)'!S62+'Actual MH (Non-CWP)'!U62+'Actual MH (Non-CWP)'!W62+'Actual MH (Non-CWP)'!Y62+'Actual MH (Non-CWP)'!AA62</f>
        <v>0</v>
      </c>
      <c r="J99" s="414">
        <f>'Actual MH (Non-CWP)'!R62+'Actual MH (Non-CWP)'!T62+'Actual MH (Non-CWP)'!V62+'Actual MH (Non-CWP)'!X62+'Actual MH (Non-CWP)'!Z62+'Actual MH (Non-CWP)'!AB62</f>
        <v>0</v>
      </c>
      <c r="K99" s="413">
        <f>'Actual MH (Non-CWP)'!AC62+'Actual MH (Non-CWP)'!AE62+'Actual MH (Non-CWP)'!AG62+'Actual MH (Non-CWP)'!AI62+'Actual MH (Non-CWP)'!AK62+'Actual MH (Non-CWP)'!AM62</f>
        <v>0</v>
      </c>
      <c r="L99" s="414">
        <f>'Actual MH (Non-CWP)'!AD62+'Actual MH (Non-CWP)'!AF62+'Actual MH (Non-CWP)'!AH62+'Actual MH (Non-CWP)'!AJ62+'Actual MH (Non-CWP)'!AL62+'Actual MH (Non-CWP)'!AN62</f>
        <v>0</v>
      </c>
      <c r="M99" s="413">
        <f>'Actual MH (Non-CWP)'!AO62+'Actual MH (Non-CWP)'!AQ62+'Actual MH (Non-CWP)'!AS62+'Actual MH (Non-CWP)'!AU62+'Actual MH (Non-CWP)'!AW62+'Actual MH (Non-CWP)'!AY62</f>
        <v>0</v>
      </c>
      <c r="N99" s="414">
        <f>'Actual MH (Non-CWP)'!AP62+'Actual MH (Non-CWP)'!AR62+'Actual MH (Non-CWP)'!AT62+'Actual MH (Non-CWP)'!AV62+'Actual MH (Non-CWP)'!AX62+'Actual MH (Non-CWP)'!AZ62</f>
        <v>0</v>
      </c>
      <c r="O99" s="413">
        <f>'Actual MH (Non-CWP)'!BA62+'Actual MH (Non-CWP)'!BC62+'Actual MH (Non-CWP)'!BE62+'Actual MH (Non-CWP)'!BG62+'Actual MH (Non-CWP)'!BI62+'Actual MH (Non-CWP)'!BK62</f>
        <v>0</v>
      </c>
      <c r="P99" s="414">
        <f>'Actual MH (Non-CWP)'!BB62+'Actual MH (Non-CWP)'!BD62+'Actual MH (Non-CWP)'!BF62+'Actual MH (Non-CWP)'!BH62+'Actual MH (Non-CWP)'!BJ62+'Actual MH (Non-CWP)'!BL62</f>
        <v>0</v>
      </c>
      <c r="Q99" s="413">
        <f>'Actual MH (Non-CWP)'!BM62+'Actual MH (Non-CWP)'!BO62+'Actual MH (Non-CWP)'!BQ62+'Actual MH (Non-CWP)'!BS62+'Actual MH (Non-CWP)'!BU62+'Actual MH (Non-CWP)'!BW62</f>
        <v>0</v>
      </c>
      <c r="R99" s="414">
        <f>'Actual MH (Non-CWP)'!BN62+'Actual MH (Non-CWP)'!BP62+'Actual MH (Non-CWP)'!BR62+'Actual MH (Non-CWP)'!BT62+'Actual MH (Non-CWP)'!BV62+'Actual MH (Non-CWP)'!BX62</f>
        <v>0</v>
      </c>
      <c r="S99" s="413">
        <f>'Actual MH (Non-CWP)'!BY62+'Actual MH (Non-CWP)'!CA62+'Actual MH (Non-CWP)'!CC62+'Actual MH (Non-CWP)'!CE62+'Actual MH (Non-CWP)'!CG62+'Actual MH (Non-CWP)'!CI62</f>
        <v>0</v>
      </c>
      <c r="T99" s="414">
        <f>'Actual MH (Non-CWP)'!BZ62+'Actual MH (Non-CWP)'!CB62+'Actual MH (Non-CWP)'!CD62+'Actual MH (Non-CWP)'!CF62+'Actual MH (Non-CWP)'!CH62+'Actual MH (Non-CWP)'!CJ62</f>
        <v>0</v>
      </c>
      <c r="U99" s="416">
        <f t="shared" si="6"/>
        <v>0</v>
      </c>
      <c r="V99" s="416">
        <f>'Actual MH (Non-CWP)'!CW62</f>
        <v>0</v>
      </c>
    </row>
    <row r="100" spans="2:22">
      <c r="B100" s="271">
        <v>99</v>
      </c>
      <c r="D100" s="372"/>
      <c r="E100" s="683"/>
      <c r="F100" s="684"/>
      <c r="G100" s="413">
        <f>'Actual MH (Non-CWP)'!E63+'Actual MH (Non-CWP)'!G63+'Actual MH (Non-CWP)'!I63+'Actual MH (Non-CWP)'!K63+'Actual MH (Non-CWP)'!M63+'Actual MH (Non-CWP)'!O63</f>
        <v>0</v>
      </c>
      <c r="H100" s="414">
        <f>'Actual MH (Non-CWP)'!F63+'Actual MH (Non-CWP)'!H63+'Actual MH (Non-CWP)'!J63+'Actual MH (Non-CWP)'!L63+'Actual MH (Non-CWP)'!N63+'Actual MH (Non-CWP)'!P63</f>
        <v>0</v>
      </c>
      <c r="I100" s="413">
        <f>'Actual MH (Non-CWP)'!Q63+'Actual MH (Non-CWP)'!S63+'Actual MH (Non-CWP)'!U63+'Actual MH (Non-CWP)'!W63+'Actual MH (Non-CWP)'!Y63+'Actual MH (Non-CWP)'!AA63</f>
        <v>0</v>
      </c>
      <c r="J100" s="414">
        <f>'Actual MH (Non-CWP)'!R63+'Actual MH (Non-CWP)'!T63+'Actual MH (Non-CWP)'!V63+'Actual MH (Non-CWP)'!X63+'Actual MH (Non-CWP)'!Z63+'Actual MH (Non-CWP)'!AB63</f>
        <v>0</v>
      </c>
      <c r="K100" s="413">
        <f>'Actual MH (Non-CWP)'!AC63+'Actual MH (Non-CWP)'!AE63+'Actual MH (Non-CWP)'!AG63+'Actual MH (Non-CWP)'!AI63+'Actual MH (Non-CWP)'!AK63+'Actual MH (Non-CWP)'!AM63</f>
        <v>0</v>
      </c>
      <c r="L100" s="414">
        <f>'Actual MH (Non-CWP)'!AD63+'Actual MH (Non-CWP)'!AF63+'Actual MH (Non-CWP)'!AH63+'Actual MH (Non-CWP)'!AJ63+'Actual MH (Non-CWP)'!AL63+'Actual MH (Non-CWP)'!AN63</f>
        <v>0</v>
      </c>
      <c r="M100" s="413">
        <f>'Actual MH (Non-CWP)'!AO63+'Actual MH (Non-CWP)'!AQ63+'Actual MH (Non-CWP)'!AS63+'Actual MH (Non-CWP)'!AU63+'Actual MH (Non-CWP)'!AW63+'Actual MH (Non-CWP)'!AY63</f>
        <v>0</v>
      </c>
      <c r="N100" s="414">
        <f>'Actual MH (Non-CWP)'!AP63+'Actual MH (Non-CWP)'!AR63+'Actual MH (Non-CWP)'!AT63+'Actual MH (Non-CWP)'!AV63+'Actual MH (Non-CWP)'!AX63+'Actual MH (Non-CWP)'!AZ63</f>
        <v>0</v>
      </c>
      <c r="O100" s="413">
        <f>'Actual MH (Non-CWP)'!BA63+'Actual MH (Non-CWP)'!BC63+'Actual MH (Non-CWP)'!BE63+'Actual MH (Non-CWP)'!BG63+'Actual MH (Non-CWP)'!BI63+'Actual MH (Non-CWP)'!BK63</f>
        <v>0</v>
      </c>
      <c r="P100" s="414">
        <f>'Actual MH (Non-CWP)'!BB63+'Actual MH (Non-CWP)'!BD63+'Actual MH (Non-CWP)'!BF63+'Actual MH (Non-CWP)'!BH63+'Actual MH (Non-CWP)'!BJ63+'Actual MH (Non-CWP)'!BL63</f>
        <v>0</v>
      </c>
      <c r="Q100" s="413">
        <f>'Actual MH (Non-CWP)'!BM63+'Actual MH (Non-CWP)'!BO63+'Actual MH (Non-CWP)'!BQ63+'Actual MH (Non-CWP)'!BS63+'Actual MH (Non-CWP)'!BU63+'Actual MH (Non-CWP)'!BW63</f>
        <v>0</v>
      </c>
      <c r="R100" s="414">
        <f>'Actual MH (Non-CWP)'!BN63+'Actual MH (Non-CWP)'!BP63+'Actual MH (Non-CWP)'!BR63+'Actual MH (Non-CWP)'!BT63+'Actual MH (Non-CWP)'!BV63+'Actual MH (Non-CWP)'!BX63</f>
        <v>0</v>
      </c>
      <c r="S100" s="413">
        <f>'Actual MH (Non-CWP)'!BY63+'Actual MH (Non-CWP)'!CA63+'Actual MH (Non-CWP)'!CC63+'Actual MH (Non-CWP)'!CE63+'Actual MH (Non-CWP)'!CG63+'Actual MH (Non-CWP)'!CI63</f>
        <v>0</v>
      </c>
      <c r="T100" s="414">
        <f>'Actual MH (Non-CWP)'!BZ63+'Actual MH (Non-CWP)'!CB63+'Actual MH (Non-CWP)'!CD63+'Actual MH (Non-CWP)'!CF63+'Actual MH (Non-CWP)'!CH63+'Actual MH (Non-CWP)'!CJ63</f>
        <v>0</v>
      </c>
      <c r="U100" s="416">
        <f t="shared" si="6"/>
        <v>0</v>
      </c>
      <c r="V100" s="416">
        <f>'Actual MH (Non-CWP)'!CW63</f>
        <v>0</v>
      </c>
    </row>
    <row r="101" spans="2:22">
      <c r="B101" s="271">
        <v>99</v>
      </c>
      <c r="D101" s="372"/>
      <c r="E101" s="683"/>
      <c r="F101" s="684"/>
      <c r="G101" s="413">
        <f>'Actual MH (Non-CWP)'!E64+'Actual MH (Non-CWP)'!G64+'Actual MH (Non-CWP)'!I64+'Actual MH (Non-CWP)'!K64+'Actual MH (Non-CWP)'!M64+'Actual MH (Non-CWP)'!O64</f>
        <v>0</v>
      </c>
      <c r="H101" s="414">
        <f>'Actual MH (Non-CWP)'!F64+'Actual MH (Non-CWP)'!H64+'Actual MH (Non-CWP)'!J64+'Actual MH (Non-CWP)'!L64+'Actual MH (Non-CWP)'!N64+'Actual MH (Non-CWP)'!P64</f>
        <v>0</v>
      </c>
      <c r="I101" s="413">
        <f>'Actual MH (Non-CWP)'!Q64+'Actual MH (Non-CWP)'!S64+'Actual MH (Non-CWP)'!U64+'Actual MH (Non-CWP)'!W64+'Actual MH (Non-CWP)'!Y64+'Actual MH (Non-CWP)'!AA64</f>
        <v>0</v>
      </c>
      <c r="J101" s="414">
        <f>'Actual MH (Non-CWP)'!R64+'Actual MH (Non-CWP)'!T64+'Actual MH (Non-CWP)'!V64+'Actual MH (Non-CWP)'!X64+'Actual MH (Non-CWP)'!Z64+'Actual MH (Non-CWP)'!AB64</f>
        <v>0</v>
      </c>
      <c r="K101" s="413">
        <f>'Actual MH (Non-CWP)'!AC64+'Actual MH (Non-CWP)'!AE64+'Actual MH (Non-CWP)'!AG64+'Actual MH (Non-CWP)'!AI64+'Actual MH (Non-CWP)'!AK64+'Actual MH (Non-CWP)'!AM64</f>
        <v>0</v>
      </c>
      <c r="L101" s="414">
        <f>'Actual MH (Non-CWP)'!AD64+'Actual MH (Non-CWP)'!AF64+'Actual MH (Non-CWP)'!AH64+'Actual MH (Non-CWP)'!AJ64+'Actual MH (Non-CWP)'!AL64+'Actual MH (Non-CWP)'!AN64</f>
        <v>0</v>
      </c>
      <c r="M101" s="413">
        <f>'Actual MH (Non-CWP)'!AO64+'Actual MH (Non-CWP)'!AQ64+'Actual MH (Non-CWP)'!AS64+'Actual MH (Non-CWP)'!AU64+'Actual MH (Non-CWP)'!AW64+'Actual MH (Non-CWP)'!AY64</f>
        <v>0</v>
      </c>
      <c r="N101" s="414">
        <f>'Actual MH (Non-CWP)'!AP64+'Actual MH (Non-CWP)'!AR64+'Actual MH (Non-CWP)'!AT64+'Actual MH (Non-CWP)'!AV64+'Actual MH (Non-CWP)'!AX64+'Actual MH (Non-CWP)'!AZ64</f>
        <v>0</v>
      </c>
      <c r="O101" s="413">
        <f>'Actual MH (Non-CWP)'!BA64+'Actual MH (Non-CWP)'!BC64+'Actual MH (Non-CWP)'!BE64+'Actual MH (Non-CWP)'!BG64+'Actual MH (Non-CWP)'!BI64+'Actual MH (Non-CWP)'!BK64</f>
        <v>0</v>
      </c>
      <c r="P101" s="414">
        <f>'Actual MH (Non-CWP)'!BB64+'Actual MH (Non-CWP)'!BD64+'Actual MH (Non-CWP)'!BF64+'Actual MH (Non-CWP)'!BH64+'Actual MH (Non-CWP)'!BJ64+'Actual MH (Non-CWP)'!BL64</f>
        <v>0</v>
      </c>
      <c r="Q101" s="413">
        <f>'Actual MH (Non-CWP)'!BM64+'Actual MH (Non-CWP)'!BO64+'Actual MH (Non-CWP)'!BQ64+'Actual MH (Non-CWP)'!BS64+'Actual MH (Non-CWP)'!BU64+'Actual MH (Non-CWP)'!BW64</f>
        <v>0</v>
      </c>
      <c r="R101" s="414">
        <f>'Actual MH (Non-CWP)'!BN64+'Actual MH (Non-CWP)'!BP64+'Actual MH (Non-CWP)'!BR64+'Actual MH (Non-CWP)'!BT64+'Actual MH (Non-CWP)'!BV64+'Actual MH (Non-CWP)'!BX64</f>
        <v>0</v>
      </c>
      <c r="S101" s="413">
        <f>'Actual MH (Non-CWP)'!BY64+'Actual MH (Non-CWP)'!CA64+'Actual MH (Non-CWP)'!CC64+'Actual MH (Non-CWP)'!CE64+'Actual MH (Non-CWP)'!CG64+'Actual MH (Non-CWP)'!CI64</f>
        <v>0</v>
      </c>
      <c r="T101" s="414">
        <f>'Actual MH (Non-CWP)'!BZ64+'Actual MH (Non-CWP)'!CB64+'Actual MH (Non-CWP)'!CD64+'Actual MH (Non-CWP)'!CF64+'Actual MH (Non-CWP)'!CH64+'Actual MH (Non-CWP)'!CJ64</f>
        <v>0</v>
      </c>
      <c r="U101" s="416">
        <f t="shared" si="6"/>
        <v>0</v>
      </c>
      <c r="V101" s="416">
        <f>'Actual MH (Non-CWP)'!CW64</f>
        <v>0</v>
      </c>
    </row>
    <row r="102" spans="2:22">
      <c r="B102" s="271">
        <v>99</v>
      </c>
      <c r="D102" s="372"/>
      <c r="E102" s="683"/>
      <c r="F102" s="684"/>
      <c r="G102" s="413">
        <f>'Actual MH (Non-CWP)'!E65+'Actual MH (Non-CWP)'!G65+'Actual MH (Non-CWP)'!I65+'Actual MH (Non-CWP)'!K65+'Actual MH (Non-CWP)'!M65+'Actual MH (Non-CWP)'!O65</f>
        <v>0</v>
      </c>
      <c r="H102" s="414">
        <f>'Actual MH (Non-CWP)'!F65+'Actual MH (Non-CWP)'!H65+'Actual MH (Non-CWP)'!J65+'Actual MH (Non-CWP)'!L65+'Actual MH (Non-CWP)'!N65+'Actual MH (Non-CWP)'!P65</f>
        <v>0</v>
      </c>
      <c r="I102" s="413">
        <f>'Actual MH (Non-CWP)'!Q65+'Actual MH (Non-CWP)'!S65+'Actual MH (Non-CWP)'!U65+'Actual MH (Non-CWP)'!W65+'Actual MH (Non-CWP)'!Y65+'Actual MH (Non-CWP)'!AA65</f>
        <v>0</v>
      </c>
      <c r="J102" s="414">
        <f>'Actual MH (Non-CWP)'!R65+'Actual MH (Non-CWP)'!T65+'Actual MH (Non-CWP)'!V65+'Actual MH (Non-CWP)'!X65+'Actual MH (Non-CWP)'!Z65+'Actual MH (Non-CWP)'!AB65</f>
        <v>0</v>
      </c>
      <c r="K102" s="413">
        <f>'Actual MH (Non-CWP)'!AC65+'Actual MH (Non-CWP)'!AE65+'Actual MH (Non-CWP)'!AG65+'Actual MH (Non-CWP)'!AI65+'Actual MH (Non-CWP)'!AK65+'Actual MH (Non-CWP)'!AM65</f>
        <v>0</v>
      </c>
      <c r="L102" s="414">
        <f>'Actual MH (Non-CWP)'!AD65+'Actual MH (Non-CWP)'!AF65+'Actual MH (Non-CWP)'!AH65+'Actual MH (Non-CWP)'!AJ65+'Actual MH (Non-CWP)'!AL65+'Actual MH (Non-CWP)'!AN65</f>
        <v>0</v>
      </c>
      <c r="M102" s="413">
        <f>'Actual MH (Non-CWP)'!AO65+'Actual MH (Non-CWP)'!AQ65+'Actual MH (Non-CWP)'!AS65+'Actual MH (Non-CWP)'!AU65+'Actual MH (Non-CWP)'!AW65+'Actual MH (Non-CWP)'!AY65</f>
        <v>0</v>
      </c>
      <c r="N102" s="414">
        <f>'Actual MH (Non-CWP)'!AP65+'Actual MH (Non-CWP)'!AR65+'Actual MH (Non-CWP)'!AT65+'Actual MH (Non-CWP)'!AV65+'Actual MH (Non-CWP)'!AX65+'Actual MH (Non-CWP)'!AZ65</f>
        <v>0</v>
      </c>
      <c r="O102" s="413">
        <f>'Actual MH (Non-CWP)'!BA65+'Actual MH (Non-CWP)'!BC65+'Actual MH (Non-CWP)'!BE65+'Actual MH (Non-CWP)'!BG65+'Actual MH (Non-CWP)'!BI65+'Actual MH (Non-CWP)'!BK65</f>
        <v>0</v>
      </c>
      <c r="P102" s="414">
        <f>'Actual MH (Non-CWP)'!BB65+'Actual MH (Non-CWP)'!BD65+'Actual MH (Non-CWP)'!BF65+'Actual MH (Non-CWP)'!BH65+'Actual MH (Non-CWP)'!BJ65+'Actual MH (Non-CWP)'!BL65</f>
        <v>0</v>
      </c>
      <c r="Q102" s="413">
        <f>'Actual MH (Non-CWP)'!BM65+'Actual MH (Non-CWP)'!BO65+'Actual MH (Non-CWP)'!BQ65+'Actual MH (Non-CWP)'!BS65+'Actual MH (Non-CWP)'!BU65+'Actual MH (Non-CWP)'!BW65</f>
        <v>0</v>
      </c>
      <c r="R102" s="414">
        <f>'Actual MH (Non-CWP)'!BN65+'Actual MH (Non-CWP)'!BP65+'Actual MH (Non-CWP)'!BR65+'Actual MH (Non-CWP)'!BT65+'Actual MH (Non-CWP)'!BV65+'Actual MH (Non-CWP)'!BX65</f>
        <v>0</v>
      </c>
      <c r="S102" s="413">
        <f>'Actual MH (Non-CWP)'!BY65+'Actual MH (Non-CWP)'!CA65+'Actual MH (Non-CWP)'!CC65+'Actual MH (Non-CWP)'!CE65+'Actual MH (Non-CWP)'!CG65+'Actual MH (Non-CWP)'!CI65</f>
        <v>0</v>
      </c>
      <c r="T102" s="414">
        <f>'Actual MH (Non-CWP)'!BZ65+'Actual MH (Non-CWP)'!CB65+'Actual MH (Non-CWP)'!CD65+'Actual MH (Non-CWP)'!CF65+'Actual MH (Non-CWP)'!CH65+'Actual MH (Non-CWP)'!CJ65</f>
        <v>0</v>
      </c>
      <c r="U102" s="416">
        <f t="shared" si="6"/>
        <v>0</v>
      </c>
      <c r="V102" s="416">
        <f>'Actual MH (Non-CWP)'!CW65</f>
        <v>0</v>
      </c>
    </row>
    <row r="103" spans="2:22">
      <c r="B103" s="271">
        <v>99</v>
      </c>
      <c r="D103" s="372"/>
      <c r="E103" s="683"/>
      <c r="F103" s="684"/>
      <c r="G103" s="413">
        <f>'Actual MH (Non-CWP)'!E66+'Actual MH (Non-CWP)'!G66+'Actual MH (Non-CWP)'!I66+'Actual MH (Non-CWP)'!K66+'Actual MH (Non-CWP)'!M66+'Actual MH (Non-CWP)'!O66</f>
        <v>0</v>
      </c>
      <c r="H103" s="414">
        <f>'Actual MH (Non-CWP)'!F66+'Actual MH (Non-CWP)'!H66+'Actual MH (Non-CWP)'!J66+'Actual MH (Non-CWP)'!L66+'Actual MH (Non-CWP)'!N66+'Actual MH (Non-CWP)'!P66</f>
        <v>0</v>
      </c>
      <c r="I103" s="413">
        <f>'Actual MH (Non-CWP)'!Q66+'Actual MH (Non-CWP)'!S66+'Actual MH (Non-CWP)'!U66+'Actual MH (Non-CWP)'!W66+'Actual MH (Non-CWP)'!Y66+'Actual MH (Non-CWP)'!AA66</f>
        <v>0</v>
      </c>
      <c r="J103" s="414">
        <f>'Actual MH (Non-CWP)'!R66+'Actual MH (Non-CWP)'!T66+'Actual MH (Non-CWP)'!V66+'Actual MH (Non-CWP)'!X66+'Actual MH (Non-CWP)'!Z66+'Actual MH (Non-CWP)'!AB66</f>
        <v>0</v>
      </c>
      <c r="K103" s="413">
        <f>'Actual MH (Non-CWP)'!AC66+'Actual MH (Non-CWP)'!AE66+'Actual MH (Non-CWP)'!AG66+'Actual MH (Non-CWP)'!AI66+'Actual MH (Non-CWP)'!AK66+'Actual MH (Non-CWP)'!AM66</f>
        <v>0</v>
      </c>
      <c r="L103" s="414">
        <f>'Actual MH (Non-CWP)'!AD66+'Actual MH (Non-CWP)'!AF66+'Actual MH (Non-CWP)'!AH66+'Actual MH (Non-CWP)'!AJ66+'Actual MH (Non-CWP)'!AL66+'Actual MH (Non-CWP)'!AN66</f>
        <v>0</v>
      </c>
      <c r="M103" s="413">
        <f>'Actual MH (Non-CWP)'!AO66+'Actual MH (Non-CWP)'!AQ66+'Actual MH (Non-CWP)'!AS66+'Actual MH (Non-CWP)'!AU66+'Actual MH (Non-CWP)'!AW66+'Actual MH (Non-CWP)'!AY66</f>
        <v>0</v>
      </c>
      <c r="N103" s="414">
        <f>'Actual MH (Non-CWP)'!AP66+'Actual MH (Non-CWP)'!AR66+'Actual MH (Non-CWP)'!AT66+'Actual MH (Non-CWP)'!AV66+'Actual MH (Non-CWP)'!AX66+'Actual MH (Non-CWP)'!AZ66</f>
        <v>0</v>
      </c>
      <c r="O103" s="413">
        <f>'Actual MH (Non-CWP)'!BA66+'Actual MH (Non-CWP)'!BC66+'Actual MH (Non-CWP)'!BE66+'Actual MH (Non-CWP)'!BG66+'Actual MH (Non-CWP)'!BI66+'Actual MH (Non-CWP)'!BK66</f>
        <v>0</v>
      </c>
      <c r="P103" s="414">
        <f>'Actual MH (Non-CWP)'!BB66+'Actual MH (Non-CWP)'!BD66+'Actual MH (Non-CWP)'!BF66+'Actual MH (Non-CWP)'!BH66+'Actual MH (Non-CWP)'!BJ66+'Actual MH (Non-CWP)'!BL66</f>
        <v>0</v>
      </c>
      <c r="Q103" s="413">
        <f>'Actual MH (Non-CWP)'!BM66+'Actual MH (Non-CWP)'!BO66+'Actual MH (Non-CWP)'!BQ66+'Actual MH (Non-CWP)'!BS66+'Actual MH (Non-CWP)'!BU66+'Actual MH (Non-CWP)'!BW66</f>
        <v>0</v>
      </c>
      <c r="R103" s="414">
        <f>'Actual MH (Non-CWP)'!BN66+'Actual MH (Non-CWP)'!BP66+'Actual MH (Non-CWP)'!BR66+'Actual MH (Non-CWP)'!BT66+'Actual MH (Non-CWP)'!BV66+'Actual MH (Non-CWP)'!BX66</f>
        <v>0</v>
      </c>
      <c r="S103" s="413">
        <f>'Actual MH (Non-CWP)'!BY66+'Actual MH (Non-CWP)'!CA66+'Actual MH (Non-CWP)'!CC66+'Actual MH (Non-CWP)'!CE66+'Actual MH (Non-CWP)'!CG66+'Actual MH (Non-CWP)'!CI66</f>
        <v>0</v>
      </c>
      <c r="T103" s="414">
        <f>'Actual MH (Non-CWP)'!BZ66+'Actual MH (Non-CWP)'!CB66+'Actual MH (Non-CWP)'!CD66+'Actual MH (Non-CWP)'!CF66+'Actual MH (Non-CWP)'!CH66+'Actual MH (Non-CWP)'!CJ66</f>
        <v>0</v>
      </c>
      <c r="U103" s="416">
        <f t="shared" si="6"/>
        <v>0</v>
      </c>
      <c r="V103" s="416">
        <f>'Actual MH (Non-CWP)'!CW66</f>
        <v>0</v>
      </c>
    </row>
    <row r="104" spans="2:22">
      <c r="B104" s="271">
        <v>99</v>
      </c>
      <c r="D104" s="372"/>
      <c r="E104" s="683"/>
      <c r="F104" s="684"/>
      <c r="G104" s="413">
        <f>'Actual MH (Non-CWP)'!E67+'Actual MH (Non-CWP)'!G67+'Actual MH (Non-CWP)'!I67+'Actual MH (Non-CWP)'!K67+'Actual MH (Non-CWP)'!M67+'Actual MH (Non-CWP)'!O67</f>
        <v>0</v>
      </c>
      <c r="H104" s="414">
        <f>'Actual MH (Non-CWP)'!F67+'Actual MH (Non-CWP)'!H67+'Actual MH (Non-CWP)'!J67+'Actual MH (Non-CWP)'!L67+'Actual MH (Non-CWP)'!N67+'Actual MH (Non-CWP)'!P67</f>
        <v>0</v>
      </c>
      <c r="I104" s="413">
        <f>'Actual MH (Non-CWP)'!Q67+'Actual MH (Non-CWP)'!S67+'Actual MH (Non-CWP)'!U67+'Actual MH (Non-CWP)'!W67+'Actual MH (Non-CWP)'!Y67+'Actual MH (Non-CWP)'!AA67</f>
        <v>0</v>
      </c>
      <c r="J104" s="414">
        <f>'Actual MH (Non-CWP)'!R67+'Actual MH (Non-CWP)'!T67+'Actual MH (Non-CWP)'!V67+'Actual MH (Non-CWP)'!X67+'Actual MH (Non-CWP)'!Z67+'Actual MH (Non-CWP)'!AB67</f>
        <v>0</v>
      </c>
      <c r="K104" s="413">
        <f>'Actual MH (Non-CWP)'!AC67+'Actual MH (Non-CWP)'!AE67+'Actual MH (Non-CWP)'!AG67+'Actual MH (Non-CWP)'!AI67+'Actual MH (Non-CWP)'!AK67+'Actual MH (Non-CWP)'!AM67</f>
        <v>0</v>
      </c>
      <c r="L104" s="414">
        <f>'Actual MH (Non-CWP)'!AD67+'Actual MH (Non-CWP)'!AF67+'Actual MH (Non-CWP)'!AH67+'Actual MH (Non-CWP)'!AJ67+'Actual MH (Non-CWP)'!AL67+'Actual MH (Non-CWP)'!AN67</f>
        <v>0</v>
      </c>
      <c r="M104" s="413">
        <f>'Actual MH (Non-CWP)'!AO67+'Actual MH (Non-CWP)'!AQ67+'Actual MH (Non-CWP)'!AS67+'Actual MH (Non-CWP)'!AU67+'Actual MH (Non-CWP)'!AW67+'Actual MH (Non-CWP)'!AY67</f>
        <v>0</v>
      </c>
      <c r="N104" s="414">
        <f>'Actual MH (Non-CWP)'!AP67+'Actual MH (Non-CWP)'!AR67+'Actual MH (Non-CWP)'!AT67+'Actual MH (Non-CWP)'!AV67+'Actual MH (Non-CWP)'!AX67+'Actual MH (Non-CWP)'!AZ67</f>
        <v>0</v>
      </c>
      <c r="O104" s="413">
        <f>'Actual MH (Non-CWP)'!BA67+'Actual MH (Non-CWP)'!BC67+'Actual MH (Non-CWP)'!BE67+'Actual MH (Non-CWP)'!BG67+'Actual MH (Non-CWP)'!BI67+'Actual MH (Non-CWP)'!BK67</f>
        <v>0</v>
      </c>
      <c r="P104" s="414">
        <f>'Actual MH (Non-CWP)'!BB67+'Actual MH (Non-CWP)'!BD67+'Actual MH (Non-CWP)'!BF67+'Actual MH (Non-CWP)'!BH67+'Actual MH (Non-CWP)'!BJ67+'Actual MH (Non-CWP)'!BL67</f>
        <v>0</v>
      </c>
      <c r="Q104" s="413">
        <f>'Actual MH (Non-CWP)'!BM67+'Actual MH (Non-CWP)'!BO67+'Actual MH (Non-CWP)'!BQ67+'Actual MH (Non-CWP)'!BS67+'Actual MH (Non-CWP)'!BU67+'Actual MH (Non-CWP)'!BW67</f>
        <v>0</v>
      </c>
      <c r="R104" s="414">
        <f>'Actual MH (Non-CWP)'!BN67+'Actual MH (Non-CWP)'!BP67+'Actual MH (Non-CWP)'!BR67+'Actual MH (Non-CWP)'!BT67+'Actual MH (Non-CWP)'!BV67+'Actual MH (Non-CWP)'!BX67</f>
        <v>0</v>
      </c>
      <c r="S104" s="413">
        <f>'Actual MH (Non-CWP)'!BY67+'Actual MH (Non-CWP)'!CA67+'Actual MH (Non-CWP)'!CC67+'Actual MH (Non-CWP)'!CE67+'Actual MH (Non-CWP)'!CG67+'Actual MH (Non-CWP)'!CI67</f>
        <v>0</v>
      </c>
      <c r="T104" s="414">
        <f>'Actual MH (Non-CWP)'!BZ67+'Actual MH (Non-CWP)'!CB67+'Actual MH (Non-CWP)'!CD67+'Actual MH (Non-CWP)'!CF67+'Actual MH (Non-CWP)'!CH67+'Actual MH (Non-CWP)'!CJ67</f>
        <v>0</v>
      </c>
      <c r="U104" s="416">
        <f t="shared" si="6"/>
        <v>0</v>
      </c>
      <c r="V104" s="416">
        <f>'Actual MH (Non-CWP)'!CW67</f>
        <v>0</v>
      </c>
    </row>
    <row r="105" spans="2:22">
      <c r="B105" s="271">
        <v>99</v>
      </c>
      <c r="D105" s="372"/>
      <c r="E105" s="683"/>
      <c r="F105" s="684"/>
      <c r="G105" s="413">
        <f>'Actual MH (Non-CWP)'!E68+'Actual MH (Non-CWP)'!G68+'Actual MH (Non-CWP)'!I68+'Actual MH (Non-CWP)'!K68+'Actual MH (Non-CWP)'!M68+'Actual MH (Non-CWP)'!O68</f>
        <v>0</v>
      </c>
      <c r="H105" s="414">
        <f>'Actual MH (Non-CWP)'!F68+'Actual MH (Non-CWP)'!H68+'Actual MH (Non-CWP)'!J68+'Actual MH (Non-CWP)'!L68+'Actual MH (Non-CWP)'!N68+'Actual MH (Non-CWP)'!P68</f>
        <v>0</v>
      </c>
      <c r="I105" s="413">
        <f>'Actual MH (Non-CWP)'!Q68+'Actual MH (Non-CWP)'!S68+'Actual MH (Non-CWP)'!U68+'Actual MH (Non-CWP)'!W68+'Actual MH (Non-CWP)'!Y68+'Actual MH (Non-CWP)'!AA68</f>
        <v>0</v>
      </c>
      <c r="J105" s="414">
        <f>'Actual MH (Non-CWP)'!R68+'Actual MH (Non-CWP)'!T68+'Actual MH (Non-CWP)'!V68+'Actual MH (Non-CWP)'!X68+'Actual MH (Non-CWP)'!Z68+'Actual MH (Non-CWP)'!AB68</f>
        <v>0</v>
      </c>
      <c r="K105" s="413">
        <f>'Actual MH (Non-CWP)'!AC68+'Actual MH (Non-CWP)'!AE68+'Actual MH (Non-CWP)'!AG68+'Actual MH (Non-CWP)'!AI68+'Actual MH (Non-CWP)'!AK68+'Actual MH (Non-CWP)'!AM68</f>
        <v>0</v>
      </c>
      <c r="L105" s="414">
        <f>'Actual MH (Non-CWP)'!AD68+'Actual MH (Non-CWP)'!AF68+'Actual MH (Non-CWP)'!AH68+'Actual MH (Non-CWP)'!AJ68+'Actual MH (Non-CWP)'!AL68+'Actual MH (Non-CWP)'!AN68</f>
        <v>0</v>
      </c>
      <c r="M105" s="413">
        <f>'Actual MH (Non-CWP)'!AO68+'Actual MH (Non-CWP)'!AQ68+'Actual MH (Non-CWP)'!AS68+'Actual MH (Non-CWP)'!AU68+'Actual MH (Non-CWP)'!AW68+'Actual MH (Non-CWP)'!AY68</f>
        <v>0</v>
      </c>
      <c r="N105" s="414">
        <f>'Actual MH (Non-CWP)'!AP68+'Actual MH (Non-CWP)'!AR68+'Actual MH (Non-CWP)'!AT68+'Actual MH (Non-CWP)'!AV68+'Actual MH (Non-CWP)'!AX68+'Actual MH (Non-CWP)'!AZ68</f>
        <v>0</v>
      </c>
      <c r="O105" s="413">
        <f>'Actual MH (Non-CWP)'!BA68+'Actual MH (Non-CWP)'!BC68+'Actual MH (Non-CWP)'!BE68+'Actual MH (Non-CWP)'!BG68+'Actual MH (Non-CWP)'!BI68+'Actual MH (Non-CWP)'!BK68</f>
        <v>0</v>
      </c>
      <c r="P105" s="414">
        <f>'Actual MH (Non-CWP)'!BB68+'Actual MH (Non-CWP)'!BD68+'Actual MH (Non-CWP)'!BF68+'Actual MH (Non-CWP)'!BH68+'Actual MH (Non-CWP)'!BJ68+'Actual MH (Non-CWP)'!BL68</f>
        <v>0</v>
      </c>
      <c r="Q105" s="413">
        <f>'Actual MH (Non-CWP)'!BM68+'Actual MH (Non-CWP)'!BO68+'Actual MH (Non-CWP)'!BQ68+'Actual MH (Non-CWP)'!BS68+'Actual MH (Non-CWP)'!BU68+'Actual MH (Non-CWP)'!BW68</f>
        <v>0</v>
      </c>
      <c r="R105" s="414">
        <f>'Actual MH (Non-CWP)'!BN68+'Actual MH (Non-CWP)'!BP68+'Actual MH (Non-CWP)'!BR68+'Actual MH (Non-CWP)'!BT68+'Actual MH (Non-CWP)'!BV68+'Actual MH (Non-CWP)'!BX68</f>
        <v>0</v>
      </c>
      <c r="S105" s="413">
        <f>'Actual MH (Non-CWP)'!BY68+'Actual MH (Non-CWP)'!CA68+'Actual MH (Non-CWP)'!CC68+'Actual MH (Non-CWP)'!CE68+'Actual MH (Non-CWP)'!CG68+'Actual MH (Non-CWP)'!CI68</f>
        <v>0</v>
      </c>
      <c r="T105" s="414">
        <f>'Actual MH (Non-CWP)'!BZ68+'Actual MH (Non-CWP)'!CB68+'Actual MH (Non-CWP)'!CD68+'Actual MH (Non-CWP)'!CF68+'Actual MH (Non-CWP)'!CH68+'Actual MH (Non-CWP)'!CJ68</f>
        <v>0</v>
      </c>
      <c r="U105" s="416">
        <f t="shared" si="6"/>
        <v>0</v>
      </c>
      <c r="V105" s="416">
        <f>'Actual MH (Non-CWP)'!CW68</f>
        <v>0</v>
      </c>
    </row>
    <row r="106" spans="2:22">
      <c r="B106" s="271">
        <v>99</v>
      </c>
      <c r="D106" s="372"/>
      <c r="E106" s="683"/>
      <c r="F106" s="684"/>
      <c r="G106" s="413">
        <f>'Actual MH (Non-CWP)'!E69+'Actual MH (Non-CWP)'!G69+'Actual MH (Non-CWP)'!I69+'Actual MH (Non-CWP)'!K69+'Actual MH (Non-CWP)'!M69+'Actual MH (Non-CWP)'!O69</f>
        <v>0</v>
      </c>
      <c r="H106" s="414">
        <f>'Actual MH (Non-CWP)'!F69+'Actual MH (Non-CWP)'!H69+'Actual MH (Non-CWP)'!J69+'Actual MH (Non-CWP)'!L69+'Actual MH (Non-CWP)'!N69+'Actual MH (Non-CWP)'!P69</f>
        <v>0</v>
      </c>
      <c r="I106" s="413">
        <f>'Actual MH (Non-CWP)'!Q69+'Actual MH (Non-CWP)'!S69+'Actual MH (Non-CWP)'!U69+'Actual MH (Non-CWP)'!W69+'Actual MH (Non-CWP)'!Y69+'Actual MH (Non-CWP)'!AA69</f>
        <v>0</v>
      </c>
      <c r="J106" s="414">
        <f>'Actual MH (Non-CWP)'!R69+'Actual MH (Non-CWP)'!T69+'Actual MH (Non-CWP)'!V69+'Actual MH (Non-CWP)'!X69+'Actual MH (Non-CWP)'!Z69+'Actual MH (Non-CWP)'!AB69</f>
        <v>0</v>
      </c>
      <c r="K106" s="413">
        <f>'Actual MH (Non-CWP)'!AC69+'Actual MH (Non-CWP)'!AE69+'Actual MH (Non-CWP)'!AG69+'Actual MH (Non-CWP)'!AI69+'Actual MH (Non-CWP)'!AK69+'Actual MH (Non-CWP)'!AM69</f>
        <v>0</v>
      </c>
      <c r="L106" s="414">
        <f>'Actual MH (Non-CWP)'!AD69+'Actual MH (Non-CWP)'!AF69+'Actual MH (Non-CWP)'!AH69+'Actual MH (Non-CWP)'!AJ69+'Actual MH (Non-CWP)'!AL69+'Actual MH (Non-CWP)'!AN69</f>
        <v>0</v>
      </c>
      <c r="M106" s="413">
        <f>'Actual MH (Non-CWP)'!AO69+'Actual MH (Non-CWP)'!AQ69+'Actual MH (Non-CWP)'!AS69+'Actual MH (Non-CWP)'!AU69+'Actual MH (Non-CWP)'!AW69+'Actual MH (Non-CWP)'!AY69</f>
        <v>0</v>
      </c>
      <c r="N106" s="414">
        <f>'Actual MH (Non-CWP)'!AP69+'Actual MH (Non-CWP)'!AR69+'Actual MH (Non-CWP)'!AT69+'Actual MH (Non-CWP)'!AV69+'Actual MH (Non-CWP)'!AX69+'Actual MH (Non-CWP)'!AZ69</f>
        <v>0</v>
      </c>
      <c r="O106" s="413">
        <f>'Actual MH (Non-CWP)'!BA69+'Actual MH (Non-CWP)'!BC69+'Actual MH (Non-CWP)'!BE69+'Actual MH (Non-CWP)'!BG69+'Actual MH (Non-CWP)'!BI69+'Actual MH (Non-CWP)'!BK69</f>
        <v>0</v>
      </c>
      <c r="P106" s="414">
        <f>'Actual MH (Non-CWP)'!BB69+'Actual MH (Non-CWP)'!BD69+'Actual MH (Non-CWP)'!BF69+'Actual MH (Non-CWP)'!BH69+'Actual MH (Non-CWP)'!BJ69+'Actual MH (Non-CWP)'!BL69</f>
        <v>0</v>
      </c>
      <c r="Q106" s="413">
        <f>'Actual MH (Non-CWP)'!BM69+'Actual MH (Non-CWP)'!BO69+'Actual MH (Non-CWP)'!BQ69+'Actual MH (Non-CWP)'!BS69+'Actual MH (Non-CWP)'!BU69+'Actual MH (Non-CWP)'!BW69</f>
        <v>0</v>
      </c>
      <c r="R106" s="414">
        <f>'Actual MH (Non-CWP)'!BN69+'Actual MH (Non-CWP)'!BP69+'Actual MH (Non-CWP)'!BR69+'Actual MH (Non-CWP)'!BT69+'Actual MH (Non-CWP)'!BV69+'Actual MH (Non-CWP)'!BX69</f>
        <v>0</v>
      </c>
      <c r="S106" s="413">
        <f>'Actual MH (Non-CWP)'!BY69+'Actual MH (Non-CWP)'!CA69+'Actual MH (Non-CWP)'!CC69+'Actual MH (Non-CWP)'!CE69+'Actual MH (Non-CWP)'!CG69+'Actual MH (Non-CWP)'!CI69</f>
        <v>0</v>
      </c>
      <c r="T106" s="414">
        <f>'Actual MH (Non-CWP)'!BZ69+'Actual MH (Non-CWP)'!CB69+'Actual MH (Non-CWP)'!CD69+'Actual MH (Non-CWP)'!CF69+'Actual MH (Non-CWP)'!CH69+'Actual MH (Non-CWP)'!CJ69</f>
        <v>0</v>
      </c>
      <c r="U106" s="416">
        <f t="shared" si="6"/>
        <v>0</v>
      </c>
      <c r="V106" s="416">
        <f>'Actual MH (Non-CWP)'!CW69</f>
        <v>0</v>
      </c>
    </row>
    <row r="107" spans="2:22">
      <c r="B107" s="271">
        <v>99</v>
      </c>
      <c r="D107" s="372"/>
      <c r="E107" s="683"/>
      <c r="F107" s="684"/>
      <c r="G107" s="413">
        <f>'Actual MH (Non-CWP)'!E70+'Actual MH (Non-CWP)'!G70+'Actual MH (Non-CWP)'!I70+'Actual MH (Non-CWP)'!K70+'Actual MH (Non-CWP)'!M70+'Actual MH (Non-CWP)'!O70</f>
        <v>0</v>
      </c>
      <c r="H107" s="414">
        <f>'Actual MH (Non-CWP)'!F70+'Actual MH (Non-CWP)'!H70+'Actual MH (Non-CWP)'!J70+'Actual MH (Non-CWP)'!L70+'Actual MH (Non-CWP)'!N70+'Actual MH (Non-CWP)'!P70</f>
        <v>0</v>
      </c>
      <c r="I107" s="413">
        <f>'Actual MH (Non-CWP)'!Q70+'Actual MH (Non-CWP)'!S70+'Actual MH (Non-CWP)'!U70+'Actual MH (Non-CWP)'!W70+'Actual MH (Non-CWP)'!Y70+'Actual MH (Non-CWP)'!AA70</f>
        <v>0</v>
      </c>
      <c r="J107" s="414">
        <f>'Actual MH (Non-CWP)'!R70+'Actual MH (Non-CWP)'!T70+'Actual MH (Non-CWP)'!V70+'Actual MH (Non-CWP)'!X70+'Actual MH (Non-CWP)'!Z70+'Actual MH (Non-CWP)'!AB70</f>
        <v>0</v>
      </c>
      <c r="K107" s="413">
        <f>'Actual MH (Non-CWP)'!AC70+'Actual MH (Non-CWP)'!AE70+'Actual MH (Non-CWP)'!AG70+'Actual MH (Non-CWP)'!AI70+'Actual MH (Non-CWP)'!AK70+'Actual MH (Non-CWP)'!AM70</f>
        <v>0</v>
      </c>
      <c r="L107" s="414">
        <f>'Actual MH (Non-CWP)'!AD70+'Actual MH (Non-CWP)'!AF70+'Actual MH (Non-CWP)'!AH70+'Actual MH (Non-CWP)'!AJ70+'Actual MH (Non-CWP)'!AL70+'Actual MH (Non-CWP)'!AN70</f>
        <v>0</v>
      </c>
      <c r="M107" s="413">
        <f>'Actual MH (Non-CWP)'!AO70+'Actual MH (Non-CWP)'!AQ70+'Actual MH (Non-CWP)'!AS70+'Actual MH (Non-CWP)'!AU70+'Actual MH (Non-CWP)'!AW70+'Actual MH (Non-CWP)'!AY70</f>
        <v>0</v>
      </c>
      <c r="N107" s="414">
        <f>'Actual MH (Non-CWP)'!AP70+'Actual MH (Non-CWP)'!AR70+'Actual MH (Non-CWP)'!AT70+'Actual MH (Non-CWP)'!AV70+'Actual MH (Non-CWP)'!AX70+'Actual MH (Non-CWP)'!AZ70</f>
        <v>0</v>
      </c>
      <c r="O107" s="413">
        <f>'Actual MH (Non-CWP)'!BA70+'Actual MH (Non-CWP)'!BC70+'Actual MH (Non-CWP)'!BE70+'Actual MH (Non-CWP)'!BG70+'Actual MH (Non-CWP)'!BI70+'Actual MH (Non-CWP)'!BK70</f>
        <v>0</v>
      </c>
      <c r="P107" s="414">
        <f>'Actual MH (Non-CWP)'!BB70+'Actual MH (Non-CWP)'!BD70+'Actual MH (Non-CWP)'!BF70+'Actual MH (Non-CWP)'!BH70+'Actual MH (Non-CWP)'!BJ70+'Actual MH (Non-CWP)'!BL70</f>
        <v>0</v>
      </c>
      <c r="Q107" s="413">
        <f>'Actual MH (Non-CWP)'!BM70+'Actual MH (Non-CWP)'!BO70+'Actual MH (Non-CWP)'!BQ70+'Actual MH (Non-CWP)'!BS70+'Actual MH (Non-CWP)'!BU70+'Actual MH (Non-CWP)'!BW70</f>
        <v>0</v>
      </c>
      <c r="R107" s="414">
        <f>'Actual MH (Non-CWP)'!BN70+'Actual MH (Non-CWP)'!BP70+'Actual MH (Non-CWP)'!BR70+'Actual MH (Non-CWP)'!BT70+'Actual MH (Non-CWP)'!BV70+'Actual MH (Non-CWP)'!BX70</f>
        <v>0</v>
      </c>
      <c r="S107" s="413">
        <f>'Actual MH (Non-CWP)'!BY70+'Actual MH (Non-CWP)'!CA70+'Actual MH (Non-CWP)'!CC70+'Actual MH (Non-CWP)'!CE70+'Actual MH (Non-CWP)'!CG70+'Actual MH (Non-CWP)'!CI70</f>
        <v>0</v>
      </c>
      <c r="T107" s="414">
        <f>'Actual MH (Non-CWP)'!BZ70+'Actual MH (Non-CWP)'!CB70+'Actual MH (Non-CWP)'!CD70+'Actual MH (Non-CWP)'!CF70+'Actual MH (Non-CWP)'!CH70+'Actual MH (Non-CWP)'!CJ70</f>
        <v>0</v>
      </c>
      <c r="U107" s="416">
        <f t="shared" si="6"/>
        <v>0</v>
      </c>
      <c r="V107" s="416">
        <f>'Actual MH (Non-CWP)'!CW70</f>
        <v>0</v>
      </c>
    </row>
    <row r="108" spans="2:22">
      <c r="B108" s="271">
        <v>99</v>
      </c>
      <c r="D108" s="372"/>
      <c r="E108" s="683"/>
      <c r="F108" s="684"/>
      <c r="G108" s="413">
        <f>'Actual MH (Non-CWP)'!E71+'Actual MH (Non-CWP)'!G71+'Actual MH (Non-CWP)'!I71+'Actual MH (Non-CWP)'!K71+'Actual MH (Non-CWP)'!M71+'Actual MH (Non-CWP)'!O71</f>
        <v>0</v>
      </c>
      <c r="H108" s="414">
        <f>'Actual MH (Non-CWP)'!F71+'Actual MH (Non-CWP)'!H71+'Actual MH (Non-CWP)'!J71+'Actual MH (Non-CWP)'!L71+'Actual MH (Non-CWP)'!N71+'Actual MH (Non-CWP)'!P71</f>
        <v>0</v>
      </c>
      <c r="I108" s="413">
        <f>'Actual MH (Non-CWP)'!Q71+'Actual MH (Non-CWP)'!S71+'Actual MH (Non-CWP)'!U71+'Actual MH (Non-CWP)'!W71+'Actual MH (Non-CWP)'!Y71+'Actual MH (Non-CWP)'!AA71</f>
        <v>0</v>
      </c>
      <c r="J108" s="414">
        <f>'Actual MH (Non-CWP)'!R71+'Actual MH (Non-CWP)'!T71+'Actual MH (Non-CWP)'!V71+'Actual MH (Non-CWP)'!X71+'Actual MH (Non-CWP)'!Z71+'Actual MH (Non-CWP)'!AB71</f>
        <v>0</v>
      </c>
      <c r="K108" s="413">
        <f>'Actual MH (Non-CWP)'!AC71+'Actual MH (Non-CWP)'!AE71+'Actual MH (Non-CWP)'!AG71+'Actual MH (Non-CWP)'!AI71+'Actual MH (Non-CWP)'!AK71+'Actual MH (Non-CWP)'!AM71</f>
        <v>0</v>
      </c>
      <c r="L108" s="414">
        <f>'Actual MH (Non-CWP)'!AD71+'Actual MH (Non-CWP)'!AF71+'Actual MH (Non-CWP)'!AH71+'Actual MH (Non-CWP)'!AJ71+'Actual MH (Non-CWP)'!AL71+'Actual MH (Non-CWP)'!AN71</f>
        <v>0</v>
      </c>
      <c r="M108" s="413">
        <f>'Actual MH (Non-CWP)'!AO71+'Actual MH (Non-CWP)'!AQ71+'Actual MH (Non-CWP)'!AS71+'Actual MH (Non-CWP)'!AU71+'Actual MH (Non-CWP)'!AW71+'Actual MH (Non-CWP)'!AY71</f>
        <v>0</v>
      </c>
      <c r="N108" s="414">
        <f>'Actual MH (Non-CWP)'!AP71+'Actual MH (Non-CWP)'!AR71+'Actual MH (Non-CWP)'!AT71+'Actual MH (Non-CWP)'!AV71+'Actual MH (Non-CWP)'!AX71+'Actual MH (Non-CWP)'!AZ71</f>
        <v>0</v>
      </c>
      <c r="O108" s="413">
        <f>'Actual MH (Non-CWP)'!BA71+'Actual MH (Non-CWP)'!BC71+'Actual MH (Non-CWP)'!BE71+'Actual MH (Non-CWP)'!BG71+'Actual MH (Non-CWP)'!BI71+'Actual MH (Non-CWP)'!BK71</f>
        <v>0</v>
      </c>
      <c r="P108" s="414">
        <f>'Actual MH (Non-CWP)'!BB71+'Actual MH (Non-CWP)'!BD71+'Actual MH (Non-CWP)'!BF71+'Actual MH (Non-CWP)'!BH71+'Actual MH (Non-CWP)'!BJ71+'Actual MH (Non-CWP)'!BL71</f>
        <v>0</v>
      </c>
      <c r="Q108" s="413">
        <f>'Actual MH (Non-CWP)'!BM71+'Actual MH (Non-CWP)'!BO71+'Actual MH (Non-CWP)'!BQ71+'Actual MH (Non-CWP)'!BS71+'Actual MH (Non-CWP)'!BU71+'Actual MH (Non-CWP)'!BW71</f>
        <v>0</v>
      </c>
      <c r="R108" s="414">
        <f>'Actual MH (Non-CWP)'!BN71+'Actual MH (Non-CWP)'!BP71+'Actual MH (Non-CWP)'!BR71+'Actual MH (Non-CWP)'!BT71+'Actual MH (Non-CWP)'!BV71+'Actual MH (Non-CWP)'!BX71</f>
        <v>0</v>
      </c>
      <c r="S108" s="413">
        <f>'Actual MH (Non-CWP)'!BY71+'Actual MH (Non-CWP)'!CA71+'Actual MH (Non-CWP)'!CC71+'Actual MH (Non-CWP)'!CE71+'Actual MH (Non-CWP)'!CG71+'Actual MH (Non-CWP)'!CI71</f>
        <v>0</v>
      </c>
      <c r="T108" s="414">
        <f>'Actual MH (Non-CWP)'!BZ71+'Actual MH (Non-CWP)'!CB71+'Actual MH (Non-CWP)'!CD71+'Actual MH (Non-CWP)'!CF71+'Actual MH (Non-CWP)'!CH71+'Actual MH (Non-CWP)'!CJ71</f>
        <v>0</v>
      </c>
      <c r="U108" s="416">
        <f t="shared" si="6"/>
        <v>0</v>
      </c>
      <c r="V108" s="416">
        <f>'Actual MH (Non-CWP)'!CW71</f>
        <v>0</v>
      </c>
    </row>
    <row r="109" spans="2:22">
      <c r="B109" s="271">
        <v>99</v>
      </c>
      <c r="D109" s="372"/>
      <c r="E109" s="683"/>
      <c r="F109" s="684"/>
      <c r="G109" s="413">
        <f>'Actual MH (Non-CWP)'!E72+'Actual MH (Non-CWP)'!G72+'Actual MH (Non-CWP)'!I72+'Actual MH (Non-CWP)'!K72+'Actual MH (Non-CWP)'!M72+'Actual MH (Non-CWP)'!O72</f>
        <v>0</v>
      </c>
      <c r="H109" s="414">
        <f>'Actual MH (Non-CWP)'!F72+'Actual MH (Non-CWP)'!H72+'Actual MH (Non-CWP)'!J72+'Actual MH (Non-CWP)'!L72+'Actual MH (Non-CWP)'!N72+'Actual MH (Non-CWP)'!P72</f>
        <v>0</v>
      </c>
      <c r="I109" s="413">
        <f>'Actual MH (Non-CWP)'!Q72+'Actual MH (Non-CWP)'!S72+'Actual MH (Non-CWP)'!U72+'Actual MH (Non-CWP)'!W72+'Actual MH (Non-CWP)'!Y72+'Actual MH (Non-CWP)'!AA72</f>
        <v>0</v>
      </c>
      <c r="J109" s="414">
        <f>'Actual MH (Non-CWP)'!R72+'Actual MH (Non-CWP)'!T72+'Actual MH (Non-CWP)'!V72+'Actual MH (Non-CWP)'!X72+'Actual MH (Non-CWP)'!Z72+'Actual MH (Non-CWP)'!AB72</f>
        <v>0</v>
      </c>
      <c r="K109" s="413">
        <f>'Actual MH (Non-CWP)'!AC72+'Actual MH (Non-CWP)'!AE72+'Actual MH (Non-CWP)'!AG72+'Actual MH (Non-CWP)'!AI72+'Actual MH (Non-CWP)'!AK72+'Actual MH (Non-CWP)'!AM72</f>
        <v>0</v>
      </c>
      <c r="L109" s="414">
        <f>'Actual MH (Non-CWP)'!AD72+'Actual MH (Non-CWP)'!AF72+'Actual MH (Non-CWP)'!AH72+'Actual MH (Non-CWP)'!AJ72+'Actual MH (Non-CWP)'!AL72+'Actual MH (Non-CWP)'!AN72</f>
        <v>0</v>
      </c>
      <c r="M109" s="413">
        <f>'Actual MH (Non-CWP)'!AO72+'Actual MH (Non-CWP)'!AQ72+'Actual MH (Non-CWP)'!AS72+'Actual MH (Non-CWP)'!AU72+'Actual MH (Non-CWP)'!AW72+'Actual MH (Non-CWP)'!AY72</f>
        <v>0</v>
      </c>
      <c r="N109" s="414">
        <f>'Actual MH (Non-CWP)'!AP72+'Actual MH (Non-CWP)'!AR72+'Actual MH (Non-CWP)'!AT72+'Actual MH (Non-CWP)'!AV72+'Actual MH (Non-CWP)'!AX72+'Actual MH (Non-CWP)'!AZ72</f>
        <v>0</v>
      </c>
      <c r="O109" s="413">
        <f>'Actual MH (Non-CWP)'!BA72+'Actual MH (Non-CWP)'!BC72+'Actual MH (Non-CWP)'!BE72+'Actual MH (Non-CWP)'!BG72+'Actual MH (Non-CWP)'!BI72+'Actual MH (Non-CWP)'!BK72</f>
        <v>0</v>
      </c>
      <c r="P109" s="414">
        <f>'Actual MH (Non-CWP)'!BB72+'Actual MH (Non-CWP)'!BD72+'Actual MH (Non-CWP)'!BF72+'Actual MH (Non-CWP)'!BH72+'Actual MH (Non-CWP)'!BJ72+'Actual MH (Non-CWP)'!BL72</f>
        <v>0</v>
      </c>
      <c r="Q109" s="413">
        <f>'Actual MH (Non-CWP)'!BM72+'Actual MH (Non-CWP)'!BO72+'Actual MH (Non-CWP)'!BQ72+'Actual MH (Non-CWP)'!BS72+'Actual MH (Non-CWP)'!BU72+'Actual MH (Non-CWP)'!BW72</f>
        <v>0</v>
      </c>
      <c r="R109" s="414">
        <f>'Actual MH (Non-CWP)'!BN72+'Actual MH (Non-CWP)'!BP72+'Actual MH (Non-CWP)'!BR72+'Actual MH (Non-CWP)'!BT72+'Actual MH (Non-CWP)'!BV72+'Actual MH (Non-CWP)'!BX72</f>
        <v>0</v>
      </c>
      <c r="S109" s="413">
        <f>'Actual MH (Non-CWP)'!BY72+'Actual MH (Non-CWP)'!CA72+'Actual MH (Non-CWP)'!CC72+'Actual MH (Non-CWP)'!CE72+'Actual MH (Non-CWP)'!CG72+'Actual MH (Non-CWP)'!CI72</f>
        <v>0</v>
      </c>
      <c r="T109" s="414">
        <f>'Actual MH (Non-CWP)'!BZ72+'Actual MH (Non-CWP)'!CB72+'Actual MH (Non-CWP)'!CD72+'Actual MH (Non-CWP)'!CF72+'Actual MH (Non-CWP)'!CH72+'Actual MH (Non-CWP)'!CJ72</f>
        <v>0</v>
      </c>
      <c r="U109" s="416">
        <f t="shared" si="6"/>
        <v>0</v>
      </c>
      <c r="V109" s="416">
        <f>'Actual MH (Non-CWP)'!CW72</f>
        <v>0</v>
      </c>
    </row>
    <row r="110" spans="2:22">
      <c r="B110" s="271">
        <v>99</v>
      </c>
      <c r="D110" s="372"/>
      <c r="E110" s="683"/>
      <c r="F110" s="684"/>
      <c r="G110" s="413">
        <f>'Actual MH (Non-CWP)'!E73+'Actual MH (Non-CWP)'!G73+'Actual MH (Non-CWP)'!I73+'Actual MH (Non-CWP)'!K73+'Actual MH (Non-CWP)'!M73+'Actual MH (Non-CWP)'!O73</f>
        <v>0</v>
      </c>
      <c r="H110" s="414">
        <f>'Actual MH (Non-CWP)'!F73+'Actual MH (Non-CWP)'!H73+'Actual MH (Non-CWP)'!J73+'Actual MH (Non-CWP)'!L73+'Actual MH (Non-CWP)'!N73+'Actual MH (Non-CWP)'!P73</f>
        <v>0</v>
      </c>
      <c r="I110" s="413">
        <f>'Actual MH (Non-CWP)'!Q73+'Actual MH (Non-CWP)'!S73+'Actual MH (Non-CWP)'!U73+'Actual MH (Non-CWP)'!W73+'Actual MH (Non-CWP)'!Y73+'Actual MH (Non-CWP)'!AA73</f>
        <v>0</v>
      </c>
      <c r="J110" s="414">
        <f>'Actual MH (Non-CWP)'!R73+'Actual MH (Non-CWP)'!T73+'Actual MH (Non-CWP)'!V73+'Actual MH (Non-CWP)'!X73+'Actual MH (Non-CWP)'!Z73+'Actual MH (Non-CWP)'!AB73</f>
        <v>0</v>
      </c>
      <c r="K110" s="413">
        <f>'Actual MH (Non-CWP)'!AC73+'Actual MH (Non-CWP)'!AE73+'Actual MH (Non-CWP)'!AG73+'Actual MH (Non-CWP)'!AI73+'Actual MH (Non-CWP)'!AK73+'Actual MH (Non-CWP)'!AM73</f>
        <v>0</v>
      </c>
      <c r="L110" s="414">
        <f>'Actual MH (Non-CWP)'!AD73+'Actual MH (Non-CWP)'!AF73+'Actual MH (Non-CWP)'!AH73+'Actual MH (Non-CWP)'!AJ73+'Actual MH (Non-CWP)'!AL73+'Actual MH (Non-CWP)'!AN73</f>
        <v>0</v>
      </c>
      <c r="M110" s="413">
        <f>'Actual MH (Non-CWP)'!AO73+'Actual MH (Non-CWP)'!AQ73+'Actual MH (Non-CWP)'!AS73+'Actual MH (Non-CWP)'!AU73+'Actual MH (Non-CWP)'!AW73+'Actual MH (Non-CWP)'!AY73</f>
        <v>0</v>
      </c>
      <c r="N110" s="414">
        <f>'Actual MH (Non-CWP)'!AP73+'Actual MH (Non-CWP)'!AR73+'Actual MH (Non-CWP)'!AT73+'Actual MH (Non-CWP)'!AV73+'Actual MH (Non-CWP)'!AX73+'Actual MH (Non-CWP)'!AZ73</f>
        <v>0</v>
      </c>
      <c r="O110" s="413">
        <f>'Actual MH (Non-CWP)'!BA73+'Actual MH (Non-CWP)'!BC73+'Actual MH (Non-CWP)'!BE73+'Actual MH (Non-CWP)'!BG73+'Actual MH (Non-CWP)'!BI73+'Actual MH (Non-CWP)'!BK73</f>
        <v>0</v>
      </c>
      <c r="P110" s="414">
        <f>'Actual MH (Non-CWP)'!BB73+'Actual MH (Non-CWP)'!BD73+'Actual MH (Non-CWP)'!BF73+'Actual MH (Non-CWP)'!BH73+'Actual MH (Non-CWP)'!BJ73+'Actual MH (Non-CWP)'!BL73</f>
        <v>0</v>
      </c>
      <c r="Q110" s="413">
        <f>'Actual MH (Non-CWP)'!BM73+'Actual MH (Non-CWP)'!BO73+'Actual MH (Non-CWP)'!BQ73+'Actual MH (Non-CWP)'!BS73+'Actual MH (Non-CWP)'!BU73+'Actual MH (Non-CWP)'!BW73</f>
        <v>0</v>
      </c>
      <c r="R110" s="414">
        <f>'Actual MH (Non-CWP)'!BN73+'Actual MH (Non-CWP)'!BP73+'Actual MH (Non-CWP)'!BR73+'Actual MH (Non-CWP)'!BT73+'Actual MH (Non-CWP)'!BV73+'Actual MH (Non-CWP)'!BX73</f>
        <v>0</v>
      </c>
      <c r="S110" s="413">
        <f>'Actual MH (Non-CWP)'!BY73+'Actual MH (Non-CWP)'!CA73+'Actual MH (Non-CWP)'!CC73+'Actual MH (Non-CWP)'!CE73+'Actual MH (Non-CWP)'!CG73+'Actual MH (Non-CWP)'!CI73</f>
        <v>0</v>
      </c>
      <c r="T110" s="414">
        <f>'Actual MH (Non-CWP)'!BZ73+'Actual MH (Non-CWP)'!CB73+'Actual MH (Non-CWP)'!CD73+'Actual MH (Non-CWP)'!CF73+'Actual MH (Non-CWP)'!CH73+'Actual MH (Non-CWP)'!CJ73</f>
        <v>0</v>
      </c>
      <c r="U110" s="416">
        <f t="shared" si="6"/>
        <v>0</v>
      </c>
      <c r="V110" s="416">
        <f>'Actual MH (Non-CWP)'!CW73</f>
        <v>0</v>
      </c>
    </row>
    <row r="111" spans="2:22">
      <c r="B111" s="271">
        <v>99</v>
      </c>
      <c r="D111" s="372"/>
      <c r="E111" s="683"/>
      <c r="F111" s="684"/>
      <c r="G111" s="413">
        <f>'Actual MH (Non-CWP)'!E74+'Actual MH (Non-CWP)'!G74+'Actual MH (Non-CWP)'!I74+'Actual MH (Non-CWP)'!K74+'Actual MH (Non-CWP)'!M74+'Actual MH (Non-CWP)'!O74</f>
        <v>0</v>
      </c>
      <c r="H111" s="414">
        <f>'Actual MH (Non-CWP)'!F74+'Actual MH (Non-CWP)'!H74+'Actual MH (Non-CWP)'!J74+'Actual MH (Non-CWP)'!L74+'Actual MH (Non-CWP)'!N74+'Actual MH (Non-CWP)'!P74</f>
        <v>0</v>
      </c>
      <c r="I111" s="413">
        <f>'Actual MH (Non-CWP)'!Q74+'Actual MH (Non-CWP)'!S74+'Actual MH (Non-CWP)'!U74+'Actual MH (Non-CWP)'!W74+'Actual MH (Non-CWP)'!Y74+'Actual MH (Non-CWP)'!AA74</f>
        <v>0</v>
      </c>
      <c r="J111" s="414">
        <f>'Actual MH (Non-CWP)'!R74+'Actual MH (Non-CWP)'!T74+'Actual MH (Non-CWP)'!V74+'Actual MH (Non-CWP)'!X74+'Actual MH (Non-CWP)'!Z74+'Actual MH (Non-CWP)'!AB74</f>
        <v>0</v>
      </c>
      <c r="K111" s="413">
        <f>'Actual MH (Non-CWP)'!AC74+'Actual MH (Non-CWP)'!AE74+'Actual MH (Non-CWP)'!AG74+'Actual MH (Non-CWP)'!AI74+'Actual MH (Non-CWP)'!AK74+'Actual MH (Non-CWP)'!AM74</f>
        <v>0</v>
      </c>
      <c r="L111" s="414">
        <f>'Actual MH (Non-CWP)'!AD74+'Actual MH (Non-CWP)'!AF74+'Actual MH (Non-CWP)'!AH74+'Actual MH (Non-CWP)'!AJ74+'Actual MH (Non-CWP)'!AL74+'Actual MH (Non-CWP)'!AN74</f>
        <v>0</v>
      </c>
      <c r="M111" s="413">
        <f>'Actual MH (Non-CWP)'!AO74+'Actual MH (Non-CWP)'!AQ74+'Actual MH (Non-CWP)'!AS74+'Actual MH (Non-CWP)'!AU74+'Actual MH (Non-CWP)'!AW74+'Actual MH (Non-CWP)'!AY74</f>
        <v>0</v>
      </c>
      <c r="N111" s="414">
        <f>'Actual MH (Non-CWP)'!AP74+'Actual MH (Non-CWP)'!AR74+'Actual MH (Non-CWP)'!AT74+'Actual MH (Non-CWP)'!AV74+'Actual MH (Non-CWP)'!AX74+'Actual MH (Non-CWP)'!AZ74</f>
        <v>0</v>
      </c>
      <c r="O111" s="413">
        <f>'Actual MH (Non-CWP)'!BA74+'Actual MH (Non-CWP)'!BC74+'Actual MH (Non-CWP)'!BE74+'Actual MH (Non-CWP)'!BG74+'Actual MH (Non-CWP)'!BI74+'Actual MH (Non-CWP)'!BK74</f>
        <v>0</v>
      </c>
      <c r="P111" s="414">
        <f>'Actual MH (Non-CWP)'!BB74+'Actual MH (Non-CWP)'!BD74+'Actual MH (Non-CWP)'!BF74+'Actual MH (Non-CWP)'!BH74+'Actual MH (Non-CWP)'!BJ74+'Actual MH (Non-CWP)'!BL74</f>
        <v>0</v>
      </c>
      <c r="Q111" s="413">
        <f>'Actual MH (Non-CWP)'!BM74+'Actual MH (Non-CWP)'!BO74+'Actual MH (Non-CWP)'!BQ74+'Actual MH (Non-CWP)'!BS74+'Actual MH (Non-CWP)'!BU74+'Actual MH (Non-CWP)'!BW74</f>
        <v>0</v>
      </c>
      <c r="R111" s="414">
        <f>'Actual MH (Non-CWP)'!BN74+'Actual MH (Non-CWP)'!BP74+'Actual MH (Non-CWP)'!BR74+'Actual MH (Non-CWP)'!BT74+'Actual MH (Non-CWP)'!BV74+'Actual MH (Non-CWP)'!BX74</f>
        <v>0</v>
      </c>
      <c r="S111" s="413">
        <f>'Actual MH (Non-CWP)'!BY74+'Actual MH (Non-CWP)'!CA74+'Actual MH (Non-CWP)'!CC74+'Actual MH (Non-CWP)'!CE74+'Actual MH (Non-CWP)'!CG74+'Actual MH (Non-CWP)'!CI74</f>
        <v>0</v>
      </c>
      <c r="T111" s="414">
        <f>'Actual MH (Non-CWP)'!BZ74+'Actual MH (Non-CWP)'!CB74+'Actual MH (Non-CWP)'!CD74+'Actual MH (Non-CWP)'!CF74+'Actual MH (Non-CWP)'!CH74+'Actual MH (Non-CWP)'!CJ74</f>
        <v>0</v>
      </c>
      <c r="U111" s="416">
        <f t="shared" si="6"/>
        <v>0</v>
      </c>
      <c r="V111" s="416">
        <f>'Actual MH (Non-CWP)'!CW74</f>
        <v>0</v>
      </c>
    </row>
    <row r="112" spans="2:22">
      <c r="B112" s="271">
        <v>99</v>
      </c>
      <c r="D112" s="372"/>
      <c r="E112" s="683"/>
      <c r="F112" s="684"/>
      <c r="G112" s="413">
        <f>'Actual MH (Non-CWP)'!E75+'Actual MH (Non-CWP)'!G75+'Actual MH (Non-CWP)'!I75+'Actual MH (Non-CWP)'!K75+'Actual MH (Non-CWP)'!M75+'Actual MH (Non-CWP)'!O75</f>
        <v>0</v>
      </c>
      <c r="H112" s="414">
        <f>'Actual MH (Non-CWP)'!F75+'Actual MH (Non-CWP)'!H75+'Actual MH (Non-CWP)'!J75+'Actual MH (Non-CWP)'!L75+'Actual MH (Non-CWP)'!N75+'Actual MH (Non-CWP)'!P75</f>
        <v>0</v>
      </c>
      <c r="I112" s="413">
        <f>'Actual MH (Non-CWP)'!Q75+'Actual MH (Non-CWP)'!S75+'Actual MH (Non-CWP)'!U75+'Actual MH (Non-CWP)'!W75+'Actual MH (Non-CWP)'!Y75+'Actual MH (Non-CWP)'!AA75</f>
        <v>0</v>
      </c>
      <c r="J112" s="414">
        <f>'Actual MH (Non-CWP)'!R75+'Actual MH (Non-CWP)'!T75+'Actual MH (Non-CWP)'!V75+'Actual MH (Non-CWP)'!X75+'Actual MH (Non-CWP)'!Z75+'Actual MH (Non-CWP)'!AB75</f>
        <v>0</v>
      </c>
      <c r="K112" s="413">
        <f>'Actual MH (Non-CWP)'!AC75+'Actual MH (Non-CWP)'!AE75+'Actual MH (Non-CWP)'!AG75+'Actual MH (Non-CWP)'!AI75+'Actual MH (Non-CWP)'!AK75+'Actual MH (Non-CWP)'!AM75</f>
        <v>0</v>
      </c>
      <c r="L112" s="414">
        <f>'Actual MH (Non-CWP)'!AD75+'Actual MH (Non-CWP)'!AF75+'Actual MH (Non-CWP)'!AH75+'Actual MH (Non-CWP)'!AJ75+'Actual MH (Non-CWP)'!AL75+'Actual MH (Non-CWP)'!AN75</f>
        <v>0</v>
      </c>
      <c r="M112" s="413">
        <f>'Actual MH (Non-CWP)'!AO75+'Actual MH (Non-CWP)'!AQ75+'Actual MH (Non-CWP)'!AS75+'Actual MH (Non-CWP)'!AU75+'Actual MH (Non-CWP)'!AW75+'Actual MH (Non-CWP)'!AY75</f>
        <v>0</v>
      </c>
      <c r="N112" s="414">
        <f>'Actual MH (Non-CWP)'!AP75+'Actual MH (Non-CWP)'!AR75+'Actual MH (Non-CWP)'!AT75+'Actual MH (Non-CWP)'!AV75+'Actual MH (Non-CWP)'!AX75+'Actual MH (Non-CWP)'!AZ75</f>
        <v>0</v>
      </c>
      <c r="O112" s="413">
        <f>'Actual MH (Non-CWP)'!BA75+'Actual MH (Non-CWP)'!BC75+'Actual MH (Non-CWP)'!BE75+'Actual MH (Non-CWP)'!BG75+'Actual MH (Non-CWP)'!BI75+'Actual MH (Non-CWP)'!BK75</f>
        <v>0</v>
      </c>
      <c r="P112" s="414">
        <f>'Actual MH (Non-CWP)'!BB75+'Actual MH (Non-CWP)'!BD75+'Actual MH (Non-CWP)'!BF75+'Actual MH (Non-CWP)'!BH75+'Actual MH (Non-CWP)'!BJ75+'Actual MH (Non-CWP)'!BL75</f>
        <v>0</v>
      </c>
      <c r="Q112" s="413">
        <f>'Actual MH (Non-CWP)'!BM75+'Actual MH (Non-CWP)'!BO75+'Actual MH (Non-CWP)'!BQ75+'Actual MH (Non-CWP)'!BS75+'Actual MH (Non-CWP)'!BU75+'Actual MH (Non-CWP)'!BW75</f>
        <v>0</v>
      </c>
      <c r="R112" s="414">
        <f>'Actual MH (Non-CWP)'!BN75+'Actual MH (Non-CWP)'!BP75+'Actual MH (Non-CWP)'!BR75+'Actual MH (Non-CWP)'!BT75+'Actual MH (Non-CWP)'!BV75+'Actual MH (Non-CWP)'!BX75</f>
        <v>0</v>
      </c>
      <c r="S112" s="413">
        <f>'Actual MH (Non-CWP)'!BY75+'Actual MH (Non-CWP)'!CA75+'Actual MH (Non-CWP)'!CC75+'Actual MH (Non-CWP)'!CE75+'Actual MH (Non-CWP)'!CG75+'Actual MH (Non-CWP)'!CI75</f>
        <v>0</v>
      </c>
      <c r="T112" s="414">
        <f>'Actual MH (Non-CWP)'!BZ75+'Actual MH (Non-CWP)'!CB75+'Actual MH (Non-CWP)'!CD75+'Actual MH (Non-CWP)'!CF75+'Actual MH (Non-CWP)'!CH75+'Actual MH (Non-CWP)'!CJ75</f>
        <v>0</v>
      </c>
      <c r="U112" s="416">
        <f t="shared" si="6"/>
        <v>0</v>
      </c>
      <c r="V112" s="416">
        <f>'Actual MH (Non-CWP)'!CW75</f>
        <v>0</v>
      </c>
    </row>
    <row r="113" spans="2:22">
      <c r="B113" s="271">
        <v>100</v>
      </c>
      <c r="D113" s="372" t="s">
        <v>461</v>
      </c>
      <c r="E113" s="683" t="s">
        <v>122</v>
      </c>
      <c r="F113" s="684"/>
      <c r="G113" s="413">
        <f>'Actual MH (Non-CWP)'!E76+'Actual MH (Non-CWP)'!G76+'Actual MH (Non-CWP)'!I76+'Actual MH (Non-CWP)'!K76+'Actual MH (Non-CWP)'!M76+'Actual MH (Non-CWP)'!O76</f>
        <v>0</v>
      </c>
      <c r="H113" s="414">
        <f>'Actual MH (Non-CWP)'!F76+'Actual MH (Non-CWP)'!H76+'Actual MH (Non-CWP)'!J76+'Actual MH (Non-CWP)'!L76+'Actual MH (Non-CWP)'!N76+'Actual MH (Non-CWP)'!P76</f>
        <v>0</v>
      </c>
      <c r="I113" s="413">
        <f>'Actual MH (Non-CWP)'!Q76+'Actual MH (Non-CWP)'!S76+'Actual MH (Non-CWP)'!U76+'Actual MH (Non-CWP)'!W76+'Actual MH (Non-CWP)'!Y76+'Actual MH (Non-CWP)'!AA76</f>
        <v>0</v>
      </c>
      <c r="J113" s="414">
        <f>'Actual MH (Non-CWP)'!R76+'Actual MH (Non-CWP)'!T76+'Actual MH (Non-CWP)'!V76+'Actual MH (Non-CWP)'!X76+'Actual MH (Non-CWP)'!Z76+'Actual MH (Non-CWP)'!AB76</f>
        <v>0</v>
      </c>
      <c r="K113" s="413">
        <f>'Actual MH (Non-CWP)'!AC76+'Actual MH (Non-CWP)'!AE76+'Actual MH (Non-CWP)'!AG76+'Actual MH (Non-CWP)'!AI76+'Actual MH (Non-CWP)'!AK76+'Actual MH (Non-CWP)'!AM76</f>
        <v>0</v>
      </c>
      <c r="L113" s="414">
        <f>'Actual MH (Non-CWP)'!AD76+'Actual MH (Non-CWP)'!AF76+'Actual MH (Non-CWP)'!AH76+'Actual MH (Non-CWP)'!AJ76+'Actual MH (Non-CWP)'!AL76+'Actual MH (Non-CWP)'!AN76</f>
        <v>0</v>
      </c>
      <c r="M113" s="413">
        <f>'Actual MH (Non-CWP)'!AO76+'Actual MH (Non-CWP)'!AQ76+'Actual MH (Non-CWP)'!AS76+'Actual MH (Non-CWP)'!AU76+'Actual MH (Non-CWP)'!AW76+'Actual MH (Non-CWP)'!AY76</f>
        <v>0</v>
      </c>
      <c r="N113" s="414">
        <f>'Actual MH (Non-CWP)'!AP76+'Actual MH (Non-CWP)'!AR76+'Actual MH (Non-CWP)'!AT76+'Actual MH (Non-CWP)'!AV76+'Actual MH (Non-CWP)'!AX76+'Actual MH (Non-CWP)'!AZ76</f>
        <v>0</v>
      </c>
      <c r="O113" s="413">
        <f>'Actual MH (Non-CWP)'!BA76+'Actual MH (Non-CWP)'!BC76+'Actual MH (Non-CWP)'!BE76+'Actual MH (Non-CWP)'!BG76+'Actual MH (Non-CWP)'!BI76+'Actual MH (Non-CWP)'!BK76</f>
        <v>0</v>
      </c>
      <c r="P113" s="414">
        <f>'Actual MH (Non-CWP)'!BB76+'Actual MH (Non-CWP)'!BD76+'Actual MH (Non-CWP)'!BF76+'Actual MH (Non-CWP)'!BH76+'Actual MH (Non-CWP)'!BJ76+'Actual MH (Non-CWP)'!BL76</f>
        <v>0</v>
      </c>
      <c r="Q113" s="413">
        <f>'Actual MH (Non-CWP)'!BM76+'Actual MH (Non-CWP)'!BO76+'Actual MH (Non-CWP)'!BQ76+'Actual MH (Non-CWP)'!BS76+'Actual MH (Non-CWP)'!BU76+'Actual MH (Non-CWP)'!BW76</f>
        <v>0</v>
      </c>
      <c r="R113" s="414">
        <f>'Actual MH (Non-CWP)'!BN76+'Actual MH (Non-CWP)'!BP76+'Actual MH (Non-CWP)'!BR76+'Actual MH (Non-CWP)'!BT76+'Actual MH (Non-CWP)'!BV76+'Actual MH (Non-CWP)'!BX76</f>
        <v>0</v>
      </c>
      <c r="S113" s="413">
        <f>'Actual MH (Non-CWP)'!BY76+'Actual MH (Non-CWP)'!CA76+'Actual MH (Non-CWP)'!CC76+'Actual MH (Non-CWP)'!CE76+'Actual MH (Non-CWP)'!CG76+'Actual MH (Non-CWP)'!CI76</f>
        <v>0</v>
      </c>
      <c r="T113" s="414">
        <f>'Actual MH (Non-CWP)'!BZ76+'Actual MH (Non-CWP)'!CB76+'Actual MH (Non-CWP)'!CD76+'Actual MH (Non-CWP)'!CF76+'Actual MH (Non-CWP)'!CH76+'Actual MH (Non-CWP)'!CJ76</f>
        <v>0</v>
      </c>
      <c r="U113" s="416">
        <f t="shared" si="6"/>
        <v>0</v>
      </c>
      <c r="V113" s="416">
        <f>'Actual MH (Non-CWP)'!CW76</f>
        <v>0</v>
      </c>
    </row>
    <row r="114" spans="2:22">
      <c r="B114" s="271">
        <v>100</v>
      </c>
      <c r="D114" s="372" t="s">
        <v>462</v>
      </c>
      <c r="E114" s="683" t="s">
        <v>335</v>
      </c>
      <c r="F114" s="684"/>
      <c r="G114" s="413">
        <f>'Actual MH (Non-CWP)'!E77+'Actual MH (Non-CWP)'!G77+'Actual MH (Non-CWP)'!I77+'Actual MH (Non-CWP)'!K77+'Actual MH (Non-CWP)'!M77+'Actual MH (Non-CWP)'!O77</f>
        <v>0</v>
      </c>
      <c r="H114" s="414">
        <f>'Actual MH (Non-CWP)'!F77+'Actual MH (Non-CWP)'!H77+'Actual MH (Non-CWP)'!J77+'Actual MH (Non-CWP)'!L77+'Actual MH (Non-CWP)'!N77+'Actual MH (Non-CWP)'!P77</f>
        <v>0</v>
      </c>
      <c r="I114" s="413">
        <f>'Actual MH (Non-CWP)'!Q77+'Actual MH (Non-CWP)'!S77+'Actual MH (Non-CWP)'!U77+'Actual MH (Non-CWP)'!W77+'Actual MH (Non-CWP)'!Y77+'Actual MH (Non-CWP)'!AA77</f>
        <v>0</v>
      </c>
      <c r="J114" s="414">
        <f>'Actual MH (Non-CWP)'!R77+'Actual MH (Non-CWP)'!T77+'Actual MH (Non-CWP)'!V77+'Actual MH (Non-CWP)'!X77+'Actual MH (Non-CWP)'!Z77+'Actual MH (Non-CWP)'!AB77</f>
        <v>0</v>
      </c>
      <c r="K114" s="413">
        <f>'Actual MH (Non-CWP)'!AC77+'Actual MH (Non-CWP)'!AE77+'Actual MH (Non-CWP)'!AG77+'Actual MH (Non-CWP)'!AI77+'Actual MH (Non-CWP)'!AK77+'Actual MH (Non-CWP)'!AM77</f>
        <v>0</v>
      </c>
      <c r="L114" s="414">
        <f>'Actual MH (Non-CWP)'!AD77+'Actual MH (Non-CWP)'!AF77+'Actual MH (Non-CWP)'!AH77+'Actual MH (Non-CWP)'!AJ77+'Actual MH (Non-CWP)'!AL77+'Actual MH (Non-CWP)'!AN77</f>
        <v>0</v>
      </c>
      <c r="M114" s="413">
        <f>'Actual MH (Non-CWP)'!AO77+'Actual MH (Non-CWP)'!AQ77+'Actual MH (Non-CWP)'!AS77+'Actual MH (Non-CWP)'!AU77+'Actual MH (Non-CWP)'!AW77+'Actual MH (Non-CWP)'!AY77</f>
        <v>0</v>
      </c>
      <c r="N114" s="414">
        <f>'Actual MH (Non-CWP)'!AP77+'Actual MH (Non-CWP)'!AR77+'Actual MH (Non-CWP)'!AT77+'Actual MH (Non-CWP)'!AV77+'Actual MH (Non-CWP)'!AX77+'Actual MH (Non-CWP)'!AZ77</f>
        <v>0</v>
      </c>
      <c r="O114" s="413">
        <f>'Actual MH (Non-CWP)'!BA77+'Actual MH (Non-CWP)'!BC77+'Actual MH (Non-CWP)'!BE77+'Actual MH (Non-CWP)'!BG77+'Actual MH (Non-CWP)'!BI77+'Actual MH (Non-CWP)'!BK77</f>
        <v>0</v>
      </c>
      <c r="P114" s="414">
        <f>'Actual MH (Non-CWP)'!BB77+'Actual MH (Non-CWP)'!BD77+'Actual MH (Non-CWP)'!BF77+'Actual MH (Non-CWP)'!BH77+'Actual MH (Non-CWP)'!BJ77+'Actual MH (Non-CWP)'!BL77</f>
        <v>0</v>
      </c>
      <c r="Q114" s="413">
        <f>'Actual MH (Non-CWP)'!BM77+'Actual MH (Non-CWP)'!BO77+'Actual MH (Non-CWP)'!BQ77+'Actual MH (Non-CWP)'!BS77+'Actual MH (Non-CWP)'!BU77+'Actual MH (Non-CWP)'!BW77</f>
        <v>0</v>
      </c>
      <c r="R114" s="414">
        <f>'Actual MH (Non-CWP)'!BN77+'Actual MH (Non-CWP)'!BP77+'Actual MH (Non-CWP)'!BR77+'Actual MH (Non-CWP)'!BT77+'Actual MH (Non-CWP)'!BV77+'Actual MH (Non-CWP)'!BX77</f>
        <v>0</v>
      </c>
      <c r="S114" s="413">
        <f>'Actual MH (Non-CWP)'!BY77+'Actual MH (Non-CWP)'!CA77+'Actual MH (Non-CWP)'!CC77+'Actual MH (Non-CWP)'!CE77+'Actual MH (Non-CWP)'!CG77+'Actual MH (Non-CWP)'!CI77</f>
        <v>0</v>
      </c>
      <c r="T114" s="414">
        <f>'Actual MH (Non-CWP)'!BZ77+'Actual MH (Non-CWP)'!CB77+'Actual MH (Non-CWP)'!CD77+'Actual MH (Non-CWP)'!CF77+'Actual MH (Non-CWP)'!CH77+'Actual MH (Non-CWP)'!CJ77</f>
        <v>0</v>
      </c>
      <c r="U114" s="416">
        <f t="shared" si="6"/>
        <v>0</v>
      </c>
      <c r="V114" s="416">
        <f>'Actual MH (Non-CWP)'!CW77</f>
        <v>0</v>
      </c>
    </row>
    <row r="115" spans="2:22">
      <c r="B115" s="271">
        <v>100</v>
      </c>
      <c r="D115" s="372" t="s">
        <v>463</v>
      </c>
      <c r="E115" s="683" t="s">
        <v>334</v>
      </c>
      <c r="F115" s="684"/>
      <c r="G115" s="413">
        <f>'Actual MH (Non-CWP)'!E78+'Actual MH (Non-CWP)'!G78+'Actual MH (Non-CWP)'!I78+'Actual MH (Non-CWP)'!K78+'Actual MH (Non-CWP)'!M78+'Actual MH (Non-CWP)'!O78</f>
        <v>0</v>
      </c>
      <c r="H115" s="414">
        <f>'Actual MH (Non-CWP)'!F78+'Actual MH (Non-CWP)'!H78+'Actual MH (Non-CWP)'!J78+'Actual MH (Non-CWP)'!L78+'Actual MH (Non-CWP)'!N78+'Actual MH (Non-CWP)'!P78</f>
        <v>0</v>
      </c>
      <c r="I115" s="413">
        <f>'Actual MH (Non-CWP)'!Q78+'Actual MH (Non-CWP)'!S78+'Actual MH (Non-CWP)'!U78+'Actual MH (Non-CWP)'!W78+'Actual MH (Non-CWP)'!Y78+'Actual MH (Non-CWP)'!AA78</f>
        <v>0</v>
      </c>
      <c r="J115" s="414">
        <f>'Actual MH (Non-CWP)'!R78+'Actual MH (Non-CWP)'!T78+'Actual MH (Non-CWP)'!V78+'Actual MH (Non-CWP)'!X78+'Actual MH (Non-CWP)'!Z78+'Actual MH (Non-CWP)'!AB78</f>
        <v>0</v>
      </c>
      <c r="K115" s="413">
        <f>'Actual MH (Non-CWP)'!AC78+'Actual MH (Non-CWP)'!AE78+'Actual MH (Non-CWP)'!AG78+'Actual MH (Non-CWP)'!AI78+'Actual MH (Non-CWP)'!AK78+'Actual MH (Non-CWP)'!AM78</f>
        <v>0</v>
      </c>
      <c r="L115" s="414">
        <f>'Actual MH (Non-CWP)'!AD78+'Actual MH (Non-CWP)'!AF78+'Actual MH (Non-CWP)'!AH78+'Actual MH (Non-CWP)'!AJ78+'Actual MH (Non-CWP)'!AL78+'Actual MH (Non-CWP)'!AN78</f>
        <v>0</v>
      </c>
      <c r="M115" s="413">
        <f>'Actual MH (Non-CWP)'!AO78+'Actual MH (Non-CWP)'!AQ78+'Actual MH (Non-CWP)'!AS78+'Actual MH (Non-CWP)'!AU78+'Actual MH (Non-CWP)'!AW78+'Actual MH (Non-CWP)'!AY78</f>
        <v>0</v>
      </c>
      <c r="N115" s="414">
        <f>'Actual MH (Non-CWP)'!AP78+'Actual MH (Non-CWP)'!AR78+'Actual MH (Non-CWP)'!AT78+'Actual MH (Non-CWP)'!AV78+'Actual MH (Non-CWP)'!AX78+'Actual MH (Non-CWP)'!AZ78</f>
        <v>0</v>
      </c>
      <c r="O115" s="413">
        <f>'Actual MH (Non-CWP)'!BA78+'Actual MH (Non-CWP)'!BC78+'Actual MH (Non-CWP)'!BE78+'Actual MH (Non-CWP)'!BG78+'Actual MH (Non-CWP)'!BI78+'Actual MH (Non-CWP)'!BK78</f>
        <v>0</v>
      </c>
      <c r="P115" s="414">
        <f>'Actual MH (Non-CWP)'!BB78+'Actual MH (Non-CWP)'!BD78+'Actual MH (Non-CWP)'!BF78+'Actual MH (Non-CWP)'!BH78+'Actual MH (Non-CWP)'!BJ78+'Actual MH (Non-CWP)'!BL78</f>
        <v>0</v>
      </c>
      <c r="Q115" s="413">
        <f>'Actual MH (Non-CWP)'!BM78+'Actual MH (Non-CWP)'!BO78+'Actual MH (Non-CWP)'!BQ78+'Actual MH (Non-CWP)'!BS78+'Actual MH (Non-CWP)'!BU78+'Actual MH (Non-CWP)'!BW78</f>
        <v>0</v>
      </c>
      <c r="R115" s="414">
        <f>'Actual MH (Non-CWP)'!BN78+'Actual MH (Non-CWP)'!BP78+'Actual MH (Non-CWP)'!BR78+'Actual MH (Non-CWP)'!BT78+'Actual MH (Non-CWP)'!BV78+'Actual MH (Non-CWP)'!BX78</f>
        <v>0</v>
      </c>
      <c r="S115" s="413">
        <f>'Actual MH (Non-CWP)'!BY78+'Actual MH (Non-CWP)'!CA78+'Actual MH (Non-CWP)'!CC78+'Actual MH (Non-CWP)'!CE78+'Actual MH (Non-CWP)'!CG78+'Actual MH (Non-CWP)'!CI78</f>
        <v>0</v>
      </c>
      <c r="T115" s="414">
        <f>'Actual MH (Non-CWP)'!BZ78+'Actual MH (Non-CWP)'!CB78+'Actual MH (Non-CWP)'!CD78+'Actual MH (Non-CWP)'!CF78+'Actual MH (Non-CWP)'!CH78+'Actual MH (Non-CWP)'!CJ78</f>
        <v>0</v>
      </c>
      <c r="U115" s="416">
        <f t="shared" si="6"/>
        <v>0</v>
      </c>
      <c r="V115" s="416">
        <f>'Actual MH (Non-CWP)'!CW78</f>
        <v>0</v>
      </c>
    </row>
    <row r="116" spans="2:22">
      <c r="B116" s="271">
        <v>100</v>
      </c>
      <c r="D116" s="372" t="s">
        <v>399</v>
      </c>
      <c r="E116" s="683" t="s">
        <v>416</v>
      </c>
      <c r="F116" s="684"/>
      <c r="G116" s="413">
        <f>'Actual MH (Non-CWP)'!E79+'Actual MH (Non-CWP)'!G79+'Actual MH (Non-CWP)'!I79+'Actual MH (Non-CWP)'!K79+'Actual MH (Non-CWP)'!M79+'Actual MH (Non-CWP)'!O79</f>
        <v>0</v>
      </c>
      <c r="H116" s="414">
        <f>'Actual MH (Non-CWP)'!F79+'Actual MH (Non-CWP)'!H79+'Actual MH (Non-CWP)'!J79+'Actual MH (Non-CWP)'!L79+'Actual MH (Non-CWP)'!N79+'Actual MH (Non-CWP)'!P79</f>
        <v>0</v>
      </c>
      <c r="I116" s="413">
        <f>'Actual MH (Non-CWP)'!Q79+'Actual MH (Non-CWP)'!S79+'Actual MH (Non-CWP)'!U79+'Actual MH (Non-CWP)'!W79+'Actual MH (Non-CWP)'!Y79+'Actual MH (Non-CWP)'!AA79</f>
        <v>0</v>
      </c>
      <c r="J116" s="414">
        <f>'Actual MH (Non-CWP)'!R79+'Actual MH (Non-CWP)'!T79+'Actual MH (Non-CWP)'!V79+'Actual MH (Non-CWP)'!X79+'Actual MH (Non-CWP)'!Z79+'Actual MH (Non-CWP)'!AB79</f>
        <v>0</v>
      </c>
      <c r="K116" s="413">
        <f>'Actual MH (Non-CWP)'!AC79+'Actual MH (Non-CWP)'!AE79+'Actual MH (Non-CWP)'!AG79+'Actual MH (Non-CWP)'!AI79+'Actual MH (Non-CWP)'!AK79+'Actual MH (Non-CWP)'!AM79</f>
        <v>0</v>
      </c>
      <c r="L116" s="414">
        <f>'Actual MH (Non-CWP)'!AD79+'Actual MH (Non-CWP)'!AF79+'Actual MH (Non-CWP)'!AH79+'Actual MH (Non-CWP)'!AJ79+'Actual MH (Non-CWP)'!AL79+'Actual MH (Non-CWP)'!AN79</f>
        <v>0</v>
      </c>
      <c r="M116" s="413">
        <f>'Actual MH (Non-CWP)'!AO79+'Actual MH (Non-CWP)'!AQ79+'Actual MH (Non-CWP)'!AS79+'Actual MH (Non-CWP)'!AU79+'Actual MH (Non-CWP)'!AW79+'Actual MH (Non-CWP)'!AY79</f>
        <v>0</v>
      </c>
      <c r="N116" s="414">
        <f>'Actual MH (Non-CWP)'!AP79+'Actual MH (Non-CWP)'!AR79+'Actual MH (Non-CWP)'!AT79+'Actual MH (Non-CWP)'!AV79+'Actual MH (Non-CWP)'!AX79+'Actual MH (Non-CWP)'!AZ79</f>
        <v>0</v>
      </c>
      <c r="O116" s="413">
        <f>'Actual MH (Non-CWP)'!BA79+'Actual MH (Non-CWP)'!BC79+'Actual MH (Non-CWP)'!BE79+'Actual MH (Non-CWP)'!BG79+'Actual MH (Non-CWP)'!BI79+'Actual MH (Non-CWP)'!BK79</f>
        <v>0</v>
      </c>
      <c r="P116" s="414">
        <f>'Actual MH (Non-CWP)'!BB79+'Actual MH (Non-CWP)'!BD79+'Actual MH (Non-CWP)'!BF79+'Actual MH (Non-CWP)'!BH79+'Actual MH (Non-CWP)'!BJ79+'Actual MH (Non-CWP)'!BL79</f>
        <v>0</v>
      </c>
      <c r="Q116" s="413">
        <f>'Actual MH (Non-CWP)'!BM79+'Actual MH (Non-CWP)'!BO79+'Actual MH (Non-CWP)'!BQ79+'Actual MH (Non-CWP)'!BS79+'Actual MH (Non-CWP)'!BU79+'Actual MH (Non-CWP)'!BW79</f>
        <v>0</v>
      </c>
      <c r="R116" s="414">
        <f>'Actual MH (Non-CWP)'!BN79+'Actual MH (Non-CWP)'!BP79+'Actual MH (Non-CWP)'!BR79+'Actual MH (Non-CWP)'!BT79+'Actual MH (Non-CWP)'!BV79+'Actual MH (Non-CWP)'!BX79</f>
        <v>0</v>
      </c>
      <c r="S116" s="413">
        <f>'Actual MH (Non-CWP)'!BY79+'Actual MH (Non-CWP)'!CA79+'Actual MH (Non-CWP)'!CC79+'Actual MH (Non-CWP)'!CE79+'Actual MH (Non-CWP)'!CG79+'Actual MH (Non-CWP)'!CI79</f>
        <v>0</v>
      </c>
      <c r="T116" s="414">
        <f>'Actual MH (Non-CWP)'!BZ79+'Actual MH (Non-CWP)'!CB79+'Actual MH (Non-CWP)'!CD79+'Actual MH (Non-CWP)'!CF79+'Actual MH (Non-CWP)'!CH79+'Actual MH (Non-CWP)'!CJ79</f>
        <v>0</v>
      </c>
      <c r="U116" s="416">
        <f t="shared" si="6"/>
        <v>0</v>
      </c>
      <c r="V116" s="416">
        <f>'Actual MH (Non-CWP)'!CW79</f>
        <v>0</v>
      </c>
    </row>
    <row r="117" spans="2:22">
      <c r="B117" s="271">
        <v>100</v>
      </c>
      <c r="D117" s="372" t="s">
        <v>399</v>
      </c>
      <c r="E117" s="683" t="s">
        <v>417</v>
      </c>
      <c r="F117" s="684"/>
      <c r="G117" s="413">
        <f>'Actual MH (Non-CWP)'!E80+'Actual MH (Non-CWP)'!G80+'Actual MH (Non-CWP)'!I80+'Actual MH (Non-CWP)'!K80+'Actual MH (Non-CWP)'!M80+'Actual MH (Non-CWP)'!O80</f>
        <v>0</v>
      </c>
      <c r="H117" s="414">
        <f>'Actual MH (Non-CWP)'!F80+'Actual MH (Non-CWP)'!H80+'Actual MH (Non-CWP)'!J80+'Actual MH (Non-CWP)'!L80+'Actual MH (Non-CWP)'!N80+'Actual MH (Non-CWP)'!P80</f>
        <v>0</v>
      </c>
      <c r="I117" s="413">
        <f>'Actual MH (Non-CWP)'!Q80+'Actual MH (Non-CWP)'!S80+'Actual MH (Non-CWP)'!U80+'Actual MH (Non-CWP)'!W80+'Actual MH (Non-CWP)'!Y80+'Actual MH (Non-CWP)'!AA80</f>
        <v>0</v>
      </c>
      <c r="J117" s="414">
        <f>'Actual MH (Non-CWP)'!R80+'Actual MH (Non-CWP)'!T80+'Actual MH (Non-CWP)'!V80+'Actual MH (Non-CWP)'!X80+'Actual MH (Non-CWP)'!Z80+'Actual MH (Non-CWP)'!AB80</f>
        <v>0</v>
      </c>
      <c r="K117" s="413">
        <f>'Actual MH (Non-CWP)'!AC80+'Actual MH (Non-CWP)'!AE80+'Actual MH (Non-CWP)'!AG80+'Actual MH (Non-CWP)'!AI80+'Actual MH (Non-CWP)'!AK80+'Actual MH (Non-CWP)'!AM80</f>
        <v>0</v>
      </c>
      <c r="L117" s="414">
        <f>'Actual MH (Non-CWP)'!AD80+'Actual MH (Non-CWP)'!AF80+'Actual MH (Non-CWP)'!AH80+'Actual MH (Non-CWP)'!AJ80+'Actual MH (Non-CWP)'!AL80+'Actual MH (Non-CWP)'!AN80</f>
        <v>0</v>
      </c>
      <c r="M117" s="413">
        <f>'Actual MH (Non-CWP)'!AO80+'Actual MH (Non-CWP)'!AQ80+'Actual MH (Non-CWP)'!AS80+'Actual MH (Non-CWP)'!AU80+'Actual MH (Non-CWP)'!AW80+'Actual MH (Non-CWP)'!AY80</f>
        <v>0</v>
      </c>
      <c r="N117" s="414">
        <f>'Actual MH (Non-CWP)'!AP80+'Actual MH (Non-CWP)'!AR80+'Actual MH (Non-CWP)'!AT80+'Actual MH (Non-CWP)'!AV80+'Actual MH (Non-CWP)'!AX80+'Actual MH (Non-CWP)'!AZ80</f>
        <v>0</v>
      </c>
      <c r="O117" s="413">
        <f>'Actual MH (Non-CWP)'!BA80+'Actual MH (Non-CWP)'!BC80+'Actual MH (Non-CWP)'!BE80+'Actual MH (Non-CWP)'!BG80+'Actual MH (Non-CWP)'!BI80+'Actual MH (Non-CWP)'!BK80</f>
        <v>0</v>
      </c>
      <c r="P117" s="414">
        <f>'Actual MH (Non-CWP)'!BB80+'Actual MH (Non-CWP)'!BD80+'Actual MH (Non-CWP)'!BF80+'Actual MH (Non-CWP)'!BH80+'Actual MH (Non-CWP)'!BJ80+'Actual MH (Non-CWP)'!BL80</f>
        <v>0</v>
      </c>
      <c r="Q117" s="413">
        <f>'Actual MH (Non-CWP)'!BM80+'Actual MH (Non-CWP)'!BO80+'Actual MH (Non-CWP)'!BQ80+'Actual MH (Non-CWP)'!BS80+'Actual MH (Non-CWP)'!BU80+'Actual MH (Non-CWP)'!BW80</f>
        <v>0</v>
      </c>
      <c r="R117" s="414">
        <f>'Actual MH (Non-CWP)'!BN80+'Actual MH (Non-CWP)'!BP80+'Actual MH (Non-CWP)'!BR80+'Actual MH (Non-CWP)'!BT80+'Actual MH (Non-CWP)'!BV80+'Actual MH (Non-CWP)'!BX80</f>
        <v>0</v>
      </c>
      <c r="S117" s="413">
        <f>'Actual MH (Non-CWP)'!BY80+'Actual MH (Non-CWP)'!CA80+'Actual MH (Non-CWP)'!CC80+'Actual MH (Non-CWP)'!CE80+'Actual MH (Non-CWP)'!CG80+'Actual MH (Non-CWP)'!CI80</f>
        <v>0</v>
      </c>
      <c r="T117" s="414">
        <f>'Actual MH (Non-CWP)'!BZ80+'Actual MH (Non-CWP)'!CB80+'Actual MH (Non-CWP)'!CD80+'Actual MH (Non-CWP)'!CF80+'Actual MH (Non-CWP)'!CH80+'Actual MH (Non-CWP)'!CJ80</f>
        <v>0</v>
      </c>
      <c r="U117" s="416">
        <f t="shared" si="6"/>
        <v>0</v>
      </c>
      <c r="V117" s="416">
        <f>'Actual MH (Non-CWP)'!CW80</f>
        <v>0</v>
      </c>
    </row>
    <row r="118" spans="2:22">
      <c r="B118" s="271">
        <v>100</v>
      </c>
      <c r="D118" s="372" t="s">
        <v>399</v>
      </c>
      <c r="E118" s="683" t="s">
        <v>427</v>
      </c>
      <c r="F118" s="684"/>
      <c r="G118" s="413">
        <f>'Actual MH (Non-CWP)'!E81+'Actual MH (Non-CWP)'!G81+'Actual MH (Non-CWP)'!I81+'Actual MH (Non-CWP)'!K81+'Actual MH (Non-CWP)'!M81+'Actual MH (Non-CWP)'!O81</f>
        <v>0</v>
      </c>
      <c r="H118" s="414">
        <f>'Actual MH (Non-CWP)'!F81+'Actual MH (Non-CWP)'!H81+'Actual MH (Non-CWP)'!J81+'Actual MH (Non-CWP)'!L81+'Actual MH (Non-CWP)'!N81+'Actual MH (Non-CWP)'!P81</f>
        <v>0</v>
      </c>
      <c r="I118" s="413">
        <f>'Actual MH (Non-CWP)'!Q81+'Actual MH (Non-CWP)'!S81+'Actual MH (Non-CWP)'!U81+'Actual MH (Non-CWP)'!W81+'Actual MH (Non-CWP)'!Y81+'Actual MH (Non-CWP)'!AA81</f>
        <v>0</v>
      </c>
      <c r="J118" s="414">
        <f>'Actual MH (Non-CWP)'!R81+'Actual MH (Non-CWP)'!T81+'Actual MH (Non-CWP)'!V81+'Actual MH (Non-CWP)'!X81+'Actual MH (Non-CWP)'!Z81+'Actual MH (Non-CWP)'!AB81</f>
        <v>0</v>
      </c>
      <c r="K118" s="413">
        <f>'Actual MH (Non-CWP)'!AC81+'Actual MH (Non-CWP)'!AE81+'Actual MH (Non-CWP)'!AG81+'Actual MH (Non-CWP)'!AI81+'Actual MH (Non-CWP)'!AK81+'Actual MH (Non-CWP)'!AM81</f>
        <v>0</v>
      </c>
      <c r="L118" s="414">
        <f>'Actual MH (Non-CWP)'!AD81+'Actual MH (Non-CWP)'!AF81+'Actual MH (Non-CWP)'!AH81+'Actual MH (Non-CWP)'!AJ81+'Actual MH (Non-CWP)'!AL81+'Actual MH (Non-CWP)'!AN81</f>
        <v>0</v>
      </c>
      <c r="M118" s="413">
        <f>'Actual MH (Non-CWP)'!AO81+'Actual MH (Non-CWP)'!AQ81+'Actual MH (Non-CWP)'!AS81+'Actual MH (Non-CWP)'!AU81+'Actual MH (Non-CWP)'!AW81+'Actual MH (Non-CWP)'!AY81</f>
        <v>0</v>
      </c>
      <c r="N118" s="414">
        <f>'Actual MH (Non-CWP)'!AP81+'Actual MH (Non-CWP)'!AR81+'Actual MH (Non-CWP)'!AT81+'Actual MH (Non-CWP)'!AV81+'Actual MH (Non-CWP)'!AX81+'Actual MH (Non-CWP)'!AZ81</f>
        <v>0</v>
      </c>
      <c r="O118" s="413">
        <f>'Actual MH (Non-CWP)'!BA81+'Actual MH (Non-CWP)'!BC81+'Actual MH (Non-CWP)'!BE81+'Actual MH (Non-CWP)'!BG81+'Actual MH (Non-CWP)'!BI81+'Actual MH (Non-CWP)'!BK81</f>
        <v>0</v>
      </c>
      <c r="P118" s="414">
        <f>'Actual MH (Non-CWP)'!BB81+'Actual MH (Non-CWP)'!BD81+'Actual MH (Non-CWP)'!BF81+'Actual MH (Non-CWP)'!BH81+'Actual MH (Non-CWP)'!BJ81+'Actual MH (Non-CWP)'!BL81</f>
        <v>0</v>
      </c>
      <c r="Q118" s="413">
        <f>'Actual MH (Non-CWP)'!BM81+'Actual MH (Non-CWP)'!BO81+'Actual MH (Non-CWP)'!BQ81+'Actual MH (Non-CWP)'!BS81+'Actual MH (Non-CWP)'!BU81+'Actual MH (Non-CWP)'!BW81</f>
        <v>0</v>
      </c>
      <c r="R118" s="414">
        <f>'Actual MH (Non-CWP)'!BN81+'Actual MH (Non-CWP)'!BP81+'Actual MH (Non-CWP)'!BR81+'Actual MH (Non-CWP)'!BT81+'Actual MH (Non-CWP)'!BV81+'Actual MH (Non-CWP)'!BX81</f>
        <v>0</v>
      </c>
      <c r="S118" s="413">
        <f>'Actual MH (Non-CWP)'!BY81+'Actual MH (Non-CWP)'!CA81+'Actual MH (Non-CWP)'!CC81+'Actual MH (Non-CWP)'!CE81+'Actual MH (Non-CWP)'!CG81+'Actual MH (Non-CWP)'!CI81</f>
        <v>0</v>
      </c>
      <c r="T118" s="414">
        <f>'Actual MH (Non-CWP)'!BZ81+'Actual MH (Non-CWP)'!CB81+'Actual MH (Non-CWP)'!CD81+'Actual MH (Non-CWP)'!CF81+'Actual MH (Non-CWP)'!CH81+'Actual MH (Non-CWP)'!CJ81</f>
        <v>0</v>
      </c>
      <c r="U118" s="416">
        <f t="shared" si="6"/>
        <v>0</v>
      </c>
      <c r="V118" s="416">
        <f>'Actual MH (Non-CWP)'!CW81</f>
        <v>0</v>
      </c>
    </row>
    <row r="119" spans="2:22">
      <c r="B119" s="271">
        <v>100</v>
      </c>
      <c r="D119" s="372"/>
      <c r="E119" s="683"/>
      <c r="F119" s="684"/>
      <c r="G119" s="413">
        <f>'Actual MH (Non-CWP)'!E82+'Actual MH (Non-CWP)'!G82+'Actual MH (Non-CWP)'!I82+'Actual MH (Non-CWP)'!K82+'Actual MH (Non-CWP)'!M82+'Actual MH (Non-CWP)'!O82</f>
        <v>0</v>
      </c>
      <c r="H119" s="414">
        <f>'Actual MH (Non-CWP)'!F82+'Actual MH (Non-CWP)'!H82+'Actual MH (Non-CWP)'!J82+'Actual MH (Non-CWP)'!L82+'Actual MH (Non-CWP)'!N82+'Actual MH (Non-CWP)'!P82</f>
        <v>0</v>
      </c>
      <c r="I119" s="413">
        <f>'Actual MH (Non-CWP)'!Q82+'Actual MH (Non-CWP)'!S82+'Actual MH (Non-CWP)'!U82+'Actual MH (Non-CWP)'!W82+'Actual MH (Non-CWP)'!Y82+'Actual MH (Non-CWP)'!AA82</f>
        <v>0</v>
      </c>
      <c r="J119" s="414">
        <f>'Actual MH (Non-CWP)'!R82+'Actual MH (Non-CWP)'!T82+'Actual MH (Non-CWP)'!V82+'Actual MH (Non-CWP)'!X82+'Actual MH (Non-CWP)'!Z82+'Actual MH (Non-CWP)'!AB82</f>
        <v>0</v>
      </c>
      <c r="K119" s="413">
        <f>'Actual MH (Non-CWP)'!AC82+'Actual MH (Non-CWP)'!AE82+'Actual MH (Non-CWP)'!AG82+'Actual MH (Non-CWP)'!AI82+'Actual MH (Non-CWP)'!AK82+'Actual MH (Non-CWP)'!AM82</f>
        <v>0</v>
      </c>
      <c r="L119" s="414">
        <f>'Actual MH (Non-CWP)'!AD82+'Actual MH (Non-CWP)'!AF82+'Actual MH (Non-CWP)'!AH82+'Actual MH (Non-CWP)'!AJ82+'Actual MH (Non-CWP)'!AL82+'Actual MH (Non-CWP)'!AN82</f>
        <v>0</v>
      </c>
      <c r="M119" s="413">
        <f>'Actual MH (Non-CWP)'!AO82+'Actual MH (Non-CWP)'!AQ82+'Actual MH (Non-CWP)'!AS82+'Actual MH (Non-CWP)'!AU82+'Actual MH (Non-CWP)'!AW82+'Actual MH (Non-CWP)'!AY82</f>
        <v>0</v>
      </c>
      <c r="N119" s="414">
        <f>'Actual MH (Non-CWP)'!AP82+'Actual MH (Non-CWP)'!AR82+'Actual MH (Non-CWP)'!AT82+'Actual MH (Non-CWP)'!AV82+'Actual MH (Non-CWP)'!AX82+'Actual MH (Non-CWP)'!AZ82</f>
        <v>0</v>
      </c>
      <c r="O119" s="413">
        <f>'Actual MH (Non-CWP)'!BA82+'Actual MH (Non-CWP)'!BC82+'Actual MH (Non-CWP)'!BE82+'Actual MH (Non-CWP)'!BG82+'Actual MH (Non-CWP)'!BI82+'Actual MH (Non-CWP)'!BK82</f>
        <v>0</v>
      </c>
      <c r="P119" s="414">
        <f>'Actual MH (Non-CWP)'!BB82+'Actual MH (Non-CWP)'!BD82+'Actual MH (Non-CWP)'!BF82+'Actual MH (Non-CWP)'!BH82+'Actual MH (Non-CWP)'!BJ82+'Actual MH (Non-CWP)'!BL82</f>
        <v>0</v>
      </c>
      <c r="Q119" s="413">
        <f>'Actual MH (Non-CWP)'!BM82+'Actual MH (Non-CWP)'!BO82+'Actual MH (Non-CWP)'!BQ82+'Actual MH (Non-CWP)'!BS82+'Actual MH (Non-CWP)'!BU82+'Actual MH (Non-CWP)'!BW82</f>
        <v>0</v>
      </c>
      <c r="R119" s="414">
        <f>'Actual MH (Non-CWP)'!BN82+'Actual MH (Non-CWP)'!BP82+'Actual MH (Non-CWP)'!BR82+'Actual MH (Non-CWP)'!BT82+'Actual MH (Non-CWP)'!BV82+'Actual MH (Non-CWP)'!BX82</f>
        <v>0</v>
      </c>
      <c r="S119" s="413">
        <f>'Actual MH (Non-CWP)'!BY82+'Actual MH (Non-CWP)'!CA82+'Actual MH (Non-CWP)'!CC82+'Actual MH (Non-CWP)'!CE82+'Actual MH (Non-CWP)'!CG82+'Actual MH (Non-CWP)'!CI82</f>
        <v>0</v>
      </c>
      <c r="T119" s="414">
        <f>'Actual MH (Non-CWP)'!BZ82+'Actual MH (Non-CWP)'!CB82+'Actual MH (Non-CWP)'!CD82+'Actual MH (Non-CWP)'!CF82+'Actual MH (Non-CWP)'!CH82+'Actual MH (Non-CWP)'!CJ82</f>
        <v>0</v>
      </c>
      <c r="U119" s="416">
        <f t="shared" si="6"/>
        <v>0</v>
      </c>
      <c r="V119" s="416">
        <f>'Actual MH (Non-CWP)'!CW82</f>
        <v>0</v>
      </c>
    </row>
    <row r="120" spans="2:22">
      <c r="B120" s="271">
        <v>100</v>
      </c>
      <c r="D120" s="372"/>
      <c r="E120" s="683"/>
      <c r="F120" s="684"/>
      <c r="G120" s="413">
        <f>'Actual MH (Non-CWP)'!E83+'Actual MH (Non-CWP)'!G83+'Actual MH (Non-CWP)'!I83+'Actual MH (Non-CWP)'!K83+'Actual MH (Non-CWP)'!M83+'Actual MH (Non-CWP)'!O83</f>
        <v>0</v>
      </c>
      <c r="H120" s="414">
        <f>'Actual MH (Non-CWP)'!F83+'Actual MH (Non-CWP)'!H83+'Actual MH (Non-CWP)'!J83+'Actual MH (Non-CWP)'!L83+'Actual MH (Non-CWP)'!N83+'Actual MH (Non-CWP)'!P83</f>
        <v>0</v>
      </c>
      <c r="I120" s="413">
        <f>'Actual MH (Non-CWP)'!Q83+'Actual MH (Non-CWP)'!S83+'Actual MH (Non-CWP)'!U83+'Actual MH (Non-CWP)'!W83+'Actual MH (Non-CWP)'!Y83+'Actual MH (Non-CWP)'!AA83</f>
        <v>0</v>
      </c>
      <c r="J120" s="414">
        <f>'Actual MH (Non-CWP)'!R83+'Actual MH (Non-CWP)'!T83+'Actual MH (Non-CWP)'!V83+'Actual MH (Non-CWP)'!X83+'Actual MH (Non-CWP)'!Z83+'Actual MH (Non-CWP)'!AB83</f>
        <v>0</v>
      </c>
      <c r="K120" s="413">
        <f>'Actual MH (Non-CWP)'!AC83+'Actual MH (Non-CWP)'!AE83+'Actual MH (Non-CWP)'!AG83+'Actual MH (Non-CWP)'!AI83+'Actual MH (Non-CWP)'!AK83+'Actual MH (Non-CWP)'!AM83</f>
        <v>0</v>
      </c>
      <c r="L120" s="414">
        <f>'Actual MH (Non-CWP)'!AD83+'Actual MH (Non-CWP)'!AF83+'Actual MH (Non-CWP)'!AH83+'Actual MH (Non-CWP)'!AJ83+'Actual MH (Non-CWP)'!AL83+'Actual MH (Non-CWP)'!AN83</f>
        <v>0</v>
      </c>
      <c r="M120" s="413">
        <f>'Actual MH (Non-CWP)'!AO83+'Actual MH (Non-CWP)'!AQ83+'Actual MH (Non-CWP)'!AS83+'Actual MH (Non-CWP)'!AU83+'Actual MH (Non-CWP)'!AW83+'Actual MH (Non-CWP)'!AY83</f>
        <v>0</v>
      </c>
      <c r="N120" s="414">
        <f>'Actual MH (Non-CWP)'!AP83+'Actual MH (Non-CWP)'!AR83+'Actual MH (Non-CWP)'!AT83+'Actual MH (Non-CWP)'!AV83+'Actual MH (Non-CWP)'!AX83+'Actual MH (Non-CWP)'!AZ83</f>
        <v>0</v>
      </c>
      <c r="O120" s="413">
        <f>'Actual MH (Non-CWP)'!BA83+'Actual MH (Non-CWP)'!BC83+'Actual MH (Non-CWP)'!BE83+'Actual MH (Non-CWP)'!BG83+'Actual MH (Non-CWP)'!BI83+'Actual MH (Non-CWP)'!BK83</f>
        <v>0</v>
      </c>
      <c r="P120" s="414">
        <f>'Actual MH (Non-CWP)'!BB83+'Actual MH (Non-CWP)'!BD83+'Actual MH (Non-CWP)'!BF83+'Actual MH (Non-CWP)'!BH83+'Actual MH (Non-CWP)'!BJ83+'Actual MH (Non-CWP)'!BL83</f>
        <v>0</v>
      </c>
      <c r="Q120" s="413">
        <f>'Actual MH (Non-CWP)'!BM83+'Actual MH (Non-CWP)'!BO83+'Actual MH (Non-CWP)'!BQ83+'Actual MH (Non-CWP)'!BS83+'Actual MH (Non-CWP)'!BU83+'Actual MH (Non-CWP)'!BW83</f>
        <v>0</v>
      </c>
      <c r="R120" s="414">
        <f>'Actual MH (Non-CWP)'!BN83+'Actual MH (Non-CWP)'!BP83+'Actual MH (Non-CWP)'!BR83+'Actual MH (Non-CWP)'!BT83+'Actual MH (Non-CWP)'!BV83+'Actual MH (Non-CWP)'!BX83</f>
        <v>0</v>
      </c>
      <c r="S120" s="413">
        <f>'Actual MH (Non-CWP)'!BY83+'Actual MH (Non-CWP)'!CA83+'Actual MH (Non-CWP)'!CC83+'Actual MH (Non-CWP)'!CE83+'Actual MH (Non-CWP)'!CG83+'Actual MH (Non-CWP)'!CI83</f>
        <v>0</v>
      </c>
      <c r="T120" s="414">
        <f>'Actual MH (Non-CWP)'!BZ83+'Actual MH (Non-CWP)'!CB83+'Actual MH (Non-CWP)'!CD83+'Actual MH (Non-CWP)'!CF83+'Actual MH (Non-CWP)'!CH83+'Actual MH (Non-CWP)'!CJ83</f>
        <v>0</v>
      </c>
      <c r="U120" s="416">
        <f t="shared" si="6"/>
        <v>0</v>
      </c>
      <c r="V120" s="416">
        <f>'Actual MH (Non-CWP)'!CW83</f>
        <v>0</v>
      </c>
    </row>
    <row r="121" spans="2:22">
      <c r="B121" s="271">
        <v>100</v>
      </c>
      <c r="D121" s="372"/>
      <c r="E121" s="683"/>
      <c r="F121" s="684"/>
      <c r="G121" s="413">
        <f>'Actual MH (Non-CWP)'!E84+'Actual MH (Non-CWP)'!G84+'Actual MH (Non-CWP)'!I84+'Actual MH (Non-CWP)'!K84+'Actual MH (Non-CWP)'!M84+'Actual MH (Non-CWP)'!O84</f>
        <v>0</v>
      </c>
      <c r="H121" s="414">
        <f>'Actual MH (Non-CWP)'!F84+'Actual MH (Non-CWP)'!H84+'Actual MH (Non-CWP)'!J84+'Actual MH (Non-CWP)'!L84+'Actual MH (Non-CWP)'!N84+'Actual MH (Non-CWP)'!P84</f>
        <v>0</v>
      </c>
      <c r="I121" s="413">
        <f>'Actual MH (Non-CWP)'!Q84+'Actual MH (Non-CWP)'!S84+'Actual MH (Non-CWP)'!U84+'Actual MH (Non-CWP)'!W84+'Actual MH (Non-CWP)'!Y84+'Actual MH (Non-CWP)'!AA84</f>
        <v>0</v>
      </c>
      <c r="J121" s="414">
        <f>'Actual MH (Non-CWP)'!R84+'Actual MH (Non-CWP)'!T84+'Actual MH (Non-CWP)'!V84+'Actual MH (Non-CWP)'!X84+'Actual MH (Non-CWP)'!Z84+'Actual MH (Non-CWP)'!AB84</f>
        <v>0</v>
      </c>
      <c r="K121" s="413">
        <f>'Actual MH (Non-CWP)'!AC84+'Actual MH (Non-CWP)'!AE84+'Actual MH (Non-CWP)'!AG84+'Actual MH (Non-CWP)'!AI84+'Actual MH (Non-CWP)'!AK84+'Actual MH (Non-CWP)'!AM84</f>
        <v>0</v>
      </c>
      <c r="L121" s="414">
        <f>'Actual MH (Non-CWP)'!AD84+'Actual MH (Non-CWP)'!AF84+'Actual MH (Non-CWP)'!AH84+'Actual MH (Non-CWP)'!AJ84+'Actual MH (Non-CWP)'!AL84+'Actual MH (Non-CWP)'!AN84</f>
        <v>0</v>
      </c>
      <c r="M121" s="413">
        <f>'Actual MH (Non-CWP)'!AO84+'Actual MH (Non-CWP)'!AQ84+'Actual MH (Non-CWP)'!AS84+'Actual MH (Non-CWP)'!AU84+'Actual MH (Non-CWP)'!AW84+'Actual MH (Non-CWP)'!AY84</f>
        <v>0</v>
      </c>
      <c r="N121" s="414">
        <f>'Actual MH (Non-CWP)'!AP84+'Actual MH (Non-CWP)'!AR84+'Actual MH (Non-CWP)'!AT84+'Actual MH (Non-CWP)'!AV84+'Actual MH (Non-CWP)'!AX84+'Actual MH (Non-CWP)'!AZ84</f>
        <v>0</v>
      </c>
      <c r="O121" s="413">
        <f>'Actual MH (Non-CWP)'!BA84+'Actual MH (Non-CWP)'!BC84+'Actual MH (Non-CWP)'!BE84+'Actual MH (Non-CWP)'!BG84+'Actual MH (Non-CWP)'!BI84+'Actual MH (Non-CWP)'!BK84</f>
        <v>0</v>
      </c>
      <c r="P121" s="414">
        <f>'Actual MH (Non-CWP)'!BB84+'Actual MH (Non-CWP)'!BD84+'Actual MH (Non-CWP)'!BF84+'Actual MH (Non-CWP)'!BH84+'Actual MH (Non-CWP)'!BJ84+'Actual MH (Non-CWP)'!BL84</f>
        <v>0</v>
      </c>
      <c r="Q121" s="413">
        <f>'Actual MH (Non-CWP)'!BM84+'Actual MH (Non-CWP)'!BO84+'Actual MH (Non-CWP)'!BQ84+'Actual MH (Non-CWP)'!BS84+'Actual MH (Non-CWP)'!BU84+'Actual MH (Non-CWP)'!BW84</f>
        <v>0</v>
      </c>
      <c r="R121" s="414">
        <f>'Actual MH (Non-CWP)'!BN84+'Actual MH (Non-CWP)'!BP84+'Actual MH (Non-CWP)'!BR84+'Actual MH (Non-CWP)'!BT84+'Actual MH (Non-CWP)'!BV84+'Actual MH (Non-CWP)'!BX84</f>
        <v>0</v>
      </c>
      <c r="S121" s="413">
        <f>'Actual MH (Non-CWP)'!BY84+'Actual MH (Non-CWP)'!CA84+'Actual MH (Non-CWP)'!CC84+'Actual MH (Non-CWP)'!CE84+'Actual MH (Non-CWP)'!CG84+'Actual MH (Non-CWP)'!CI84</f>
        <v>0</v>
      </c>
      <c r="T121" s="414">
        <f>'Actual MH (Non-CWP)'!BZ84+'Actual MH (Non-CWP)'!CB84+'Actual MH (Non-CWP)'!CD84+'Actual MH (Non-CWP)'!CF84+'Actual MH (Non-CWP)'!CH84+'Actual MH (Non-CWP)'!CJ84</f>
        <v>0</v>
      </c>
      <c r="U121" s="416">
        <f t="shared" si="6"/>
        <v>0</v>
      </c>
      <c r="V121" s="416">
        <f>'Actual MH (Non-CWP)'!CW84</f>
        <v>0</v>
      </c>
    </row>
    <row r="122" spans="2:22">
      <c r="B122" s="271">
        <v>100</v>
      </c>
      <c r="D122" s="372"/>
      <c r="E122" s="683"/>
      <c r="F122" s="684"/>
      <c r="G122" s="413">
        <f>'Actual MH (Non-CWP)'!E85+'Actual MH (Non-CWP)'!G85+'Actual MH (Non-CWP)'!I85+'Actual MH (Non-CWP)'!K85+'Actual MH (Non-CWP)'!M85+'Actual MH (Non-CWP)'!O85</f>
        <v>0</v>
      </c>
      <c r="H122" s="414">
        <f>'Actual MH (Non-CWP)'!F85+'Actual MH (Non-CWP)'!H85+'Actual MH (Non-CWP)'!J85+'Actual MH (Non-CWP)'!L85+'Actual MH (Non-CWP)'!N85+'Actual MH (Non-CWP)'!P85</f>
        <v>0</v>
      </c>
      <c r="I122" s="413">
        <f>'Actual MH (Non-CWP)'!Q85+'Actual MH (Non-CWP)'!S85+'Actual MH (Non-CWP)'!U85+'Actual MH (Non-CWP)'!W85+'Actual MH (Non-CWP)'!Y85+'Actual MH (Non-CWP)'!AA85</f>
        <v>0</v>
      </c>
      <c r="J122" s="414">
        <f>'Actual MH (Non-CWP)'!R85+'Actual MH (Non-CWP)'!T85+'Actual MH (Non-CWP)'!V85+'Actual MH (Non-CWP)'!X85+'Actual MH (Non-CWP)'!Z85+'Actual MH (Non-CWP)'!AB85</f>
        <v>0</v>
      </c>
      <c r="K122" s="413">
        <f>'Actual MH (Non-CWP)'!AC85+'Actual MH (Non-CWP)'!AE85+'Actual MH (Non-CWP)'!AG85+'Actual MH (Non-CWP)'!AI85+'Actual MH (Non-CWP)'!AK85+'Actual MH (Non-CWP)'!AM85</f>
        <v>0</v>
      </c>
      <c r="L122" s="414">
        <f>'Actual MH (Non-CWP)'!AD85+'Actual MH (Non-CWP)'!AF85+'Actual MH (Non-CWP)'!AH85+'Actual MH (Non-CWP)'!AJ85+'Actual MH (Non-CWP)'!AL85+'Actual MH (Non-CWP)'!AN85</f>
        <v>0</v>
      </c>
      <c r="M122" s="413">
        <f>'Actual MH (Non-CWP)'!AO85+'Actual MH (Non-CWP)'!AQ85+'Actual MH (Non-CWP)'!AS85+'Actual MH (Non-CWP)'!AU85+'Actual MH (Non-CWP)'!AW85+'Actual MH (Non-CWP)'!AY85</f>
        <v>0</v>
      </c>
      <c r="N122" s="414">
        <f>'Actual MH (Non-CWP)'!AP85+'Actual MH (Non-CWP)'!AR85+'Actual MH (Non-CWP)'!AT85+'Actual MH (Non-CWP)'!AV85+'Actual MH (Non-CWP)'!AX85+'Actual MH (Non-CWP)'!AZ85</f>
        <v>0</v>
      </c>
      <c r="O122" s="413">
        <f>'Actual MH (Non-CWP)'!BA85+'Actual MH (Non-CWP)'!BC85+'Actual MH (Non-CWP)'!BE85+'Actual MH (Non-CWP)'!BG85+'Actual MH (Non-CWP)'!BI85+'Actual MH (Non-CWP)'!BK85</f>
        <v>0</v>
      </c>
      <c r="P122" s="414">
        <f>'Actual MH (Non-CWP)'!BB85+'Actual MH (Non-CWP)'!BD85+'Actual MH (Non-CWP)'!BF85+'Actual MH (Non-CWP)'!BH85+'Actual MH (Non-CWP)'!BJ85+'Actual MH (Non-CWP)'!BL85</f>
        <v>0</v>
      </c>
      <c r="Q122" s="413">
        <f>'Actual MH (Non-CWP)'!BM85+'Actual MH (Non-CWP)'!BO85+'Actual MH (Non-CWP)'!BQ85+'Actual MH (Non-CWP)'!BS85+'Actual MH (Non-CWP)'!BU85+'Actual MH (Non-CWP)'!BW85</f>
        <v>0</v>
      </c>
      <c r="R122" s="414">
        <f>'Actual MH (Non-CWP)'!BN85+'Actual MH (Non-CWP)'!BP85+'Actual MH (Non-CWP)'!BR85+'Actual MH (Non-CWP)'!BT85+'Actual MH (Non-CWP)'!BV85+'Actual MH (Non-CWP)'!BX85</f>
        <v>0</v>
      </c>
      <c r="S122" s="413">
        <f>'Actual MH (Non-CWP)'!BY85+'Actual MH (Non-CWP)'!CA85+'Actual MH (Non-CWP)'!CC85+'Actual MH (Non-CWP)'!CE85+'Actual MH (Non-CWP)'!CG85+'Actual MH (Non-CWP)'!CI85</f>
        <v>0</v>
      </c>
      <c r="T122" s="414">
        <f>'Actual MH (Non-CWP)'!BZ85+'Actual MH (Non-CWP)'!CB85+'Actual MH (Non-CWP)'!CD85+'Actual MH (Non-CWP)'!CF85+'Actual MH (Non-CWP)'!CH85+'Actual MH (Non-CWP)'!CJ85</f>
        <v>0</v>
      </c>
      <c r="U122" s="416">
        <f t="shared" si="6"/>
        <v>0</v>
      </c>
      <c r="V122" s="416">
        <f>'Actual MH (Non-CWP)'!CW85</f>
        <v>0</v>
      </c>
    </row>
    <row r="123" spans="2:22">
      <c r="B123" s="271">
        <v>100</v>
      </c>
      <c r="D123" s="372"/>
      <c r="E123" s="683"/>
      <c r="F123" s="684"/>
      <c r="G123" s="413">
        <f>'Actual MH (Non-CWP)'!E86+'Actual MH (Non-CWP)'!G86+'Actual MH (Non-CWP)'!I86+'Actual MH (Non-CWP)'!K86+'Actual MH (Non-CWP)'!M86+'Actual MH (Non-CWP)'!O86</f>
        <v>0</v>
      </c>
      <c r="H123" s="414">
        <f>'Actual MH (Non-CWP)'!F86+'Actual MH (Non-CWP)'!H86+'Actual MH (Non-CWP)'!J86+'Actual MH (Non-CWP)'!L86+'Actual MH (Non-CWP)'!N86+'Actual MH (Non-CWP)'!P86</f>
        <v>0</v>
      </c>
      <c r="I123" s="413">
        <f>'Actual MH (Non-CWP)'!Q86+'Actual MH (Non-CWP)'!S86+'Actual MH (Non-CWP)'!U86+'Actual MH (Non-CWP)'!W86+'Actual MH (Non-CWP)'!Y86+'Actual MH (Non-CWP)'!AA86</f>
        <v>0</v>
      </c>
      <c r="J123" s="414">
        <f>'Actual MH (Non-CWP)'!R86+'Actual MH (Non-CWP)'!T86+'Actual MH (Non-CWP)'!V86+'Actual MH (Non-CWP)'!X86+'Actual MH (Non-CWP)'!Z86+'Actual MH (Non-CWP)'!AB86</f>
        <v>0</v>
      </c>
      <c r="K123" s="413">
        <f>'Actual MH (Non-CWP)'!AC86+'Actual MH (Non-CWP)'!AE86+'Actual MH (Non-CWP)'!AG86+'Actual MH (Non-CWP)'!AI86+'Actual MH (Non-CWP)'!AK86+'Actual MH (Non-CWP)'!AM86</f>
        <v>0</v>
      </c>
      <c r="L123" s="414">
        <f>'Actual MH (Non-CWP)'!AD86+'Actual MH (Non-CWP)'!AF86+'Actual MH (Non-CWP)'!AH86+'Actual MH (Non-CWP)'!AJ86+'Actual MH (Non-CWP)'!AL86+'Actual MH (Non-CWP)'!AN86</f>
        <v>0</v>
      </c>
      <c r="M123" s="413">
        <f>'Actual MH (Non-CWP)'!AO86+'Actual MH (Non-CWP)'!AQ86+'Actual MH (Non-CWP)'!AS86+'Actual MH (Non-CWP)'!AU86+'Actual MH (Non-CWP)'!AW86+'Actual MH (Non-CWP)'!AY86</f>
        <v>0</v>
      </c>
      <c r="N123" s="414">
        <f>'Actual MH (Non-CWP)'!AP86+'Actual MH (Non-CWP)'!AR86+'Actual MH (Non-CWP)'!AT86+'Actual MH (Non-CWP)'!AV86+'Actual MH (Non-CWP)'!AX86+'Actual MH (Non-CWP)'!AZ86</f>
        <v>0</v>
      </c>
      <c r="O123" s="413">
        <f>'Actual MH (Non-CWP)'!BA86+'Actual MH (Non-CWP)'!BC86+'Actual MH (Non-CWP)'!BE86+'Actual MH (Non-CWP)'!BG86+'Actual MH (Non-CWP)'!BI86+'Actual MH (Non-CWP)'!BK86</f>
        <v>0</v>
      </c>
      <c r="P123" s="414">
        <f>'Actual MH (Non-CWP)'!BB86+'Actual MH (Non-CWP)'!BD86+'Actual MH (Non-CWP)'!BF86+'Actual MH (Non-CWP)'!BH86+'Actual MH (Non-CWP)'!BJ86+'Actual MH (Non-CWP)'!BL86</f>
        <v>0</v>
      </c>
      <c r="Q123" s="413">
        <f>'Actual MH (Non-CWP)'!BM86+'Actual MH (Non-CWP)'!BO86+'Actual MH (Non-CWP)'!BQ86+'Actual MH (Non-CWP)'!BS86+'Actual MH (Non-CWP)'!BU86+'Actual MH (Non-CWP)'!BW86</f>
        <v>0</v>
      </c>
      <c r="R123" s="414">
        <f>'Actual MH (Non-CWP)'!BN86+'Actual MH (Non-CWP)'!BP86+'Actual MH (Non-CWP)'!BR86+'Actual MH (Non-CWP)'!BT86+'Actual MH (Non-CWP)'!BV86+'Actual MH (Non-CWP)'!BX86</f>
        <v>0</v>
      </c>
      <c r="S123" s="413">
        <f>'Actual MH (Non-CWP)'!BY86+'Actual MH (Non-CWP)'!CA86+'Actual MH (Non-CWP)'!CC86+'Actual MH (Non-CWP)'!CE86+'Actual MH (Non-CWP)'!CG86+'Actual MH (Non-CWP)'!CI86</f>
        <v>0</v>
      </c>
      <c r="T123" s="414">
        <f>'Actual MH (Non-CWP)'!BZ86+'Actual MH (Non-CWP)'!CB86+'Actual MH (Non-CWP)'!CD86+'Actual MH (Non-CWP)'!CF86+'Actual MH (Non-CWP)'!CH86+'Actual MH (Non-CWP)'!CJ86</f>
        <v>0</v>
      </c>
      <c r="U123" s="416">
        <f t="shared" si="6"/>
        <v>0</v>
      </c>
      <c r="V123" s="416">
        <f>'Actual MH (Non-CWP)'!CW86</f>
        <v>0</v>
      </c>
    </row>
    <row r="124" spans="2:22">
      <c r="B124" s="271">
        <v>101</v>
      </c>
      <c r="D124" s="372" t="s">
        <v>160</v>
      </c>
      <c r="E124" s="683"/>
      <c r="F124" s="684"/>
      <c r="G124" s="413">
        <f>'Actual MH (Non-CWP)'!E87+'Actual MH (Non-CWP)'!G87+'Actual MH (Non-CWP)'!I87+'Actual MH (Non-CWP)'!K87+'Actual MH (Non-CWP)'!M87+'Actual MH (Non-CWP)'!O87</f>
        <v>0</v>
      </c>
      <c r="H124" s="414">
        <f>'Actual MH (Non-CWP)'!F87+'Actual MH (Non-CWP)'!H87+'Actual MH (Non-CWP)'!J87+'Actual MH (Non-CWP)'!L87+'Actual MH (Non-CWP)'!N87+'Actual MH (Non-CWP)'!P87</f>
        <v>0</v>
      </c>
      <c r="I124" s="413">
        <f>'Actual MH (Non-CWP)'!Q87+'Actual MH (Non-CWP)'!S87+'Actual MH (Non-CWP)'!U87+'Actual MH (Non-CWP)'!W87+'Actual MH (Non-CWP)'!Y87+'Actual MH (Non-CWP)'!AA87</f>
        <v>0</v>
      </c>
      <c r="J124" s="414">
        <f>'Actual MH (Non-CWP)'!R87+'Actual MH (Non-CWP)'!T87+'Actual MH (Non-CWP)'!V87+'Actual MH (Non-CWP)'!X87+'Actual MH (Non-CWP)'!Z87+'Actual MH (Non-CWP)'!AB87</f>
        <v>0</v>
      </c>
      <c r="K124" s="413">
        <f>'Actual MH (Non-CWP)'!AC87+'Actual MH (Non-CWP)'!AE87+'Actual MH (Non-CWP)'!AG87+'Actual MH (Non-CWP)'!AI87+'Actual MH (Non-CWP)'!AK87+'Actual MH (Non-CWP)'!AM87</f>
        <v>0</v>
      </c>
      <c r="L124" s="414">
        <f>'Actual MH (Non-CWP)'!AD87+'Actual MH (Non-CWP)'!AF87+'Actual MH (Non-CWP)'!AH87+'Actual MH (Non-CWP)'!AJ87+'Actual MH (Non-CWP)'!AL87+'Actual MH (Non-CWP)'!AN87</f>
        <v>0</v>
      </c>
      <c r="M124" s="413">
        <f>'Actual MH (Non-CWP)'!AO87+'Actual MH (Non-CWP)'!AQ87+'Actual MH (Non-CWP)'!AS87+'Actual MH (Non-CWP)'!AU87+'Actual MH (Non-CWP)'!AW87+'Actual MH (Non-CWP)'!AY87</f>
        <v>0</v>
      </c>
      <c r="N124" s="414">
        <f>'Actual MH (Non-CWP)'!AP87+'Actual MH (Non-CWP)'!AR87+'Actual MH (Non-CWP)'!AT87+'Actual MH (Non-CWP)'!AV87+'Actual MH (Non-CWP)'!AX87+'Actual MH (Non-CWP)'!AZ87</f>
        <v>0</v>
      </c>
      <c r="O124" s="413">
        <f>'Actual MH (Non-CWP)'!BA87+'Actual MH (Non-CWP)'!BC87+'Actual MH (Non-CWP)'!BE87+'Actual MH (Non-CWP)'!BG87+'Actual MH (Non-CWP)'!BI87+'Actual MH (Non-CWP)'!BK87</f>
        <v>0</v>
      </c>
      <c r="P124" s="414">
        <f>'Actual MH (Non-CWP)'!BB87+'Actual MH (Non-CWP)'!BD87+'Actual MH (Non-CWP)'!BF87+'Actual MH (Non-CWP)'!BH87+'Actual MH (Non-CWP)'!BJ87+'Actual MH (Non-CWP)'!BL87</f>
        <v>0</v>
      </c>
      <c r="Q124" s="413">
        <f>'Actual MH (Non-CWP)'!BM87+'Actual MH (Non-CWP)'!BO87+'Actual MH (Non-CWP)'!BQ87+'Actual MH (Non-CWP)'!BS87+'Actual MH (Non-CWP)'!BU87+'Actual MH (Non-CWP)'!BW87</f>
        <v>0</v>
      </c>
      <c r="R124" s="414">
        <f>'Actual MH (Non-CWP)'!BN87+'Actual MH (Non-CWP)'!BP87+'Actual MH (Non-CWP)'!BR87+'Actual MH (Non-CWP)'!BT87+'Actual MH (Non-CWP)'!BV87+'Actual MH (Non-CWP)'!BX87</f>
        <v>0</v>
      </c>
      <c r="S124" s="413">
        <f>'Actual MH (Non-CWP)'!BY87+'Actual MH (Non-CWP)'!CA87+'Actual MH (Non-CWP)'!CC87+'Actual MH (Non-CWP)'!CE87+'Actual MH (Non-CWP)'!CG87+'Actual MH (Non-CWP)'!CI87</f>
        <v>0</v>
      </c>
      <c r="T124" s="414">
        <f>'Actual MH (Non-CWP)'!BZ87+'Actual MH (Non-CWP)'!CB87+'Actual MH (Non-CWP)'!CD87+'Actual MH (Non-CWP)'!CF87+'Actual MH (Non-CWP)'!CH87+'Actual MH (Non-CWP)'!CJ87</f>
        <v>0</v>
      </c>
      <c r="U124" s="416">
        <f t="shared" si="6"/>
        <v>0</v>
      </c>
      <c r="V124" s="416">
        <f>'Actual MH (Non-CWP)'!CW87</f>
        <v>0</v>
      </c>
    </row>
    <row r="125" spans="2:22">
      <c r="B125" s="271">
        <v>101</v>
      </c>
      <c r="D125" s="372" t="s">
        <v>161</v>
      </c>
      <c r="E125" s="683"/>
      <c r="F125" s="684"/>
      <c r="G125" s="413">
        <f>'Actual MH (Non-CWP)'!E88+'Actual MH (Non-CWP)'!G88+'Actual MH (Non-CWP)'!I88+'Actual MH (Non-CWP)'!K88+'Actual MH (Non-CWP)'!M88+'Actual MH (Non-CWP)'!O88</f>
        <v>0</v>
      </c>
      <c r="H125" s="414">
        <f>'Actual MH (Non-CWP)'!F88+'Actual MH (Non-CWP)'!H88+'Actual MH (Non-CWP)'!J88+'Actual MH (Non-CWP)'!L88+'Actual MH (Non-CWP)'!N88+'Actual MH (Non-CWP)'!P88</f>
        <v>0</v>
      </c>
      <c r="I125" s="413">
        <f>'Actual MH (Non-CWP)'!Q88+'Actual MH (Non-CWP)'!S88+'Actual MH (Non-CWP)'!U88+'Actual MH (Non-CWP)'!W88+'Actual MH (Non-CWP)'!Y88+'Actual MH (Non-CWP)'!AA88</f>
        <v>0</v>
      </c>
      <c r="J125" s="414">
        <f>'Actual MH (Non-CWP)'!R88+'Actual MH (Non-CWP)'!T88+'Actual MH (Non-CWP)'!V88+'Actual MH (Non-CWP)'!X88+'Actual MH (Non-CWP)'!Z88+'Actual MH (Non-CWP)'!AB88</f>
        <v>0</v>
      </c>
      <c r="K125" s="413">
        <f>'Actual MH (Non-CWP)'!AC88+'Actual MH (Non-CWP)'!AE88+'Actual MH (Non-CWP)'!AG88+'Actual MH (Non-CWP)'!AI88+'Actual MH (Non-CWP)'!AK88+'Actual MH (Non-CWP)'!AM88</f>
        <v>0</v>
      </c>
      <c r="L125" s="414">
        <f>'Actual MH (Non-CWP)'!AD88+'Actual MH (Non-CWP)'!AF88+'Actual MH (Non-CWP)'!AH88+'Actual MH (Non-CWP)'!AJ88+'Actual MH (Non-CWP)'!AL88+'Actual MH (Non-CWP)'!AN88</f>
        <v>0</v>
      </c>
      <c r="M125" s="413">
        <f>'Actual MH (Non-CWP)'!AO88+'Actual MH (Non-CWP)'!AQ88+'Actual MH (Non-CWP)'!AS88+'Actual MH (Non-CWP)'!AU88+'Actual MH (Non-CWP)'!AW88+'Actual MH (Non-CWP)'!AY88</f>
        <v>0</v>
      </c>
      <c r="N125" s="414">
        <f>'Actual MH (Non-CWP)'!AP88+'Actual MH (Non-CWP)'!AR88+'Actual MH (Non-CWP)'!AT88+'Actual MH (Non-CWP)'!AV88+'Actual MH (Non-CWP)'!AX88+'Actual MH (Non-CWP)'!AZ88</f>
        <v>0</v>
      </c>
      <c r="O125" s="413">
        <f>'Actual MH (Non-CWP)'!BA88+'Actual MH (Non-CWP)'!BC88+'Actual MH (Non-CWP)'!BE88+'Actual MH (Non-CWP)'!BG88+'Actual MH (Non-CWP)'!BI88+'Actual MH (Non-CWP)'!BK88</f>
        <v>0</v>
      </c>
      <c r="P125" s="414">
        <f>'Actual MH (Non-CWP)'!BB88+'Actual MH (Non-CWP)'!BD88+'Actual MH (Non-CWP)'!BF88+'Actual MH (Non-CWP)'!BH88+'Actual MH (Non-CWP)'!BJ88+'Actual MH (Non-CWP)'!BL88</f>
        <v>0</v>
      </c>
      <c r="Q125" s="413">
        <f>'Actual MH (Non-CWP)'!BM88+'Actual MH (Non-CWP)'!BO88+'Actual MH (Non-CWP)'!BQ88+'Actual MH (Non-CWP)'!BS88+'Actual MH (Non-CWP)'!BU88+'Actual MH (Non-CWP)'!BW88</f>
        <v>0</v>
      </c>
      <c r="R125" s="414">
        <f>'Actual MH (Non-CWP)'!BN88+'Actual MH (Non-CWP)'!BP88+'Actual MH (Non-CWP)'!BR88+'Actual MH (Non-CWP)'!BT88+'Actual MH (Non-CWP)'!BV88+'Actual MH (Non-CWP)'!BX88</f>
        <v>0</v>
      </c>
      <c r="S125" s="413">
        <f>'Actual MH (Non-CWP)'!BY88+'Actual MH (Non-CWP)'!CA88+'Actual MH (Non-CWP)'!CC88+'Actual MH (Non-CWP)'!CE88+'Actual MH (Non-CWP)'!CG88+'Actual MH (Non-CWP)'!CI88</f>
        <v>0</v>
      </c>
      <c r="T125" s="414">
        <f>'Actual MH (Non-CWP)'!BZ88+'Actual MH (Non-CWP)'!CB88+'Actual MH (Non-CWP)'!CD88+'Actual MH (Non-CWP)'!CF88+'Actual MH (Non-CWP)'!CH88+'Actual MH (Non-CWP)'!CJ88</f>
        <v>0</v>
      </c>
      <c r="U125" s="416">
        <f t="shared" si="6"/>
        <v>0</v>
      </c>
      <c r="V125" s="416">
        <f>'Actual MH (Non-CWP)'!CW88</f>
        <v>0</v>
      </c>
    </row>
    <row r="126" spans="2:22">
      <c r="B126" s="271">
        <v>101</v>
      </c>
      <c r="D126" s="372" t="s">
        <v>164</v>
      </c>
      <c r="E126" s="683"/>
      <c r="F126" s="684"/>
      <c r="G126" s="413">
        <f>'Actual MH (Non-CWP)'!E89+'Actual MH (Non-CWP)'!G89+'Actual MH (Non-CWP)'!I89+'Actual MH (Non-CWP)'!K89+'Actual MH (Non-CWP)'!M89+'Actual MH (Non-CWP)'!O89</f>
        <v>0</v>
      </c>
      <c r="H126" s="414">
        <f>'Actual MH (Non-CWP)'!F89+'Actual MH (Non-CWP)'!H89+'Actual MH (Non-CWP)'!J89+'Actual MH (Non-CWP)'!L89+'Actual MH (Non-CWP)'!N89+'Actual MH (Non-CWP)'!P89</f>
        <v>0</v>
      </c>
      <c r="I126" s="413">
        <f>'Actual MH (Non-CWP)'!Q89+'Actual MH (Non-CWP)'!S89+'Actual MH (Non-CWP)'!U89+'Actual MH (Non-CWP)'!W89+'Actual MH (Non-CWP)'!Y89+'Actual MH (Non-CWP)'!AA89</f>
        <v>0</v>
      </c>
      <c r="J126" s="414">
        <f>'Actual MH (Non-CWP)'!R89+'Actual MH (Non-CWP)'!T89+'Actual MH (Non-CWP)'!V89+'Actual MH (Non-CWP)'!X89+'Actual MH (Non-CWP)'!Z89+'Actual MH (Non-CWP)'!AB89</f>
        <v>0</v>
      </c>
      <c r="K126" s="413">
        <f>'Actual MH (Non-CWP)'!AC89+'Actual MH (Non-CWP)'!AE89+'Actual MH (Non-CWP)'!AG89+'Actual MH (Non-CWP)'!AI89+'Actual MH (Non-CWP)'!AK89+'Actual MH (Non-CWP)'!AM89</f>
        <v>0</v>
      </c>
      <c r="L126" s="414">
        <f>'Actual MH (Non-CWP)'!AD89+'Actual MH (Non-CWP)'!AF89+'Actual MH (Non-CWP)'!AH89+'Actual MH (Non-CWP)'!AJ89+'Actual MH (Non-CWP)'!AL89+'Actual MH (Non-CWP)'!AN89</f>
        <v>0</v>
      </c>
      <c r="M126" s="413">
        <f>'Actual MH (Non-CWP)'!AO89+'Actual MH (Non-CWP)'!AQ89+'Actual MH (Non-CWP)'!AS89+'Actual MH (Non-CWP)'!AU89+'Actual MH (Non-CWP)'!AW89+'Actual MH (Non-CWP)'!AY89</f>
        <v>0</v>
      </c>
      <c r="N126" s="414">
        <f>'Actual MH (Non-CWP)'!AP89+'Actual MH (Non-CWP)'!AR89+'Actual MH (Non-CWP)'!AT89+'Actual MH (Non-CWP)'!AV89+'Actual MH (Non-CWP)'!AX89+'Actual MH (Non-CWP)'!AZ89</f>
        <v>0</v>
      </c>
      <c r="O126" s="413">
        <f>'Actual MH (Non-CWP)'!BA89+'Actual MH (Non-CWP)'!BC89+'Actual MH (Non-CWP)'!BE89+'Actual MH (Non-CWP)'!BG89+'Actual MH (Non-CWP)'!BI89+'Actual MH (Non-CWP)'!BK89</f>
        <v>0</v>
      </c>
      <c r="P126" s="414">
        <f>'Actual MH (Non-CWP)'!BB89+'Actual MH (Non-CWP)'!BD89+'Actual MH (Non-CWP)'!BF89+'Actual MH (Non-CWP)'!BH89+'Actual MH (Non-CWP)'!BJ89+'Actual MH (Non-CWP)'!BL89</f>
        <v>0</v>
      </c>
      <c r="Q126" s="413">
        <f>'Actual MH (Non-CWP)'!BM89+'Actual MH (Non-CWP)'!BO89+'Actual MH (Non-CWP)'!BQ89+'Actual MH (Non-CWP)'!BS89+'Actual MH (Non-CWP)'!BU89+'Actual MH (Non-CWP)'!BW89</f>
        <v>0</v>
      </c>
      <c r="R126" s="414">
        <f>'Actual MH (Non-CWP)'!BN89+'Actual MH (Non-CWP)'!BP89+'Actual MH (Non-CWP)'!BR89+'Actual MH (Non-CWP)'!BT89+'Actual MH (Non-CWP)'!BV89+'Actual MH (Non-CWP)'!BX89</f>
        <v>0</v>
      </c>
      <c r="S126" s="413">
        <f>'Actual MH (Non-CWP)'!BY89+'Actual MH (Non-CWP)'!CA89+'Actual MH (Non-CWP)'!CC89+'Actual MH (Non-CWP)'!CE89+'Actual MH (Non-CWP)'!CG89+'Actual MH (Non-CWP)'!CI89</f>
        <v>0</v>
      </c>
      <c r="T126" s="414">
        <f>'Actual MH (Non-CWP)'!BZ89+'Actual MH (Non-CWP)'!CB89+'Actual MH (Non-CWP)'!CD89+'Actual MH (Non-CWP)'!CF89+'Actual MH (Non-CWP)'!CH89+'Actual MH (Non-CWP)'!CJ89</f>
        <v>0</v>
      </c>
      <c r="U126" s="416">
        <f t="shared" si="6"/>
        <v>0</v>
      </c>
      <c r="V126" s="416">
        <f>'Actual MH (Non-CWP)'!CW89</f>
        <v>0</v>
      </c>
    </row>
    <row r="127" spans="2:22">
      <c r="B127" s="271">
        <v>101</v>
      </c>
      <c r="D127" s="372" t="s">
        <v>162</v>
      </c>
      <c r="E127" s="683"/>
      <c r="F127" s="684"/>
      <c r="G127" s="413">
        <f>'Actual MH (Non-CWP)'!E90+'Actual MH (Non-CWP)'!G90+'Actual MH (Non-CWP)'!I90+'Actual MH (Non-CWP)'!K90+'Actual MH (Non-CWP)'!M90+'Actual MH (Non-CWP)'!O90</f>
        <v>0</v>
      </c>
      <c r="H127" s="414">
        <f>'Actual MH (Non-CWP)'!F90+'Actual MH (Non-CWP)'!H90+'Actual MH (Non-CWP)'!J90+'Actual MH (Non-CWP)'!L90+'Actual MH (Non-CWP)'!N90+'Actual MH (Non-CWP)'!P90</f>
        <v>0</v>
      </c>
      <c r="I127" s="413">
        <f>'Actual MH (Non-CWP)'!Q90+'Actual MH (Non-CWP)'!S90+'Actual MH (Non-CWP)'!U90+'Actual MH (Non-CWP)'!W90+'Actual MH (Non-CWP)'!Y90+'Actual MH (Non-CWP)'!AA90</f>
        <v>0</v>
      </c>
      <c r="J127" s="414">
        <f>'Actual MH (Non-CWP)'!R90+'Actual MH (Non-CWP)'!T90+'Actual MH (Non-CWP)'!V90+'Actual MH (Non-CWP)'!X90+'Actual MH (Non-CWP)'!Z90+'Actual MH (Non-CWP)'!AB90</f>
        <v>0</v>
      </c>
      <c r="K127" s="413">
        <f>'Actual MH (Non-CWP)'!AC90+'Actual MH (Non-CWP)'!AE90+'Actual MH (Non-CWP)'!AG90+'Actual MH (Non-CWP)'!AI90+'Actual MH (Non-CWP)'!AK90+'Actual MH (Non-CWP)'!AM90</f>
        <v>0</v>
      </c>
      <c r="L127" s="414">
        <f>'Actual MH (Non-CWP)'!AD90+'Actual MH (Non-CWP)'!AF90+'Actual MH (Non-CWP)'!AH90+'Actual MH (Non-CWP)'!AJ90+'Actual MH (Non-CWP)'!AL90+'Actual MH (Non-CWP)'!AN90</f>
        <v>0</v>
      </c>
      <c r="M127" s="413">
        <f>'Actual MH (Non-CWP)'!AO90+'Actual MH (Non-CWP)'!AQ90+'Actual MH (Non-CWP)'!AS90+'Actual MH (Non-CWP)'!AU90+'Actual MH (Non-CWP)'!AW90+'Actual MH (Non-CWP)'!AY90</f>
        <v>0</v>
      </c>
      <c r="N127" s="414">
        <f>'Actual MH (Non-CWP)'!AP90+'Actual MH (Non-CWP)'!AR90+'Actual MH (Non-CWP)'!AT90+'Actual MH (Non-CWP)'!AV90+'Actual MH (Non-CWP)'!AX90+'Actual MH (Non-CWP)'!AZ90</f>
        <v>0</v>
      </c>
      <c r="O127" s="413">
        <f>'Actual MH (Non-CWP)'!BA90+'Actual MH (Non-CWP)'!BC90+'Actual MH (Non-CWP)'!BE90+'Actual MH (Non-CWP)'!BG90+'Actual MH (Non-CWP)'!BI90+'Actual MH (Non-CWP)'!BK90</f>
        <v>0</v>
      </c>
      <c r="P127" s="414">
        <f>'Actual MH (Non-CWP)'!BB90+'Actual MH (Non-CWP)'!BD90+'Actual MH (Non-CWP)'!BF90+'Actual MH (Non-CWP)'!BH90+'Actual MH (Non-CWP)'!BJ90+'Actual MH (Non-CWP)'!BL90</f>
        <v>0</v>
      </c>
      <c r="Q127" s="413">
        <f>'Actual MH (Non-CWP)'!BM90+'Actual MH (Non-CWP)'!BO90+'Actual MH (Non-CWP)'!BQ90+'Actual MH (Non-CWP)'!BS90+'Actual MH (Non-CWP)'!BU90+'Actual MH (Non-CWP)'!BW90</f>
        <v>0</v>
      </c>
      <c r="R127" s="414">
        <f>'Actual MH (Non-CWP)'!BN90+'Actual MH (Non-CWP)'!BP90+'Actual MH (Non-CWP)'!BR90+'Actual MH (Non-CWP)'!BT90+'Actual MH (Non-CWP)'!BV90+'Actual MH (Non-CWP)'!BX90</f>
        <v>0</v>
      </c>
      <c r="S127" s="413">
        <f>'Actual MH (Non-CWP)'!BY90+'Actual MH (Non-CWP)'!CA90+'Actual MH (Non-CWP)'!CC90+'Actual MH (Non-CWP)'!CE90+'Actual MH (Non-CWP)'!CG90+'Actual MH (Non-CWP)'!CI90</f>
        <v>0</v>
      </c>
      <c r="T127" s="414">
        <f>'Actual MH (Non-CWP)'!BZ90+'Actual MH (Non-CWP)'!CB90+'Actual MH (Non-CWP)'!CD90+'Actual MH (Non-CWP)'!CF90+'Actual MH (Non-CWP)'!CH90+'Actual MH (Non-CWP)'!CJ90</f>
        <v>0</v>
      </c>
      <c r="U127" s="416">
        <f t="shared" si="6"/>
        <v>0</v>
      </c>
      <c r="V127" s="416">
        <f>'Actual MH (Non-CWP)'!CW90</f>
        <v>0</v>
      </c>
    </row>
    <row r="128" spans="2:22">
      <c r="B128" s="271">
        <v>101</v>
      </c>
      <c r="D128" s="372" t="s">
        <v>163</v>
      </c>
      <c r="E128" s="683"/>
      <c r="F128" s="684"/>
      <c r="G128" s="413">
        <f>'Actual MH (Non-CWP)'!E91+'Actual MH (Non-CWP)'!G91+'Actual MH (Non-CWP)'!I91+'Actual MH (Non-CWP)'!K91+'Actual MH (Non-CWP)'!M91+'Actual MH (Non-CWP)'!O91</f>
        <v>0</v>
      </c>
      <c r="H128" s="414">
        <f>'Actual MH (Non-CWP)'!F91+'Actual MH (Non-CWP)'!H91+'Actual MH (Non-CWP)'!J91+'Actual MH (Non-CWP)'!L91+'Actual MH (Non-CWP)'!N91+'Actual MH (Non-CWP)'!P91</f>
        <v>0</v>
      </c>
      <c r="I128" s="413">
        <f>'Actual MH (Non-CWP)'!Q91+'Actual MH (Non-CWP)'!S91+'Actual MH (Non-CWP)'!U91+'Actual MH (Non-CWP)'!W91+'Actual MH (Non-CWP)'!Y91+'Actual MH (Non-CWP)'!AA91</f>
        <v>0</v>
      </c>
      <c r="J128" s="414">
        <f>'Actual MH (Non-CWP)'!R91+'Actual MH (Non-CWP)'!T91+'Actual MH (Non-CWP)'!V91+'Actual MH (Non-CWP)'!X91+'Actual MH (Non-CWP)'!Z91+'Actual MH (Non-CWP)'!AB91</f>
        <v>0</v>
      </c>
      <c r="K128" s="413">
        <f>'Actual MH (Non-CWP)'!AC91+'Actual MH (Non-CWP)'!AE91+'Actual MH (Non-CWP)'!AG91+'Actual MH (Non-CWP)'!AI91+'Actual MH (Non-CWP)'!AK91+'Actual MH (Non-CWP)'!AM91</f>
        <v>0</v>
      </c>
      <c r="L128" s="414">
        <f>'Actual MH (Non-CWP)'!AD91+'Actual MH (Non-CWP)'!AF91+'Actual MH (Non-CWP)'!AH91+'Actual MH (Non-CWP)'!AJ91+'Actual MH (Non-CWP)'!AL91+'Actual MH (Non-CWP)'!AN91</f>
        <v>0</v>
      </c>
      <c r="M128" s="413">
        <f>'Actual MH (Non-CWP)'!AO91+'Actual MH (Non-CWP)'!AQ91+'Actual MH (Non-CWP)'!AS91+'Actual MH (Non-CWP)'!AU91+'Actual MH (Non-CWP)'!AW91+'Actual MH (Non-CWP)'!AY91</f>
        <v>0</v>
      </c>
      <c r="N128" s="414">
        <f>'Actual MH (Non-CWP)'!AP91+'Actual MH (Non-CWP)'!AR91+'Actual MH (Non-CWP)'!AT91+'Actual MH (Non-CWP)'!AV91+'Actual MH (Non-CWP)'!AX91+'Actual MH (Non-CWP)'!AZ91</f>
        <v>0</v>
      </c>
      <c r="O128" s="413">
        <f>'Actual MH (Non-CWP)'!BA91+'Actual MH (Non-CWP)'!BC91+'Actual MH (Non-CWP)'!BE91+'Actual MH (Non-CWP)'!BG91+'Actual MH (Non-CWP)'!BI91+'Actual MH (Non-CWP)'!BK91</f>
        <v>0</v>
      </c>
      <c r="P128" s="414">
        <f>'Actual MH (Non-CWP)'!BB91+'Actual MH (Non-CWP)'!BD91+'Actual MH (Non-CWP)'!BF91+'Actual MH (Non-CWP)'!BH91+'Actual MH (Non-CWP)'!BJ91+'Actual MH (Non-CWP)'!BL91</f>
        <v>0</v>
      </c>
      <c r="Q128" s="413">
        <f>'Actual MH (Non-CWP)'!BM91+'Actual MH (Non-CWP)'!BO91+'Actual MH (Non-CWP)'!BQ91+'Actual MH (Non-CWP)'!BS91+'Actual MH (Non-CWP)'!BU91+'Actual MH (Non-CWP)'!BW91</f>
        <v>0</v>
      </c>
      <c r="R128" s="414">
        <f>'Actual MH (Non-CWP)'!BN91+'Actual MH (Non-CWP)'!BP91+'Actual MH (Non-CWP)'!BR91+'Actual MH (Non-CWP)'!BT91+'Actual MH (Non-CWP)'!BV91+'Actual MH (Non-CWP)'!BX91</f>
        <v>0</v>
      </c>
      <c r="S128" s="413">
        <f>'Actual MH (Non-CWP)'!BY91+'Actual MH (Non-CWP)'!CA91+'Actual MH (Non-CWP)'!CC91+'Actual MH (Non-CWP)'!CE91+'Actual MH (Non-CWP)'!CG91+'Actual MH (Non-CWP)'!CI91</f>
        <v>0</v>
      </c>
      <c r="T128" s="414">
        <f>'Actual MH (Non-CWP)'!BZ91+'Actual MH (Non-CWP)'!CB91+'Actual MH (Non-CWP)'!CD91+'Actual MH (Non-CWP)'!CF91+'Actual MH (Non-CWP)'!CH91+'Actual MH (Non-CWP)'!CJ91</f>
        <v>0</v>
      </c>
      <c r="U128" s="416">
        <f t="shared" si="6"/>
        <v>0</v>
      </c>
      <c r="V128" s="416">
        <f>'Actual MH (Non-CWP)'!CW91</f>
        <v>0</v>
      </c>
    </row>
    <row r="129" spans="2:38" ht="23.25" customHeight="1">
      <c r="B129" s="453"/>
      <c r="C129" s="367"/>
      <c r="D129" s="312" t="s">
        <v>152</v>
      </c>
      <c r="E129" s="380"/>
      <c r="F129" s="381"/>
      <c r="G129" s="413"/>
      <c r="H129" s="414"/>
      <c r="I129" s="421"/>
      <c r="J129" s="414"/>
      <c r="K129" s="421"/>
      <c r="L129" s="444"/>
      <c r="M129" s="421"/>
      <c r="N129" s="444"/>
      <c r="O129" s="421"/>
      <c r="P129" s="444"/>
      <c r="Q129" s="421"/>
      <c r="R129" s="444"/>
      <c r="S129" s="421"/>
      <c r="T129" s="444"/>
      <c r="U129" s="422"/>
      <c r="V129" s="423"/>
    </row>
    <row r="130" spans="2:38">
      <c r="B130" s="44"/>
      <c r="C130" s="287"/>
      <c r="D130" s="374" t="s">
        <v>153</v>
      </c>
      <c r="E130" s="379"/>
      <c r="F130" s="375"/>
      <c r="G130" s="419">
        <f t="shared" ref="G130:T130" si="7">SUM(G75:G129)</f>
        <v>0</v>
      </c>
      <c r="H130" s="420">
        <f t="shared" si="7"/>
        <v>0</v>
      </c>
      <c r="I130" s="419">
        <f t="shared" si="7"/>
        <v>0</v>
      </c>
      <c r="J130" s="420">
        <f t="shared" si="7"/>
        <v>0</v>
      </c>
      <c r="K130" s="419">
        <f t="shared" si="7"/>
        <v>0</v>
      </c>
      <c r="L130" s="420">
        <f t="shared" si="7"/>
        <v>0</v>
      </c>
      <c r="M130" s="419">
        <f t="shared" si="7"/>
        <v>0</v>
      </c>
      <c r="N130" s="420">
        <f t="shared" si="7"/>
        <v>0</v>
      </c>
      <c r="O130" s="419">
        <f t="shared" si="7"/>
        <v>0</v>
      </c>
      <c r="P130" s="420">
        <f t="shared" si="7"/>
        <v>0</v>
      </c>
      <c r="Q130" s="419">
        <f t="shared" si="7"/>
        <v>0</v>
      </c>
      <c r="R130" s="420">
        <f t="shared" si="7"/>
        <v>0</v>
      </c>
      <c r="S130" s="419">
        <f t="shared" si="7"/>
        <v>0</v>
      </c>
      <c r="T130" s="420">
        <f t="shared" si="7"/>
        <v>0</v>
      </c>
      <c r="U130" s="471">
        <f>SUM(U75:U129)</f>
        <v>0</v>
      </c>
      <c r="V130" s="471">
        <f>SUM(V75:V129)</f>
        <v>0</v>
      </c>
    </row>
    <row r="131" spans="2:38" ht="24" thickBot="1">
      <c r="B131" s="6"/>
      <c r="C131" s="288"/>
      <c r="D131" s="373" t="s">
        <v>154</v>
      </c>
      <c r="E131" s="383"/>
      <c r="F131" s="382"/>
      <c r="G131" s="424">
        <f t="shared" ref="G131:T131" si="8">SUM(G74,G130)</f>
        <v>0</v>
      </c>
      <c r="H131" s="425">
        <f t="shared" si="8"/>
        <v>0</v>
      </c>
      <c r="I131" s="426">
        <f t="shared" si="8"/>
        <v>0</v>
      </c>
      <c r="J131" s="425">
        <f t="shared" si="8"/>
        <v>0</v>
      </c>
      <c r="K131" s="426">
        <f t="shared" si="8"/>
        <v>0</v>
      </c>
      <c r="L131" s="425">
        <f t="shared" si="8"/>
        <v>0</v>
      </c>
      <c r="M131" s="426">
        <f t="shared" si="8"/>
        <v>0</v>
      </c>
      <c r="N131" s="425">
        <f t="shared" si="8"/>
        <v>0</v>
      </c>
      <c r="O131" s="426">
        <f t="shared" si="8"/>
        <v>0</v>
      </c>
      <c r="P131" s="425">
        <f t="shared" si="8"/>
        <v>0</v>
      </c>
      <c r="Q131" s="426">
        <f t="shared" si="8"/>
        <v>0</v>
      </c>
      <c r="R131" s="425">
        <f t="shared" si="8"/>
        <v>0</v>
      </c>
      <c r="S131" s="426">
        <f t="shared" si="8"/>
        <v>0</v>
      </c>
      <c r="T131" s="425">
        <f t="shared" si="8"/>
        <v>0</v>
      </c>
      <c r="U131" s="427">
        <f>SUM(H131,J131,L131,N131,P131,R131,T131)</f>
        <v>0</v>
      </c>
      <c r="V131" s="427">
        <f>'Actual MH (CWP)'!CY83</f>
        <v>0</v>
      </c>
      <c r="AL131" s="268"/>
    </row>
    <row r="132" spans="2:38" ht="37.5" customHeight="1">
      <c r="F132" s="384" t="s">
        <v>449</v>
      </c>
      <c r="G132" s="385"/>
      <c r="H132" s="386"/>
      <c r="I132" s="385"/>
      <c r="J132" s="386"/>
      <c r="K132" s="385"/>
      <c r="L132" s="386"/>
      <c r="M132" s="385"/>
      <c r="N132" s="386"/>
      <c r="O132" s="385"/>
      <c r="P132" s="386"/>
      <c r="Q132" s="385"/>
      <c r="R132" s="386"/>
      <c r="S132" s="385"/>
      <c r="T132" s="386"/>
      <c r="U132" s="726">
        <f>U131</f>
        <v>0</v>
      </c>
      <c r="V132" s="728">
        <f>SUM(V74,V130)</f>
        <v>0</v>
      </c>
      <c r="W132" s="309"/>
      <c r="X132" s="309"/>
      <c r="Y132" s="309"/>
      <c r="Z132" s="270"/>
    </row>
    <row r="133" spans="2:38" ht="6.75" customHeight="1">
      <c r="T133" s="270"/>
      <c r="U133" s="727"/>
      <c r="V133" s="729"/>
      <c r="W133" s="309"/>
      <c r="X133" s="309"/>
      <c r="Y133" s="309"/>
      <c r="Z133" s="270"/>
    </row>
    <row r="134" spans="2:38" ht="36.75" customHeight="1" thickBot="1">
      <c r="T134" s="270"/>
      <c r="U134" s="410" t="s">
        <v>81</v>
      </c>
      <c r="V134" s="411" t="s">
        <v>199</v>
      </c>
      <c r="W134" s="309"/>
      <c r="X134" s="309"/>
      <c r="Y134" s="309"/>
      <c r="Z134" s="270"/>
    </row>
    <row r="135" spans="2:38" ht="27" customHeight="1">
      <c r="D135" s="368"/>
      <c r="E135" s="368"/>
      <c r="U135" s="692" t="s">
        <v>430</v>
      </c>
      <c r="V135" s="693"/>
      <c r="Z135" s="277"/>
      <c r="AL135" s="268"/>
    </row>
    <row r="136" spans="2:38" ht="22.5" customHeight="1">
      <c r="D136" s="274"/>
      <c r="E136" s="274"/>
      <c r="F136" s="391"/>
      <c r="G136" s="722"/>
      <c r="H136" s="722"/>
      <c r="I136" s="722"/>
      <c r="J136" s="722"/>
      <c r="K136" s="722"/>
      <c r="L136" s="722"/>
      <c r="M136" s="432"/>
      <c r="N136" s="432"/>
      <c r="O136" s="432"/>
      <c r="P136" s="432"/>
      <c r="Q136" s="432"/>
      <c r="R136" s="432"/>
      <c r="S136" s="270"/>
      <c r="U136" s="694">
        <f>U132/60</f>
        <v>0</v>
      </c>
      <c r="V136" s="695"/>
      <c r="AL136" s="268"/>
    </row>
    <row r="137" spans="2:38" ht="6.75" customHeight="1" thickBot="1">
      <c r="I137" s="272"/>
      <c r="J137" s="272"/>
      <c r="K137" s="272"/>
      <c r="L137" s="272"/>
      <c r="M137" s="272"/>
      <c r="N137" s="272"/>
      <c r="O137" s="272"/>
      <c r="P137" s="272"/>
      <c r="Q137" s="272"/>
      <c r="R137" s="272"/>
      <c r="S137" s="272"/>
      <c r="T137" s="272"/>
      <c r="U137" s="273"/>
      <c r="Y137" s="310"/>
      <c r="AF137" s="268"/>
      <c r="AL137" s="268"/>
    </row>
    <row r="138" spans="2:38" ht="24.75" customHeight="1">
      <c r="I138" s="278"/>
      <c r="J138" s="278"/>
      <c r="K138" s="278"/>
      <c r="M138" s="278"/>
      <c r="N138" s="278"/>
      <c r="O138" s="278"/>
      <c r="P138" s="278"/>
      <c r="R138" s="698" t="s">
        <v>332</v>
      </c>
      <c r="S138" s="699"/>
      <c r="T138" s="704" t="s">
        <v>333</v>
      </c>
      <c r="U138" s="704"/>
      <c r="V138" s="409" t="s">
        <v>199</v>
      </c>
      <c r="Y138" s="310"/>
      <c r="AF138" s="268"/>
      <c r="AL138" s="268"/>
    </row>
    <row r="139" spans="2:38" ht="16.5" customHeight="1">
      <c r="I139" s="324"/>
      <c r="J139" s="324"/>
      <c r="K139" s="324"/>
      <c r="L139" s="30"/>
      <c r="M139" s="323"/>
      <c r="N139" s="324"/>
      <c r="O139" s="324"/>
      <c r="P139" s="324"/>
      <c r="R139" s="700"/>
      <c r="S139" s="701"/>
      <c r="T139" s="705">
        <f>U132</f>
        <v>0</v>
      </c>
      <c r="U139" s="705"/>
      <c r="V139" s="739">
        <f>V132</f>
        <v>0</v>
      </c>
      <c r="Y139" s="308"/>
      <c r="AL139" s="268"/>
    </row>
    <row r="140" spans="2:38" ht="16.5" customHeight="1" thickBot="1">
      <c r="I140" s="323"/>
      <c r="J140" s="323"/>
      <c r="K140" s="323"/>
      <c r="L140"/>
      <c r="M140" s="323"/>
      <c r="N140" s="323"/>
      <c r="O140" s="323"/>
      <c r="P140" s="323"/>
      <c r="R140" s="702"/>
      <c r="S140" s="703"/>
      <c r="T140" s="706"/>
      <c r="U140" s="706"/>
      <c r="V140" s="740"/>
    </row>
    <row r="141" spans="2:38" ht="12" customHeight="1">
      <c r="I141" s="323"/>
      <c r="J141" s="323"/>
      <c r="K141" s="323"/>
      <c r="L141"/>
      <c r="M141" s="323"/>
      <c r="N141" s="323"/>
      <c r="O141" s="323"/>
      <c r="P141" s="323"/>
      <c r="Q141" s="323"/>
      <c r="R141" s="357"/>
      <c r="S141"/>
      <c r="U141" s="323"/>
    </row>
    <row r="142" spans="2:38" ht="24" customHeight="1">
      <c r="I142" s="323"/>
      <c r="J142" s="323"/>
      <c r="K142" s="323"/>
      <c r="L142"/>
      <c r="M142" s="323"/>
      <c r="N142" s="323"/>
      <c r="O142" s="323"/>
      <c r="P142" s="323"/>
      <c r="Q142" s="323"/>
      <c r="R142" s="673" t="str">
        <f>G4</f>
        <v>WEEK 03</v>
      </c>
      <c r="S142" s="674"/>
      <c r="T142" s="540" t="s">
        <v>469</v>
      </c>
      <c r="U142" s="540"/>
      <c r="V142" s="470"/>
      <c r="W142" s="266"/>
    </row>
    <row r="143" spans="2:38" ht="22.5" customHeight="1">
      <c r="I143" s="323"/>
      <c r="J143" s="323"/>
      <c r="K143" s="323"/>
      <c r="L143"/>
      <c r="M143" s="323"/>
      <c r="N143" s="323"/>
      <c r="O143" s="323"/>
      <c r="P143" s="323"/>
      <c r="Q143" s="323"/>
      <c r="R143" s="685" t="s">
        <v>418</v>
      </c>
      <c r="S143" s="536" t="s">
        <v>468</v>
      </c>
      <c r="T143" s="537"/>
      <c r="U143" s="538" t="s">
        <v>422</v>
      </c>
      <c r="V143" s="744" t="s">
        <v>81</v>
      </c>
      <c r="W143" s="745"/>
    </row>
    <row r="144" spans="2:38" ht="20.25" customHeight="1">
      <c r="I144" s="323"/>
      <c r="J144" s="323"/>
      <c r="K144" s="323"/>
      <c r="L144"/>
      <c r="M144" s="323"/>
      <c r="N144" s="323"/>
      <c r="O144" s="323"/>
      <c r="P144" s="323"/>
      <c r="Q144" s="323"/>
      <c r="R144" s="685"/>
      <c r="S144" s="688" t="s">
        <v>473</v>
      </c>
      <c r="T144" s="689"/>
      <c r="U144" s="539"/>
      <c r="V144" s="690"/>
      <c r="W144" s="691"/>
    </row>
    <row r="145" spans="4:40" ht="20.25" customHeight="1">
      <c r="D145" s="30"/>
      <c r="E145" s="30"/>
      <c r="F145" s="30"/>
      <c r="G145" s="323"/>
      <c r="H145" s="323"/>
      <c r="I145" s="323"/>
      <c r="J145" s="323"/>
      <c r="K145" s="323"/>
      <c r="L145"/>
      <c r="M145" s="323"/>
      <c r="N145" s="323"/>
      <c r="O145" s="323"/>
      <c r="P145" s="323"/>
      <c r="Q145" s="323"/>
      <c r="R145" s="685"/>
      <c r="S145" s="688" t="s">
        <v>96</v>
      </c>
      <c r="T145" s="689"/>
      <c r="U145" s="539"/>
      <c r="V145" s="690"/>
      <c r="W145" s="691"/>
    </row>
    <row r="146" spans="4:40" ht="20.25" customHeight="1">
      <c r="D146" s="30"/>
      <c r="E146" s="30"/>
      <c r="F146" s="30"/>
      <c r="G146" s="323"/>
      <c r="H146" s="323"/>
      <c r="I146" s="323"/>
      <c r="J146" s="323"/>
      <c r="K146" s="323"/>
      <c r="L146"/>
      <c r="M146" s="323"/>
      <c r="N146" s="323"/>
      <c r="O146" s="323"/>
      <c r="P146" s="323"/>
      <c r="Q146" s="323"/>
      <c r="R146" s="685"/>
      <c r="S146" s="688" t="s">
        <v>79</v>
      </c>
      <c r="T146" s="689"/>
      <c r="U146" s="539"/>
      <c r="V146" s="690"/>
      <c r="W146" s="691"/>
    </row>
    <row r="147" spans="4:40" ht="20.25" customHeight="1">
      <c r="D147" s="30"/>
      <c r="E147" s="30"/>
      <c r="F147" s="30"/>
      <c r="G147" s="323"/>
      <c r="H147" s="323"/>
      <c r="I147" s="323"/>
      <c r="J147" s="323"/>
      <c r="K147" s="323"/>
      <c r="L147"/>
      <c r="M147" s="323"/>
      <c r="N147" s="323"/>
      <c r="O147" s="323"/>
      <c r="P147" s="323" t="s">
        <v>90</v>
      </c>
      <c r="Q147" s="323"/>
      <c r="R147" s="685"/>
      <c r="S147" s="688" t="s">
        <v>94</v>
      </c>
      <c r="T147" s="689"/>
      <c r="U147" s="539"/>
      <c r="V147" s="690"/>
      <c r="W147" s="691"/>
    </row>
    <row r="148" spans="4:40" ht="20.25" customHeight="1">
      <c r="D148" s="30"/>
      <c r="E148" s="30"/>
      <c r="F148" s="30"/>
      <c r="G148" s="323"/>
      <c r="H148" s="323"/>
      <c r="I148" s="323"/>
      <c r="J148" s="323"/>
      <c r="K148" s="323"/>
      <c r="L148"/>
      <c r="M148" s="323"/>
      <c r="N148" s="323"/>
      <c r="O148" s="323"/>
      <c r="P148" s="323"/>
      <c r="Q148" s="323"/>
      <c r="R148" s="685"/>
      <c r="S148" s="688" t="s">
        <v>412</v>
      </c>
      <c r="T148" s="689"/>
      <c r="U148" s="539"/>
      <c r="V148" s="690"/>
      <c r="W148" s="691"/>
    </row>
    <row r="149" spans="4:40" ht="21" customHeight="1">
      <c r="R149" s="685"/>
      <c r="S149" s="688"/>
      <c r="T149" s="689"/>
      <c r="U149" s="539"/>
      <c r="V149" s="690"/>
      <c r="W149" s="691"/>
      <c r="Y149" s="270"/>
      <c r="Z149" s="303"/>
      <c r="AA149" s="270"/>
      <c r="AB149" s="270"/>
      <c r="AC149" s="270"/>
      <c r="AD149" s="270"/>
      <c r="AE149" s="270"/>
      <c r="AF149" s="270"/>
      <c r="AG149" s="270"/>
      <c r="AH149" s="270"/>
      <c r="AI149" s="270"/>
      <c r="AJ149" s="270"/>
      <c r="AK149" s="270"/>
      <c r="AL149" s="270"/>
      <c r="AM149" s="270"/>
      <c r="AN149" s="270"/>
    </row>
    <row r="150" spans="4:40" ht="21" customHeight="1">
      <c r="R150" s="685"/>
      <c r="S150" s="688"/>
      <c r="T150" s="689"/>
      <c r="U150" s="539"/>
      <c r="V150" s="690"/>
      <c r="W150" s="691"/>
      <c r="Y150" s="270"/>
      <c r="Z150" s="270"/>
      <c r="AA150" s="270"/>
      <c r="AB150" s="270"/>
      <c r="AC150" s="270"/>
      <c r="AD150" s="270"/>
      <c r="AE150" s="270"/>
      <c r="AF150" s="270"/>
      <c r="AG150" s="270"/>
      <c r="AH150" s="270"/>
      <c r="AI150" s="270"/>
      <c r="AJ150" s="270"/>
      <c r="AK150" s="270"/>
      <c r="AL150" s="270"/>
      <c r="AM150" s="270"/>
      <c r="AN150" s="270"/>
    </row>
    <row r="151" spans="4:40" ht="21" customHeight="1">
      <c r="R151" s="685"/>
      <c r="S151" s="688"/>
      <c r="T151" s="689"/>
      <c r="U151" s="539"/>
      <c r="V151" s="690"/>
      <c r="W151" s="691"/>
      <c r="Y151" s="270"/>
      <c r="Z151" s="303"/>
      <c r="AA151" s="270"/>
      <c r="AB151" s="270"/>
      <c r="AC151" s="270"/>
      <c r="AD151" s="270"/>
      <c r="AE151" s="270"/>
      <c r="AF151" s="270"/>
      <c r="AG151" s="270"/>
      <c r="AH151" s="270"/>
      <c r="AI151" s="270"/>
      <c r="AJ151" s="270"/>
      <c r="AK151" s="270"/>
      <c r="AL151" s="270"/>
      <c r="AM151" s="270"/>
      <c r="AN151" s="270"/>
    </row>
    <row r="152" spans="4:40" ht="21" customHeight="1">
      <c r="R152" s="685"/>
      <c r="S152" s="688"/>
      <c r="T152" s="689"/>
      <c r="U152" s="539"/>
      <c r="V152" s="690"/>
      <c r="W152" s="691"/>
      <c r="Y152" s="270"/>
      <c r="Z152" s="327"/>
      <c r="AA152" s="270"/>
      <c r="AB152" s="270"/>
      <c r="AC152" s="270"/>
      <c r="AD152" s="270"/>
      <c r="AE152" s="270"/>
      <c r="AF152" s="270"/>
      <c r="AG152" s="270"/>
      <c r="AH152" s="270"/>
      <c r="AI152" s="270"/>
      <c r="AJ152" s="270"/>
      <c r="AK152" s="270"/>
      <c r="AL152" s="270"/>
      <c r="AM152" s="270"/>
      <c r="AN152" s="270"/>
    </row>
    <row r="153" spans="4:40" ht="21" customHeight="1">
      <c r="R153" s="685"/>
      <c r="S153" s="688"/>
      <c r="T153" s="689"/>
      <c r="U153" s="539"/>
      <c r="V153" s="690"/>
      <c r="W153" s="691"/>
      <c r="Y153" s="270"/>
      <c r="Z153" s="303"/>
      <c r="AA153" s="270"/>
      <c r="AB153" s="270"/>
      <c r="AC153" s="270"/>
      <c r="AD153" s="270"/>
      <c r="AE153" s="270"/>
      <c r="AF153" s="270"/>
      <c r="AG153" s="270"/>
      <c r="AH153" s="270"/>
      <c r="AI153" s="270"/>
      <c r="AJ153" s="270"/>
      <c r="AK153" s="270"/>
      <c r="AL153" s="270"/>
      <c r="AM153" s="270"/>
      <c r="AN153" s="270"/>
    </row>
    <row r="154" spans="4:40" ht="21" customHeight="1">
      <c r="R154" s="685"/>
      <c r="S154" s="688"/>
      <c r="T154" s="689"/>
      <c r="U154" s="539"/>
      <c r="V154" s="690"/>
      <c r="W154" s="691"/>
      <c r="Y154" s="270"/>
      <c r="Z154" s="303"/>
      <c r="AA154" s="270"/>
      <c r="AB154" s="270"/>
      <c r="AC154" s="270"/>
      <c r="AD154" s="270"/>
      <c r="AE154" s="270"/>
      <c r="AF154" s="270"/>
      <c r="AG154" s="270"/>
      <c r="AH154" s="270"/>
      <c r="AI154" s="270"/>
      <c r="AJ154" s="270"/>
      <c r="AK154" s="270"/>
      <c r="AL154" s="270"/>
      <c r="AM154" s="270"/>
      <c r="AN154" s="270"/>
    </row>
    <row r="155" spans="4:40" ht="20.25" customHeight="1">
      <c r="D155" s="30"/>
      <c r="E155" s="30"/>
      <c r="F155" s="30"/>
      <c r="G155" s="323"/>
      <c r="H155" s="323"/>
      <c r="I155" s="323"/>
      <c r="J155" s="323"/>
      <c r="K155" s="323"/>
      <c r="L155"/>
      <c r="M155" s="323"/>
      <c r="N155" s="323"/>
      <c r="O155" s="323"/>
      <c r="P155" s="323"/>
      <c r="Q155" s="323"/>
      <c r="R155" s="685"/>
      <c r="S155" s="688"/>
      <c r="T155" s="689"/>
      <c r="U155" s="539"/>
      <c r="V155" s="690"/>
      <c r="W155" s="691"/>
    </row>
    <row r="156" spans="4:40" ht="20.25" customHeight="1">
      <c r="D156" s="30"/>
      <c r="E156" s="30"/>
      <c r="F156" s="30"/>
      <c r="G156" s="323"/>
      <c r="H156" s="323"/>
      <c r="I156" s="323"/>
      <c r="J156" s="323"/>
      <c r="K156" s="323"/>
      <c r="L156"/>
      <c r="M156" s="323"/>
      <c r="N156" s="323"/>
      <c r="O156" s="323"/>
      <c r="P156" s="323"/>
      <c r="Q156" s="323"/>
      <c r="R156" s="685"/>
      <c r="S156" s="737" t="s">
        <v>413</v>
      </c>
      <c r="T156" s="738"/>
      <c r="U156" s="541">
        <f>SUM(U144:U155)</f>
        <v>0</v>
      </c>
      <c r="V156" s="746">
        <f>SUM(V144:W155)</f>
        <v>0</v>
      </c>
      <c r="W156" s="747"/>
    </row>
    <row r="157" spans="4:40" ht="21" customHeight="1">
      <c r="G157" s="323"/>
      <c r="H157" s="323"/>
      <c r="I157" s="323"/>
      <c r="J157" s="323"/>
      <c r="K157" s="323"/>
      <c r="N157" s="323"/>
      <c r="O157" s="323"/>
      <c r="P157" s="323"/>
      <c r="Q157" s="323"/>
      <c r="R157" s="323"/>
      <c r="AL157" s="276"/>
    </row>
    <row r="158" spans="4:40" ht="24" customHeight="1">
      <c r="D158" s="323"/>
      <c r="E158" s="323"/>
      <c r="F158" s="323"/>
      <c r="G158" s="323"/>
      <c r="H158" s="323"/>
      <c r="I158" s="323"/>
      <c r="J158" s="323"/>
      <c r="K158" s="323"/>
      <c r="N158" s="323"/>
      <c r="O158" s="323"/>
      <c r="P158" s="323"/>
      <c r="Q158" s="323"/>
      <c r="R158" s="673" t="str">
        <f>G4</f>
        <v>WEEK 03</v>
      </c>
      <c r="S158" s="674"/>
      <c r="T158" s="682" t="s">
        <v>168</v>
      </c>
      <c r="U158" s="682"/>
      <c r="V158" s="735"/>
      <c r="W158" s="736"/>
    </row>
    <row r="159" spans="4:40" ht="21" customHeight="1">
      <c r="D159" s="323"/>
      <c r="E159" s="323"/>
      <c r="F159" s="323"/>
      <c r="G159" s="323"/>
      <c r="H159" s="323"/>
      <c r="I159" s="323"/>
      <c r="J159" s="323"/>
      <c r="K159" s="323"/>
      <c r="N159" s="323"/>
      <c r="O159" s="323"/>
      <c r="P159" s="323"/>
      <c r="Q159" s="323"/>
      <c r="R159" s="717" t="s">
        <v>418</v>
      </c>
      <c r="S159" s="397" t="s">
        <v>466</v>
      </c>
      <c r="T159" s="405" t="s">
        <v>448</v>
      </c>
      <c r="U159" s="406"/>
      <c r="V159" s="677" t="s">
        <v>81</v>
      </c>
      <c r="W159" s="678"/>
    </row>
    <row r="160" spans="4:40" ht="21" customHeight="1">
      <c r="D160" s="323"/>
      <c r="E160" s="323"/>
      <c r="F160" s="323"/>
      <c r="G160" s="323"/>
      <c r="H160" s="323"/>
      <c r="I160" s="323"/>
      <c r="J160" s="323"/>
      <c r="K160" s="323"/>
      <c r="N160" s="323"/>
      <c r="O160" s="323"/>
      <c r="P160" s="323"/>
      <c r="Q160" s="323"/>
      <c r="R160" s="718"/>
      <c r="S160" s="262">
        <v>13</v>
      </c>
      <c r="T160" s="675" t="s">
        <v>169</v>
      </c>
      <c r="U160" s="676"/>
      <c r="V160" s="679">
        <f>SUMIF($B$8:$B$131,S160,$U$8:$U$131)</f>
        <v>0</v>
      </c>
      <c r="W160" s="680"/>
    </row>
    <row r="161" spans="4:38" ht="21" customHeight="1">
      <c r="D161" s="323"/>
      <c r="E161" s="323"/>
      <c r="F161" s="323"/>
      <c r="G161" s="323"/>
      <c r="H161" s="323"/>
      <c r="I161" s="323"/>
      <c r="J161" s="323"/>
      <c r="K161" s="323"/>
      <c r="N161" s="323"/>
      <c r="O161" s="323"/>
      <c r="P161" s="323"/>
      <c r="Q161" s="323"/>
      <c r="R161" s="718"/>
      <c r="S161" s="262">
        <v>14</v>
      </c>
      <c r="T161" s="675" t="s">
        <v>170</v>
      </c>
      <c r="U161" s="676"/>
      <c r="V161" s="679">
        <f>SUMIF($B$8:$B$131,S161,$U$8:$U$131)</f>
        <v>0</v>
      </c>
      <c r="W161" s="680"/>
    </row>
    <row r="162" spans="4:38" ht="21" customHeight="1">
      <c r="D162" s="323"/>
      <c r="E162" s="323"/>
      <c r="F162" s="323"/>
      <c r="G162" s="323"/>
      <c r="H162" s="323"/>
      <c r="I162" s="323"/>
      <c r="J162" s="323"/>
      <c r="K162" s="323"/>
      <c r="N162" s="323"/>
      <c r="O162" s="323"/>
      <c r="P162" s="323"/>
      <c r="Q162" s="323"/>
      <c r="R162" s="718"/>
      <c r="S162" s="262">
        <v>15</v>
      </c>
      <c r="T162" s="675" t="s">
        <v>156</v>
      </c>
      <c r="U162" s="676"/>
      <c r="V162" s="679">
        <f t="shared" ref="V162:V163" si="9">SUMIF($B$8:$B$131,S162,$U$8:$U$131)</f>
        <v>0</v>
      </c>
      <c r="W162" s="680"/>
    </row>
    <row r="163" spans="4:38" ht="21" customHeight="1">
      <c r="D163" s="323"/>
      <c r="E163" s="323"/>
      <c r="F163" s="323"/>
      <c r="G163" s="323"/>
      <c r="H163" s="323"/>
      <c r="I163" s="323"/>
      <c r="J163" s="323"/>
      <c r="K163" s="323"/>
      <c r="L163"/>
      <c r="N163" s="323"/>
      <c r="O163" s="323"/>
      <c r="P163" s="323"/>
      <c r="Q163" s="323"/>
      <c r="R163" s="718"/>
      <c r="S163" s="262">
        <v>16</v>
      </c>
      <c r="T163" s="675" t="s">
        <v>71</v>
      </c>
      <c r="U163" s="676"/>
      <c r="V163" s="679">
        <f t="shared" si="9"/>
        <v>0</v>
      </c>
      <c r="W163" s="680"/>
    </row>
    <row r="164" spans="4:38" ht="21" customHeight="1">
      <c r="D164" s="323"/>
      <c r="E164" s="323"/>
      <c r="F164" s="323"/>
      <c r="G164" s="323"/>
      <c r="H164" s="323"/>
      <c r="I164" s="323"/>
      <c r="J164" s="323"/>
      <c r="K164" s="323"/>
      <c r="L164"/>
      <c r="M164" s="323"/>
      <c r="N164" s="323"/>
      <c r="O164" s="323"/>
      <c r="P164" s="323"/>
      <c r="Q164" s="323"/>
      <c r="R164" s="718"/>
      <c r="S164" s="262">
        <v>17</v>
      </c>
      <c r="T164" s="675" t="s">
        <v>72</v>
      </c>
      <c r="U164" s="676"/>
      <c r="V164" s="679">
        <f t="shared" ref="V164:V179" si="10">SUMIF($B$8:$B$131,S164,$U$8:$U$131)</f>
        <v>0</v>
      </c>
      <c r="W164" s="680"/>
    </row>
    <row r="165" spans="4:38" ht="21" customHeight="1">
      <c r="R165" s="718"/>
      <c r="S165" s="262">
        <v>18</v>
      </c>
      <c r="T165" s="675" t="s">
        <v>171</v>
      </c>
      <c r="U165" s="676"/>
      <c r="V165" s="679">
        <f t="shared" si="10"/>
        <v>0</v>
      </c>
      <c r="W165" s="680"/>
      <c r="X165" s="311"/>
      <c r="Y165" s="310"/>
    </row>
    <row r="166" spans="4:38" s="268" customFormat="1" ht="21" customHeight="1">
      <c r="G166" s="267"/>
      <c r="H166" s="267"/>
      <c r="I166" s="267"/>
      <c r="J166" s="267"/>
      <c r="K166" s="267"/>
      <c r="M166" s="267"/>
      <c r="N166" s="267"/>
      <c r="O166" s="267"/>
      <c r="P166" s="267"/>
      <c r="Q166" s="267"/>
      <c r="R166" s="718"/>
      <c r="S166" s="262">
        <v>19</v>
      </c>
      <c r="T166" s="675" t="s">
        <v>172</v>
      </c>
      <c r="U166" s="676"/>
      <c r="V166" s="679">
        <f t="shared" si="10"/>
        <v>0</v>
      </c>
      <c r="W166" s="680"/>
      <c r="Z166" s="328"/>
      <c r="AF166" s="267"/>
      <c r="AL166" s="267"/>
    </row>
    <row r="167" spans="4:38" s="268" customFormat="1" ht="21" customHeight="1">
      <c r="G167" s="267"/>
      <c r="H167" s="267"/>
      <c r="I167" s="267"/>
      <c r="J167" s="267"/>
      <c r="K167" s="267"/>
      <c r="M167" s="267"/>
      <c r="N167" s="267"/>
      <c r="O167" s="267"/>
      <c r="P167" s="267"/>
      <c r="Q167" s="267"/>
      <c r="R167" s="718"/>
      <c r="S167" s="262">
        <v>20</v>
      </c>
      <c r="T167" s="675" t="s">
        <v>173</v>
      </c>
      <c r="U167" s="676"/>
      <c r="V167" s="679">
        <f t="shared" si="10"/>
        <v>0</v>
      </c>
      <c r="W167" s="680"/>
      <c r="Z167" s="303"/>
      <c r="AF167" s="267"/>
      <c r="AL167" s="267"/>
    </row>
    <row r="168" spans="4:38" s="268" customFormat="1" ht="21" customHeight="1">
      <c r="G168" s="267"/>
      <c r="H168" s="267"/>
      <c r="I168" s="267"/>
      <c r="J168" s="267"/>
      <c r="K168" s="267"/>
      <c r="L168" s="267"/>
      <c r="M168" s="267"/>
      <c r="N168" s="267"/>
      <c r="O168" s="267"/>
      <c r="P168" s="267"/>
      <c r="Q168" s="267"/>
      <c r="R168" s="718"/>
      <c r="S168" s="262">
        <v>22</v>
      </c>
      <c r="T168" s="675" t="s">
        <v>158</v>
      </c>
      <c r="U168" s="676"/>
      <c r="V168" s="679">
        <f t="shared" si="10"/>
        <v>0</v>
      </c>
      <c r="W168" s="680"/>
      <c r="AF168" s="267"/>
      <c r="AL168" s="267"/>
    </row>
    <row r="169" spans="4:38" s="268" customFormat="1" ht="21" customHeight="1">
      <c r="G169" s="267"/>
      <c r="H169" s="267"/>
      <c r="I169" s="267"/>
      <c r="J169" s="267"/>
      <c r="K169" s="267"/>
      <c r="L169" s="267"/>
      <c r="M169" s="267"/>
      <c r="N169" s="267"/>
      <c r="O169" s="267"/>
      <c r="P169" s="267"/>
      <c r="Q169" s="267"/>
      <c r="R169" s="718"/>
      <c r="S169" s="262">
        <v>23</v>
      </c>
      <c r="T169" s="675" t="s">
        <v>74</v>
      </c>
      <c r="U169" s="676"/>
      <c r="V169" s="679">
        <f t="shared" si="10"/>
        <v>0</v>
      </c>
      <c r="W169" s="680"/>
      <c r="AF169" s="267"/>
      <c r="AL169" s="267"/>
    </row>
    <row r="170" spans="4:38" s="268" customFormat="1" ht="21" customHeight="1">
      <c r="G170" s="267"/>
      <c r="H170" s="267"/>
      <c r="I170" s="267"/>
      <c r="J170" s="267"/>
      <c r="K170" s="267"/>
      <c r="L170" s="267"/>
      <c r="M170" s="267"/>
      <c r="N170" s="267"/>
      <c r="O170" s="267"/>
      <c r="P170" s="267"/>
      <c r="Q170" s="267"/>
      <c r="R170" s="718"/>
      <c r="S170" s="262">
        <v>25</v>
      </c>
      <c r="T170" s="675" t="s">
        <v>174</v>
      </c>
      <c r="U170" s="676"/>
      <c r="V170" s="679">
        <f t="shared" si="10"/>
        <v>0</v>
      </c>
      <c r="W170" s="680"/>
      <c r="AL170" s="267"/>
    </row>
    <row r="171" spans="4:38" s="268" customFormat="1" ht="21" customHeight="1">
      <c r="G171" s="267"/>
      <c r="H171" s="267"/>
      <c r="I171" s="267"/>
      <c r="J171" s="267"/>
      <c r="K171" s="267"/>
      <c r="L171" s="267"/>
      <c r="M171" s="267"/>
      <c r="N171" s="267"/>
      <c r="O171" s="267"/>
      <c r="P171" s="267"/>
      <c r="Q171" s="267"/>
      <c r="R171" s="718"/>
      <c r="S171" s="262">
        <v>26</v>
      </c>
      <c r="T171" s="675" t="s">
        <v>175</v>
      </c>
      <c r="U171" s="676"/>
      <c r="V171" s="679">
        <f t="shared" si="10"/>
        <v>0</v>
      </c>
      <c r="W171" s="680"/>
      <c r="AL171" s="267"/>
    </row>
    <row r="172" spans="4:38" s="268" customFormat="1" ht="21" customHeight="1">
      <c r="G172" s="267"/>
      <c r="H172" s="267"/>
      <c r="I172" s="267"/>
      <c r="J172" s="267"/>
      <c r="K172" s="267"/>
      <c r="L172" s="267"/>
      <c r="M172" s="267"/>
      <c r="N172" s="267"/>
      <c r="O172" s="267"/>
      <c r="P172" s="267"/>
      <c r="Q172" s="267"/>
      <c r="R172" s="718"/>
      <c r="S172" s="262">
        <v>29</v>
      </c>
      <c r="T172" s="675" t="s">
        <v>176</v>
      </c>
      <c r="U172" s="676"/>
      <c r="V172" s="679">
        <f t="shared" si="10"/>
        <v>0</v>
      </c>
      <c r="W172" s="680"/>
      <c r="AL172" s="267"/>
    </row>
    <row r="173" spans="4:38" s="268" customFormat="1" ht="21" customHeight="1">
      <c r="G173" s="267"/>
      <c r="H173" s="267"/>
      <c r="I173" s="267"/>
      <c r="J173" s="267"/>
      <c r="K173" s="267"/>
      <c r="L173" s="267"/>
      <c r="M173" s="267"/>
      <c r="N173" s="267"/>
      <c r="O173" s="267"/>
      <c r="P173" s="267"/>
      <c r="Q173" s="267"/>
      <c r="R173" s="718"/>
      <c r="S173" s="262">
        <v>31</v>
      </c>
      <c r="T173" s="675" t="s">
        <v>177</v>
      </c>
      <c r="U173" s="676"/>
      <c r="V173" s="679">
        <f t="shared" si="10"/>
        <v>0</v>
      </c>
      <c r="W173" s="680"/>
      <c r="AL173" s="267"/>
    </row>
    <row r="174" spans="4:38" s="268" customFormat="1" ht="21" customHeight="1">
      <c r="G174" s="267"/>
      <c r="H174" s="267"/>
      <c r="I174" s="267"/>
      <c r="J174" s="267"/>
      <c r="K174" s="267"/>
      <c r="L174" s="267"/>
      <c r="M174" s="267"/>
      <c r="N174" s="267"/>
      <c r="O174" s="267"/>
      <c r="P174" s="267"/>
      <c r="Q174" s="267"/>
      <c r="R174" s="718"/>
      <c r="S174" s="262">
        <v>32</v>
      </c>
      <c r="T174" s="675" t="s">
        <v>178</v>
      </c>
      <c r="U174" s="676"/>
      <c r="V174" s="679">
        <f t="shared" si="10"/>
        <v>0</v>
      </c>
      <c r="W174" s="680"/>
      <c r="AL174" s="267"/>
    </row>
    <row r="175" spans="4:38" s="268" customFormat="1" ht="21" customHeight="1">
      <c r="G175" s="267"/>
      <c r="H175" s="267"/>
      <c r="I175" s="267"/>
      <c r="J175" s="267"/>
      <c r="K175" s="267"/>
      <c r="L175" s="267"/>
      <c r="M175" s="267"/>
      <c r="N175" s="267"/>
      <c r="O175" s="267"/>
      <c r="P175" s="267"/>
      <c r="Q175" s="267"/>
      <c r="R175" s="718"/>
      <c r="S175" s="262">
        <v>38</v>
      </c>
      <c r="T175" s="675" t="s">
        <v>179</v>
      </c>
      <c r="U175" s="676"/>
      <c r="V175" s="679">
        <f t="shared" si="10"/>
        <v>0</v>
      </c>
      <c r="W175" s="680"/>
      <c r="AL175" s="267"/>
    </row>
    <row r="176" spans="4:38" s="268" customFormat="1" ht="21" customHeight="1">
      <c r="D176" s="271"/>
      <c r="E176" s="271"/>
      <c r="F176" s="271"/>
      <c r="G176" s="267"/>
      <c r="H176" s="267"/>
      <c r="I176" s="267"/>
      <c r="J176" s="267"/>
      <c r="K176" s="267"/>
      <c r="L176" s="267"/>
      <c r="M176" s="267"/>
      <c r="N176" s="267"/>
      <c r="O176" s="267"/>
      <c r="P176" s="267"/>
      <c r="Q176" s="267"/>
      <c r="R176" s="718"/>
      <c r="S176" s="262">
        <v>42</v>
      </c>
      <c r="T176" s="675" t="s">
        <v>180</v>
      </c>
      <c r="U176" s="676"/>
      <c r="V176" s="679">
        <f t="shared" si="10"/>
        <v>0</v>
      </c>
      <c r="W176" s="680"/>
      <c r="AC176" s="279"/>
      <c r="AD176" s="279"/>
      <c r="AE176" s="279"/>
      <c r="AG176" s="279"/>
      <c r="AH176" s="279"/>
      <c r="AL176" s="267"/>
    </row>
    <row r="177" spans="4:40" s="268" customFormat="1" ht="21" customHeight="1">
      <c r="D177" s="271"/>
      <c r="E177" s="271"/>
      <c r="F177" s="271"/>
      <c r="G177" s="267"/>
      <c r="H177" s="267"/>
      <c r="I177" s="267"/>
      <c r="J177" s="267"/>
      <c r="K177" s="267"/>
      <c r="L177" s="267"/>
      <c r="M177" s="267"/>
      <c r="N177" s="267"/>
      <c r="O177" s="267"/>
      <c r="P177" s="267"/>
      <c r="Q177" s="267"/>
      <c r="R177" s="718"/>
      <c r="S177" s="262">
        <v>68</v>
      </c>
      <c r="T177" s="675" t="s">
        <v>76</v>
      </c>
      <c r="U177" s="676"/>
      <c r="V177" s="679">
        <f t="shared" si="10"/>
        <v>0</v>
      </c>
      <c r="W177" s="680"/>
      <c r="AC177" s="279"/>
      <c r="AD177" s="279"/>
      <c r="AE177" s="279"/>
      <c r="AF177" s="279"/>
      <c r="AG177" s="279"/>
      <c r="AH177" s="279"/>
      <c r="AL177" s="267"/>
    </row>
    <row r="178" spans="4:40" s="268" customFormat="1" ht="21" customHeight="1">
      <c r="D178" s="271"/>
      <c r="E178" s="271"/>
      <c r="F178" s="271"/>
      <c r="G178" s="267"/>
      <c r="H178" s="267"/>
      <c r="I178" s="267"/>
      <c r="J178" s="267"/>
      <c r="K178" s="267"/>
      <c r="L178" s="267"/>
      <c r="M178" s="267"/>
      <c r="N178" s="267"/>
      <c r="O178" s="267"/>
      <c r="P178" s="267"/>
      <c r="Q178" s="267"/>
      <c r="R178" s="718"/>
      <c r="S178" s="344">
        <v>99</v>
      </c>
      <c r="T178" s="675" t="s">
        <v>424</v>
      </c>
      <c r="U178" s="676"/>
      <c r="V178" s="679">
        <f t="shared" si="10"/>
        <v>0</v>
      </c>
      <c r="W178" s="680"/>
      <c r="AA178" s="280"/>
      <c r="AC178" s="279"/>
      <c r="AD178" s="279"/>
      <c r="AE178" s="279"/>
      <c r="AF178" s="279"/>
      <c r="AG178" s="279"/>
      <c r="AH178" s="279"/>
      <c r="AL178" s="267"/>
    </row>
    <row r="179" spans="4:40" ht="21" customHeight="1">
      <c r="D179" s="271"/>
      <c r="E179" s="271"/>
      <c r="F179" s="271"/>
      <c r="R179" s="719"/>
      <c r="S179" s="344">
        <v>100</v>
      </c>
      <c r="T179" s="675" t="s">
        <v>425</v>
      </c>
      <c r="U179" s="676"/>
      <c r="V179" s="679">
        <f t="shared" si="10"/>
        <v>0</v>
      </c>
      <c r="W179" s="680"/>
      <c r="AA179" s="281"/>
      <c r="AB179" s="282"/>
      <c r="AC179" s="270"/>
      <c r="AD179" s="732"/>
      <c r="AE179" s="732"/>
      <c r="AF179" s="279"/>
      <c r="AG179" s="270"/>
      <c r="AH179" s="270"/>
    </row>
    <row r="180" spans="4:40" ht="21" customHeight="1">
      <c r="D180" s="271"/>
      <c r="E180" s="271"/>
      <c r="F180" s="271"/>
      <c r="S180" s="407"/>
      <c r="T180" s="407"/>
      <c r="U180" s="408" t="s">
        <v>77</v>
      </c>
      <c r="V180" s="681">
        <f>SUM(V160:V179)</f>
        <v>0</v>
      </c>
      <c r="W180" s="681"/>
      <c r="Y180" s="270"/>
      <c r="Z180" s="270"/>
      <c r="AA180" s="281"/>
      <c r="AB180" s="282"/>
      <c r="AC180" s="270"/>
      <c r="AD180" s="732"/>
      <c r="AE180" s="732"/>
      <c r="AF180" s="412"/>
      <c r="AG180" s="270"/>
      <c r="AH180" s="270"/>
      <c r="AI180" s="270"/>
      <c r="AJ180" s="270"/>
      <c r="AK180" s="270"/>
      <c r="AL180" s="270"/>
      <c r="AM180" s="270"/>
      <c r="AN180" s="270"/>
    </row>
    <row r="181" spans="4:40" ht="11.25" customHeight="1">
      <c r="D181" s="271"/>
      <c r="E181" s="271"/>
      <c r="F181" s="271"/>
      <c r="Y181" s="270"/>
      <c r="Z181" s="270"/>
      <c r="AA181" s="281"/>
      <c r="AB181" s="282"/>
      <c r="AC181" s="270"/>
      <c r="AD181" s="732"/>
      <c r="AE181" s="732"/>
      <c r="AF181" s="412"/>
      <c r="AG181" s="270"/>
      <c r="AH181" s="270"/>
      <c r="AI181" s="270"/>
      <c r="AJ181" s="270"/>
      <c r="AK181" s="270"/>
      <c r="AL181" s="270"/>
      <c r="AM181" s="270"/>
      <c r="AN181" s="270"/>
    </row>
    <row r="182" spans="4:40" ht="21" customHeight="1">
      <c r="D182" s="271"/>
      <c r="E182" s="271"/>
      <c r="F182" s="271"/>
      <c r="R182" s="673" t="str">
        <f>R158</f>
        <v>WEEK 03</v>
      </c>
      <c r="S182" s="674"/>
      <c r="T182" s="682" t="s">
        <v>181</v>
      </c>
      <c r="U182" s="682"/>
      <c r="V182" s="325"/>
      <c r="W182" s="263"/>
      <c r="Y182" s="270"/>
      <c r="Z182" s="270"/>
      <c r="AA182" s="281"/>
      <c r="AB182" s="282"/>
      <c r="AC182" s="270"/>
      <c r="AD182" s="732"/>
      <c r="AE182" s="732"/>
      <c r="AF182" s="412"/>
      <c r="AG182" s="270"/>
      <c r="AH182" s="270"/>
      <c r="AI182" s="270"/>
      <c r="AJ182" s="270"/>
      <c r="AK182" s="270"/>
      <c r="AL182" s="270"/>
      <c r="AM182" s="270"/>
      <c r="AN182" s="270"/>
    </row>
    <row r="183" spans="4:40" ht="21" customHeight="1">
      <c r="D183" s="271"/>
      <c r="E183" s="271"/>
      <c r="F183" s="271"/>
      <c r="R183" s="717" t="s">
        <v>419</v>
      </c>
      <c r="S183" s="396" t="s">
        <v>466</v>
      </c>
      <c r="T183" s="686" t="s">
        <v>182</v>
      </c>
      <c r="U183" s="687"/>
      <c r="V183" s="438" t="s">
        <v>199</v>
      </c>
      <c r="W183" s="261" t="s">
        <v>183</v>
      </c>
      <c r="Y183" s="270"/>
      <c r="Z183" s="270"/>
      <c r="AA183" s="281"/>
      <c r="AB183" s="282"/>
      <c r="AC183" s="270"/>
      <c r="AD183" s="732"/>
      <c r="AE183" s="732"/>
      <c r="AF183" s="412"/>
      <c r="AG183" s="270"/>
      <c r="AH183" s="270"/>
      <c r="AI183" s="270"/>
      <c r="AJ183" s="270"/>
      <c r="AK183" s="270"/>
      <c r="AL183" s="270"/>
      <c r="AM183" s="270"/>
      <c r="AN183" s="270"/>
    </row>
    <row r="184" spans="4:40" ht="21" customHeight="1">
      <c r="D184" s="271"/>
      <c r="E184" s="271"/>
      <c r="F184" s="271"/>
      <c r="R184" s="718"/>
      <c r="S184" s="378" t="s">
        <v>328</v>
      </c>
      <c r="T184" s="675" t="s">
        <v>432</v>
      </c>
      <c r="U184" s="676"/>
      <c r="V184" s="398">
        <f>COUNTIF('Weekly trade'!F:F,'Print Doc'!S184)</f>
        <v>0</v>
      </c>
      <c r="W184" s="285" t="e">
        <f t="shared" ref="W184:W199" si="11">V184/$V$200</f>
        <v>#DIV/0!</v>
      </c>
      <c r="Y184" s="270"/>
      <c r="Z184" s="433"/>
      <c r="AA184" s="434"/>
      <c r="AB184" s="434"/>
      <c r="AC184" s="435"/>
      <c r="AD184" s="434"/>
      <c r="AE184" s="270"/>
      <c r="AF184" s="412"/>
      <c r="AG184" s="270"/>
      <c r="AH184" s="270"/>
      <c r="AI184" s="270"/>
      <c r="AJ184" s="270"/>
      <c r="AK184" s="270"/>
      <c r="AL184" s="270"/>
      <c r="AM184" s="270"/>
      <c r="AN184" s="270"/>
    </row>
    <row r="185" spans="4:40" ht="21" customHeight="1">
      <c r="D185" s="271"/>
      <c r="E185" s="271"/>
      <c r="F185" s="271"/>
      <c r="R185" s="718"/>
      <c r="S185" s="378" t="s">
        <v>193</v>
      </c>
      <c r="T185" s="675" t="s">
        <v>433</v>
      </c>
      <c r="U185" s="676"/>
      <c r="V185" s="398">
        <f>COUNTIF('Weekly trade'!F:F,'Print Doc'!S185)</f>
        <v>0</v>
      </c>
      <c r="W185" s="285" t="e">
        <f t="shared" si="11"/>
        <v>#DIV/0!</v>
      </c>
      <c r="Y185" s="270"/>
      <c r="Z185" s="433"/>
      <c r="AA185" s="434"/>
      <c r="AB185" s="434"/>
      <c r="AC185" s="435"/>
      <c r="AD185" s="434"/>
      <c r="AE185" s="270"/>
      <c r="AF185" s="412"/>
      <c r="AG185" s="270"/>
      <c r="AH185" s="270"/>
      <c r="AI185" s="270"/>
      <c r="AJ185" s="270"/>
      <c r="AK185" s="270"/>
      <c r="AL185" s="270"/>
      <c r="AM185" s="270"/>
      <c r="AN185" s="270"/>
    </row>
    <row r="186" spans="4:40" ht="21" customHeight="1">
      <c r="D186" s="271"/>
      <c r="E186" s="271"/>
      <c r="F186" s="271"/>
      <c r="R186" s="718"/>
      <c r="S186" s="378" t="s">
        <v>188</v>
      </c>
      <c r="T186" s="675" t="s">
        <v>434</v>
      </c>
      <c r="U186" s="676"/>
      <c r="V186" s="398">
        <f>COUNTIF('Weekly trade'!F:F,'Print Doc'!S186)</f>
        <v>0</v>
      </c>
      <c r="W186" s="285" t="e">
        <f t="shared" si="11"/>
        <v>#DIV/0!</v>
      </c>
      <c r="Y186" s="270"/>
      <c r="Z186" s="433"/>
      <c r="AA186" s="434"/>
      <c r="AB186" s="434"/>
      <c r="AC186" s="435"/>
      <c r="AD186" s="434"/>
      <c r="AE186" s="270"/>
      <c r="AF186" s="412"/>
      <c r="AG186" s="270"/>
      <c r="AH186" s="270"/>
      <c r="AI186" s="270"/>
      <c r="AJ186" s="270"/>
      <c r="AK186" s="270"/>
      <c r="AL186" s="270"/>
      <c r="AM186" s="270"/>
      <c r="AN186" s="270"/>
    </row>
    <row r="187" spans="4:40" ht="21" customHeight="1">
      <c r="D187" s="271"/>
      <c r="E187" s="271"/>
      <c r="F187" s="271"/>
      <c r="R187" s="718"/>
      <c r="S187" s="378" t="s">
        <v>326</v>
      </c>
      <c r="T187" s="675" t="s">
        <v>467</v>
      </c>
      <c r="U187" s="676"/>
      <c r="V187" s="398">
        <f>COUNTIF('Weekly trade'!F:F,'Print Doc'!S187)</f>
        <v>0</v>
      </c>
      <c r="W187" s="285" t="e">
        <f t="shared" si="11"/>
        <v>#DIV/0!</v>
      </c>
      <c r="Y187" s="270"/>
      <c r="Z187" s="433"/>
      <c r="AA187" s="434"/>
      <c r="AB187" s="434"/>
      <c r="AC187" s="436"/>
      <c r="AD187" s="434"/>
      <c r="AE187" s="270"/>
      <c r="AF187" s="412"/>
      <c r="AG187" s="270"/>
      <c r="AH187" s="270"/>
      <c r="AI187" s="270"/>
      <c r="AJ187" s="270"/>
      <c r="AK187" s="270"/>
      <c r="AL187" s="270"/>
      <c r="AM187" s="270"/>
      <c r="AN187" s="270"/>
    </row>
    <row r="188" spans="4:40" ht="21" customHeight="1">
      <c r="D188" s="271"/>
      <c r="E188" s="271"/>
      <c r="F188" s="271"/>
      <c r="R188" s="718"/>
      <c r="S188" s="378" t="s">
        <v>187</v>
      </c>
      <c r="T188" s="675" t="s">
        <v>435</v>
      </c>
      <c r="U188" s="676"/>
      <c r="V188" s="398">
        <f>COUNTIF('Weekly trade'!F:F,'Print Doc'!S188)</f>
        <v>0</v>
      </c>
      <c r="W188" s="285" t="e">
        <f t="shared" si="11"/>
        <v>#DIV/0!</v>
      </c>
      <c r="Y188" s="270"/>
      <c r="Z188" s="433"/>
      <c r="AA188" s="434"/>
      <c r="AB188" s="434"/>
      <c r="AC188" s="435"/>
      <c r="AD188" s="434"/>
      <c r="AE188" s="270"/>
      <c r="AF188" s="270"/>
      <c r="AG188" s="270"/>
      <c r="AH188" s="270"/>
      <c r="AI188" s="270"/>
      <c r="AJ188" s="270"/>
      <c r="AK188" s="270"/>
      <c r="AL188" s="270"/>
      <c r="AM188" s="270"/>
      <c r="AN188" s="270"/>
    </row>
    <row r="189" spans="4:40" ht="21" customHeight="1">
      <c r="D189" s="271"/>
      <c r="E189" s="271"/>
      <c r="F189" s="271"/>
      <c r="R189" s="718"/>
      <c r="S189" s="378" t="s">
        <v>196</v>
      </c>
      <c r="T189" s="675" t="s">
        <v>436</v>
      </c>
      <c r="U189" s="676"/>
      <c r="V189" s="398">
        <f>COUNTIF('Weekly trade'!F:F,'Print Doc'!S189)</f>
        <v>0</v>
      </c>
      <c r="W189" s="285" t="e">
        <f t="shared" si="11"/>
        <v>#DIV/0!</v>
      </c>
      <c r="Y189" s="291"/>
      <c r="Z189" s="433"/>
      <c r="AA189" s="434"/>
      <c r="AB189" s="434"/>
      <c r="AC189" s="435"/>
      <c r="AD189" s="434"/>
      <c r="AE189" s="270"/>
      <c r="AF189" s="270"/>
      <c r="AG189" s="270"/>
      <c r="AH189" s="270"/>
      <c r="AI189" s="270"/>
      <c r="AJ189" s="270"/>
      <c r="AK189" s="270"/>
      <c r="AL189" s="270"/>
      <c r="AM189" s="270"/>
      <c r="AN189" s="270"/>
    </row>
    <row r="190" spans="4:40" ht="21" customHeight="1">
      <c r="D190" s="271"/>
      <c r="E190" s="271"/>
      <c r="F190" s="271"/>
      <c r="R190" s="718"/>
      <c r="S190" s="378" t="s">
        <v>89</v>
      </c>
      <c r="T190" s="675" t="s">
        <v>437</v>
      </c>
      <c r="U190" s="676"/>
      <c r="V190" s="398">
        <f>COUNTIF('Weekly trade'!F:F,'Print Doc'!S190)</f>
        <v>0</v>
      </c>
      <c r="W190" s="285" t="e">
        <f t="shared" si="11"/>
        <v>#DIV/0!</v>
      </c>
      <c r="Y190" s="270"/>
      <c r="Z190" s="433"/>
      <c r="AA190" s="434"/>
      <c r="AB190" s="434"/>
      <c r="AC190" s="435"/>
      <c r="AD190" s="434"/>
      <c r="AE190" s="270"/>
      <c r="AF190" s="270"/>
      <c r="AG190" s="270"/>
      <c r="AH190" s="270"/>
      <c r="AI190" s="270"/>
      <c r="AJ190" s="270"/>
      <c r="AK190" s="270"/>
      <c r="AL190" s="270"/>
      <c r="AM190" s="270"/>
      <c r="AN190" s="270"/>
    </row>
    <row r="191" spans="4:40" ht="21" customHeight="1">
      <c r="D191" s="271"/>
      <c r="E191" s="271"/>
      <c r="F191" s="271"/>
      <c r="R191" s="718"/>
      <c r="S191" s="378" t="s">
        <v>97</v>
      </c>
      <c r="T191" s="675" t="s">
        <v>438</v>
      </c>
      <c r="U191" s="676"/>
      <c r="V191" s="398">
        <f>COUNTIF('Weekly trade'!F:F,'Print Doc'!S191)</f>
        <v>0</v>
      </c>
      <c r="W191" s="285" t="e">
        <f t="shared" si="11"/>
        <v>#DIV/0!</v>
      </c>
      <c r="Y191" s="270"/>
      <c r="Z191" s="433"/>
      <c r="AA191" s="434"/>
      <c r="AB191" s="434"/>
      <c r="AC191" s="435"/>
      <c r="AD191" s="434"/>
      <c r="AE191" s="270"/>
      <c r="AF191" s="270"/>
      <c r="AG191" s="270"/>
      <c r="AH191" s="270"/>
      <c r="AI191" s="270"/>
      <c r="AJ191" s="270"/>
      <c r="AK191" s="270"/>
      <c r="AL191" s="270"/>
      <c r="AM191" s="270"/>
      <c r="AN191" s="270"/>
    </row>
    <row r="192" spans="4:40" ht="21" customHeight="1">
      <c r="R192" s="718"/>
      <c r="S192" s="378" t="s">
        <v>190</v>
      </c>
      <c r="T192" s="675" t="s">
        <v>439</v>
      </c>
      <c r="U192" s="676"/>
      <c r="V192" s="398">
        <f>COUNTIF('Weekly trade'!F:F,'Print Doc'!S192)</f>
        <v>0</v>
      </c>
      <c r="W192" s="285" t="e">
        <f t="shared" si="11"/>
        <v>#DIV/0!</v>
      </c>
      <c r="Y192" s="270"/>
      <c r="Z192" s="433"/>
      <c r="AA192" s="434"/>
      <c r="AB192" s="434"/>
      <c r="AC192" s="435"/>
      <c r="AD192" s="434"/>
      <c r="AE192" s="270"/>
      <c r="AF192" s="270"/>
      <c r="AG192" s="270"/>
      <c r="AH192" s="270"/>
      <c r="AI192" s="270"/>
      <c r="AJ192" s="270"/>
      <c r="AK192" s="270"/>
      <c r="AL192" s="270"/>
      <c r="AM192" s="270"/>
      <c r="AN192" s="270"/>
    </row>
    <row r="193" spans="4:40" ht="21" customHeight="1">
      <c r="R193" s="718"/>
      <c r="S193" s="378" t="s">
        <v>197</v>
      </c>
      <c r="T193" s="675" t="s">
        <v>440</v>
      </c>
      <c r="U193" s="676"/>
      <c r="V193" s="398">
        <f>COUNTIF('Weekly trade'!F:F,'Print Doc'!S193)</f>
        <v>0</v>
      </c>
      <c r="W193" s="285" t="e">
        <f t="shared" si="11"/>
        <v>#DIV/0!</v>
      </c>
      <c r="Y193" s="270"/>
      <c r="Z193" s="433"/>
      <c r="AA193" s="434"/>
      <c r="AB193" s="434"/>
      <c r="AC193" s="435"/>
      <c r="AD193" s="434"/>
      <c r="AE193" s="270"/>
      <c r="AF193" s="270"/>
      <c r="AG193" s="270"/>
      <c r="AH193" s="270"/>
      <c r="AI193" s="270"/>
      <c r="AJ193" s="270"/>
      <c r="AK193" s="270"/>
      <c r="AL193" s="270"/>
      <c r="AM193" s="270"/>
      <c r="AN193" s="270"/>
    </row>
    <row r="194" spans="4:40" ht="21" customHeight="1">
      <c r="R194" s="718"/>
      <c r="S194" s="378" t="s">
        <v>185</v>
      </c>
      <c r="T194" s="675" t="s">
        <v>441</v>
      </c>
      <c r="U194" s="676"/>
      <c r="V194" s="398">
        <f>COUNTIF('Weekly trade'!F:F,'Print Doc'!S194)</f>
        <v>0</v>
      </c>
      <c r="W194" s="285" t="e">
        <f t="shared" si="11"/>
        <v>#DIV/0!</v>
      </c>
      <c r="Y194" s="270"/>
      <c r="Z194" s="433"/>
      <c r="AA194" s="434"/>
      <c r="AB194" s="434"/>
      <c r="AC194" s="435"/>
      <c r="AD194" s="434"/>
      <c r="AE194" s="270"/>
      <c r="AF194" s="270"/>
      <c r="AG194" s="270"/>
      <c r="AH194" s="270"/>
      <c r="AI194" s="270"/>
      <c r="AJ194" s="270"/>
      <c r="AK194" s="270"/>
      <c r="AL194" s="270"/>
      <c r="AM194" s="270"/>
      <c r="AN194" s="270"/>
    </row>
    <row r="195" spans="4:40" ht="21" customHeight="1">
      <c r="R195" s="718"/>
      <c r="S195" s="378" t="s">
        <v>195</v>
      </c>
      <c r="T195" s="675" t="s">
        <v>442</v>
      </c>
      <c r="U195" s="676"/>
      <c r="V195" s="398">
        <f>COUNTIF('Weekly trade'!F:F,'Print Doc'!S195)</f>
        <v>0</v>
      </c>
      <c r="W195" s="285" t="e">
        <f t="shared" si="11"/>
        <v>#DIV/0!</v>
      </c>
      <c r="Y195" s="270"/>
      <c r="Z195" s="433"/>
      <c r="AA195" s="434"/>
      <c r="AB195" s="434"/>
      <c r="AC195" s="435"/>
      <c r="AD195" s="434"/>
      <c r="AE195" s="270"/>
      <c r="AF195" s="270"/>
      <c r="AG195" s="270"/>
      <c r="AH195" s="270"/>
      <c r="AI195" s="270"/>
      <c r="AJ195" s="270"/>
      <c r="AK195" s="270"/>
      <c r="AL195" s="270"/>
      <c r="AM195" s="270"/>
      <c r="AN195" s="270"/>
    </row>
    <row r="196" spans="4:40" ht="21" customHeight="1">
      <c r="R196" s="718"/>
      <c r="S196" s="378" t="s">
        <v>192</v>
      </c>
      <c r="T196" s="675" t="s">
        <v>443</v>
      </c>
      <c r="U196" s="676"/>
      <c r="V196" s="398">
        <f>COUNTIF('Weekly trade'!F:F,'Print Doc'!S196)</f>
        <v>0</v>
      </c>
      <c r="W196" s="285" t="e">
        <f t="shared" si="11"/>
        <v>#DIV/0!</v>
      </c>
      <c r="Y196" s="270"/>
      <c r="Z196" s="433"/>
      <c r="AA196" s="434"/>
      <c r="AB196" s="434"/>
      <c r="AC196" s="435"/>
      <c r="AD196" s="434"/>
      <c r="AE196" s="270"/>
      <c r="AF196" s="270"/>
      <c r="AG196" s="270"/>
      <c r="AH196" s="270"/>
      <c r="AI196" s="270"/>
      <c r="AJ196" s="270"/>
      <c r="AK196" s="270"/>
      <c r="AL196" s="270"/>
      <c r="AM196" s="270"/>
      <c r="AN196" s="270"/>
    </row>
    <row r="197" spans="4:40" ht="21" customHeight="1">
      <c r="R197" s="718"/>
      <c r="S197" s="378" t="s">
        <v>327</v>
      </c>
      <c r="T197" s="675" t="s">
        <v>444</v>
      </c>
      <c r="U197" s="676"/>
      <c r="V197" s="398">
        <f>COUNTIF('Weekly trade'!F:F,'Print Doc'!S197)</f>
        <v>0</v>
      </c>
      <c r="W197" s="285" t="e">
        <f t="shared" si="11"/>
        <v>#DIV/0!</v>
      </c>
      <c r="Y197" s="270"/>
      <c r="Z197" s="433"/>
      <c r="AA197" s="434"/>
      <c r="AB197" s="434"/>
      <c r="AC197" s="435"/>
      <c r="AD197" s="434"/>
      <c r="AE197" s="270"/>
      <c r="AF197" s="270"/>
      <c r="AG197" s="270"/>
      <c r="AH197" s="270"/>
      <c r="AI197" s="270"/>
      <c r="AJ197" s="270"/>
      <c r="AK197" s="270"/>
      <c r="AL197" s="270"/>
      <c r="AM197" s="270"/>
      <c r="AN197" s="270"/>
    </row>
    <row r="198" spans="4:40" ht="21" customHeight="1">
      <c r="R198" s="718"/>
      <c r="S198" s="378" t="s">
        <v>329</v>
      </c>
      <c r="T198" s="675" t="s">
        <v>445</v>
      </c>
      <c r="U198" s="676"/>
      <c r="V198" s="398">
        <f>COUNTIF('Weekly trade'!F:F,'Print Doc'!S198)</f>
        <v>0</v>
      </c>
      <c r="W198" s="285" t="e">
        <f t="shared" si="11"/>
        <v>#DIV/0!</v>
      </c>
      <c r="Y198" s="270"/>
      <c r="Z198" s="433"/>
      <c r="AA198" s="434"/>
      <c r="AB198" s="434"/>
      <c r="AC198" s="435"/>
      <c r="AD198" s="434"/>
      <c r="AE198" s="270"/>
      <c r="AF198" s="270"/>
      <c r="AG198" s="270"/>
      <c r="AH198" s="270"/>
      <c r="AI198" s="270"/>
      <c r="AJ198" s="270"/>
      <c r="AK198" s="270"/>
      <c r="AL198" s="270"/>
      <c r="AM198" s="270"/>
      <c r="AN198" s="270"/>
    </row>
    <row r="199" spans="4:40" ht="21" customHeight="1">
      <c r="D199" s="271"/>
      <c r="E199" s="271"/>
      <c r="F199" s="271"/>
      <c r="R199" s="718"/>
      <c r="S199" s="378" t="s">
        <v>420</v>
      </c>
      <c r="T199" s="675" t="s">
        <v>446</v>
      </c>
      <c r="U199" s="676"/>
      <c r="V199" s="398">
        <f>COUNTIF('Weekly trade'!F:F,'Print Doc'!S199)</f>
        <v>0</v>
      </c>
      <c r="W199" s="307" t="e">
        <f t="shared" si="11"/>
        <v>#DIV/0!</v>
      </c>
      <c r="Y199" s="270"/>
      <c r="Z199" s="433"/>
      <c r="AA199" s="434"/>
      <c r="AB199" s="434"/>
      <c r="AC199" s="435"/>
      <c r="AD199" s="434"/>
      <c r="AE199" s="270"/>
      <c r="AF199" s="270"/>
      <c r="AG199" s="270"/>
      <c r="AH199" s="270"/>
      <c r="AI199" s="270"/>
      <c r="AJ199" s="270"/>
      <c r="AK199" s="270"/>
      <c r="AL199" s="270"/>
      <c r="AM199" s="270"/>
      <c r="AN199" s="270"/>
    </row>
    <row r="200" spans="4:40" ht="21" customHeight="1">
      <c r="R200" s="718"/>
      <c r="S200" s="377" t="s">
        <v>330</v>
      </c>
      <c r="T200" s="399"/>
      <c r="U200" s="400"/>
      <c r="V200" s="440">
        <f>SUM(V184:V199)</f>
        <v>0</v>
      </c>
      <c r="W200" s="441"/>
      <c r="Y200" s="270"/>
      <c r="Z200" s="270"/>
      <c r="AA200" s="270"/>
      <c r="AB200" s="270"/>
      <c r="AC200" s="270"/>
      <c r="AD200" s="270"/>
      <c r="AE200" s="270"/>
      <c r="AF200" s="270"/>
      <c r="AG200" s="270"/>
      <c r="AH200" s="270"/>
      <c r="AI200" s="270"/>
      <c r="AJ200" s="270"/>
      <c r="AK200" s="270"/>
      <c r="AL200" s="270"/>
      <c r="AM200" s="270"/>
      <c r="AN200" s="270"/>
    </row>
    <row r="201" spans="4:40" ht="21" customHeight="1">
      <c r="R201" s="718"/>
      <c r="S201" s="377" t="s">
        <v>331</v>
      </c>
      <c r="T201" s="399"/>
      <c r="U201" s="400"/>
      <c r="V201" s="442">
        <f>V132-V200</f>
        <v>0</v>
      </c>
      <c r="W201" s="443"/>
      <c r="Y201" s="270"/>
      <c r="Z201" s="270"/>
      <c r="AA201" s="270"/>
      <c r="AB201" s="270"/>
      <c r="AC201" s="270"/>
      <c r="AD201" s="270"/>
      <c r="AE201" s="270"/>
      <c r="AF201" s="270"/>
      <c r="AG201" s="270"/>
      <c r="AH201" s="270"/>
      <c r="AI201" s="270"/>
      <c r="AJ201" s="270"/>
      <c r="AK201" s="270"/>
      <c r="AL201" s="270"/>
      <c r="AM201" s="270"/>
      <c r="AN201" s="270"/>
    </row>
    <row r="202" spans="4:40" ht="21" customHeight="1">
      <c r="R202" s="719"/>
      <c r="S202" s="401" t="s">
        <v>200</v>
      </c>
      <c r="T202" s="402"/>
      <c r="U202" s="403"/>
      <c r="V202" s="404">
        <f>SUM(V200:V201)</f>
        <v>0</v>
      </c>
      <c r="W202" s="366"/>
      <c r="Y202" s="270"/>
      <c r="Z202" s="270"/>
      <c r="AA202" s="270"/>
      <c r="AB202" s="270"/>
      <c r="AC202" s="270"/>
      <c r="AD202" s="270"/>
      <c r="AE202" s="270"/>
      <c r="AF202" s="270"/>
      <c r="AG202" s="270"/>
      <c r="AH202" s="270"/>
      <c r="AI202" s="270"/>
      <c r="AJ202" s="270"/>
      <c r="AK202" s="270"/>
      <c r="AL202" s="270"/>
      <c r="AM202" s="270"/>
      <c r="AN202" s="270"/>
    </row>
    <row r="203" spans="4:40" ht="10.5" customHeight="1">
      <c r="Y203" s="270"/>
      <c r="Z203" s="270"/>
      <c r="AA203" s="270"/>
      <c r="AB203" s="270"/>
      <c r="AC203" s="270"/>
      <c r="AD203" s="270"/>
      <c r="AE203" s="270"/>
      <c r="AF203" s="270"/>
      <c r="AG203" s="270"/>
      <c r="AH203" s="270"/>
      <c r="AI203" s="270"/>
      <c r="AJ203" s="270"/>
      <c r="AK203" s="270"/>
      <c r="AL203" s="270"/>
      <c r="AM203" s="270"/>
      <c r="AN203" s="270"/>
    </row>
    <row r="204" spans="4:40" ht="21" customHeight="1">
      <c r="R204" s="673" t="str">
        <f>R182</f>
        <v>WEEK 03</v>
      </c>
      <c r="S204" s="674"/>
      <c r="T204" s="682" t="s">
        <v>447</v>
      </c>
      <c r="U204" s="682"/>
      <c r="V204" s="715" t="s">
        <v>325</v>
      </c>
      <c r="W204" s="716"/>
      <c r="Y204" s="270"/>
      <c r="Z204" s="270"/>
      <c r="AA204" s="270"/>
      <c r="AB204" s="270"/>
      <c r="AC204" s="270"/>
      <c r="AD204" s="270"/>
      <c r="AE204" s="270"/>
      <c r="AF204" s="270"/>
      <c r="AG204" s="270"/>
      <c r="AH204" s="270"/>
      <c r="AI204" s="270"/>
      <c r="AJ204" s="270"/>
      <c r="AK204" s="270"/>
      <c r="AL204" s="270"/>
      <c r="AM204" s="270"/>
      <c r="AN204" s="270"/>
    </row>
    <row r="205" spans="4:40" ht="21" customHeight="1">
      <c r="R205" s="717" t="s">
        <v>418</v>
      </c>
      <c r="S205" s="395" t="s">
        <v>466</v>
      </c>
      <c r="T205" s="712" t="s">
        <v>421</v>
      </c>
      <c r="U205" s="713"/>
      <c r="V205" s="714"/>
      <c r="W205" s="439" t="s">
        <v>81</v>
      </c>
      <c r="Y205" s="270"/>
      <c r="Z205" s="270"/>
      <c r="AA205" s="270"/>
      <c r="AB205" s="270"/>
      <c r="AC205" s="270"/>
      <c r="AD205" s="270"/>
      <c r="AE205" s="270"/>
      <c r="AF205" s="270"/>
      <c r="AG205" s="270"/>
      <c r="AH205" s="270"/>
      <c r="AI205" s="270"/>
      <c r="AJ205" s="270"/>
      <c r="AK205" s="270"/>
      <c r="AL205" s="270"/>
      <c r="AM205" s="270"/>
      <c r="AN205" s="270"/>
    </row>
    <row r="206" spans="4:40" ht="21" customHeight="1">
      <c r="R206" s="718"/>
      <c r="S206" s="264">
        <f>'Hour Area'!F6</f>
        <v>410</v>
      </c>
      <c r="T206" s="709" t="str">
        <f>'Hour Area'!G6</f>
        <v>Common Civil and Structural Works</v>
      </c>
      <c r="U206" s="710"/>
      <c r="V206" s="711"/>
      <c r="W206" s="428">
        <f>'Hour Area'!H6</f>
        <v>0</v>
      </c>
      <c r="Y206" s="270"/>
      <c r="Z206" s="270"/>
      <c r="AA206" s="270"/>
      <c r="AB206" s="270"/>
      <c r="AC206" s="270"/>
      <c r="AD206" s="270"/>
      <c r="AE206" s="270"/>
      <c r="AF206" s="270"/>
      <c r="AG206" s="270"/>
      <c r="AH206" s="270"/>
      <c r="AI206" s="270"/>
      <c r="AJ206" s="270"/>
      <c r="AK206" s="270"/>
      <c r="AL206" s="270"/>
      <c r="AM206" s="270"/>
      <c r="AN206" s="270"/>
    </row>
    <row r="207" spans="4:40" ht="21" customHeight="1">
      <c r="R207" s="718"/>
      <c r="S207" s="264">
        <f>'Hour Area'!F7</f>
        <v>420</v>
      </c>
      <c r="T207" s="709" t="str">
        <f>'Hour Area'!G7</f>
        <v>Boilers and Auxiliaries</v>
      </c>
      <c r="U207" s="710"/>
      <c r="V207" s="711"/>
      <c r="W207" s="428">
        <f>'Hour Area'!H7</f>
        <v>0</v>
      </c>
      <c r="Y207" s="270"/>
      <c r="Z207" s="270"/>
      <c r="AA207" s="270"/>
      <c r="AB207" s="270"/>
      <c r="AC207" s="270"/>
      <c r="AD207" s="270"/>
      <c r="AE207" s="270"/>
      <c r="AF207" s="270"/>
      <c r="AG207" s="270"/>
      <c r="AH207" s="270"/>
      <c r="AI207" s="270"/>
      <c r="AJ207" s="270"/>
      <c r="AK207" s="270"/>
      <c r="AL207" s="270"/>
      <c r="AM207" s="270"/>
      <c r="AN207" s="270"/>
    </row>
    <row r="208" spans="4:40" ht="21" customHeight="1">
      <c r="R208" s="718"/>
      <c r="S208" s="264">
        <f>'Hour Area'!F8</f>
        <v>430</v>
      </c>
      <c r="T208" s="709" t="str">
        <f>'Hour Area'!G8</f>
        <v>Turbine Generators and Auxiliaries</v>
      </c>
      <c r="U208" s="710"/>
      <c r="V208" s="711"/>
      <c r="W208" s="428">
        <f>'Hour Area'!H8</f>
        <v>0</v>
      </c>
      <c r="Y208" s="270"/>
      <c r="Z208" s="270"/>
      <c r="AA208" s="270"/>
      <c r="AB208" s="270"/>
      <c r="AC208" s="270"/>
      <c r="AD208" s="270"/>
      <c r="AE208" s="270"/>
      <c r="AF208" s="270"/>
      <c r="AG208" s="270"/>
      <c r="AH208" s="270"/>
      <c r="AI208" s="270"/>
      <c r="AJ208" s="270"/>
      <c r="AK208" s="270"/>
      <c r="AL208" s="270"/>
      <c r="AM208" s="270"/>
      <c r="AN208" s="270"/>
    </row>
    <row r="209" spans="18:40" ht="21" customHeight="1">
      <c r="R209" s="718"/>
      <c r="S209" s="264">
        <f>'Hour Area'!F9</f>
        <v>440</v>
      </c>
      <c r="T209" s="709" t="str">
        <f>'Hour Area'!G9</f>
        <v>Electrical Systems</v>
      </c>
      <c r="U209" s="710"/>
      <c r="V209" s="711"/>
      <c r="W209" s="428"/>
      <c r="Y209" s="270"/>
      <c r="Z209" s="270"/>
      <c r="AA209" s="270"/>
      <c r="AB209" s="270"/>
      <c r="AC209" s="270"/>
      <c r="AD209" s="270"/>
      <c r="AE209" s="270"/>
      <c r="AF209" s="270"/>
      <c r="AG209" s="270"/>
      <c r="AH209" s="270"/>
      <c r="AI209" s="270"/>
      <c r="AJ209" s="270"/>
      <c r="AK209" s="270"/>
      <c r="AL209" s="270"/>
      <c r="AM209" s="270"/>
      <c r="AN209" s="270"/>
    </row>
    <row r="210" spans="18:40" ht="21" customHeight="1">
      <c r="R210" s="718"/>
      <c r="S210" s="264">
        <f>'Hour Area'!F10</f>
        <v>450</v>
      </c>
      <c r="T210" s="709" t="str">
        <f>'Hour Area'!G10</f>
        <v>Power Station Control and Protection</v>
      </c>
      <c r="U210" s="710"/>
      <c r="V210" s="711"/>
      <c r="W210" s="428">
        <f>'Hour Area'!H13</f>
        <v>0</v>
      </c>
      <c r="Y210" s="270"/>
      <c r="Z210" s="303"/>
      <c r="AA210" s="270"/>
      <c r="AB210" s="270"/>
      <c r="AC210" s="270"/>
      <c r="AD210" s="270"/>
      <c r="AE210" s="270"/>
      <c r="AF210" s="270"/>
      <c r="AG210" s="270"/>
      <c r="AH210" s="270"/>
      <c r="AI210" s="270"/>
      <c r="AJ210" s="270"/>
      <c r="AK210" s="270"/>
      <c r="AL210" s="270"/>
      <c r="AM210" s="270"/>
      <c r="AN210" s="270"/>
    </row>
    <row r="211" spans="18:40" ht="21" customHeight="1">
      <c r="R211" s="718"/>
      <c r="S211" s="264">
        <f>'Hour Area'!F11</f>
        <v>460</v>
      </c>
      <c r="T211" s="709" t="str">
        <f>'Hour Area'!G11</f>
        <v>Water Systems</v>
      </c>
      <c r="U211" s="710"/>
      <c r="V211" s="711"/>
      <c r="W211" s="429"/>
      <c r="Y211" s="270"/>
      <c r="Z211" s="303"/>
      <c r="AA211" s="270"/>
      <c r="AB211" s="270"/>
      <c r="AC211" s="270"/>
      <c r="AD211" s="270"/>
      <c r="AE211" s="270"/>
      <c r="AF211" s="270"/>
      <c r="AG211" s="270"/>
      <c r="AH211" s="270"/>
      <c r="AI211" s="270"/>
      <c r="AJ211" s="270"/>
      <c r="AK211" s="270"/>
      <c r="AL211" s="270"/>
      <c r="AM211" s="270"/>
      <c r="AN211" s="270"/>
    </row>
    <row r="212" spans="18:40" ht="21" customHeight="1">
      <c r="R212" s="718"/>
      <c r="S212" s="264">
        <f>'Hour Area'!F12</f>
        <v>470</v>
      </c>
      <c r="T212" s="709" t="str">
        <f>'Hour Area'!G12</f>
        <v>Common Auxiliary Facilities</v>
      </c>
      <c r="U212" s="710"/>
      <c r="V212" s="711"/>
      <c r="W212" s="430"/>
      <c r="Y212" s="270"/>
      <c r="Z212" s="303"/>
      <c r="AA212" s="437"/>
      <c r="AB212" s="270"/>
      <c r="AC212" s="270"/>
      <c r="AD212" s="270"/>
      <c r="AE212" s="270"/>
      <c r="AF212" s="270"/>
      <c r="AG212" s="270"/>
      <c r="AH212" s="270"/>
      <c r="AI212" s="270"/>
      <c r="AJ212" s="270"/>
      <c r="AK212" s="270"/>
      <c r="AL212" s="270"/>
      <c r="AM212" s="270"/>
      <c r="AN212" s="270"/>
    </row>
    <row r="213" spans="18:40" ht="21" customHeight="1">
      <c r="R213" s="719"/>
      <c r="S213" s="304">
        <f>'Hour Area'!F13</f>
        <v>480</v>
      </c>
      <c r="T213" s="709" t="str">
        <f>'Hour Area'!G13</f>
        <v>Combustion Turbine Generators</v>
      </c>
      <c r="U213" s="710"/>
      <c r="V213" s="711"/>
      <c r="W213" s="429"/>
      <c r="Y213" s="270"/>
      <c r="Z213" s="303"/>
      <c r="AA213" s="270"/>
      <c r="AB213" s="270"/>
      <c r="AC213" s="270"/>
      <c r="AD213" s="270"/>
      <c r="AE213" s="270"/>
      <c r="AF213" s="270"/>
      <c r="AG213" s="270"/>
      <c r="AH213" s="270"/>
      <c r="AI213" s="270"/>
      <c r="AJ213" s="270"/>
      <c r="AK213" s="270"/>
      <c r="AL213" s="270"/>
      <c r="AM213" s="270"/>
      <c r="AN213" s="270"/>
    </row>
    <row r="214" spans="18:40" ht="21" customHeight="1">
      <c r="R214" s="393"/>
      <c r="S214" s="301"/>
      <c r="T214" s="302"/>
      <c r="U214" s="302"/>
      <c r="V214" s="394" t="s">
        <v>77</v>
      </c>
      <c r="W214" s="431">
        <f>SUM(W206:W213)</f>
        <v>0</v>
      </c>
      <c r="Y214" s="270"/>
      <c r="Z214" s="303"/>
      <c r="AA214" s="270"/>
      <c r="AB214" s="270"/>
      <c r="AC214" s="270"/>
      <c r="AD214" s="270"/>
      <c r="AE214" s="270"/>
      <c r="AF214" s="270"/>
      <c r="AG214" s="270"/>
      <c r="AH214" s="270"/>
      <c r="AI214" s="270"/>
      <c r="AJ214" s="270"/>
      <c r="AK214" s="270"/>
      <c r="AL214" s="270"/>
      <c r="AM214" s="270"/>
      <c r="AN214" s="270"/>
    </row>
    <row r="215" spans="18:40" ht="21" customHeight="1">
      <c r="Y215" s="270"/>
      <c r="Z215" s="303"/>
      <c r="AA215" s="270"/>
      <c r="AB215" s="270"/>
      <c r="AC215" s="270"/>
      <c r="AD215" s="270"/>
      <c r="AE215" s="270"/>
      <c r="AF215" s="270"/>
      <c r="AG215" s="270"/>
      <c r="AH215" s="270"/>
      <c r="AI215" s="270"/>
      <c r="AJ215" s="270"/>
      <c r="AK215" s="270"/>
      <c r="AL215" s="270"/>
      <c r="AM215" s="270"/>
      <c r="AN215" s="270"/>
    </row>
    <row r="216" spans="18:40" ht="21" customHeight="1">
      <c r="Y216" s="270"/>
      <c r="Z216" s="303"/>
      <c r="AA216" s="270"/>
      <c r="AB216" s="270"/>
      <c r="AC216" s="270"/>
      <c r="AD216" s="270"/>
      <c r="AE216" s="270"/>
      <c r="AF216" s="270"/>
      <c r="AG216" s="270"/>
      <c r="AH216" s="270"/>
      <c r="AI216" s="270"/>
      <c r="AJ216" s="270"/>
      <c r="AK216" s="270"/>
      <c r="AL216" s="270"/>
      <c r="AM216" s="270"/>
      <c r="AN216" s="270"/>
    </row>
    <row r="217" spans="18:40" ht="21" customHeight="1">
      <c r="Y217" s="270"/>
      <c r="Z217" s="303"/>
      <c r="AA217" s="270"/>
      <c r="AB217" s="270"/>
      <c r="AC217" s="270"/>
      <c r="AD217" s="270"/>
      <c r="AE217" s="270"/>
      <c r="AF217" s="270"/>
      <c r="AG217" s="270"/>
      <c r="AH217" s="270"/>
      <c r="AI217" s="270"/>
      <c r="AJ217" s="270"/>
      <c r="AK217" s="270"/>
      <c r="AL217" s="270"/>
      <c r="AM217" s="270"/>
      <c r="AN217" s="270"/>
    </row>
    <row r="218" spans="18:40" ht="21" customHeight="1">
      <c r="Y218" s="270"/>
      <c r="Z218" s="270"/>
      <c r="AA218" s="270"/>
      <c r="AB218" s="270"/>
      <c r="AC218" s="270"/>
      <c r="AD218" s="270"/>
      <c r="AE218" s="270"/>
      <c r="AF218" s="270"/>
      <c r="AG218" s="270"/>
      <c r="AH218" s="270"/>
      <c r="AI218" s="270"/>
      <c r="AJ218" s="270"/>
      <c r="AK218" s="270"/>
      <c r="AL218" s="270"/>
      <c r="AM218" s="270"/>
      <c r="AN218" s="270"/>
    </row>
    <row r="219" spans="18:40" ht="21" customHeight="1">
      <c r="Y219" s="270"/>
      <c r="Z219" s="303"/>
      <c r="AA219" s="270"/>
      <c r="AB219" s="270"/>
      <c r="AC219" s="270"/>
      <c r="AD219" s="270"/>
      <c r="AE219" s="270"/>
      <c r="AF219" s="270"/>
      <c r="AG219" s="270"/>
      <c r="AH219" s="270"/>
      <c r="AI219" s="270"/>
      <c r="AJ219" s="270"/>
      <c r="AK219" s="270"/>
      <c r="AL219" s="270"/>
      <c r="AM219" s="270"/>
      <c r="AN219" s="270"/>
    </row>
    <row r="220" spans="18:40" ht="21" customHeight="1">
      <c r="Y220" s="270"/>
      <c r="Z220" s="327"/>
      <c r="AA220" s="270"/>
      <c r="AB220" s="270"/>
      <c r="AC220" s="270"/>
      <c r="AD220" s="270"/>
      <c r="AE220" s="270"/>
      <c r="AF220" s="270"/>
      <c r="AG220" s="270"/>
      <c r="AH220" s="270"/>
      <c r="AI220" s="270"/>
      <c r="AJ220" s="270"/>
      <c r="AK220" s="270"/>
      <c r="AL220" s="270"/>
      <c r="AM220" s="270"/>
      <c r="AN220" s="270"/>
    </row>
    <row r="221" spans="18:40" ht="21" customHeight="1">
      <c r="Y221" s="270"/>
      <c r="Z221" s="303"/>
      <c r="AA221" s="270"/>
      <c r="AB221" s="270"/>
      <c r="AC221" s="270"/>
      <c r="AD221" s="270"/>
      <c r="AE221" s="270"/>
      <c r="AF221" s="270"/>
      <c r="AG221" s="270"/>
      <c r="AH221" s="270"/>
      <c r="AI221" s="270"/>
      <c r="AJ221" s="270"/>
      <c r="AK221" s="270"/>
      <c r="AL221" s="270"/>
      <c r="AM221" s="270"/>
      <c r="AN221" s="270"/>
    </row>
    <row r="222" spans="18:40" ht="21" customHeight="1">
      <c r="Y222" s="270"/>
      <c r="Z222" s="303"/>
      <c r="AA222" s="270"/>
      <c r="AB222" s="270"/>
      <c r="AC222" s="270"/>
      <c r="AD222" s="270"/>
      <c r="AE222" s="270"/>
      <c r="AF222" s="270"/>
      <c r="AG222" s="270"/>
      <c r="AH222" s="270"/>
      <c r="AI222" s="270"/>
      <c r="AJ222" s="270"/>
      <c r="AK222" s="270"/>
      <c r="AL222" s="270"/>
      <c r="AM222" s="270"/>
      <c r="AN222" s="270"/>
    </row>
    <row r="223" spans="18:40" ht="21" customHeight="1">
      <c r="T223" s="270"/>
      <c r="U223" s="265"/>
      <c r="V223" s="309"/>
      <c r="W223" s="309"/>
      <c r="Y223" s="309"/>
      <c r="Z223" s="303"/>
    </row>
    <row r="224" spans="18:40" ht="21" customHeight="1">
      <c r="T224" s="270"/>
      <c r="U224" s="265"/>
      <c r="V224" s="309"/>
      <c r="W224" s="309"/>
      <c r="X224" s="309"/>
      <c r="Y224" s="309"/>
      <c r="Z224" s="303"/>
    </row>
    <row r="225" spans="20:26" ht="21" customHeight="1">
      <c r="T225" s="270"/>
      <c r="U225" s="265"/>
      <c r="V225" s="309"/>
      <c r="W225" s="309"/>
      <c r="X225" s="309"/>
      <c r="Y225" s="309"/>
      <c r="Z225" s="291"/>
    </row>
    <row r="226" spans="20:26" ht="21" customHeight="1">
      <c r="T226" s="270"/>
      <c r="V226" s="309"/>
      <c r="W226" s="309"/>
      <c r="X226" s="309"/>
      <c r="Y226" s="309"/>
      <c r="Z226" s="270"/>
    </row>
    <row r="227" spans="20:26" ht="23.25" customHeight="1">
      <c r="T227" s="270"/>
      <c r="V227" s="309"/>
      <c r="W227" s="309"/>
      <c r="X227" s="309"/>
      <c r="Y227" s="309"/>
      <c r="Z227" s="270"/>
    </row>
    <row r="228" spans="20:26" ht="23.25" customHeight="1">
      <c r="T228" s="270"/>
      <c r="V228" s="309"/>
      <c r="W228" s="309"/>
      <c r="X228" s="309"/>
      <c r="Y228" s="309"/>
      <c r="Z228" s="270"/>
    </row>
    <row r="229" spans="20:26" ht="23.25" customHeight="1">
      <c r="T229" s="270"/>
      <c r="V229" s="309"/>
      <c r="W229" s="309"/>
      <c r="X229" s="309"/>
      <c r="Y229" s="309"/>
      <c r="Z229" s="270"/>
    </row>
    <row r="230" spans="20:26" ht="23.25" customHeight="1">
      <c r="V230" s="309"/>
      <c r="W230" s="309"/>
      <c r="X230" s="309"/>
      <c r="Y230" s="309"/>
    </row>
    <row r="268" spans="32:32">
      <c r="AF268" s="267" t="e">
        <v>#VALUE!</v>
      </c>
    </row>
    <row r="269" spans="32:32">
      <c r="AF269" s="267" t="e">
        <v>#VALUE!</v>
      </c>
    </row>
    <row r="270" spans="32:32">
      <c r="AF270" s="267" t="e">
        <v>#VALUE!</v>
      </c>
    </row>
    <row r="271" spans="32:32">
      <c r="AF271" s="267" t="e">
        <v>#VALUE!</v>
      </c>
    </row>
    <row r="272" spans="32:32">
      <c r="AF272" s="267" t="e">
        <v>#VALUE!</v>
      </c>
    </row>
    <row r="273" spans="32:32">
      <c r="AF273" s="267" t="e">
        <v>#VALUE!</v>
      </c>
    </row>
  </sheetData>
  <sheetProtection formatCells="0" formatColumns="0" formatRows="0" insertColumns="0" insertRows="0" insertHyperlinks="0" deleteColumns="0" deleteRows="0" sort="0" autoFilter="0" pivotTables="0"/>
  <autoFilter ref="U5:U136">
    <filterColumn colId="0"/>
  </autoFilter>
  <sortState ref="AC1:AC218">
    <sortCondition ref="AC1"/>
  </sortState>
  <mergeCells count="271">
    <mergeCell ref="S150:T150"/>
    <mergeCell ref="V150:W150"/>
    <mergeCell ref="AD183:AE183"/>
    <mergeCell ref="V5:V7"/>
    <mergeCell ref="AD180:AE180"/>
    <mergeCell ref="AD181:AE181"/>
    <mergeCell ref="AD182:AE182"/>
    <mergeCell ref="V143:W143"/>
    <mergeCell ref="V145:W145"/>
    <mergeCell ref="V146:W146"/>
    <mergeCell ref="V147:W147"/>
    <mergeCell ref="V155:W155"/>
    <mergeCell ref="V156:W156"/>
    <mergeCell ref="R142:S142"/>
    <mergeCell ref="S151:T151"/>
    <mergeCell ref="V151:W151"/>
    <mergeCell ref="S152:T152"/>
    <mergeCell ref="V152:W152"/>
    <mergeCell ref="S153:T153"/>
    <mergeCell ref="V153:W153"/>
    <mergeCell ref="S154:T154"/>
    <mergeCell ref="V154:W154"/>
    <mergeCell ref="S155:T155"/>
    <mergeCell ref="G4:T4"/>
    <mergeCell ref="I6:J6"/>
    <mergeCell ref="K6:L6"/>
    <mergeCell ref="U132:U133"/>
    <mergeCell ref="V132:V133"/>
    <mergeCell ref="G5:H5"/>
    <mergeCell ref="I5:J5"/>
    <mergeCell ref="K5:L5"/>
    <mergeCell ref="AD179:AE179"/>
    <mergeCell ref="Q6:R6"/>
    <mergeCell ref="U5:U7"/>
    <mergeCell ref="S5:T5"/>
    <mergeCell ref="S6:T6"/>
    <mergeCell ref="M5:N5"/>
    <mergeCell ref="O5:P5"/>
    <mergeCell ref="Q5:R5"/>
    <mergeCell ref="R159:R179"/>
    <mergeCell ref="V176:W176"/>
    <mergeCell ref="T160:U160"/>
    <mergeCell ref="V158:W158"/>
    <mergeCell ref="S156:T156"/>
    <mergeCell ref="S146:T146"/>
    <mergeCell ref="S148:T148"/>
    <mergeCell ref="V139:V140"/>
    <mergeCell ref="R205:R213"/>
    <mergeCell ref="C29:C44"/>
    <mergeCell ref="M6:N6"/>
    <mergeCell ref="O6:P6"/>
    <mergeCell ref="C22:C28"/>
    <mergeCell ref="C8:C13"/>
    <mergeCell ref="C14:C16"/>
    <mergeCell ref="C17:C21"/>
    <mergeCell ref="C45:C49"/>
    <mergeCell ref="C50:C53"/>
    <mergeCell ref="C54:C73"/>
    <mergeCell ref="G6:H6"/>
    <mergeCell ref="G136:H136"/>
    <mergeCell ref="I136:J136"/>
    <mergeCell ref="K136:L136"/>
    <mergeCell ref="E28:F28"/>
    <mergeCell ref="E29:F29"/>
    <mergeCell ref="E30:F30"/>
    <mergeCell ref="E31:F31"/>
    <mergeCell ref="E32:F32"/>
    <mergeCell ref="E33:F33"/>
    <mergeCell ref="E34:F34"/>
    <mergeCell ref="E7:F7"/>
    <mergeCell ref="E14:F14"/>
    <mergeCell ref="T212:V212"/>
    <mergeCell ref="T213:V213"/>
    <mergeCell ref="T206:V206"/>
    <mergeCell ref="T207:V207"/>
    <mergeCell ref="T208:V208"/>
    <mergeCell ref="T205:V205"/>
    <mergeCell ref="T198:U198"/>
    <mergeCell ref="T199:U199"/>
    <mergeCell ref="T209:V209"/>
    <mergeCell ref="T210:V210"/>
    <mergeCell ref="V204:W204"/>
    <mergeCell ref="T204:U204"/>
    <mergeCell ref="T162:U162"/>
    <mergeCell ref="T163:U163"/>
    <mergeCell ref="T164:U164"/>
    <mergeCell ref="T165:U165"/>
    <mergeCell ref="T166:U166"/>
    <mergeCell ref="T167:U167"/>
    <mergeCell ref="T168:U168"/>
    <mergeCell ref="T169:U169"/>
    <mergeCell ref="T211:V211"/>
    <mergeCell ref="T193:U193"/>
    <mergeCell ref="T195:U195"/>
    <mergeCell ref="T196:U196"/>
    <mergeCell ref="T175:U175"/>
    <mergeCell ref="T176:U176"/>
    <mergeCell ref="T177:U177"/>
    <mergeCell ref="T178:U178"/>
    <mergeCell ref="T188:U188"/>
    <mergeCell ref="T189:U189"/>
    <mergeCell ref="T190:U190"/>
    <mergeCell ref="T191:U191"/>
    <mergeCell ref="T192:U192"/>
    <mergeCell ref="R138:S140"/>
    <mergeCell ref="T138:U138"/>
    <mergeCell ref="T139:U140"/>
    <mergeCell ref="E61:F61"/>
    <mergeCell ref="E62:F62"/>
    <mergeCell ref="E53:F53"/>
    <mergeCell ref="E54:F54"/>
    <mergeCell ref="E55:F55"/>
    <mergeCell ref="E56:F56"/>
    <mergeCell ref="E57:F57"/>
    <mergeCell ref="E68:F68"/>
    <mergeCell ref="E69:F69"/>
    <mergeCell ref="E70:F70"/>
    <mergeCell ref="E16:F16"/>
    <mergeCell ref="E17:F17"/>
    <mergeCell ref="E18:F18"/>
    <mergeCell ref="E19:F19"/>
    <mergeCell ref="E20:F20"/>
    <mergeCell ref="E21:F21"/>
    <mergeCell ref="E22:F22"/>
    <mergeCell ref="E35:F35"/>
    <mergeCell ref="E36:F36"/>
    <mergeCell ref="E23:F23"/>
    <mergeCell ref="E24:F24"/>
    <mergeCell ref="E25:F25"/>
    <mergeCell ref="E26:F26"/>
    <mergeCell ref="E27:F27"/>
    <mergeCell ref="E37:F3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58:F58"/>
    <mergeCell ref="E59:F59"/>
    <mergeCell ref="E60:F60"/>
    <mergeCell ref="E71:F71"/>
    <mergeCell ref="E72:F72"/>
    <mergeCell ref="E63:F63"/>
    <mergeCell ref="E64:F64"/>
    <mergeCell ref="E65:F65"/>
    <mergeCell ref="E66:F66"/>
    <mergeCell ref="E67:F67"/>
    <mergeCell ref="E75:F75"/>
    <mergeCell ref="E76:F76"/>
    <mergeCell ref="E77:F77"/>
    <mergeCell ref="E78:F78"/>
    <mergeCell ref="E79:F79"/>
    <mergeCell ref="U135:V135"/>
    <mergeCell ref="U136:V136"/>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1:F91"/>
    <mergeCell ref="E92:F92"/>
    <mergeCell ref="E93:F93"/>
    <mergeCell ref="E94:F94"/>
    <mergeCell ref="E105:F105"/>
    <mergeCell ref="E106:F106"/>
    <mergeCell ref="E107:F107"/>
    <mergeCell ref="E108:F108"/>
    <mergeCell ref="E115:F115"/>
    <mergeCell ref="E127:F127"/>
    <mergeCell ref="E128:F128"/>
    <mergeCell ref="E120:F120"/>
    <mergeCell ref="E121:F121"/>
    <mergeCell ref="E122:F122"/>
    <mergeCell ref="E123:F123"/>
    <mergeCell ref="E124:F124"/>
    <mergeCell ref="E125:F125"/>
    <mergeCell ref="E126:F126"/>
    <mergeCell ref="R143:R156"/>
    <mergeCell ref="T161:U161"/>
    <mergeCell ref="T183:U183"/>
    <mergeCell ref="T186:U186"/>
    <mergeCell ref="T187:U187"/>
    <mergeCell ref="T184:U184"/>
    <mergeCell ref="T185:U185"/>
    <mergeCell ref="S144:T144"/>
    <mergeCell ref="V144:W144"/>
    <mergeCell ref="S147:T147"/>
    <mergeCell ref="V148:W148"/>
    <mergeCell ref="V168:W168"/>
    <mergeCell ref="V169:W169"/>
    <mergeCell ref="V170:W170"/>
    <mergeCell ref="V171:W171"/>
    <mergeCell ref="V172:W172"/>
    <mergeCell ref="V173:W173"/>
    <mergeCell ref="V174:W174"/>
    <mergeCell ref="V175:W175"/>
    <mergeCell ref="S145:T145"/>
    <mergeCell ref="R183:R202"/>
    <mergeCell ref="T174:U174"/>
    <mergeCell ref="S149:T149"/>
    <mergeCell ref="V149:W149"/>
    <mergeCell ref="E8:F8"/>
    <mergeCell ref="E9:F9"/>
    <mergeCell ref="E10:F10"/>
    <mergeCell ref="E11:F11"/>
    <mergeCell ref="E12:F12"/>
    <mergeCell ref="E13:F13"/>
    <mergeCell ref="E15:F15"/>
    <mergeCell ref="T158:U158"/>
    <mergeCell ref="E110:F110"/>
    <mergeCell ref="E111:F111"/>
    <mergeCell ref="E112:F112"/>
    <mergeCell ref="E113:F113"/>
    <mergeCell ref="E114:F114"/>
    <mergeCell ref="E109:F109"/>
    <mergeCell ref="E100:F100"/>
    <mergeCell ref="E101:F101"/>
    <mergeCell ref="E102:F102"/>
    <mergeCell ref="E103:F103"/>
    <mergeCell ref="E104:F104"/>
    <mergeCell ref="E118:F118"/>
    <mergeCell ref="E119:F119"/>
    <mergeCell ref="E116:F116"/>
    <mergeCell ref="E117:F117"/>
    <mergeCell ref="E90:F90"/>
    <mergeCell ref="R204:S204"/>
    <mergeCell ref="R182:S182"/>
    <mergeCell ref="T179:U179"/>
    <mergeCell ref="R158:S158"/>
    <mergeCell ref="V159:W159"/>
    <mergeCell ref="V161:W161"/>
    <mergeCell ref="V164:W164"/>
    <mergeCell ref="V165:W165"/>
    <mergeCell ref="V177:W177"/>
    <mergeCell ref="V178:W178"/>
    <mergeCell ref="V179:W179"/>
    <mergeCell ref="V180:W180"/>
    <mergeCell ref="T197:U197"/>
    <mergeCell ref="T182:U182"/>
    <mergeCell ref="T170:U170"/>
    <mergeCell ref="T171:U171"/>
    <mergeCell ref="T172:U172"/>
    <mergeCell ref="T173:U173"/>
    <mergeCell ref="V160:W160"/>
    <mergeCell ref="V162:W162"/>
    <mergeCell ref="V163:W163"/>
    <mergeCell ref="V166:W166"/>
    <mergeCell ref="V167:W167"/>
    <mergeCell ref="T194:U194"/>
  </mergeCells>
  <conditionalFormatting sqref="W206:W211 W213 Z210:Z217 Z219:Z224 W182:W199 Z166:Z167 G8:V74 G129:V131 U74:U128 V75:V128 G75:T128 H119:H129 J119:J129 Z149 Z151:Z154">
    <cfRule type="cellIs" dxfId="0" priority="19" operator="equal">
      <formula>0</formula>
    </cfRule>
  </conditionalFormatting>
  <conditionalFormatting sqref="T183">
    <cfRule type="colorScale" priority="16">
      <colorScale>
        <cfvo type="min" val="0"/>
        <cfvo type="max" val="0"/>
        <color rgb="FFFFEF9C"/>
        <color rgb="FFFF7128"/>
      </colorScale>
    </cfRule>
  </conditionalFormatting>
  <conditionalFormatting sqref="AA179:AA183">
    <cfRule type="colorScale" priority="14">
      <colorScale>
        <cfvo type="min" val="0"/>
        <cfvo type="max" val="0"/>
        <color rgb="FFFFEF9C"/>
        <color rgb="FF63BE7B"/>
      </colorScale>
    </cfRule>
  </conditionalFormatting>
  <conditionalFormatting sqref="T183">
    <cfRule type="top10" priority="23" rank="10"/>
  </conditionalFormatting>
  <conditionalFormatting sqref="W184:W199">
    <cfRule type="colorScale" priority="8">
      <colorScale>
        <cfvo type="min" val="0"/>
        <cfvo type="max" val="0"/>
        <color rgb="FFFFEF9C"/>
        <color rgb="FFFF7128"/>
      </colorScale>
    </cfRule>
    <cfRule type="top10" priority="9" stopIfTrue="1" rank="10"/>
  </conditionalFormatting>
  <printOptions horizontalCentered="1"/>
  <pageMargins left="0.23622047244094491" right="0.23622047244094491" top="0.59055118110236227" bottom="7.874015748031496E-2" header="0" footer="0"/>
  <pageSetup paperSize="8" scale="51" orientation="portrait" verticalDpi="0" r:id="rId1"/>
  <rowBreaks count="1" manualBreakCount="1">
    <brk id="214" min="3" max="22" man="1"/>
  </rowBreaks>
  <drawing r:id="rId2"/>
</worksheet>
</file>

<file path=xl/worksheets/sheet5.xml><?xml version="1.0" encoding="utf-8"?>
<worksheet xmlns="http://schemas.openxmlformats.org/spreadsheetml/2006/main" xmlns:r="http://schemas.openxmlformats.org/officeDocument/2006/relationships">
  <dimension ref="A5:H63"/>
  <sheetViews>
    <sheetView topLeftCell="A16" workbookViewId="0">
      <selection activeCell="E7" sqref="E7"/>
    </sheetView>
  </sheetViews>
  <sheetFormatPr defaultColWidth="11.42578125" defaultRowHeight="12.75"/>
  <cols>
    <col min="3" max="3" width="49" bestFit="1" customWidth="1"/>
    <col min="7" max="7" width="35.42578125" bestFit="1" customWidth="1"/>
  </cols>
  <sheetData>
    <row r="5" spans="1:8" ht="13.5" thickBot="1"/>
    <row r="6" spans="1:8">
      <c r="B6" s="293">
        <v>410</v>
      </c>
      <c r="C6" s="294" t="s">
        <v>269</v>
      </c>
      <c r="D6" s="295">
        <f>SUMIF('Actual MH (CWP)'!$DA$12:$DA$83,'Hour Area'!$B$6:$B$62,'Actual MH (CWP)'!$CZ$12:$CZ$83)</f>
        <v>0</v>
      </c>
      <c r="E6" s="291"/>
      <c r="F6" s="329">
        <v>410</v>
      </c>
      <c r="G6" s="330" t="s">
        <v>269</v>
      </c>
      <c r="H6" s="331">
        <f>SUM(D7:D15)</f>
        <v>0</v>
      </c>
    </row>
    <row r="7" spans="1:8">
      <c r="B7" s="296">
        <v>411</v>
      </c>
      <c r="C7" s="292" t="s">
        <v>270</v>
      </c>
      <c r="D7" s="297">
        <f>SUMIF('Actual MH (CWP)'!$DA$12:$DA$83,'Hour Area'!$B$6:$B$62,'Actual MH (CWP)'!$CZ$12:$CZ$83)</f>
        <v>0</v>
      </c>
      <c r="E7" s="291"/>
      <c r="F7" s="332">
        <v>420</v>
      </c>
      <c r="G7" s="305" t="s">
        <v>279</v>
      </c>
      <c r="H7" s="333">
        <f>SUM(D16:D20)</f>
        <v>0</v>
      </c>
    </row>
    <row r="8" spans="1:8">
      <c r="A8" s="290"/>
      <c r="B8" s="296">
        <v>412</v>
      </c>
      <c r="C8" s="292" t="s">
        <v>271</v>
      </c>
      <c r="D8" s="297">
        <f>SUMIF('Actual MH (CWP)'!$DA$12:$DA$83,'Hour Area'!$B$6:$B$62,'Actual MH (CWP)'!$CZ$12:$CZ$83)</f>
        <v>0</v>
      </c>
      <c r="E8" s="291"/>
      <c r="F8" s="332">
        <v>430</v>
      </c>
      <c r="G8" s="305" t="s">
        <v>284</v>
      </c>
      <c r="H8" s="333">
        <f>SUM(D21:D26)</f>
        <v>0</v>
      </c>
    </row>
    <row r="9" spans="1:8">
      <c r="A9" s="290"/>
      <c r="B9" s="296">
        <v>413</v>
      </c>
      <c r="C9" s="292" t="s">
        <v>272</v>
      </c>
      <c r="D9" s="297">
        <f>SUMIF('Actual MH (CWP)'!$DA$12:$DA$83,'Hour Area'!$B$6:$B$62,'Actual MH (CWP)'!$CZ$12:$CZ$83)</f>
        <v>0</v>
      </c>
      <c r="E9" s="291"/>
      <c r="F9" s="332">
        <v>440</v>
      </c>
      <c r="G9" s="305" t="s">
        <v>290</v>
      </c>
      <c r="H9" s="333">
        <f>SUM(D27:D33)</f>
        <v>0</v>
      </c>
    </row>
    <row r="10" spans="1:8">
      <c r="A10" s="290"/>
      <c r="B10" s="296">
        <v>414</v>
      </c>
      <c r="C10" s="292" t="s">
        <v>273</v>
      </c>
      <c r="D10" s="297">
        <f>SUMIF('Actual MH (CWP)'!$DA$12:$DA$83,'Hour Area'!$B$6:$B$62,'Actual MH (CWP)'!$CZ$12:$CZ$83)</f>
        <v>0</v>
      </c>
      <c r="E10" s="291"/>
      <c r="F10" s="332">
        <v>450</v>
      </c>
      <c r="G10" s="305" t="s">
        <v>297</v>
      </c>
      <c r="H10" s="333">
        <f>SUM(D34:D40)</f>
        <v>0</v>
      </c>
    </row>
    <row r="11" spans="1:8">
      <c r="A11" s="290"/>
      <c r="B11" s="296">
        <v>415</v>
      </c>
      <c r="C11" s="292" t="s">
        <v>274</v>
      </c>
      <c r="D11" s="297">
        <f>SUMIF('Actual MH (CWP)'!$DA$12:$DA$83,'Hour Area'!$B$6:$B$62,'Actual MH (CWP)'!$CZ$12:$CZ$83)</f>
        <v>0</v>
      </c>
      <c r="E11" s="291"/>
      <c r="F11" s="332">
        <v>460</v>
      </c>
      <c r="G11" s="305" t="s">
        <v>304</v>
      </c>
      <c r="H11" s="333">
        <f>SUM(D41:D47)</f>
        <v>0</v>
      </c>
    </row>
    <row r="12" spans="1:8">
      <c r="A12" s="290"/>
      <c r="B12" s="296">
        <v>416</v>
      </c>
      <c r="C12" s="292" t="s">
        <v>275</v>
      </c>
      <c r="D12" s="297">
        <f>SUMIF('Actual MH (CWP)'!$DA$12:$DA$83,'Hour Area'!$B$6:$B$62,'Actual MH (CWP)'!$CZ$12:$CZ$83)</f>
        <v>0</v>
      </c>
      <c r="E12" s="291"/>
      <c r="F12" s="332">
        <v>470</v>
      </c>
      <c r="G12" s="305" t="s">
        <v>311</v>
      </c>
      <c r="H12" s="333">
        <f>SUM(D48:D57)</f>
        <v>0</v>
      </c>
    </row>
    <row r="13" spans="1:8" ht="13.5" thickBot="1">
      <c r="A13" s="290"/>
      <c r="B13" s="296">
        <v>417</v>
      </c>
      <c r="C13" s="292" t="s">
        <v>276</v>
      </c>
      <c r="D13" s="297">
        <f>SUMIF('Actual MH (CWP)'!$DA$12:$DA$83,'Hour Area'!$B$6:$B$62,'Actual MH (CWP)'!$CZ$12:$CZ$83)</f>
        <v>0</v>
      </c>
      <c r="E13" s="291"/>
      <c r="F13" s="334">
        <v>480</v>
      </c>
      <c r="G13" s="335" t="s">
        <v>321</v>
      </c>
      <c r="H13" s="336">
        <f>SUM(D58:D62)</f>
        <v>0</v>
      </c>
    </row>
    <row r="14" spans="1:8">
      <c r="A14" s="290"/>
      <c r="B14" s="296">
        <v>418</v>
      </c>
      <c r="C14" s="292" t="s">
        <v>277</v>
      </c>
      <c r="D14" s="297">
        <f>SUMIF('Actual MH (CWP)'!$DA$12:$DA$83,'Hour Area'!$B$6:$B$62,'Actual MH (CWP)'!$CZ$12:$CZ$83)</f>
        <v>0</v>
      </c>
      <c r="E14" s="291"/>
      <c r="G14" s="291"/>
    </row>
    <row r="15" spans="1:8" ht="13.5" thickBot="1">
      <c r="A15" s="290"/>
      <c r="B15" s="298">
        <v>419</v>
      </c>
      <c r="C15" s="299" t="s">
        <v>278</v>
      </c>
      <c r="D15" s="300">
        <f>SUMIF('Actual MH (CWP)'!$DA$12:$DA$83,'Hour Area'!$B$6:$B$62,'Actual MH (CWP)'!$CZ$12:$CZ$83)</f>
        <v>0</v>
      </c>
      <c r="E15" s="291"/>
      <c r="F15" s="291"/>
      <c r="G15" s="291"/>
    </row>
    <row r="16" spans="1:8">
      <c r="B16" s="293">
        <v>420</v>
      </c>
      <c r="C16" s="294" t="s">
        <v>279</v>
      </c>
      <c r="D16" s="295">
        <f>SUMIF('Actual MH (CWP)'!$DA$12:$DA$83,'Hour Area'!$B$6:$B$62,'Actual MH (CWP)'!$CZ$12:$CZ$83)</f>
        <v>0</v>
      </c>
      <c r="E16" s="291"/>
      <c r="F16" s="291"/>
      <c r="G16" s="291"/>
    </row>
    <row r="17" spans="1:7">
      <c r="B17" s="296">
        <v>421</v>
      </c>
      <c r="C17" s="292" t="s">
        <v>280</v>
      </c>
      <c r="D17" s="297">
        <f>SUMIF('Actual MH (CWP)'!$DA$12:$DA$83,'Hour Area'!$B$6:$B$62,'Actual MH (CWP)'!$CZ$12:$CZ$83)</f>
        <v>0</v>
      </c>
      <c r="E17" s="291"/>
      <c r="F17" s="291"/>
      <c r="G17" s="291"/>
    </row>
    <row r="18" spans="1:7">
      <c r="A18" s="290"/>
      <c r="B18" s="296">
        <v>422</v>
      </c>
      <c r="C18" s="292" t="s">
        <v>281</v>
      </c>
      <c r="D18" s="297">
        <f>SUMIF('Actual MH (CWP)'!$DA$12:$DA$83,'Hour Area'!$B$6:$B$62,'Actual MH (CWP)'!$CZ$12:$CZ$83)</f>
        <v>0</v>
      </c>
      <c r="E18" s="291"/>
      <c r="F18" s="291"/>
      <c r="G18" s="291"/>
    </row>
    <row r="19" spans="1:7">
      <c r="A19" s="290"/>
      <c r="B19" s="296">
        <v>424</v>
      </c>
      <c r="C19" s="292" t="s">
        <v>282</v>
      </c>
      <c r="D19" s="297">
        <f>SUMIF('Actual MH (CWP)'!$DA$12:$DA$83,'Hour Area'!$B$6:$B$62,'Actual MH (CWP)'!$CZ$12:$CZ$83)</f>
        <v>0</v>
      </c>
      <c r="E19" s="291"/>
      <c r="F19" s="291"/>
      <c r="G19" s="291"/>
    </row>
    <row r="20" spans="1:7" ht="13.5" thickBot="1">
      <c r="A20" s="290"/>
      <c r="B20" s="298">
        <v>425</v>
      </c>
      <c r="C20" s="299" t="s">
        <v>283</v>
      </c>
      <c r="D20" s="300">
        <f>SUMIF('Actual MH (CWP)'!$DA$12:$DA$83,'Hour Area'!$B$6:$B$62,'Actual MH (CWP)'!$CZ$12:$CZ$83)</f>
        <v>0</v>
      </c>
      <c r="E20" s="291"/>
      <c r="F20" s="291"/>
      <c r="G20" s="291"/>
    </row>
    <row r="21" spans="1:7">
      <c r="B21" s="293">
        <v>430</v>
      </c>
      <c r="C21" s="294" t="s">
        <v>284</v>
      </c>
      <c r="D21" s="295">
        <f>SUMIF('Actual MH (CWP)'!$DA$12:$DA$83,'Hour Area'!$B$6:$B$62,'Actual MH (CWP)'!$CZ$12:$CZ$83)</f>
        <v>0</v>
      </c>
      <c r="E21" s="291"/>
      <c r="F21" s="291"/>
      <c r="G21" s="291"/>
    </row>
    <row r="22" spans="1:7">
      <c r="B22" s="296">
        <v>431</v>
      </c>
      <c r="C22" s="292" t="s">
        <v>285</v>
      </c>
      <c r="D22" s="297">
        <f>SUMIF('Actual MH (CWP)'!$DA$12:$DA$83,'Hour Area'!$B$6:$B$62,'Actual MH (CWP)'!$CZ$12:$CZ$83)</f>
        <v>0</v>
      </c>
      <c r="E22" s="291"/>
      <c r="F22" s="291"/>
      <c r="G22" s="291"/>
    </row>
    <row r="23" spans="1:7">
      <c r="A23" s="290"/>
      <c r="B23" s="296">
        <v>433</v>
      </c>
      <c r="C23" s="292" t="s">
        <v>286</v>
      </c>
      <c r="D23" s="297">
        <f>SUMIF('Actual MH (CWP)'!$DA$12:$DA$83,'Hour Area'!$B$6:$B$62,'Actual MH (CWP)'!$CZ$12:$CZ$83)</f>
        <v>0</v>
      </c>
      <c r="E23" s="291"/>
      <c r="F23" s="291"/>
      <c r="G23" s="291"/>
    </row>
    <row r="24" spans="1:7">
      <c r="A24" s="290"/>
      <c r="B24" s="296">
        <v>434</v>
      </c>
      <c r="C24" s="292" t="s">
        <v>287</v>
      </c>
      <c r="D24" s="297">
        <f>SUMIF('Actual MH (CWP)'!$DA$12:$DA$83,'Hour Area'!$B$6:$B$62,'Actual MH (CWP)'!$CZ$12:$CZ$83)</f>
        <v>0</v>
      </c>
      <c r="E24" s="291"/>
      <c r="F24" s="291"/>
      <c r="G24" s="291"/>
    </row>
    <row r="25" spans="1:7">
      <c r="A25" s="290"/>
      <c r="B25" s="296">
        <v>438</v>
      </c>
      <c r="C25" s="292" t="s">
        <v>288</v>
      </c>
      <c r="D25" s="297">
        <f>SUMIF('Actual MH (CWP)'!$DA$12:$DA$83,'Hour Area'!$B$6:$B$62,'Actual MH (CWP)'!$CZ$12:$CZ$83)</f>
        <v>0</v>
      </c>
      <c r="E25" s="291"/>
      <c r="F25" s="291"/>
      <c r="G25" s="291"/>
    </row>
    <row r="26" spans="1:7" ht="13.5" thickBot="1">
      <c r="A26" s="290"/>
      <c r="B26" s="298">
        <v>439</v>
      </c>
      <c r="C26" s="299" t="s">
        <v>289</v>
      </c>
      <c r="D26" s="300">
        <f>SUMIF('Actual MH (CWP)'!$DA$12:$DA$83,'Hour Area'!$B$6:$B$62,'Actual MH (CWP)'!$CZ$12:$CZ$83)</f>
        <v>0</v>
      </c>
      <c r="E26" s="291"/>
      <c r="F26" s="291"/>
      <c r="G26" s="291"/>
    </row>
    <row r="27" spans="1:7">
      <c r="B27" s="293">
        <v>440</v>
      </c>
      <c r="C27" s="294" t="s">
        <v>290</v>
      </c>
      <c r="D27" s="295">
        <f>SUMIF('Actual MH (CWP)'!$DA$12:$DA$83,'Hour Area'!$B$6:$B$62,'Actual MH (CWP)'!$CZ$12:$CZ$83)</f>
        <v>0</v>
      </c>
      <c r="E27" s="291"/>
      <c r="F27" s="291"/>
      <c r="G27" s="291"/>
    </row>
    <row r="28" spans="1:7">
      <c r="B28" s="296">
        <v>442</v>
      </c>
      <c r="C28" s="292" t="s">
        <v>291</v>
      </c>
      <c r="D28" s="297">
        <f>SUMIF('Actual MH (CWP)'!$DA$12:$DA$83,'Hour Area'!$B$6:$B$62,'Actual MH (CWP)'!$CZ$12:$CZ$83)</f>
        <v>0</v>
      </c>
      <c r="E28" s="291"/>
      <c r="F28" s="291"/>
      <c r="G28" s="291"/>
    </row>
    <row r="29" spans="1:7">
      <c r="A29" s="290"/>
      <c r="B29" s="296">
        <v>443</v>
      </c>
      <c r="C29" s="292" t="s">
        <v>292</v>
      </c>
      <c r="D29" s="297">
        <f>SUMIF('Actual MH (CWP)'!$DA$12:$DA$83,'Hour Area'!$B$6:$B$62,'Actual MH (CWP)'!$CZ$12:$CZ$83)</f>
        <v>0</v>
      </c>
      <c r="E29" s="291"/>
      <c r="F29" s="291"/>
      <c r="G29" s="291"/>
    </row>
    <row r="30" spans="1:7">
      <c r="A30" s="290"/>
      <c r="B30" s="296">
        <v>444</v>
      </c>
      <c r="C30" s="292" t="s">
        <v>293</v>
      </c>
      <c r="D30" s="297">
        <f>SUMIF('Actual MH (CWP)'!$DA$12:$DA$83,'Hour Area'!$B$6:$B$62,'Actual MH (CWP)'!$CZ$12:$CZ$83)</f>
        <v>0</v>
      </c>
      <c r="E30" s="291"/>
      <c r="F30" s="291"/>
      <c r="G30" s="291"/>
    </row>
    <row r="31" spans="1:7">
      <c r="A31" s="290"/>
      <c r="B31" s="296">
        <v>445</v>
      </c>
      <c r="C31" s="292" t="s">
        <v>294</v>
      </c>
      <c r="D31" s="297">
        <f>SUMIF('Actual MH (CWP)'!$DA$12:$DA$83,'Hour Area'!$B$6:$B$62,'Actual MH (CWP)'!$CZ$12:$CZ$83)</f>
        <v>0</v>
      </c>
      <c r="E31" s="291"/>
      <c r="F31" s="291"/>
      <c r="G31" s="291"/>
    </row>
    <row r="32" spans="1:7">
      <c r="A32" s="290"/>
      <c r="B32" s="296">
        <v>447</v>
      </c>
      <c r="C32" s="292" t="s">
        <v>295</v>
      </c>
      <c r="D32" s="297">
        <f>SUMIF('Actual MH (CWP)'!$DA$12:$DA$83,'Hour Area'!$B$6:$B$62,'Actual MH (CWP)'!$CZ$12:$CZ$83)</f>
        <v>0</v>
      </c>
      <c r="E32" s="291"/>
      <c r="F32" s="291"/>
      <c r="G32" s="291"/>
    </row>
    <row r="33" spans="1:7" ht="13.5" thickBot="1">
      <c r="A33" s="290"/>
      <c r="B33" s="298">
        <v>448</v>
      </c>
      <c r="C33" s="299" t="s">
        <v>296</v>
      </c>
      <c r="D33" s="300">
        <f>SUMIF('Actual MH (CWP)'!$DA$12:$DA$83,'Hour Area'!$B$6:$B$62,'Actual MH (CWP)'!$CZ$12:$CZ$83)</f>
        <v>0</v>
      </c>
      <c r="E33" s="291"/>
      <c r="F33" s="291"/>
      <c r="G33" s="291"/>
    </row>
    <row r="34" spans="1:7">
      <c r="B34" s="293">
        <v>450</v>
      </c>
      <c r="C34" s="294" t="s">
        <v>297</v>
      </c>
      <c r="D34" s="295">
        <f>SUMIF('Actual MH (CWP)'!$DA$12:$DA$83,'Hour Area'!$B$6:$B$62,'Actual MH (CWP)'!$CZ$12:$CZ$83)</f>
        <v>0</v>
      </c>
      <c r="E34" s="291"/>
      <c r="F34" s="291"/>
      <c r="G34" s="291"/>
    </row>
    <row r="35" spans="1:7">
      <c r="B35" s="296">
        <v>451</v>
      </c>
      <c r="C35" s="292" t="s">
        <v>298</v>
      </c>
      <c r="D35" s="297">
        <f>SUMIF('Actual MH (CWP)'!$DA$12:$DA$83,'Hour Area'!$B$6:$B$62,'Actual MH (CWP)'!$CZ$12:$CZ$83)</f>
        <v>0</v>
      </c>
      <c r="E35" s="291"/>
      <c r="F35" s="291"/>
      <c r="G35" s="291"/>
    </row>
    <row r="36" spans="1:7">
      <c r="A36" s="290"/>
      <c r="B36" s="296">
        <v>452</v>
      </c>
      <c r="C36" s="292" t="s">
        <v>299</v>
      </c>
      <c r="D36" s="297">
        <f>SUMIF('Actual MH (CWP)'!$DA$12:$DA$83,'Hour Area'!$B$6:$B$62,'Actual MH (CWP)'!$CZ$12:$CZ$83)</f>
        <v>0</v>
      </c>
      <c r="E36" s="291"/>
      <c r="F36" s="291"/>
      <c r="G36" s="291"/>
    </row>
    <row r="37" spans="1:7">
      <c r="A37" s="290"/>
      <c r="B37" s="296">
        <v>453</v>
      </c>
      <c r="C37" s="292" t="s">
        <v>300</v>
      </c>
      <c r="D37" s="297">
        <f>SUMIF('Actual MH (CWP)'!$DA$12:$DA$83,'Hour Area'!$B$6:$B$62,'Actual MH (CWP)'!$CZ$12:$CZ$83)</f>
        <v>0</v>
      </c>
      <c r="E37" s="291"/>
      <c r="F37" s="291"/>
      <c r="G37" s="291"/>
    </row>
    <row r="38" spans="1:7">
      <c r="A38" s="290"/>
      <c r="B38" s="296">
        <v>454</v>
      </c>
      <c r="C38" s="292" t="s">
        <v>301</v>
      </c>
      <c r="D38" s="297">
        <f>SUMIF('Actual MH (CWP)'!$DA$12:$DA$83,'Hour Area'!$B$6:$B$62,'Actual MH (CWP)'!$CZ$12:$CZ$83)</f>
        <v>0</v>
      </c>
      <c r="E38" s="291"/>
      <c r="F38" s="291"/>
      <c r="G38" s="291"/>
    </row>
    <row r="39" spans="1:7">
      <c r="A39" s="290"/>
      <c r="B39" s="296">
        <v>456</v>
      </c>
      <c r="C39" s="292" t="s">
        <v>302</v>
      </c>
      <c r="D39" s="297">
        <f>SUMIF('Actual MH (CWP)'!$DA$12:$DA$83,'Hour Area'!$B$6:$B$62,'Actual MH (CWP)'!$CZ$12:$CZ$83)</f>
        <v>0</v>
      </c>
      <c r="E39" s="291"/>
      <c r="F39" s="291"/>
      <c r="G39" s="291"/>
    </row>
    <row r="40" spans="1:7" ht="13.5" thickBot="1">
      <c r="A40" s="290"/>
      <c r="B40" s="298">
        <v>457</v>
      </c>
      <c r="C40" s="299" t="s">
        <v>303</v>
      </c>
      <c r="D40" s="300">
        <f>SUMIF('Actual MH (CWP)'!$DA$12:$DA$83,'Hour Area'!$B$6:$B$62,'Actual MH (CWP)'!$CZ$12:$CZ$83)</f>
        <v>0</v>
      </c>
      <c r="E40" s="291"/>
      <c r="F40" s="291"/>
      <c r="G40" s="291"/>
    </row>
    <row r="41" spans="1:7">
      <c r="B41" s="293">
        <v>460</v>
      </c>
      <c r="C41" s="294" t="s">
        <v>304</v>
      </c>
      <c r="D41" s="295">
        <f>SUMIF('Actual MH (CWP)'!$DA$12:$DA$83,'Hour Area'!$B$6:$B$62,'Actual MH (CWP)'!$CZ$12:$CZ$83)</f>
        <v>0</v>
      </c>
      <c r="E41" s="291"/>
      <c r="F41" s="291"/>
      <c r="G41" s="291"/>
    </row>
    <row r="42" spans="1:7">
      <c r="B42" s="296">
        <v>461</v>
      </c>
      <c r="C42" s="292" t="s">
        <v>305</v>
      </c>
      <c r="D42" s="297">
        <f>SUMIF('Actual MH (CWP)'!$DA$12:$DA$83,'Hour Area'!$B$6:$B$62,'Actual MH (CWP)'!$CZ$12:$CZ$83)</f>
        <v>0</v>
      </c>
      <c r="E42" s="291"/>
      <c r="F42" s="291"/>
      <c r="G42" s="291"/>
    </row>
    <row r="43" spans="1:7">
      <c r="A43" s="290"/>
      <c r="B43" s="296">
        <v>462</v>
      </c>
      <c r="C43" s="292" t="s">
        <v>306</v>
      </c>
      <c r="D43" s="297">
        <f>SUMIF('Actual MH (CWP)'!$DA$12:$DA$83,'Hour Area'!$B$6:$B$62,'Actual MH (CWP)'!$CZ$12:$CZ$83)</f>
        <v>0</v>
      </c>
      <c r="E43" s="291"/>
      <c r="F43" s="291"/>
      <c r="G43" s="291"/>
    </row>
    <row r="44" spans="1:7">
      <c r="A44" s="290"/>
      <c r="B44" s="296">
        <v>463</v>
      </c>
      <c r="C44" s="292" t="s">
        <v>307</v>
      </c>
      <c r="D44" s="297">
        <f>SUMIF('Actual MH (CWP)'!$DA$12:$DA$83,'Hour Area'!$B$6:$B$62,'Actual MH (CWP)'!$CZ$12:$CZ$83)</f>
        <v>0</v>
      </c>
      <c r="E44" s="291"/>
      <c r="F44" s="291"/>
      <c r="G44" s="291"/>
    </row>
    <row r="45" spans="1:7">
      <c r="A45" s="290"/>
      <c r="B45" s="296">
        <v>464</v>
      </c>
      <c r="C45" s="292" t="s">
        <v>308</v>
      </c>
      <c r="D45" s="297">
        <f>SUMIF('Actual MH (CWP)'!$DA$12:$DA$83,'Hour Area'!$B$6:$B$62,'Actual MH (CWP)'!$CZ$12:$CZ$83)</f>
        <v>0</v>
      </c>
      <c r="E45" s="291"/>
      <c r="F45" s="291"/>
      <c r="G45" s="291"/>
    </row>
    <row r="46" spans="1:7">
      <c r="A46" s="290"/>
      <c r="B46" s="296">
        <v>465</v>
      </c>
      <c r="C46" s="292" t="s">
        <v>309</v>
      </c>
      <c r="D46" s="297">
        <f>SUMIF('Actual MH (CWP)'!$DA$12:$DA$83,'Hour Area'!$B$6:$B$62,'Actual MH (CWP)'!$CZ$12:$CZ$83)</f>
        <v>0</v>
      </c>
      <c r="E46" s="291"/>
      <c r="F46" s="291"/>
      <c r="G46" s="291"/>
    </row>
    <row r="47" spans="1:7" ht="13.5" thickBot="1">
      <c r="A47" s="290"/>
      <c r="B47" s="298">
        <v>466</v>
      </c>
      <c r="C47" s="299" t="s">
        <v>310</v>
      </c>
      <c r="D47" s="300">
        <f>SUMIF('Actual MH (CWP)'!$DA$12:$DA$83,'Hour Area'!$B$6:$B$62,'Actual MH (CWP)'!$CZ$12:$CZ$83)</f>
        <v>0</v>
      </c>
      <c r="E47" s="291"/>
      <c r="F47" s="291"/>
      <c r="G47" s="291"/>
    </row>
    <row r="48" spans="1:7">
      <c r="B48" s="293">
        <v>470</v>
      </c>
      <c r="C48" s="294" t="s">
        <v>311</v>
      </c>
      <c r="D48" s="295">
        <f>SUMIF('Actual MH (CWP)'!$DA$12:$DA$83,'Hour Area'!$B$6:$B$62,'Actual MH (CWP)'!$CZ$12:$CZ$83)</f>
        <v>0</v>
      </c>
      <c r="E48" s="291"/>
      <c r="F48" s="291"/>
      <c r="G48" s="291"/>
    </row>
    <row r="49" spans="1:7">
      <c r="B49" s="296">
        <v>471</v>
      </c>
      <c r="C49" s="292" t="s">
        <v>312</v>
      </c>
      <c r="D49" s="297">
        <f>SUMIF('Actual MH (CWP)'!$DA$12:$DA$83,'Hour Area'!$B$6:$B$62,'Actual MH (CWP)'!$CZ$12:$CZ$83)</f>
        <v>0</v>
      </c>
      <c r="E49" s="291"/>
      <c r="F49" s="291"/>
      <c r="G49" s="291"/>
    </row>
    <row r="50" spans="1:7">
      <c r="A50" s="290"/>
      <c r="B50" s="296">
        <v>472</v>
      </c>
      <c r="C50" s="292" t="s">
        <v>313</v>
      </c>
      <c r="D50" s="297">
        <f>SUMIF('Actual MH (CWP)'!$DA$12:$DA$83,'Hour Area'!$B$6:$B$62,'Actual MH (CWP)'!$CZ$12:$CZ$83)</f>
        <v>0</v>
      </c>
      <c r="E50" s="291"/>
      <c r="F50" s="291"/>
      <c r="G50" s="291"/>
    </row>
    <row r="51" spans="1:7">
      <c r="A51" s="290"/>
      <c r="B51" s="296">
        <v>473</v>
      </c>
      <c r="C51" s="292" t="s">
        <v>314</v>
      </c>
      <c r="D51" s="297">
        <f>SUMIF('Actual MH (CWP)'!$DA$12:$DA$83,'Hour Area'!$B$6:$B$62,'Actual MH (CWP)'!$CZ$12:$CZ$83)</f>
        <v>0</v>
      </c>
      <c r="E51" s="291"/>
      <c r="F51" s="291"/>
      <c r="G51" s="291"/>
    </row>
    <row r="52" spans="1:7">
      <c r="A52" s="290"/>
      <c r="B52" s="296">
        <v>474</v>
      </c>
      <c r="C52" s="292" t="s">
        <v>315</v>
      </c>
      <c r="D52" s="297">
        <f>SUMIF('Actual MH (CWP)'!$DA$12:$DA$83,'Hour Area'!$B$6:$B$62,'Actual MH (CWP)'!$CZ$12:$CZ$83)</f>
        <v>0</v>
      </c>
      <c r="E52" s="291"/>
      <c r="F52" s="291"/>
      <c r="G52" s="291"/>
    </row>
    <row r="53" spans="1:7">
      <c r="A53" s="290"/>
      <c r="B53" s="296">
        <v>475</v>
      </c>
      <c r="C53" s="292" t="s">
        <v>316</v>
      </c>
      <c r="D53" s="297">
        <f>SUMIF('Actual MH (CWP)'!$DA$12:$DA$83,'Hour Area'!$B$6:$B$62,'Actual MH (CWP)'!$CZ$12:$CZ$83)</f>
        <v>0</v>
      </c>
      <c r="E53" s="291"/>
      <c r="F53" s="291"/>
      <c r="G53" s="291"/>
    </row>
    <row r="54" spans="1:7">
      <c r="A54" s="290"/>
      <c r="B54" s="296">
        <v>476</v>
      </c>
      <c r="C54" s="292" t="s">
        <v>317</v>
      </c>
      <c r="D54" s="297">
        <f>SUMIF('Actual MH (CWP)'!$DA$12:$DA$83,'Hour Area'!$B$6:$B$62,'Actual MH (CWP)'!$CZ$12:$CZ$83)</f>
        <v>0</v>
      </c>
      <c r="E54" s="291"/>
      <c r="F54" s="291"/>
      <c r="G54" s="291"/>
    </row>
    <row r="55" spans="1:7">
      <c r="A55" s="290"/>
      <c r="B55" s="296">
        <v>477</v>
      </c>
      <c r="C55" s="292" t="s">
        <v>318</v>
      </c>
      <c r="D55" s="297">
        <f>SUMIF('Actual MH (CWP)'!$DA$12:$DA$83,'Hour Area'!$B$6:$B$62,'Actual MH (CWP)'!$CZ$12:$CZ$83)</f>
        <v>0</v>
      </c>
      <c r="E55" s="291"/>
      <c r="F55" s="291"/>
      <c r="G55" s="291"/>
    </row>
    <row r="56" spans="1:7">
      <c r="A56" s="290"/>
      <c r="B56" s="296">
        <v>478</v>
      </c>
      <c r="C56" s="292" t="s">
        <v>319</v>
      </c>
      <c r="D56" s="297">
        <f>SUMIF('Actual MH (CWP)'!$DA$12:$DA$83,'Hour Area'!$B$6:$B$62,'Actual MH (CWP)'!$CZ$12:$CZ$83)</f>
        <v>0</v>
      </c>
      <c r="E56" s="291"/>
      <c r="F56" s="291"/>
      <c r="G56" s="291"/>
    </row>
    <row r="57" spans="1:7" ht="13.5" thickBot="1">
      <c r="A57" s="290"/>
      <c r="B57" s="298">
        <v>479</v>
      </c>
      <c r="C57" s="299" t="s">
        <v>320</v>
      </c>
      <c r="D57" s="300">
        <f>SUMIF('Actual MH (CWP)'!$DA$12:$DA$83,'Hour Area'!$B$6:$B$62,'Actual MH (CWP)'!$CZ$12:$CZ$83)</f>
        <v>0</v>
      </c>
      <c r="E57" s="291"/>
      <c r="F57" s="291"/>
      <c r="G57" s="291"/>
    </row>
    <row r="58" spans="1:7">
      <c r="B58" s="293">
        <v>480</v>
      </c>
      <c r="C58" s="294" t="s">
        <v>321</v>
      </c>
      <c r="D58" s="295">
        <f>SUMIF('Actual MH (CWP)'!$DA$12:$DA$83,'Hour Area'!$B$6:$B$62,'Actual MH (CWP)'!$CZ$12:$CZ$83)</f>
        <v>0</v>
      </c>
      <c r="E58" s="291"/>
      <c r="F58" s="291"/>
      <c r="G58" s="291"/>
    </row>
    <row r="59" spans="1:7">
      <c r="B59" s="296">
        <v>481</v>
      </c>
      <c r="C59" s="292" t="s">
        <v>322</v>
      </c>
      <c r="D59" s="297">
        <f>SUMIF('Actual MH (CWP)'!$DA$12:$DA$83,'Hour Area'!$B$6:$B$62,'Actual MH (CWP)'!$CZ$12:$CZ$83)</f>
        <v>0</v>
      </c>
      <c r="E59" s="291"/>
      <c r="F59" s="291"/>
      <c r="G59" s="291"/>
    </row>
    <row r="60" spans="1:7">
      <c r="A60" s="290"/>
      <c r="B60" s="296">
        <v>482</v>
      </c>
      <c r="C60" s="292" t="s">
        <v>323</v>
      </c>
      <c r="D60" s="297">
        <f>SUMIF('Actual MH (CWP)'!$DA$12:$DA$83,'Hour Area'!$B$6:$B$62,'Actual MH (CWP)'!$CZ$12:$CZ$83)</f>
        <v>0</v>
      </c>
      <c r="E60" s="291"/>
      <c r="F60" s="291"/>
      <c r="G60" s="291"/>
    </row>
    <row r="61" spans="1:7">
      <c r="A61" s="290"/>
      <c r="B61" s="296">
        <v>483</v>
      </c>
      <c r="C61" s="292" t="s">
        <v>313</v>
      </c>
      <c r="D61" s="297">
        <f>SUMIF('Actual MH (CWP)'!$DA$12:$DA$83,'Hour Area'!$B$6:$B$62,'Actual MH (CWP)'!$CZ$12:$CZ$83)</f>
        <v>0</v>
      </c>
      <c r="E61" s="291"/>
      <c r="F61" s="291"/>
      <c r="G61" s="291"/>
    </row>
    <row r="62" spans="1:7" ht="13.5" thickBot="1">
      <c r="A62" s="290"/>
      <c r="B62" s="298">
        <v>484</v>
      </c>
      <c r="C62" s="299" t="s">
        <v>324</v>
      </c>
      <c r="D62" s="300">
        <f>SUMIF('Actual MH (CWP)'!$DA$12:$DA$83,'Hour Area'!$B$6:$B$62,'Actual MH (CWP)'!$CZ$12:$CZ$83)</f>
        <v>0</v>
      </c>
      <c r="E62" s="291"/>
      <c r="F62" s="291"/>
      <c r="G62" s="291"/>
    </row>
    <row r="63" spans="1:7">
      <c r="D63">
        <f>SUM(D6:D62)</f>
        <v>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157"/>
  <sheetViews>
    <sheetView workbookViewId="0">
      <selection activeCell="E37" sqref="E37"/>
    </sheetView>
  </sheetViews>
  <sheetFormatPr defaultColWidth="11.42578125" defaultRowHeight="12.75"/>
  <cols>
    <col min="1" max="1" width="33" bestFit="1" customWidth="1"/>
    <col min="2" max="2" width="10.140625" bestFit="1" customWidth="1"/>
  </cols>
  <sheetData>
    <row r="1" spans="1:2">
      <c r="A1" s="485" t="s">
        <v>547</v>
      </c>
      <c r="B1" s="486" t="s">
        <v>548</v>
      </c>
    </row>
    <row r="2" spans="1:2">
      <c r="A2" s="483" t="s">
        <v>479</v>
      </c>
      <c r="B2" s="484" t="s">
        <v>196</v>
      </c>
    </row>
    <row r="3" spans="1:2">
      <c r="A3" s="483" t="s">
        <v>480</v>
      </c>
      <c r="B3" s="488" t="s">
        <v>196</v>
      </c>
    </row>
    <row r="4" spans="1:2">
      <c r="A4" s="483" t="s">
        <v>481</v>
      </c>
      <c r="B4" s="488" t="s">
        <v>196</v>
      </c>
    </row>
    <row r="5" spans="1:2">
      <c r="A5" s="483" t="s">
        <v>482</v>
      </c>
      <c r="B5" s="488"/>
    </row>
    <row r="6" spans="1:2">
      <c r="A6" s="483" t="s">
        <v>483</v>
      </c>
      <c r="B6" s="488"/>
    </row>
    <row r="7" spans="1:2">
      <c r="A7" s="483" t="s">
        <v>484</v>
      </c>
      <c r="B7" s="488"/>
    </row>
    <row r="8" spans="1:2">
      <c r="A8" s="483" t="s">
        <v>485</v>
      </c>
      <c r="B8" s="488"/>
    </row>
    <row r="9" spans="1:2">
      <c r="A9" s="483" t="s">
        <v>486</v>
      </c>
      <c r="B9" s="488"/>
    </row>
    <row r="10" spans="1:2">
      <c r="A10" s="483" t="s">
        <v>487</v>
      </c>
      <c r="B10" s="488"/>
    </row>
    <row r="11" spans="1:2">
      <c r="A11" s="483" t="s">
        <v>488</v>
      </c>
      <c r="B11" s="488"/>
    </row>
    <row r="12" spans="1:2">
      <c r="A12" s="483" t="s">
        <v>184</v>
      </c>
      <c r="B12" s="488" t="s">
        <v>326</v>
      </c>
    </row>
    <row r="13" spans="1:2">
      <c r="A13" s="483" t="s">
        <v>489</v>
      </c>
      <c r="B13" s="488"/>
    </row>
    <row r="14" spans="1:2">
      <c r="A14" s="483" t="s">
        <v>490</v>
      </c>
      <c r="B14" s="488"/>
    </row>
    <row r="15" spans="1:2">
      <c r="A15" s="483" t="s">
        <v>491</v>
      </c>
      <c r="B15" s="488"/>
    </row>
    <row r="16" spans="1:2">
      <c r="A16" s="483" t="s">
        <v>492</v>
      </c>
      <c r="B16" s="488"/>
    </row>
    <row r="17" spans="1:2">
      <c r="A17" s="483" t="s">
        <v>493</v>
      </c>
      <c r="B17" s="488"/>
    </row>
    <row r="18" spans="1:2">
      <c r="A18" s="483" t="s">
        <v>494</v>
      </c>
      <c r="B18" s="488"/>
    </row>
    <row r="19" spans="1:2">
      <c r="A19" s="483" t="s">
        <v>495</v>
      </c>
      <c r="B19" s="488"/>
    </row>
    <row r="20" spans="1:2">
      <c r="A20" s="483" t="s">
        <v>496</v>
      </c>
      <c r="B20" s="488" t="s">
        <v>327</v>
      </c>
    </row>
    <row r="21" spans="1:2">
      <c r="A21" s="483" t="s">
        <v>497</v>
      </c>
      <c r="B21" s="488"/>
    </row>
    <row r="22" spans="1:2">
      <c r="A22" s="483" t="s">
        <v>186</v>
      </c>
      <c r="B22" s="488" t="s">
        <v>97</v>
      </c>
    </row>
    <row r="23" spans="1:2">
      <c r="A23" s="483" t="s">
        <v>498</v>
      </c>
      <c r="B23" s="488" t="s">
        <v>327</v>
      </c>
    </row>
    <row r="24" spans="1:2">
      <c r="A24" s="483" t="s">
        <v>499</v>
      </c>
      <c r="B24" s="488"/>
    </row>
    <row r="25" spans="1:2">
      <c r="A25" s="483" t="s">
        <v>500</v>
      </c>
      <c r="B25" s="488" t="s">
        <v>185</v>
      </c>
    </row>
    <row r="26" spans="1:2">
      <c r="A26" s="483" t="s">
        <v>501</v>
      </c>
      <c r="B26" s="488" t="s">
        <v>187</v>
      </c>
    </row>
    <row r="27" spans="1:2">
      <c r="A27" s="483" t="s">
        <v>189</v>
      </c>
      <c r="B27" s="488" t="s">
        <v>188</v>
      </c>
    </row>
    <row r="28" spans="1:2">
      <c r="A28" s="483" t="s">
        <v>502</v>
      </c>
      <c r="B28" s="488"/>
    </row>
    <row r="29" spans="1:2">
      <c r="A29" s="483" t="s">
        <v>503</v>
      </c>
      <c r="B29" s="488"/>
    </row>
    <row r="30" spans="1:2">
      <c r="A30" s="483" t="s">
        <v>504</v>
      </c>
      <c r="B30" s="488" t="s">
        <v>328</v>
      </c>
    </row>
    <row r="31" spans="1:2">
      <c r="A31" s="483" t="s">
        <v>505</v>
      </c>
      <c r="B31" s="488" t="s">
        <v>195</v>
      </c>
    </row>
    <row r="32" spans="1:2">
      <c r="A32" s="483" t="s">
        <v>506</v>
      </c>
      <c r="B32" s="488"/>
    </row>
    <row r="33" spans="1:2">
      <c r="A33" s="483" t="s">
        <v>507</v>
      </c>
      <c r="B33" s="488"/>
    </row>
    <row r="34" spans="1:2">
      <c r="A34" s="483" t="s">
        <v>508</v>
      </c>
      <c r="B34" s="488"/>
    </row>
    <row r="35" spans="1:2">
      <c r="A35" s="483" t="s">
        <v>509</v>
      </c>
      <c r="B35" s="488"/>
    </row>
    <row r="36" spans="1:2">
      <c r="A36" s="483" t="s">
        <v>510</v>
      </c>
      <c r="B36" s="488"/>
    </row>
    <row r="37" spans="1:2">
      <c r="A37" s="483" t="s">
        <v>191</v>
      </c>
      <c r="B37" s="488" t="s">
        <v>190</v>
      </c>
    </row>
    <row r="38" spans="1:2">
      <c r="A38" s="483" t="s">
        <v>511</v>
      </c>
      <c r="B38" s="488" t="s">
        <v>190</v>
      </c>
    </row>
    <row r="39" spans="1:2">
      <c r="A39" s="483" t="s">
        <v>512</v>
      </c>
      <c r="B39" s="488"/>
    </row>
    <row r="40" spans="1:2">
      <c r="A40" s="483" t="s">
        <v>513</v>
      </c>
      <c r="B40" s="488" t="s">
        <v>187</v>
      </c>
    </row>
    <row r="41" spans="1:2">
      <c r="A41" s="483" t="s">
        <v>514</v>
      </c>
      <c r="B41" s="488" t="s">
        <v>187</v>
      </c>
    </row>
    <row r="42" spans="1:2">
      <c r="A42" s="483" t="s">
        <v>515</v>
      </c>
      <c r="B42" s="488" t="s">
        <v>420</v>
      </c>
    </row>
    <row r="43" spans="1:2">
      <c r="A43" s="483" t="s">
        <v>516</v>
      </c>
      <c r="B43" s="488"/>
    </row>
    <row r="44" spans="1:2">
      <c r="A44" s="483" t="s">
        <v>517</v>
      </c>
      <c r="B44" s="488" t="s">
        <v>89</v>
      </c>
    </row>
    <row r="45" spans="1:2">
      <c r="A45" s="483" t="s">
        <v>518</v>
      </c>
      <c r="B45" s="488" t="s">
        <v>192</v>
      </c>
    </row>
    <row r="46" spans="1:2">
      <c r="A46" s="483" t="s">
        <v>519</v>
      </c>
      <c r="B46" s="488"/>
    </row>
    <row r="47" spans="1:2">
      <c r="A47" s="483" t="s">
        <v>520</v>
      </c>
      <c r="B47" s="488"/>
    </row>
    <row r="48" spans="1:2">
      <c r="A48" s="483" t="s">
        <v>521</v>
      </c>
      <c r="B48" s="488"/>
    </row>
    <row r="49" spans="1:2">
      <c r="A49" s="483" t="s">
        <v>522</v>
      </c>
      <c r="B49" s="488"/>
    </row>
    <row r="50" spans="1:2">
      <c r="A50" s="483" t="s">
        <v>523</v>
      </c>
      <c r="B50" s="488"/>
    </row>
    <row r="51" spans="1:2">
      <c r="A51" s="483" t="s">
        <v>524</v>
      </c>
      <c r="B51" s="488"/>
    </row>
    <row r="52" spans="1:2">
      <c r="A52" s="483" t="s">
        <v>525</v>
      </c>
      <c r="B52" s="488"/>
    </row>
    <row r="53" spans="1:2">
      <c r="A53" s="483" t="s">
        <v>526</v>
      </c>
      <c r="B53" s="488"/>
    </row>
    <row r="54" spans="1:2">
      <c r="A54" s="483" t="s">
        <v>527</v>
      </c>
      <c r="B54" s="488"/>
    </row>
    <row r="55" spans="1:2">
      <c r="A55" s="483" t="s">
        <v>194</v>
      </c>
      <c r="B55" s="488" t="s">
        <v>193</v>
      </c>
    </row>
    <row r="56" spans="1:2">
      <c r="A56" s="483" t="s">
        <v>528</v>
      </c>
      <c r="B56" s="488" t="s">
        <v>329</v>
      </c>
    </row>
    <row r="57" spans="1:2">
      <c r="A57" s="483" t="s">
        <v>529</v>
      </c>
      <c r="B57" s="488"/>
    </row>
    <row r="58" spans="1:2">
      <c r="A58" s="483" t="s">
        <v>530</v>
      </c>
      <c r="B58" s="488"/>
    </row>
    <row r="59" spans="1:2">
      <c r="A59" s="483" t="s">
        <v>531</v>
      </c>
      <c r="B59" s="488"/>
    </row>
    <row r="60" spans="1:2">
      <c r="A60" s="483" t="s">
        <v>532</v>
      </c>
      <c r="B60" s="488"/>
    </row>
    <row r="61" spans="1:2">
      <c r="A61" s="483" t="s">
        <v>533</v>
      </c>
      <c r="B61" s="488"/>
    </row>
    <row r="62" spans="1:2">
      <c r="A62" s="483" t="s">
        <v>534</v>
      </c>
      <c r="B62" s="488" t="s">
        <v>328</v>
      </c>
    </row>
    <row r="63" spans="1:2">
      <c r="A63" s="483" t="s">
        <v>535</v>
      </c>
      <c r="B63" s="488"/>
    </row>
    <row r="64" spans="1:2">
      <c r="A64" s="483" t="s">
        <v>536</v>
      </c>
      <c r="B64" s="488" t="s">
        <v>328</v>
      </c>
    </row>
    <row r="65" spans="1:2">
      <c r="A65" s="483" t="s">
        <v>537</v>
      </c>
      <c r="B65" s="488"/>
    </row>
    <row r="66" spans="1:2">
      <c r="A66" s="483" t="s">
        <v>538</v>
      </c>
      <c r="B66" s="488" t="s">
        <v>328</v>
      </c>
    </row>
    <row r="67" spans="1:2">
      <c r="A67" s="483" t="s">
        <v>539</v>
      </c>
      <c r="B67" s="488" t="s">
        <v>328</v>
      </c>
    </row>
    <row r="68" spans="1:2">
      <c r="A68" s="483" t="s">
        <v>540</v>
      </c>
      <c r="B68" s="488" t="s">
        <v>195</v>
      </c>
    </row>
    <row r="69" spans="1:2">
      <c r="A69" s="483" t="s">
        <v>541</v>
      </c>
      <c r="B69" s="488"/>
    </row>
    <row r="70" spans="1:2">
      <c r="A70" s="483" t="s">
        <v>542</v>
      </c>
      <c r="B70" s="488"/>
    </row>
    <row r="71" spans="1:2">
      <c r="A71" s="483" t="s">
        <v>543</v>
      </c>
      <c r="B71" s="488"/>
    </row>
    <row r="72" spans="1:2">
      <c r="A72" s="483" t="s">
        <v>198</v>
      </c>
      <c r="B72" s="488" t="s">
        <v>197</v>
      </c>
    </row>
    <row r="73" spans="1:2">
      <c r="A73" s="483" t="s">
        <v>544</v>
      </c>
      <c r="B73" s="488"/>
    </row>
    <row r="74" spans="1:2">
      <c r="A74" s="489" t="s">
        <v>545</v>
      </c>
      <c r="B74" s="490"/>
    </row>
    <row r="75" spans="1:2">
      <c r="A75" s="483" t="s">
        <v>546</v>
      </c>
      <c r="B75" s="488" t="s">
        <v>196</v>
      </c>
    </row>
    <row r="76" spans="1:2">
      <c r="A76" s="491"/>
      <c r="B76" s="297"/>
    </row>
    <row r="77" spans="1:2">
      <c r="A77" s="491"/>
      <c r="B77" s="297"/>
    </row>
    <row r="78" spans="1:2">
      <c r="A78" s="491"/>
      <c r="B78" s="297"/>
    </row>
    <row r="79" spans="1:2">
      <c r="A79" s="491"/>
      <c r="B79" s="297"/>
    </row>
    <row r="80" spans="1:2">
      <c r="A80" s="491"/>
      <c r="B80" s="297"/>
    </row>
    <row r="81" spans="1:2">
      <c r="A81" s="491"/>
      <c r="B81" s="297"/>
    </row>
    <row r="82" spans="1:2">
      <c r="A82" s="491"/>
      <c r="B82" s="297"/>
    </row>
    <row r="83" spans="1:2">
      <c r="A83" s="491"/>
      <c r="B83" s="297"/>
    </row>
    <row r="84" spans="1:2">
      <c r="A84" s="491"/>
      <c r="B84" s="297"/>
    </row>
    <row r="85" spans="1:2">
      <c r="A85" s="491"/>
      <c r="B85" s="297"/>
    </row>
    <row r="86" spans="1:2">
      <c r="A86" s="491"/>
      <c r="B86" s="297"/>
    </row>
    <row r="87" spans="1:2">
      <c r="A87" s="491"/>
      <c r="B87" s="297"/>
    </row>
    <row r="88" spans="1:2">
      <c r="A88" s="491"/>
      <c r="B88" s="297"/>
    </row>
    <row r="89" spans="1:2">
      <c r="A89" s="491"/>
      <c r="B89" s="297"/>
    </row>
    <row r="90" spans="1:2">
      <c r="A90" s="491"/>
      <c r="B90" s="297"/>
    </row>
    <row r="91" spans="1:2">
      <c r="A91" s="491"/>
      <c r="B91" s="297"/>
    </row>
    <row r="92" spans="1:2">
      <c r="A92" s="491"/>
      <c r="B92" s="297"/>
    </row>
    <row r="93" spans="1:2">
      <c r="A93" s="491"/>
      <c r="B93" s="297"/>
    </row>
    <row r="94" spans="1:2">
      <c r="A94" s="491"/>
      <c r="B94" s="297"/>
    </row>
    <row r="95" spans="1:2">
      <c r="A95" s="491"/>
      <c r="B95" s="297"/>
    </row>
    <row r="96" spans="1:2">
      <c r="A96" s="491"/>
      <c r="B96" s="297"/>
    </row>
    <row r="97" spans="1:2">
      <c r="A97" s="491"/>
      <c r="B97" s="297"/>
    </row>
    <row r="98" spans="1:2">
      <c r="A98" s="491"/>
      <c r="B98" s="297"/>
    </row>
    <row r="99" spans="1:2">
      <c r="A99" s="491"/>
      <c r="B99" s="297"/>
    </row>
    <row r="100" spans="1:2">
      <c r="A100" s="491"/>
      <c r="B100" s="297"/>
    </row>
    <row r="101" spans="1:2">
      <c r="A101" s="491"/>
      <c r="B101" s="297"/>
    </row>
    <row r="102" spans="1:2">
      <c r="A102" s="491"/>
      <c r="B102" s="297"/>
    </row>
    <row r="103" spans="1:2">
      <c r="A103" s="491"/>
      <c r="B103" s="297"/>
    </row>
    <row r="104" spans="1:2">
      <c r="A104" s="491"/>
      <c r="B104" s="297"/>
    </row>
    <row r="105" spans="1:2">
      <c r="A105" s="491"/>
      <c r="B105" s="297"/>
    </row>
    <row r="106" spans="1:2">
      <c r="A106" s="491"/>
      <c r="B106" s="297"/>
    </row>
    <row r="107" spans="1:2">
      <c r="A107" s="491"/>
      <c r="B107" s="297"/>
    </row>
    <row r="108" spans="1:2">
      <c r="A108" s="491"/>
      <c r="B108" s="297"/>
    </row>
    <row r="109" spans="1:2">
      <c r="A109" s="491"/>
      <c r="B109" s="297"/>
    </row>
    <row r="110" spans="1:2">
      <c r="A110" s="491"/>
      <c r="B110" s="297"/>
    </row>
    <row r="111" spans="1:2">
      <c r="A111" s="491"/>
      <c r="B111" s="297"/>
    </row>
    <row r="112" spans="1:2">
      <c r="A112" s="491"/>
      <c r="B112" s="297"/>
    </row>
    <row r="113" spans="1:2">
      <c r="A113" s="491"/>
      <c r="B113" s="297"/>
    </row>
    <row r="114" spans="1:2">
      <c r="A114" s="491"/>
      <c r="B114" s="297"/>
    </row>
    <row r="115" spans="1:2">
      <c r="A115" s="491"/>
      <c r="B115" s="297"/>
    </row>
    <row r="116" spans="1:2">
      <c r="A116" s="491"/>
      <c r="B116" s="297"/>
    </row>
    <row r="117" spans="1:2">
      <c r="A117" s="491"/>
      <c r="B117" s="297"/>
    </row>
    <row r="118" spans="1:2">
      <c r="A118" s="491"/>
      <c r="B118" s="297"/>
    </row>
    <row r="119" spans="1:2">
      <c r="A119" s="491"/>
      <c r="B119" s="297"/>
    </row>
    <row r="120" spans="1:2">
      <c r="A120" s="491"/>
      <c r="B120" s="297"/>
    </row>
    <row r="121" spans="1:2">
      <c r="A121" s="491"/>
      <c r="B121" s="297"/>
    </row>
    <row r="122" spans="1:2">
      <c r="A122" s="491"/>
      <c r="B122" s="297"/>
    </row>
    <row r="123" spans="1:2">
      <c r="A123" s="491"/>
      <c r="B123" s="297"/>
    </row>
    <row r="124" spans="1:2">
      <c r="A124" s="491"/>
      <c r="B124" s="297"/>
    </row>
    <row r="125" spans="1:2">
      <c r="A125" s="491"/>
      <c r="B125" s="297"/>
    </row>
    <row r="126" spans="1:2">
      <c r="A126" s="491"/>
      <c r="B126" s="297"/>
    </row>
    <row r="127" spans="1:2">
      <c r="A127" s="491"/>
      <c r="B127" s="297"/>
    </row>
    <row r="128" spans="1:2">
      <c r="A128" s="491"/>
      <c r="B128" s="297"/>
    </row>
    <row r="129" spans="1:2">
      <c r="A129" s="491"/>
      <c r="B129" s="297"/>
    </row>
    <row r="130" spans="1:2">
      <c r="A130" s="491"/>
      <c r="B130" s="297"/>
    </row>
    <row r="131" spans="1:2">
      <c r="A131" s="491"/>
      <c r="B131" s="297"/>
    </row>
    <row r="132" spans="1:2">
      <c r="A132" s="491"/>
      <c r="B132" s="297"/>
    </row>
    <row r="133" spans="1:2">
      <c r="A133" s="491"/>
      <c r="B133" s="297"/>
    </row>
    <row r="134" spans="1:2">
      <c r="A134" s="491"/>
      <c r="B134" s="297"/>
    </row>
    <row r="135" spans="1:2">
      <c r="A135" s="491"/>
      <c r="B135" s="297"/>
    </row>
    <row r="136" spans="1:2">
      <c r="A136" s="491"/>
      <c r="B136" s="297"/>
    </row>
    <row r="137" spans="1:2">
      <c r="A137" s="491"/>
      <c r="B137" s="297"/>
    </row>
    <row r="138" spans="1:2">
      <c r="A138" s="491"/>
      <c r="B138" s="297"/>
    </row>
    <row r="139" spans="1:2">
      <c r="A139" s="491"/>
      <c r="B139" s="297"/>
    </row>
    <row r="140" spans="1:2">
      <c r="A140" s="491"/>
      <c r="B140" s="297"/>
    </row>
    <row r="141" spans="1:2">
      <c r="A141" s="491"/>
      <c r="B141" s="297"/>
    </row>
    <row r="142" spans="1:2">
      <c r="A142" s="491"/>
      <c r="B142" s="297"/>
    </row>
    <row r="143" spans="1:2">
      <c r="A143" s="491"/>
      <c r="B143" s="297"/>
    </row>
    <row r="144" spans="1:2">
      <c r="A144" s="491"/>
      <c r="B144" s="297"/>
    </row>
    <row r="145" spans="1:2">
      <c r="A145" s="491"/>
      <c r="B145" s="297"/>
    </row>
    <row r="146" spans="1:2">
      <c r="A146" s="491"/>
      <c r="B146" s="297"/>
    </row>
    <row r="147" spans="1:2">
      <c r="A147" s="491"/>
      <c r="B147" s="297"/>
    </row>
    <row r="148" spans="1:2">
      <c r="A148" s="491"/>
      <c r="B148" s="297"/>
    </row>
    <row r="149" spans="1:2">
      <c r="A149" s="491"/>
      <c r="B149" s="297"/>
    </row>
    <row r="150" spans="1:2">
      <c r="A150" s="491"/>
      <c r="B150" s="297"/>
    </row>
    <row r="151" spans="1:2">
      <c r="A151" s="491"/>
      <c r="B151" s="297"/>
    </row>
    <row r="152" spans="1:2">
      <c r="A152" s="491"/>
      <c r="B152" s="297"/>
    </row>
    <row r="153" spans="1:2">
      <c r="A153" s="491"/>
      <c r="B153" s="297"/>
    </row>
    <row r="154" spans="1:2">
      <c r="A154" s="491"/>
      <c r="B154" s="297"/>
    </row>
    <row r="155" spans="1:2">
      <c r="A155" s="491"/>
      <c r="B155" s="297"/>
    </row>
    <row r="156" spans="1:2">
      <c r="A156" s="491"/>
      <c r="B156" s="297"/>
    </row>
    <row r="157" spans="1:2" ht="13.5" thickBot="1">
      <c r="A157" s="492"/>
      <c r="B157" s="30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Actual MH (CWP)</vt:lpstr>
      <vt:lpstr>Actual MH (Non-CWP)</vt:lpstr>
      <vt:lpstr>Weekly trade</vt:lpstr>
      <vt:lpstr>Print Doc</vt:lpstr>
      <vt:lpstr>Hour Area</vt:lpstr>
      <vt:lpstr>Trade Code</vt:lpstr>
      <vt:lpstr>'Actual MH (CWP)'!Print_Area</vt:lpstr>
      <vt:lpstr>'Actual MH (Non-CWP)'!Print_Area</vt:lpstr>
      <vt:lpstr>'Print Doc'!Print_Area</vt:lpstr>
    </vt:vector>
  </TitlesOfParts>
  <Company>TPGM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jjongho</dc:creator>
  <cp:lastModifiedBy>Projet Koniambo</cp:lastModifiedBy>
  <cp:lastPrinted>2011-01-21T23:29:30Z</cp:lastPrinted>
  <dcterms:created xsi:type="dcterms:W3CDTF">2010-03-11T02:27:07Z</dcterms:created>
  <dcterms:modified xsi:type="dcterms:W3CDTF">2011-02-15T06:29:47Z</dcterms:modified>
</cp:coreProperties>
</file>