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p-sa-jupyter\results\"/>
    </mc:Choice>
  </mc:AlternateContent>
  <xr:revisionPtr revIDLastSave="0" documentId="13_ncr:1_{80FA2237-23F8-4A4D-81CB-9B6A46E88C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1-results" sheetId="1" r:id="rId1"/>
    <sheet name="Lis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R6" i="1"/>
  <c r="P14" i="1" s="1"/>
  <c r="P6" i="1"/>
  <c r="S14" i="1" s="1"/>
  <c r="R5" i="1"/>
  <c r="Q5" i="1"/>
  <c r="P13" i="1" s="1"/>
  <c r="P5" i="1"/>
  <c r="R12" i="1" s="1"/>
  <c r="R4" i="1"/>
  <c r="R14" i="1" s="1"/>
  <c r="Q4" i="1"/>
  <c r="S12" i="1" s="1"/>
  <c r="P4" i="1"/>
  <c r="Q14" i="1" s="1"/>
  <c r="P18" i="1" l="1"/>
  <c r="R13" i="1"/>
  <c r="S13" i="1"/>
  <c r="P12" i="1"/>
  <c r="Q12" i="1"/>
  <c r="Q13" i="1"/>
  <c r="P17" i="1" s="1"/>
  <c r="P19" i="1" l="1"/>
  <c r="P16" i="1"/>
</calcChain>
</file>

<file path=xl/sharedStrings.xml><?xml version="1.0" encoding="utf-8"?>
<sst xmlns="http://schemas.openxmlformats.org/spreadsheetml/2006/main" count="440" uniqueCount="220">
  <si>
    <t>Sentence</t>
  </si>
  <si>
    <t>Pre-processed sentence</t>
  </si>
  <si>
    <t>textblob-subjectivity</t>
  </si>
  <si>
    <t>vader-pos</t>
  </si>
  <si>
    <t>vader-neg</t>
  </si>
  <si>
    <t>vader-neu</t>
  </si>
  <si>
    <t>vader-compound</t>
  </si>
  <si>
    <t>vader-polarity</t>
  </si>
  <si>
    <t>sentiment-category</t>
  </si>
  <si>
    <t xml:space="preserve"> Some help buttons?</t>
  </si>
  <si>
    <t>help button</t>
  </si>
  <si>
    <t>Positive</t>
  </si>
  <si>
    <t>But to the declaration and.</t>
  </si>
  <si>
    <t>declaration</t>
  </si>
  <si>
    <t>Neutral</t>
  </si>
  <si>
    <t>Information.</t>
  </si>
  <si>
    <t>information</t>
  </si>
  <si>
    <t>And we can see a lot of links that just connected to some registration.</t>
  </si>
  <si>
    <t>see lot link connect registration</t>
  </si>
  <si>
    <t>For the chests looks animations.</t>
  </si>
  <si>
    <t>chest look animation</t>
  </si>
  <si>
    <t>Some rules.</t>
  </si>
  <si>
    <t>rule</t>
  </si>
  <si>
    <t>So.</t>
  </si>
  <si>
    <t>Weekly.</t>
  </si>
  <si>
    <t>weekly</t>
  </si>
  <si>
    <t>There.</t>
  </si>
  <si>
    <t>Too much information on the same page.</t>
  </si>
  <si>
    <t>much information page</t>
  </si>
  <si>
    <t>Of course you can Click to open the sections and to close them, but still problem and there's.</t>
  </si>
  <si>
    <t>course click open section close still problem</t>
  </si>
  <si>
    <t>Negative</t>
  </si>
  <si>
    <t>Quite a lot of information.</t>
  </si>
  <si>
    <t>quite lot information</t>
  </si>
  <si>
    <t>Information about the region.</t>
  </si>
  <si>
    <t>information region</t>
  </si>
  <si>
    <t>In Slovakia, that has the highest number of total COVID cases.</t>
  </si>
  <si>
    <t>slovakia high number total covid case</t>
  </si>
  <si>
    <t>OK, you can see them.</t>
  </si>
  <si>
    <t>ok see</t>
  </si>
  <si>
    <t>Just close it out tonight.</t>
  </si>
  <si>
    <t>close tonight</t>
  </si>
  <si>
    <t>It is not what we are looking for.</t>
  </si>
  <si>
    <t>not look</t>
  </si>
  <si>
    <t>Highest number of dokovic cases.</t>
  </si>
  <si>
    <t>highest number dokovic case</t>
  </si>
  <si>
    <t>Yeah, and some Bratislava is the highest region the the region with the highest number of total COVID cases.</t>
  </si>
  <si>
    <t>yeah bratislava high region region high number total covid case</t>
  </si>
  <si>
    <t>And there is the table with this information as well.</t>
  </si>
  <si>
    <t>table information well</t>
  </si>
  <si>
    <t>And the Bratislava region has 863 cases.</t>
  </si>
  <si>
    <t>bratislava region 863 case</t>
  </si>
  <si>
    <t>It's just quite comprehensible for me.</t>
  </si>
  <si>
    <t>quite comprehensible</t>
  </si>
  <si>
    <t>Umm?</t>
  </si>
  <si>
    <t>umm</t>
  </si>
  <si>
    <t>The colors.</t>
  </si>
  <si>
    <t>color</t>
  </si>
  <si>
    <t>Represent.</t>
  </si>
  <si>
    <t>represent</t>
  </si>
  <si>
    <t>Number.</t>
  </si>
  <si>
    <t>number</t>
  </si>
  <si>
    <t>Of cases.</t>
  </si>
  <si>
    <t>case</t>
  </si>
  <si>
    <t>If we have more red color, then there are more cases.</t>
  </si>
  <si>
    <t>red color case</t>
  </si>
  <si>
    <t>And.</t>
  </si>
  <si>
    <t>And if we have left.</t>
  </si>
  <si>
    <t>leave</t>
  </si>
  <si>
    <t>Transparent red color and we have less.</t>
  </si>
  <si>
    <t>transparent red color less</t>
  </si>
  <si>
    <t>Cases.</t>
  </si>
  <si>
    <t>cases</t>
  </si>
  <si>
    <t>So it's.</t>
  </si>
  <si>
    <t>Find a good place for me.</t>
  </si>
  <si>
    <t>find good place</t>
  </si>
  <si>
    <t>And let's find in this section.</t>
  </si>
  <si>
    <t>let us find section</t>
  </si>
  <si>
    <t>They needed information.</t>
  </si>
  <si>
    <t>need information</t>
  </si>
  <si>
    <t>Countries there are no exemptions from the quarantine.</t>
  </si>
  <si>
    <t>countries no exemption quarantine</t>
  </si>
  <si>
    <t>Traveling to Slovak Republic.</t>
  </si>
  <si>
    <t>traveling slovak republic</t>
  </si>
  <si>
    <t>And I must Register here.</t>
  </si>
  <si>
    <t>must register</t>
  </si>
  <si>
    <t>The date of birth.</t>
  </si>
  <si>
    <t>date birth</t>
  </si>
  <si>
    <t>But There is no.</t>
  </si>
  <si>
    <t>no</t>
  </si>
  <si>
    <t>The supplement that I must Register here.</t>
  </si>
  <si>
    <t>supplement must register</t>
  </si>
  <si>
    <t>Current measures So yeah, I think that the informations about the requirements I can find in this.</t>
  </si>
  <si>
    <t>current measure yeah think information requirement find</t>
  </si>
  <si>
    <t>Document of travel regulations as well.</t>
  </si>
  <si>
    <t>document travel regulation well</t>
  </si>
  <si>
    <t>That I felt quite well that probably the most.</t>
  </si>
  <si>
    <t>felt quite well probably</t>
  </si>
  <si>
    <t>Needed information is located here.</t>
  </si>
  <si>
    <t>needed information locate</t>
  </si>
  <si>
    <t>In the beginning of the website, but I didn't find any.</t>
  </si>
  <si>
    <t>beginning website not find</t>
  </si>
  <si>
    <t>Information on their website.</t>
  </si>
  <si>
    <t>information website</t>
  </si>
  <si>
    <t>Inbound traveling, so I needed to.</t>
  </si>
  <si>
    <t>inbound travel need</t>
  </si>
  <si>
    <t>Download this video PDF document as well.</t>
  </si>
  <si>
    <t>download video pdf document well</t>
  </si>
  <si>
    <t>Room and that is not quite.</t>
  </si>
  <si>
    <t>room not quite</t>
  </si>
  <si>
    <t>Comfortable.</t>
  </si>
  <si>
    <t>comfortable</t>
  </si>
  <si>
    <t>From words, to the best of your ability are planning to run by plane from the US mainland in Vienna.</t>
  </si>
  <si>
    <t>word best ability plan run plane us mainland vienna</t>
  </si>
  <si>
    <t>OK, so you see.</t>
  </si>
  <si>
    <t>Assuming.</t>
  </si>
  <si>
    <t>assuming</t>
  </si>
  <si>
    <t>Smith ID.</t>
  </si>
  <si>
    <t>smith id</t>
  </si>
  <si>
    <t>Keep me.</t>
  </si>
  <si>
    <t>keep</t>
  </si>
  <si>
    <t>Yeah.</t>
  </si>
  <si>
    <t>yeah</t>
  </si>
  <si>
    <t>Date of birth.</t>
  </si>
  <si>
    <t>OK.</t>
  </si>
  <si>
    <t>ok</t>
  </si>
  <si>
    <t>Strange.</t>
  </si>
  <si>
    <t>strange</t>
  </si>
  <si>
    <t>Then I think I have no exemption from undergoing home isolation.</t>
  </si>
  <si>
    <t>think no exemption undergo home isolation</t>
  </si>
  <si>
    <t>Hmm.</t>
  </si>
  <si>
    <t>hmm</t>
  </si>
  <si>
    <t>Presidents OK. After changing the identification number, I need to change my date of birth.</t>
  </si>
  <si>
    <t>presidents ok change identification number need change date birth</t>
  </si>
  <si>
    <t>It was reset.</t>
  </si>
  <si>
    <t>reset</t>
  </si>
  <si>
    <t>He needed to go to the House number in the separate field.</t>
  </si>
  <si>
    <t>need go house number separate field</t>
  </si>
  <si>
    <t>As for me, it's quite strange because.</t>
  </si>
  <si>
    <t>quite strange</t>
  </si>
  <si>
    <t>It was easier to put it here in the fields on the street.</t>
  </si>
  <si>
    <t>easy put field street</t>
  </si>
  <si>
    <t>And that's probably all.</t>
  </si>
  <si>
    <t>probably</t>
  </si>
  <si>
    <t>And I think that's the most important.</t>
  </si>
  <si>
    <t>think important</t>
  </si>
  <si>
    <t>Move to the steps in.</t>
  </si>
  <si>
    <t>move step</t>
  </si>
  <si>
    <t>The team needs to do.</t>
  </si>
  <si>
    <t>team need</t>
  </si>
  <si>
    <t>Try to describe and outlined how.</t>
  </si>
  <si>
    <t>try describe outline</t>
  </si>
  <si>
    <t>You want to fill the forms that you find.</t>
  </si>
  <si>
    <t>want fill form find</t>
  </si>
  <si>
    <t>To fly from explanations from Rd.</t>
  </si>
  <si>
    <t>fly explanation rd</t>
  </si>
  <si>
    <t>And I want to complete my vaccination in this like you.</t>
  </si>
  <si>
    <t>want complete vaccination like</t>
  </si>
  <si>
    <t>['Satisfaction']</t>
  </si>
  <si>
    <t>Forms of vaccinated Android.</t>
  </si>
  <si>
    <t>forms vaccinated android</t>
  </si>
  <si>
    <t>Even in Slovakia will not be shown.</t>
  </si>
  <si>
    <t>even slovakia not show</t>
  </si>
  <si>
    <t>In my.</t>
  </si>
  <si>
    <t>You Digital code certificate.</t>
  </si>
  <si>
    <t>digital code certificate</t>
  </si>
  <si>
    <t>Sign them both forms.</t>
  </si>
  <si>
    <t>sign form</t>
  </si>
  <si>
    <t>Then send me to them both forms and the proof of previous vaccination.</t>
  </si>
  <si>
    <t>send form proof previous vaccination</t>
  </si>
  <si>
    <t>To the doctor at the vaccination centre where I need.</t>
  </si>
  <si>
    <t>doctor vaccination centre need</t>
  </si>
  <si>
    <t>Getting accelerated with that prior registration.</t>
  </si>
  <si>
    <t>getting accelerate prior registration</t>
  </si>
  <si>
    <t>It was quite easy to find this information because it was in the.</t>
  </si>
  <si>
    <t>quite easy find information</t>
  </si>
  <si>
    <t>You know them main website.</t>
  </si>
  <si>
    <t>know main website</t>
  </si>
  <si>
    <t>And should there is no information, a lot of information, a lot of text about.</t>
  </si>
  <si>
    <t>no information lot information lot text</t>
  </si>
  <si>
    <t>The steps.</t>
  </si>
  <si>
    <t>step</t>
  </si>
  <si>
    <t>Of line for vaccinations from abroad?</t>
  </si>
  <si>
    <t>line vaccination abroad</t>
  </si>
  <si>
    <t>For me it was quite easy.</t>
  </si>
  <si>
    <t>quite easy</t>
  </si>
  <si>
    <t>Enough to fill in the forms.</t>
  </si>
  <si>
    <t>enough fill form</t>
  </si>
  <si>
    <t>You need to send me them.</t>
  </si>
  <si>
    <t>need send</t>
  </si>
  <si>
    <t>Hmm to the doctor and the vaccination center.</t>
  </si>
  <si>
    <t>hmm doctor vaccination center</t>
  </si>
  <si>
    <t>For this website.</t>
  </si>
  <si>
    <t>website</t>
  </si>
  <si>
    <t>Between 4:00 and five 4.5.</t>
  </si>
  <si>
    <t>400 five 45</t>
  </si>
  <si>
    <t>So in overall I would give.</t>
  </si>
  <si>
    <t>overall would give</t>
  </si>
  <si>
    <t>Predicted</t>
  </si>
  <si>
    <t>Actual</t>
  </si>
  <si>
    <t>manual eval</t>
  </si>
  <si>
    <t>??</t>
  </si>
  <si>
    <t>only question text</t>
  </si>
  <si>
    <t>?? See</t>
  </si>
  <si>
    <t xml:space="preserve">?? Yeah, OK, Well… </t>
  </si>
  <si>
    <t>?</t>
  </si>
  <si>
    <t>Confusion Matrix for Multi-Class Classification</t>
  </si>
  <si>
    <t>Confusion Matrix</t>
  </si>
  <si>
    <t>Class Positive</t>
  </si>
  <si>
    <t>Class Neutral</t>
  </si>
  <si>
    <t>Class Negative</t>
  </si>
  <si>
    <t>TP</t>
  </si>
  <si>
    <t>TN</t>
  </si>
  <si>
    <t>FP</t>
  </si>
  <si>
    <t>FN</t>
  </si>
  <si>
    <t>Accuracy: Positive</t>
  </si>
  <si>
    <t>Accuracy: Negative</t>
  </si>
  <si>
    <t>Accuracy: Neutral</t>
  </si>
  <si>
    <t xml:space="preserve">Total Accuracy: </t>
  </si>
  <si>
    <t>identifikovat mnozinu slov, ktore su ako stop slova, yeah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</si>
</sst>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8" fillId="33" borderId="15" xfId="0" applyFont="1" applyFill="1" applyBorder="1"/>
    <xf numFmtId="0" fontId="19" fillId="0" borderId="16" xfId="0" applyFont="1" applyBorder="1"/>
    <xf numFmtId="0" fontId="0" fillId="0" borderId="15" xfId="0" applyBorder="1"/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/>
    <xf numFmtId="0" fontId="18" fillId="0" borderId="0" xfId="0" applyFont="1"/>
    <xf numFmtId="0" fontId="20" fillId="0" borderId="0" xfId="0" applyFont="1"/>
    <xf numFmtId="0" fontId="20" fillId="34" borderId="15" xfId="0" applyFont="1" applyFill="1" applyBorder="1"/>
    <xf numFmtId="0" fontId="0" fillId="34" borderId="15" xfId="0" applyFill="1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595784</xdr:colOff>
      <xdr:row>20</xdr:row>
      <xdr:rowOff>0</xdr:rowOff>
    </xdr:from>
    <xdr:to>
      <xdr:col>18</xdr:col>
      <xdr:colOff>220980</xdr:colOff>
      <xdr:row>33</xdr:row>
      <xdr:rowOff>91440</xdr:rowOff>
    </xdr:to>
    <xdr:pic>
      <xdr:nvPicPr>
        <xdr:cNvPr id="2" name="Obrázek 1" descr="Accuracy Vs Precision – NoSimpler">
          <a:extLst>
            <a:ext uri="{FF2B5EF4-FFF2-40B4-BE49-F238E27FC236}">
              <a16:creationId xmlns:a16="http://schemas.microsoft.com/office/drawing/2014/main" id="{EB8CD046-3933-4FDB-B345-9540CDE2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7384" y="3657600"/>
          <a:ext cx="3282796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zoomScale="90" zoomScaleNormal="90" workbookViewId="0">
      <selection activeCell="M19" sqref="M19"/>
    </sheetView>
  </sheetViews>
  <sheetFormatPr defaultRowHeight="14.4" x14ac:dyDescent="0.3"/>
  <cols>
    <col min="2" max="2" width="29.6640625" customWidth="1"/>
    <col min="3" max="3" width="20.21875" customWidth="1"/>
    <col min="8" max="8" width="19.77734375" customWidth="1"/>
    <col min="9" max="9" width="19" customWidth="1"/>
    <col min="10" max="10" width="10.44140625" customWidth="1"/>
    <col min="11" max="11" width="13.44140625" customWidth="1"/>
    <col min="14" max="14" width="8.8867187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1" t="s">
        <v>200</v>
      </c>
      <c r="N1" s="11" t="s">
        <v>207</v>
      </c>
      <c r="O1" s="11"/>
    </row>
    <row r="2" spans="1:19" x14ac:dyDescent="0.3">
      <c r="A2">
        <v>0</v>
      </c>
      <c r="B2" t="s">
        <v>9</v>
      </c>
      <c r="C2" t="s">
        <v>10</v>
      </c>
      <c r="D2">
        <v>0</v>
      </c>
      <c r="E2">
        <v>0.73</v>
      </c>
      <c r="F2">
        <v>0</v>
      </c>
      <c r="G2">
        <v>0.27</v>
      </c>
      <c r="H2">
        <v>0.40189999999999998</v>
      </c>
      <c r="I2" t="s">
        <v>11</v>
      </c>
      <c r="K2" t="s">
        <v>14</v>
      </c>
      <c r="P2" s="1"/>
      <c r="Q2" s="2" t="s">
        <v>198</v>
      </c>
      <c r="R2" s="3"/>
    </row>
    <row r="3" spans="1:19" x14ac:dyDescent="0.3">
      <c r="A3">
        <v>1</v>
      </c>
      <c r="B3" t="s">
        <v>12</v>
      </c>
      <c r="C3" t="s">
        <v>13</v>
      </c>
      <c r="D3">
        <v>0</v>
      </c>
      <c r="E3">
        <v>0</v>
      </c>
      <c r="F3">
        <v>0</v>
      </c>
      <c r="G3">
        <v>1</v>
      </c>
      <c r="H3">
        <v>0</v>
      </c>
      <c r="I3" t="s">
        <v>14</v>
      </c>
      <c r="K3" t="s">
        <v>14</v>
      </c>
      <c r="N3" s="4"/>
      <c r="O3" s="5"/>
      <c r="P3" s="6" t="s">
        <v>11</v>
      </c>
      <c r="Q3" s="6" t="s">
        <v>31</v>
      </c>
      <c r="R3" s="6" t="s">
        <v>14</v>
      </c>
    </row>
    <row r="4" spans="1:19" x14ac:dyDescent="0.3">
      <c r="A4">
        <v>2</v>
      </c>
      <c r="B4" t="s">
        <v>15</v>
      </c>
      <c r="C4" t="s">
        <v>16</v>
      </c>
      <c r="D4">
        <v>0</v>
      </c>
      <c r="E4">
        <v>0</v>
      </c>
      <c r="F4">
        <v>0</v>
      </c>
      <c r="G4">
        <v>1</v>
      </c>
      <c r="H4">
        <v>0</v>
      </c>
      <c r="I4" t="s">
        <v>14</v>
      </c>
      <c r="K4" t="s">
        <v>14</v>
      </c>
      <c r="N4" s="7"/>
      <c r="O4" s="6" t="s">
        <v>11</v>
      </c>
      <c r="P4" s="13">
        <f>COUNTIFS(I:I, "=Positive", K:K, "=Positive")</f>
        <v>13</v>
      </c>
      <c r="Q4" s="8">
        <f>COUNTIFS(I:I, "=Negative", K:K, "=Positive")</f>
        <v>0</v>
      </c>
      <c r="R4" s="8">
        <f>COUNTIFS(I:I, "=Neutral", K:K, "=Positive")</f>
        <v>1</v>
      </c>
    </row>
    <row r="5" spans="1:19" x14ac:dyDescent="0.3">
      <c r="A5">
        <v>3</v>
      </c>
      <c r="B5" t="s">
        <v>17</v>
      </c>
      <c r="C5" t="s">
        <v>18</v>
      </c>
      <c r="D5">
        <v>0</v>
      </c>
      <c r="E5">
        <v>0.42899999999999999</v>
      </c>
      <c r="F5">
        <v>0</v>
      </c>
      <c r="G5">
        <v>0.57099999999999995</v>
      </c>
      <c r="H5">
        <v>0.45879999999999999</v>
      </c>
      <c r="I5" t="s">
        <v>11</v>
      </c>
      <c r="K5" t="s">
        <v>14</v>
      </c>
      <c r="N5" s="9" t="s">
        <v>199</v>
      </c>
      <c r="O5" s="6" t="s">
        <v>31</v>
      </c>
      <c r="P5" s="8">
        <f>COUNTIFS(I:I, "=Positive", K:K, "=Negative")</f>
        <v>0</v>
      </c>
      <c r="Q5" s="14">
        <f>COUNTIFS(I:I, "=Negative", K:K, "=Negative")</f>
        <v>6</v>
      </c>
      <c r="R5" s="8">
        <f>COUNTIFS(I:I, "=Neutral", K:K, "=Negative")</f>
        <v>4</v>
      </c>
    </row>
    <row r="6" spans="1:19" x14ac:dyDescent="0.3">
      <c r="A6">
        <v>4</v>
      </c>
      <c r="B6" t="s">
        <v>19</v>
      </c>
      <c r="C6" t="s">
        <v>20</v>
      </c>
      <c r="D6">
        <v>0</v>
      </c>
      <c r="E6">
        <v>0</v>
      </c>
      <c r="F6">
        <v>0</v>
      </c>
      <c r="G6">
        <v>1</v>
      </c>
      <c r="H6">
        <v>0</v>
      </c>
      <c r="I6" t="s">
        <v>14</v>
      </c>
      <c r="K6" t="s">
        <v>14</v>
      </c>
      <c r="N6" s="10"/>
      <c r="O6" s="6" t="s">
        <v>14</v>
      </c>
      <c r="P6" s="8">
        <f>COUNTIFS(I:I, "=Positive", K:K, "=Neutral")</f>
        <v>16</v>
      </c>
      <c r="Q6" s="8">
        <f>COUNTIFS(I:I, "=Negative", K:K, "=Neutral")</f>
        <v>3</v>
      </c>
      <c r="R6" s="14">
        <f>COUNTIFS(I:I, "=Neutral", K:K, "=Neutral")</f>
        <v>58</v>
      </c>
    </row>
    <row r="7" spans="1:19" x14ac:dyDescent="0.3">
      <c r="A7">
        <v>5</v>
      </c>
      <c r="B7" t="s">
        <v>21</v>
      </c>
      <c r="C7" t="s">
        <v>22</v>
      </c>
      <c r="D7">
        <v>0</v>
      </c>
      <c r="E7">
        <v>0</v>
      </c>
      <c r="F7">
        <v>0</v>
      </c>
      <c r="G7">
        <v>1</v>
      </c>
      <c r="H7">
        <v>0</v>
      </c>
      <c r="I7" t="s">
        <v>14</v>
      </c>
      <c r="K7" t="s">
        <v>14</v>
      </c>
    </row>
    <row r="8" spans="1:19" x14ac:dyDescent="0.3">
      <c r="A8">
        <v>6</v>
      </c>
      <c r="B8" t="s">
        <v>23</v>
      </c>
      <c r="D8">
        <v>0</v>
      </c>
      <c r="E8">
        <v>0</v>
      </c>
      <c r="F8">
        <v>0</v>
      </c>
      <c r="G8">
        <v>0</v>
      </c>
      <c r="H8">
        <v>0</v>
      </c>
      <c r="I8" t="s">
        <v>14</v>
      </c>
      <c r="K8" t="s">
        <v>14</v>
      </c>
    </row>
    <row r="9" spans="1:19" x14ac:dyDescent="0.3">
      <c r="A9">
        <v>7</v>
      </c>
      <c r="B9" t="s">
        <v>24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 t="s">
        <v>14</v>
      </c>
      <c r="K9" t="s">
        <v>14</v>
      </c>
    </row>
    <row r="10" spans="1:19" x14ac:dyDescent="0.3">
      <c r="A10">
        <v>8</v>
      </c>
      <c r="B10" t="s">
        <v>26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14</v>
      </c>
      <c r="K10" s="12" t="s">
        <v>14</v>
      </c>
      <c r="N10" s="11" t="s">
        <v>206</v>
      </c>
      <c r="O10" s="11"/>
      <c r="P10" s="11"/>
      <c r="Q10" s="11"/>
      <c r="R10" s="11"/>
    </row>
    <row r="11" spans="1:19" x14ac:dyDescent="0.3">
      <c r="A11">
        <v>9</v>
      </c>
      <c r="B11" t="s">
        <v>27</v>
      </c>
      <c r="C11" t="s">
        <v>28</v>
      </c>
      <c r="D11">
        <v>0.2</v>
      </c>
      <c r="E11">
        <v>0</v>
      </c>
      <c r="F11">
        <v>0</v>
      </c>
      <c r="G11">
        <v>1</v>
      </c>
      <c r="H11">
        <v>0</v>
      </c>
      <c r="I11" t="s">
        <v>14</v>
      </c>
      <c r="K11" t="s">
        <v>31</v>
      </c>
      <c r="P11" s="11" t="s">
        <v>211</v>
      </c>
      <c r="Q11" s="11" t="s">
        <v>212</v>
      </c>
      <c r="R11" s="11" t="s">
        <v>213</v>
      </c>
      <c r="S11" s="11" t="s">
        <v>214</v>
      </c>
    </row>
    <row r="12" spans="1:19" x14ac:dyDescent="0.3">
      <c r="A12">
        <v>10</v>
      </c>
      <c r="B12" t="s">
        <v>29</v>
      </c>
      <c r="C12" t="s">
        <v>30</v>
      </c>
      <c r="D12">
        <v>0.5</v>
      </c>
      <c r="E12">
        <v>0</v>
      </c>
      <c r="F12">
        <v>0.31</v>
      </c>
      <c r="G12">
        <v>0.69</v>
      </c>
      <c r="H12">
        <v>-0.40189999999999998</v>
      </c>
      <c r="I12" t="s">
        <v>31</v>
      </c>
      <c r="K12" t="s">
        <v>31</v>
      </c>
      <c r="N12" s="11" t="s">
        <v>208</v>
      </c>
      <c r="P12">
        <f xml:space="preserve"> $P4</f>
        <v>13</v>
      </c>
      <c r="Q12">
        <f>Q5+R5+Q6+R6</f>
        <v>71</v>
      </c>
      <c r="R12">
        <f>P5+P6</f>
        <v>16</v>
      </c>
      <c r="S12">
        <f>Q4+R4</f>
        <v>1</v>
      </c>
    </row>
    <row r="13" spans="1:19" x14ac:dyDescent="0.3">
      <c r="A13">
        <v>11</v>
      </c>
      <c r="B13" t="s">
        <v>32</v>
      </c>
      <c r="C13" t="s">
        <v>33</v>
      </c>
      <c r="D13">
        <v>0</v>
      </c>
      <c r="E13">
        <v>0</v>
      </c>
      <c r="F13">
        <v>0</v>
      </c>
      <c r="G13">
        <v>1</v>
      </c>
      <c r="H13">
        <v>0</v>
      </c>
      <c r="I13" t="s">
        <v>14</v>
      </c>
      <c r="K13" t="s">
        <v>31</v>
      </c>
      <c r="N13" s="11" t="s">
        <v>210</v>
      </c>
      <c r="P13">
        <f>Q5</f>
        <v>6</v>
      </c>
      <c r="Q13">
        <f>P4+R4+P6+R6</f>
        <v>88</v>
      </c>
      <c r="R13">
        <f>Q4+Q6</f>
        <v>3</v>
      </c>
      <c r="S13">
        <f>P5+R5</f>
        <v>4</v>
      </c>
    </row>
    <row r="14" spans="1:19" x14ac:dyDescent="0.3">
      <c r="A14">
        <v>12</v>
      </c>
      <c r="B14" t="s">
        <v>34</v>
      </c>
      <c r="C14" t="s">
        <v>35</v>
      </c>
      <c r="D14">
        <v>0</v>
      </c>
      <c r="E14">
        <v>0</v>
      </c>
      <c r="F14">
        <v>0</v>
      </c>
      <c r="G14">
        <v>1</v>
      </c>
      <c r="H14">
        <v>0</v>
      </c>
      <c r="I14" t="s">
        <v>14</v>
      </c>
      <c r="K14" t="s">
        <v>14</v>
      </c>
      <c r="N14" s="11" t="s">
        <v>209</v>
      </c>
      <c r="P14">
        <f>R6</f>
        <v>58</v>
      </c>
      <c r="Q14">
        <f>P4+Q4+P5+Q5</f>
        <v>19</v>
      </c>
      <c r="R14">
        <f>R4+R5</f>
        <v>5</v>
      </c>
      <c r="S14">
        <f>P6+Q6</f>
        <v>19</v>
      </c>
    </row>
    <row r="15" spans="1:19" x14ac:dyDescent="0.3">
      <c r="A15">
        <v>13</v>
      </c>
      <c r="B15" t="s">
        <v>36</v>
      </c>
      <c r="C15" t="s">
        <v>37</v>
      </c>
      <c r="D15">
        <v>0.64500000000000002</v>
      </c>
      <c r="E15">
        <v>0.20599999999999999</v>
      </c>
      <c r="F15">
        <v>0</v>
      </c>
      <c r="G15">
        <v>0.79400000000000004</v>
      </c>
      <c r="H15">
        <v>7.7200000000000005E-2</v>
      </c>
      <c r="I15" t="s">
        <v>11</v>
      </c>
      <c r="K15" t="s">
        <v>14</v>
      </c>
    </row>
    <row r="16" spans="1:19" x14ac:dyDescent="0.3">
      <c r="A16">
        <v>14</v>
      </c>
      <c r="B16" t="s">
        <v>38</v>
      </c>
      <c r="C16" t="s">
        <v>39</v>
      </c>
      <c r="D16">
        <v>0.5</v>
      </c>
      <c r="E16">
        <v>1</v>
      </c>
      <c r="F16">
        <v>0</v>
      </c>
      <c r="G16">
        <v>0</v>
      </c>
      <c r="H16">
        <v>0.63690000000000002</v>
      </c>
      <c r="I16" t="s">
        <v>11</v>
      </c>
      <c r="K16" t="s">
        <v>11</v>
      </c>
      <c r="N16" s="11" t="s">
        <v>215</v>
      </c>
      <c r="P16">
        <f>(P12+Q12)/(P12++R12+S12+Q12)</f>
        <v>0.83168316831683164</v>
      </c>
    </row>
    <row r="17" spans="1:16" x14ac:dyDescent="0.3">
      <c r="A17">
        <v>15</v>
      </c>
      <c r="B17" t="s">
        <v>40</v>
      </c>
      <c r="C17" t="s">
        <v>41</v>
      </c>
      <c r="D17">
        <v>0</v>
      </c>
      <c r="E17">
        <v>0</v>
      </c>
      <c r="F17">
        <v>0</v>
      </c>
      <c r="G17">
        <v>1</v>
      </c>
      <c r="H17">
        <v>0</v>
      </c>
      <c r="I17" t="s">
        <v>14</v>
      </c>
      <c r="K17" t="s">
        <v>14</v>
      </c>
      <c r="N17" s="11" t="s">
        <v>216</v>
      </c>
      <c r="P17">
        <f>(P13+Q13)/(P13+Q13+R13+S13)</f>
        <v>0.93069306930693074</v>
      </c>
    </row>
    <row r="18" spans="1:16" x14ac:dyDescent="0.3">
      <c r="A18">
        <v>16</v>
      </c>
      <c r="B18" t="s">
        <v>42</v>
      </c>
      <c r="C18" t="s">
        <v>43</v>
      </c>
      <c r="D18">
        <v>0</v>
      </c>
      <c r="E18">
        <v>0</v>
      </c>
      <c r="F18">
        <v>0</v>
      </c>
      <c r="G18">
        <v>1</v>
      </c>
      <c r="H18">
        <v>0</v>
      </c>
      <c r="I18" t="s">
        <v>14</v>
      </c>
      <c r="K18" t="s">
        <v>31</v>
      </c>
      <c r="N18" s="11" t="s">
        <v>217</v>
      </c>
      <c r="P18">
        <f>(P14+Q14)/(P14+Q14+R14+S14)</f>
        <v>0.76237623762376239</v>
      </c>
    </row>
    <row r="19" spans="1:16" x14ac:dyDescent="0.3">
      <c r="A19">
        <v>17</v>
      </c>
      <c r="B19" t="s">
        <v>44</v>
      </c>
      <c r="C19" t="s">
        <v>45</v>
      </c>
      <c r="D19">
        <v>0</v>
      </c>
      <c r="E19">
        <v>0.30199999999999999</v>
      </c>
      <c r="F19">
        <v>0</v>
      </c>
      <c r="G19">
        <v>0.69799999999999995</v>
      </c>
      <c r="H19">
        <v>7.7200000000000005E-2</v>
      </c>
      <c r="I19" t="s">
        <v>11</v>
      </c>
      <c r="K19" t="s">
        <v>14</v>
      </c>
      <c r="N19" s="11" t="s">
        <v>218</v>
      </c>
      <c r="P19">
        <f>(P12+P13+P14+Q12+Q13+Q14)/(P12+Q12+R12+S12+P13+Q13+R13+S13+P14+Q14+R14+S14)</f>
        <v>0.84158415841584155</v>
      </c>
    </row>
    <row r="20" spans="1:16" x14ac:dyDescent="0.3">
      <c r="A20">
        <v>18</v>
      </c>
      <c r="B20" t="s">
        <v>46</v>
      </c>
      <c r="C20" t="s">
        <v>47</v>
      </c>
      <c r="D20">
        <v>0.61</v>
      </c>
      <c r="E20">
        <v>0.30399999999999999</v>
      </c>
      <c r="F20">
        <v>0</v>
      </c>
      <c r="G20">
        <v>0.69599999999999995</v>
      </c>
      <c r="H20">
        <v>0.36120000000000002</v>
      </c>
      <c r="I20" t="s">
        <v>11</v>
      </c>
      <c r="K20" t="s">
        <v>14</v>
      </c>
    </row>
    <row r="21" spans="1:16" x14ac:dyDescent="0.3">
      <c r="A21">
        <v>19</v>
      </c>
      <c r="B21" t="s">
        <v>48</v>
      </c>
      <c r="C21" t="s">
        <v>49</v>
      </c>
      <c r="D21">
        <v>0</v>
      </c>
      <c r="E21">
        <v>0.51200000000000001</v>
      </c>
      <c r="F21">
        <v>0</v>
      </c>
      <c r="G21">
        <v>0.48799999999999999</v>
      </c>
      <c r="H21">
        <v>0.2732</v>
      </c>
      <c r="I21" t="s">
        <v>11</v>
      </c>
      <c r="K21" t="s">
        <v>14</v>
      </c>
    </row>
    <row r="22" spans="1:16" x14ac:dyDescent="0.3">
      <c r="A22">
        <v>20</v>
      </c>
      <c r="B22" t="s">
        <v>50</v>
      </c>
      <c r="C22" t="s">
        <v>51</v>
      </c>
      <c r="D22">
        <v>0</v>
      </c>
      <c r="E22">
        <v>0</v>
      </c>
      <c r="F22">
        <v>0</v>
      </c>
      <c r="G22">
        <v>1</v>
      </c>
      <c r="H22">
        <v>0</v>
      </c>
      <c r="I22" t="s">
        <v>14</v>
      </c>
      <c r="K22" t="s">
        <v>14</v>
      </c>
    </row>
    <row r="23" spans="1:16" x14ac:dyDescent="0.3">
      <c r="A23">
        <v>21</v>
      </c>
      <c r="B23" t="s">
        <v>52</v>
      </c>
      <c r="C23" t="s">
        <v>53</v>
      </c>
      <c r="D23">
        <v>0.7</v>
      </c>
      <c r="E23">
        <v>0</v>
      </c>
      <c r="F23">
        <v>0</v>
      </c>
      <c r="G23">
        <v>1</v>
      </c>
      <c r="H23">
        <v>0</v>
      </c>
      <c r="I23" t="s">
        <v>14</v>
      </c>
      <c r="K23" t="s">
        <v>11</v>
      </c>
    </row>
    <row r="24" spans="1:16" x14ac:dyDescent="0.3">
      <c r="A24">
        <v>22</v>
      </c>
      <c r="B24" t="s">
        <v>54</v>
      </c>
      <c r="C24" t="s">
        <v>55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14</v>
      </c>
      <c r="K24" t="s">
        <v>14</v>
      </c>
    </row>
    <row r="25" spans="1:16" x14ac:dyDescent="0.3">
      <c r="A25">
        <v>23</v>
      </c>
      <c r="B25" t="s">
        <v>56</v>
      </c>
      <c r="C25" t="s">
        <v>57</v>
      </c>
      <c r="D25">
        <v>0</v>
      </c>
      <c r="E25">
        <v>0</v>
      </c>
      <c r="F25">
        <v>0</v>
      </c>
      <c r="G25">
        <v>1</v>
      </c>
      <c r="H25">
        <v>0</v>
      </c>
      <c r="I25" t="s">
        <v>14</v>
      </c>
      <c r="K25" t="s">
        <v>14</v>
      </c>
    </row>
    <row r="26" spans="1:16" x14ac:dyDescent="0.3">
      <c r="A26">
        <v>24</v>
      </c>
      <c r="B26" t="s">
        <v>58</v>
      </c>
      <c r="C26" t="s">
        <v>59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14</v>
      </c>
      <c r="K26" t="s">
        <v>14</v>
      </c>
    </row>
    <row r="27" spans="1:16" x14ac:dyDescent="0.3">
      <c r="A27">
        <v>25</v>
      </c>
      <c r="B27" t="s">
        <v>60</v>
      </c>
      <c r="C27" t="s">
        <v>61</v>
      </c>
      <c r="D27">
        <v>0</v>
      </c>
      <c r="E27">
        <v>1</v>
      </c>
      <c r="F27">
        <v>0</v>
      </c>
      <c r="G27">
        <v>0</v>
      </c>
      <c r="H27">
        <v>7.7200000000000005E-2</v>
      </c>
      <c r="I27" t="s">
        <v>11</v>
      </c>
      <c r="K27" t="s">
        <v>14</v>
      </c>
    </row>
    <row r="28" spans="1:16" x14ac:dyDescent="0.3">
      <c r="A28">
        <v>26</v>
      </c>
      <c r="B28" t="s">
        <v>62</v>
      </c>
      <c r="C28" t="s">
        <v>63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14</v>
      </c>
      <c r="K28" t="s">
        <v>14</v>
      </c>
    </row>
    <row r="29" spans="1:16" x14ac:dyDescent="0.3">
      <c r="A29">
        <v>27</v>
      </c>
      <c r="B29" t="s">
        <v>64</v>
      </c>
      <c r="C29" t="s">
        <v>65</v>
      </c>
      <c r="D29">
        <v>0</v>
      </c>
      <c r="E29">
        <v>0</v>
      </c>
      <c r="F29">
        <v>0</v>
      </c>
      <c r="G29">
        <v>1</v>
      </c>
      <c r="H29">
        <v>0</v>
      </c>
      <c r="I29" t="s">
        <v>14</v>
      </c>
      <c r="K29" t="s">
        <v>14</v>
      </c>
    </row>
    <row r="30" spans="1:16" x14ac:dyDescent="0.3">
      <c r="A30">
        <v>28</v>
      </c>
      <c r="B30" t="s">
        <v>66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14</v>
      </c>
      <c r="K30" t="s">
        <v>14</v>
      </c>
    </row>
    <row r="31" spans="1:16" x14ac:dyDescent="0.3">
      <c r="A31">
        <v>29</v>
      </c>
      <c r="B31" t="s">
        <v>67</v>
      </c>
      <c r="C31" t="s">
        <v>68</v>
      </c>
      <c r="D31">
        <v>0</v>
      </c>
      <c r="E31">
        <v>0</v>
      </c>
      <c r="F31">
        <v>1</v>
      </c>
      <c r="G31">
        <v>0</v>
      </c>
      <c r="H31">
        <v>-5.16E-2</v>
      </c>
      <c r="I31" t="s">
        <v>31</v>
      </c>
      <c r="K31" t="s">
        <v>14</v>
      </c>
    </row>
    <row r="32" spans="1:16" x14ac:dyDescent="0.3">
      <c r="A32">
        <v>30</v>
      </c>
      <c r="B32" t="s">
        <v>69</v>
      </c>
      <c r="C32" t="s">
        <v>70</v>
      </c>
      <c r="D32">
        <v>3.3333333333333298E-2</v>
      </c>
      <c r="E32">
        <v>0</v>
      </c>
      <c r="F32">
        <v>0</v>
      </c>
      <c r="G32">
        <v>1</v>
      </c>
      <c r="H32">
        <v>0</v>
      </c>
      <c r="I32" t="s">
        <v>14</v>
      </c>
      <c r="K32" t="s">
        <v>14</v>
      </c>
    </row>
    <row r="33" spans="1:11" x14ac:dyDescent="0.3">
      <c r="A33">
        <v>31</v>
      </c>
      <c r="B33" t="s">
        <v>71</v>
      </c>
      <c r="C33" t="s">
        <v>72</v>
      </c>
      <c r="D33">
        <v>0</v>
      </c>
      <c r="E33">
        <v>0</v>
      </c>
      <c r="F33">
        <v>0</v>
      </c>
      <c r="G33">
        <v>1</v>
      </c>
      <c r="H33">
        <v>0</v>
      </c>
      <c r="I33" t="s">
        <v>14</v>
      </c>
      <c r="K33" t="s">
        <v>14</v>
      </c>
    </row>
    <row r="34" spans="1:11" x14ac:dyDescent="0.3">
      <c r="A34">
        <v>32</v>
      </c>
      <c r="B34" t="s">
        <v>73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14</v>
      </c>
      <c r="K34" t="s">
        <v>14</v>
      </c>
    </row>
    <row r="35" spans="1:11" x14ac:dyDescent="0.3">
      <c r="A35">
        <v>33</v>
      </c>
      <c r="B35" t="s">
        <v>74</v>
      </c>
      <c r="C35" t="s">
        <v>75</v>
      </c>
      <c r="D35">
        <v>0.6</v>
      </c>
      <c r="E35">
        <v>0.85499999999999998</v>
      </c>
      <c r="F35">
        <v>0</v>
      </c>
      <c r="G35">
        <v>0.14499999999999999</v>
      </c>
      <c r="H35">
        <v>0.70960000000000001</v>
      </c>
      <c r="I35" t="s">
        <v>11</v>
      </c>
      <c r="K35" t="s">
        <v>11</v>
      </c>
    </row>
    <row r="36" spans="1:11" x14ac:dyDescent="0.3">
      <c r="A36">
        <v>34</v>
      </c>
      <c r="B36" t="s">
        <v>76</v>
      </c>
      <c r="C36" t="s">
        <v>77</v>
      </c>
      <c r="D36">
        <v>0</v>
      </c>
      <c r="E36">
        <v>0.5</v>
      </c>
      <c r="F36">
        <v>0</v>
      </c>
      <c r="G36">
        <v>0.5</v>
      </c>
      <c r="H36">
        <v>0.45879999999999999</v>
      </c>
      <c r="I36" t="s">
        <v>11</v>
      </c>
      <c r="K36" t="s">
        <v>14</v>
      </c>
    </row>
    <row r="37" spans="1:11" x14ac:dyDescent="0.3">
      <c r="A37">
        <v>35</v>
      </c>
      <c r="B37" t="s">
        <v>78</v>
      </c>
      <c r="C37" t="s">
        <v>79</v>
      </c>
      <c r="D37">
        <v>0</v>
      </c>
      <c r="E37">
        <v>0</v>
      </c>
      <c r="F37">
        <v>0</v>
      </c>
      <c r="G37">
        <v>1</v>
      </c>
      <c r="H37">
        <v>0</v>
      </c>
      <c r="I37" t="s">
        <v>14</v>
      </c>
      <c r="K37" t="s">
        <v>14</v>
      </c>
    </row>
    <row r="38" spans="1:11" x14ac:dyDescent="0.3">
      <c r="A38">
        <v>36</v>
      </c>
      <c r="B38" t="s">
        <v>80</v>
      </c>
      <c r="C38" t="s">
        <v>81</v>
      </c>
      <c r="D38">
        <v>0</v>
      </c>
      <c r="E38">
        <v>0</v>
      </c>
      <c r="F38">
        <v>0.42299999999999999</v>
      </c>
      <c r="G38">
        <v>0.57699999999999996</v>
      </c>
      <c r="H38">
        <v>-0.29599999999999999</v>
      </c>
      <c r="I38" t="s">
        <v>31</v>
      </c>
      <c r="K38" t="s">
        <v>14</v>
      </c>
    </row>
    <row r="39" spans="1:11" x14ac:dyDescent="0.3">
      <c r="A39">
        <v>37</v>
      </c>
      <c r="B39" t="s">
        <v>82</v>
      </c>
      <c r="C39" t="s">
        <v>83</v>
      </c>
      <c r="D39">
        <v>0</v>
      </c>
      <c r="E39">
        <v>0</v>
      </c>
      <c r="F39">
        <v>0</v>
      </c>
      <c r="G39">
        <v>1</v>
      </c>
      <c r="H39">
        <v>0</v>
      </c>
      <c r="I39" t="s">
        <v>14</v>
      </c>
      <c r="K39" t="s">
        <v>14</v>
      </c>
    </row>
    <row r="40" spans="1:11" x14ac:dyDescent="0.3">
      <c r="A40">
        <v>38</v>
      </c>
      <c r="B40" t="s">
        <v>84</v>
      </c>
      <c r="C40" t="s">
        <v>85</v>
      </c>
      <c r="D40">
        <v>0</v>
      </c>
      <c r="E40">
        <v>0</v>
      </c>
      <c r="F40">
        <v>0</v>
      </c>
      <c r="G40">
        <v>1</v>
      </c>
      <c r="H40">
        <v>0</v>
      </c>
      <c r="I40" t="s">
        <v>14</v>
      </c>
      <c r="K40" t="s">
        <v>14</v>
      </c>
    </row>
    <row r="41" spans="1:11" x14ac:dyDescent="0.3">
      <c r="A41">
        <v>39</v>
      </c>
      <c r="B41" t="s">
        <v>86</v>
      </c>
      <c r="C41" t="s">
        <v>87</v>
      </c>
      <c r="D41">
        <v>0</v>
      </c>
      <c r="E41">
        <v>0</v>
      </c>
      <c r="F41">
        <v>0</v>
      </c>
      <c r="G41">
        <v>1</v>
      </c>
      <c r="H41">
        <v>0</v>
      </c>
      <c r="I41" t="s">
        <v>14</v>
      </c>
      <c r="K41" t="s">
        <v>14</v>
      </c>
    </row>
    <row r="42" spans="1:11" x14ac:dyDescent="0.3">
      <c r="A42">
        <v>40</v>
      </c>
      <c r="B42" t="s">
        <v>23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14</v>
      </c>
      <c r="K42" t="s">
        <v>14</v>
      </c>
    </row>
    <row r="43" spans="1:11" x14ac:dyDescent="0.3">
      <c r="A43">
        <v>41</v>
      </c>
      <c r="B43" t="s">
        <v>88</v>
      </c>
      <c r="C43" t="s">
        <v>89</v>
      </c>
      <c r="D43">
        <v>0</v>
      </c>
      <c r="E43">
        <v>0</v>
      </c>
      <c r="F43">
        <v>1</v>
      </c>
      <c r="G43">
        <v>0</v>
      </c>
      <c r="H43">
        <v>-0.29599999999999999</v>
      </c>
      <c r="I43" t="s">
        <v>31</v>
      </c>
      <c r="K43" t="s">
        <v>31</v>
      </c>
    </row>
    <row r="44" spans="1:11" x14ac:dyDescent="0.3">
      <c r="A44">
        <v>42</v>
      </c>
      <c r="B44" t="s">
        <v>90</v>
      </c>
      <c r="C44" t="s">
        <v>91</v>
      </c>
      <c r="D44">
        <v>0</v>
      </c>
      <c r="E44">
        <v>0</v>
      </c>
      <c r="F44">
        <v>0</v>
      </c>
      <c r="G44">
        <v>1</v>
      </c>
      <c r="H44">
        <v>0</v>
      </c>
      <c r="I44" t="s">
        <v>14</v>
      </c>
      <c r="K44" t="s">
        <v>14</v>
      </c>
    </row>
    <row r="45" spans="1:11" x14ac:dyDescent="0.3">
      <c r="A45">
        <v>43</v>
      </c>
      <c r="B45" t="s">
        <v>54</v>
      </c>
      <c r="C45" t="s">
        <v>55</v>
      </c>
      <c r="D45">
        <v>0</v>
      </c>
      <c r="E45">
        <v>0</v>
      </c>
      <c r="F45">
        <v>0</v>
      </c>
      <c r="G45">
        <v>1</v>
      </c>
      <c r="H45">
        <v>0</v>
      </c>
      <c r="I45" t="s">
        <v>14</v>
      </c>
      <c r="K45" t="s">
        <v>14</v>
      </c>
    </row>
    <row r="46" spans="1:11" x14ac:dyDescent="0.3">
      <c r="A46">
        <v>44</v>
      </c>
      <c r="B46" t="s">
        <v>92</v>
      </c>
      <c r="C46" t="s">
        <v>93</v>
      </c>
      <c r="D46">
        <v>0.4</v>
      </c>
      <c r="E46">
        <v>0.51</v>
      </c>
      <c r="F46">
        <v>0</v>
      </c>
      <c r="G46">
        <v>0.49</v>
      </c>
      <c r="H46">
        <v>0.63690000000000002</v>
      </c>
      <c r="I46" t="s">
        <v>11</v>
      </c>
      <c r="K46" t="s">
        <v>11</v>
      </c>
    </row>
    <row r="47" spans="1:11" x14ac:dyDescent="0.3">
      <c r="A47">
        <v>45</v>
      </c>
      <c r="B47" t="s">
        <v>94</v>
      </c>
      <c r="C47" t="s">
        <v>95</v>
      </c>
      <c r="D47">
        <v>0</v>
      </c>
      <c r="E47">
        <v>0.41199999999999998</v>
      </c>
      <c r="F47">
        <v>0</v>
      </c>
      <c r="G47">
        <v>0.58799999999999997</v>
      </c>
      <c r="H47">
        <v>0.2732</v>
      </c>
      <c r="I47" t="s">
        <v>11</v>
      </c>
      <c r="K47" t="s">
        <v>14</v>
      </c>
    </row>
    <row r="48" spans="1:11" x14ac:dyDescent="0.3">
      <c r="A48">
        <v>46</v>
      </c>
      <c r="B48" t="s">
        <v>54</v>
      </c>
      <c r="C48" t="s">
        <v>55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14</v>
      </c>
      <c r="K48" t="s">
        <v>14</v>
      </c>
    </row>
    <row r="49" spans="1:12" x14ac:dyDescent="0.3">
      <c r="A49">
        <v>47</v>
      </c>
      <c r="B49" t="s">
        <v>96</v>
      </c>
      <c r="C49" t="s">
        <v>97</v>
      </c>
      <c r="D49">
        <v>0</v>
      </c>
      <c r="E49">
        <v>0.44400000000000001</v>
      </c>
      <c r="F49">
        <v>0</v>
      </c>
      <c r="G49">
        <v>0.55600000000000005</v>
      </c>
      <c r="H49">
        <v>0.33839999999999998</v>
      </c>
      <c r="I49" t="s">
        <v>11</v>
      </c>
      <c r="K49" t="s">
        <v>11</v>
      </c>
    </row>
    <row r="50" spans="1:12" x14ac:dyDescent="0.3">
      <c r="A50">
        <v>48</v>
      </c>
      <c r="B50" t="s">
        <v>98</v>
      </c>
      <c r="C50" t="s">
        <v>99</v>
      </c>
      <c r="D50">
        <v>0</v>
      </c>
      <c r="E50">
        <v>0</v>
      </c>
      <c r="F50">
        <v>0</v>
      </c>
      <c r="G50">
        <v>1</v>
      </c>
      <c r="H50">
        <v>0</v>
      </c>
      <c r="I50" t="s">
        <v>14</v>
      </c>
      <c r="K50" t="s">
        <v>14</v>
      </c>
    </row>
    <row r="51" spans="1:12" x14ac:dyDescent="0.3">
      <c r="A51">
        <v>49</v>
      </c>
      <c r="B51" t="s">
        <v>100</v>
      </c>
      <c r="C51" t="s">
        <v>101</v>
      </c>
      <c r="D51">
        <v>0</v>
      </c>
      <c r="E51">
        <v>0</v>
      </c>
      <c r="F51">
        <v>0.45300000000000001</v>
      </c>
      <c r="G51">
        <v>0.54700000000000004</v>
      </c>
      <c r="H51">
        <v>-0.35699999999999998</v>
      </c>
      <c r="I51" t="s">
        <v>31</v>
      </c>
      <c r="K51" t="s">
        <v>31</v>
      </c>
    </row>
    <row r="52" spans="1:12" x14ac:dyDescent="0.3">
      <c r="A52">
        <v>50</v>
      </c>
      <c r="B52" t="s">
        <v>102</v>
      </c>
      <c r="C52" t="s">
        <v>103</v>
      </c>
      <c r="D52">
        <v>0</v>
      </c>
      <c r="E52">
        <v>0</v>
      </c>
      <c r="F52">
        <v>0</v>
      </c>
      <c r="G52">
        <v>1</v>
      </c>
      <c r="H52">
        <v>0</v>
      </c>
      <c r="I52" t="s">
        <v>14</v>
      </c>
      <c r="K52" t="s">
        <v>14</v>
      </c>
    </row>
    <row r="53" spans="1:12" x14ac:dyDescent="0.3">
      <c r="A53">
        <v>51</v>
      </c>
      <c r="B53" t="s">
        <v>54</v>
      </c>
      <c r="C53" t="s">
        <v>55</v>
      </c>
      <c r="D53">
        <v>0</v>
      </c>
      <c r="E53">
        <v>0</v>
      </c>
      <c r="F53">
        <v>0</v>
      </c>
      <c r="G53">
        <v>1</v>
      </c>
      <c r="H53">
        <v>0</v>
      </c>
      <c r="I53" t="s">
        <v>14</v>
      </c>
      <c r="K53" t="s">
        <v>14</v>
      </c>
    </row>
    <row r="54" spans="1:12" x14ac:dyDescent="0.3">
      <c r="A54">
        <v>52</v>
      </c>
      <c r="B54" t="s">
        <v>104</v>
      </c>
      <c r="C54" t="s">
        <v>105</v>
      </c>
      <c r="D54">
        <v>0</v>
      </c>
      <c r="E54">
        <v>0</v>
      </c>
      <c r="F54">
        <v>0</v>
      </c>
      <c r="G54">
        <v>1</v>
      </c>
      <c r="H54">
        <v>0</v>
      </c>
      <c r="I54" t="s">
        <v>14</v>
      </c>
      <c r="K54" t="s">
        <v>14</v>
      </c>
    </row>
    <row r="55" spans="1:12" x14ac:dyDescent="0.3">
      <c r="A55">
        <v>53</v>
      </c>
      <c r="B55" t="s">
        <v>106</v>
      </c>
      <c r="C55" t="s">
        <v>107</v>
      </c>
      <c r="D55">
        <v>0</v>
      </c>
      <c r="E55">
        <v>0.34399999999999997</v>
      </c>
      <c r="F55">
        <v>0</v>
      </c>
      <c r="G55">
        <v>0.65600000000000003</v>
      </c>
      <c r="H55">
        <v>0.2732</v>
      </c>
      <c r="I55" t="s">
        <v>11</v>
      </c>
      <c r="K55" t="s">
        <v>14</v>
      </c>
    </row>
    <row r="56" spans="1:12" x14ac:dyDescent="0.3">
      <c r="A56">
        <v>54</v>
      </c>
      <c r="B56" t="s">
        <v>108</v>
      </c>
      <c r="C56" t="s">
        <v>109</v>
      </c>
      <c r="D56">
        <v>0</v>
      </c>
      <c r="E56">
        <v>0</v>
      </c>
      <c r="F56">
        <v>0</v>
      </c>
      <c r="G56">
        <v>1</v>
      </c>
      <c r="H56">
        <v>0</v>
      </c>
      <c r="I56" t="s">
        <v>14</v>
      </c>
      <c r="K56" t="s">
        <v>31</v>
      </c>
      <c r="L56" t="s">
        <v>201</v>
      </c>
    </row>
    <row r="57" spans="1:12" x14ac:dyDescent="0.3">
      <c r="A57">
        <v>55</v>
      </c>
      <c r="B57" t="s">
        <v>110</v>
      </c>
      <c r="C57" t="s">
        <v>111</v>
      </c>
      <c r="D57">
        <v>0.8</v>
      </c>
      <c r="E57">
        <v>1</v>
      </c>
      <c r="F57">
        <v>0</v>
      </c>
      <c r="G57">
        <v>0</v>
      </c>
      <c r="H57">
        <v>0.51060000000000005</v>
      </c>
      <c r="I57" t="s">
        <v>11</v>
      </c>
      <c r="K57" t="s">
        <v>11</v>
      </c>
      <c r="L57" t="s">
        <v>201</v>
      </c>
    </row>
    <row r="58" spans="1:12" x14ac:dyDescent="0.3">
      <c r="A58">
        <v>56</v>
      </c>
      <c r="B58" t="s">
        <v>112</v>
      </c>
      <c r="C58" t="s">
        <v>113</v>
      </c>
      <c r="D58">
        <v>0.3</v>
      </c>
      <c r="E58">
        <v>0.48099999999999998</v>
      </c>
      <c r="F58">
        <v>0</v>
      </c>
      <c r="G58">
        <v>0.51900000000000002</v>
      </c>
      <c r="H58">
        <v>0.75790000000000002</v>
      </c>
      <c r="I58" t="s">
        <v>11</v>
      </c>
      <c r="K58" t="s">
        <v>11</v>
      </c>
      <c r="L58" t="s">
        <v>202</v>
      </c>
    </row>
    <row r="59" spans="1:12" x14ac:dyDescent="0.3">
      <c r="A59">
        <v>57</v>
      </c>
      <c r="B59" t="s">
        <v>114</v>
      </c>
      <c r="C59" t="s">
        <v>39</v>
      </c>
      <c r="D59">
        <v>0.5</v>
      </c>
      <c r="E59">
        <v>1</v>
      </c>
      <c r="F59">
        <v>0</v>
      </c>
      <c r="G59">
        <v>0</v>
      </c>
      <c r="H59">
        <v>0.63690000000000002</v>
      </c>
      <c r="I59" t="s">
        <v>11</v>
      </c>
      <c r="K59" t="s">
        <v>14</v>
      </c>
      <c r="L59" t="s">
        <v>203</v>
      </c>
    </row>
    <row r="60" spans="1:12" x14ac:dyDescent="0.3">
      <c r="A60">
        <v>58</v>
      </c>
      <c r="B60" t="s">
        <v>115</v>
      </c>
      <c r="C60" t="s">
        <v>116</v>
      </c>
      <c r="D60">
        <v>0</v>
      </c>
      <c r="E60">
        <v>0</v>
      </c>
      <c r="F60">
        <v>0</v>
      </c>
      <c r="G60">
        <v>1</v>
      </c>
      <c r="H60">
        <v>0</v>
      </c>
      <c r="I60" t="s">
        <v>14</v>
      </c>
      <c r="K60" t="s">
        <v>14</v>
      </c>
    </row>
    <row r="61" spans="1:12" x14ac:dyDescent="0.3">
      <c r="A61">
        <v>59</v>
      </c>
      <c r="B61" t="s">
        <v>117</v>
      </c>
      <c r="C61" t="s">
        <v>118</v>
      </c>
      <c r="D61">
        <v>0</v>
      </c>
      <c r="E61">
        <v>0</v>
      </c>
      <c r="F61">
        <v>0</v>
      </c>
      <c r="G61">
        <v>1</v>
      </c>
      <c r="H61">
        <v>0</v>
      </c>
      <c r="I61" t="s">
        <v>14</v>
      </c>
      <c r="K61" t="s">
        <v>14</v>
      </c>
    </row>
    <row r="62" spans="1:12" x14ac:dyDescent="0.3">
      <c r="A62">
        <v>60</v>
      </c>
      <c r="B62" t="s">
        <v>119</v>
      </c>
      <c r="C62" t="s">
        <v>120</v>
      </c>
      <c r="D62">
        <v>0</v>
      </c>
      <c r="E62">
        <v>0</v>
      </c>
      <c r="F62">
        <v>0</v>
      </c>
      <c r="G62">
        <v>1</v>
      </c>
      <c r="H62">
        <v>0</v>
      </c>
      <c r="I62" t="s">
        <v>14</v>
      </c>
      <c r="K62" t="s">
        <v>14</v>
      </c>
    </row>
    <row r="63" spans="1:12" x14ac:dyDescent="0.3">
      <c r="A63">
        <v>61</v>
      </c>
      <c r="B63" t="s">
        <v>121</v>
      </c>
      <c r="C63" t="s">
        <v>122</v>
      </c>
      <c r="D63">
        <v>0</v>
      </c>
      <c r="E63">
        <v>1</v>
      </c>
      <c r="F63">
        <v>0</v>
      </c>
      <c r="G63">
        <v>0</v>
      </c>
      <c r="H63">
        <v>0.29599999999999999</v>
      </c>
      <c r="I63" t="s">
        <v>11</v>
      </c>
      <c r="K63" t="s">
        <v>14</v>
      </c>
      <c r="L63" t="s">
        <v>204</v>
      </c>
    </row>
    <row r="64" spans="1:12" x14ac:dyDescent="0.3">
      <c r="A64">
        <v>62</v>
      </c>
      <c r="B64" t="s">
        <v>123</v>
      </c>
      <c r="C64" t="s">
        <v>87</v>
      </c>
      <c r="D64">
        <v>0</v>
      </c>
      <c r="E64">
        <v>0</v>
      </c>
      <c r="F64">
        <v>0</v>
      </c>
      <c r="G64">
        <v>1</v>
      </c>
      <c r="H64">
        <v>0</v>
      </c>
      <c r="I64" t="s">
        <v>14</v>
      </c>
      <c r="K64" t="s">
        <v>14</v>
      </c>
    </row>
    <row r="65" spans="1:12" x14ac:dyDescent="0.3">
      <c r="A65">
        <v>63</v>
      </c>
      <c r="B65" t="s">
        <v>124</v>
      </c>
      <c r="C65" t="s">
        <v>125</v>
      </c>
      <c r="D65">
        <v>0.5</v>
      </c>
      <c r="E65">
        <v>1</v>
      </c>
      <c r="F65">
        <v>0</v>
      </c>
      <c r="G65">
        <v>0</v>
      </c>
      <c r="H65">
        <v>0.29599999999999999</v>
      </c>
      <c r="I65" t="s">
        <v>11</v>
      </c>
      <c r="K65" t="s">
        <v>11</v>
      </c>
    </row>
    <row r="66" spans="1:12" x14ac:dyDescent="0.3">
      <c r="A66">
        <v>64</v>
      </c>
      <c r="B66" t="s">
        <v>126</v>
      </c>
      <c r="C66" t="s">
        <v>127</v>
      </c>
      <c r="D66">
        <v>0.15</v>
      </c>
      <c r="E66">
        <v>0</v>
      </c>
      <c r="F66">
        <v>1</v>
      </c>
      <c r="G66">
        <v>0</v>
      </c>
      <c r="H66">
        <v>-0.20230000000000001</v>
      </c>
      <c r="I66" t="s">
        <v>31</v>
      </c>
      <c r="K66" t="s">
        <v>31</v>
      </c>
    </row>
    <row r="67" spans="1:12" x14ac:dyDescent="0.3">
      <c r="A67">
        <v>65</v>
      </c>
      <c r="B67" t="s">
        <v>128</v>
      </c>
      <c r="C67" t="s">
        <v>129</v>
      </c>
      <c r="D67">
        <v>0</v>
      </c>
      <c r="E67">
        <v>0</v>
      </c>
      <c r="F67">
        <v>0.55100000000000005</v>
      </c>
      <c r="G67">
        <v>0.44900000000000001</v>
      </c>
      <c r="H67">
        <v>-0.59940000000000004</v>
      </c>
      <c r="I67" t="s">
        <v>31</v>
      </c>
      <c r="K67" t="s">
        <v>14</v>
      </c>
      <c r="L67" t="s">
        <v>205</v>
      </c>
    </row>
    <row r="68" spans="1:12" x14ac:dyDescent="0.3">
      <c r="A68">
        <v>66</v>
      </c>
      <c r="B68" t="s">
        <v>130</v>
      </c>
      <c r="C68" t="s">
        <v>131</v>
      </c>
      <c r="D68">
        <v>0</v>
      </c>
      <c r="E68">
        <v>0</v>
      </c>
      <c r="F68">
        <v>0</v>
      </c>
      <c r="G68">
        <v>1</v>
      </c>
      <c r="H68">
        <v>0</v>
      </c>
      <c r="I68" t="s">
        <v>14</v>
      </c>
      <c r="K68" t="s">
        <v>14</v>
      </c>
    </row>
    <row r="69" spans="1:12" x14ac:dyDescent="0.3">
      <c r="A69">
        <v>67</v>
      </c>
      <c r="B69" t="s">
        <v>132</v>
      </c>
      <c r="C69" t="s">
        <v>133</v>
      </c>
      <c r="D69">
        <v>0.5</v>
      </c>
      <c r="E69">
        <v>0.33300000000000002</v>
      </c>
      <c r="F69">
        <v>0</v>
      </c>
      <c r="G69">
        <v>0.66700000000000004</v>
      </c>
      <c r="H69">
        <v>0.36120000000000002</v>
      </c>
      <c r="I69" t="s">
        <v>11</v>
      </c>
      <c r="K69" t="s">
        <v>14</v>
      </c>
    </row>
    <row r="70" spans="1:12" x14ac:dyDescent="0.3">
      <c r="A70">
        <v>68</v>
      </c>
      <c r="B70" t="s">
        <v>134</v>
      </c>
      <c r="C70" t="s">
        <v>135</v>
      </c>
      <c r="D70">
        <v>0</v>
      </c>
      <c r="E70">
        <v>0</v>
      </c>
      <c r="F70">
        <v>0</v>
      </c>
      <c r="G70">
        <v>1</v>
      </c>
      <c r="H70">
        <v>0</v>
      </c>
      <c r="I70" t="s">
        <v>14</v>
      </c>
      <c r="K70" t="s">
        <v>14</v>
      </c>
    </row>
    <row r="71" spans="1:12" x14ac:dyDescent="0.3">
      <c r="A71">
        <v>69</v>
      </c>
      <c r="B71" t="s">
        <v>136</v>
      </c>
      <c r="C71" t="s">
        <v>137</v>
      </c>
      <c r="D71">
        <v>0</v>
      </c>
      <c r="E71">
        <v>0.20599999999999999</v>
      </c>
      <c r="F71">
        <v>0</v>
      </c>
      <c r="G71">
        <v>0.79400000000000004</v>
      </c>
      <c r="H71">
        <v>7.7200000000000005E-2</v>
      </c>
      <c r="I71" t="s">
        <v>11</v>
      </c>
      <c r="K71" t="s">
        <v>14</v>
      </c>
    </row>
    <row r="72" spans="1:12" x14ac:dyDescent="0.3">
      <c r="A72">
        <v>70</v>
      </c>
      <c r="B72" t="s">
        <v>138</v>
      </c>
      <c r="C72" t="s">
        <v>139</v>
      </c>
      <c r="D72">
        <v>0.15</v>
      </c>
      <c r="E72">
        <v>0</v>
      </c>
      <c r="F72">
        <v>0.67700000000000005</v>
      </c>
      <c r="G72">
        <v>0.32300000000000001</v>
      </c>
      <c r="H72">
        <v>-0.27160000000000001</v>
      </c>
      <c r="I72" t="s">
        <v>31</v>
      </c>
      <c r="K72" t="s">
        <v>31</v>
      </c>
    </row>
    <row r="73" spans="1:12" x14ac:dyDescent="0.3">
      <c r="A73">
        <v>71</v>
      </c>
      <c r="B73" t="s">
        <v>140</v>
      </c>
      <c r="C73" t="s">
        <v>141</v>
      </c>
      <c r="D73">
        <v>0.83333333333333304</v>
      </c>
      <c r="E73">
        <v>0.49199999999999999</v>
      </c>
      <c r="F73">
        <v>0</v>
      </c>
      <c r="G73">
        <v>0.50800000000000001</v>
      </c>
      <c r="H73">
        <v>0.44040000000000001</v>
      </c>
      <c r="I73" t="s">
        <v>11</v>
      </c>
      <c r="K73" t="s">
        <v>11</v>
      </c>
      <c r="L73" t="s">
        <v>205</v>
      </c>
    </row>
    <row r="74" spans="1:12" x14ac:dyDescent="0.3">
      <c r="A74">
        <v>72</v>
      </c>
      <c r="B74" t="s">
        <v>142</v>
      </c>
      <c r="C74" t="s">
        <v>143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14</v>
      </c>
      <c r="K74" t="s">
        <v>14</v>
      </c>
    </row>
    <row r="75" spans="1:12" x14ac:dyDescent="0.3">
      <c r="A75">
        <v>73</v>
      </c>
      <c r="B75" t="s">
        <v>144</v>
      </c>
      <c r="C75" t="s">
        <v>145</v>
      </c>
      <c r="D75">
        <v>1</v>
      </c>
      <c r="E75">
        <v>0.64300000000000002</v>
      </c>
      <c r="F75">
        <v>0</v>
      </c>
      <c r="G75">
        <v>0.35699999999999998</v>
      </c>
      <c r="H75">
        <v>0.20230000000000001</v>
      </c>
      <c r="I75" t="s">
        <v>11</v>
      </c>
      <c r="K75" t="s">
        <v>11</v>
      </c>
      <c r="L75" t="s">
        <v>205</v>
      </c>
    </row>
    <row r="76" spans="1:12" x14ac:dyDescent="0.3">
      <c r="A76">
        <v>74</v>
      </c>
      <c r="B76" t="s">
        <v>146</v>
      </c>
      <c r="C76" t="s">
        <v>147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14</v>
      </c>
      <c r="K76" t="s">
        <v>14</v>
      </c>
    </row>
    <row r="77" spans="1:12" x14ac:dyDescent="0.3">
      <c r="A77">
        <v>75</v>
      </c>
      <c r="B77" t="s">
        <v>148</v>
      </c>
      <c r="C77" t="s">
        <v>149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14</v>
      </c>
      <c r="K77" t="s">
        <v>14</v>
      </c>
    </row>
    <row r="78" spans="1:12" x14ac:dyDescent="0.3">
      <c r="A78">
        <v>76</v>
      </c>
      <c r="B78" t="s">
        <v>150</v>
      </c>
      <c r="C78" t="s">
        <v>151</v>
      </c>
      <c r="D78">
        <v>0</v>
      </c>
      <c r="E78">
        <v>0</v>
      </c>
      <c r="F78">
        <v>0</v>
      </c>
      <c r="G78">
        <v>1</v>
      </c>
      <c r="H78">
        <v>0</v>
      </c>
      <c r="I78" t="s">
        <v>14</v>
      </c>
      <c r="K78" t="s">
        <v>14</v>
      </c>
    </row>
    <row r="79" spans="1:12" x14ac:dyDescent="0.3">
      <c r="A79">
        <v>77</v>
      </c>
      <c r="B79" t="s">
        <v>152</v>
      </c>
      <c r="C79" t="s">
        <v>153</v>
      </c>
      <c r="D79">
        <v>0</v>
      </c>
      <c r="E79">
        <v>0.68300000000000005</v>
      </c>
      <c r="F79">
        <v>0</v>
      </c>
      <c r="G79">
        <v>0.317</v>
      </c>
      <c r="H79">
        <v>0.51060000000000005</v>
      </c>
      <c r="I79" t="s">
        <v>11</v>
      </c>
      <c r="K79" t="s">
        <v>14</v>
      </c>
    </row>
    <row r="80" spans="1:12" x14ac:dyDescent="0.3">
      <c r="A80">
        <v>78</v>
      </c>
      <c r="B80" t="s">
        <v>154</v>
      </c>
      <c r="C80" t="s">
        <v>155</v>
      </c>
      <c r="D80">
        <v>0.9</v>
      </c>
      <c r="E80">
        <v>0</v>
      </c>
      <c r="F80">
        <v>0</v>
      </c>
      <c r="G80">
        <v>1</v>
      </c>
      <c r="H80">
        <v>0</v>
      </c>
      <c r="I80" t="s">
        <v>14</v>
      </c>
      <c r="K80" t="s">
        <v>14</v>
      </c>
    </row>
    <row r="81" spans="1:12" x14ac:dyDescent="0.3">
      <c r="A81">
        <v>79</v>
      </c>
      <c r="B81" t="s">
        <v>156</v>
      </c>
      <c r="C81" t="s">
        <v>157</v>
      </c>
      <c r="D81">
        <v>0.4</v>
      </c>
      <c r="E81">
        <v>0.65500000000000003</v>
      </c>
      <c r="F81">
        <v>0</v>
      </c>
      <c r="G81">
        <v>0.34499999999999997</v>
      </c>
      <c r="H81">
        <v>0.42149999999999999</v>
      </c>
      <c r="I81" t="s">
        <v>11</v>
      </c>
      <c r="J81" t="s">
        <v>158</v>
      </c>
      <c r="K81" t="s">
        <v>14</v>
      </c>
      <c r="L81" t="s">
        <v>205</v>
      </c>
    </row>
    <row r="82" spans="1:12" x14ac:dyDescent="0.3">
      <c r="A82">
        <v>80</v>
      </c>
      <c r="B82" t="s">
        <v>159</v>
      </c>
      <c r="C82" t="s">
        <v>160</v>
      </c>
      <c r="D82">
        <v>0</v>
      </c>
      <c r="E82">
        <v>0</v>
      </c>
      <c r="F82">
        <v>0</v>
      </c>
      <c r="G82">
        <v>1</v>
      </c>
      <c r="H82">
        <v>0</v>
      </c>
      <c r="I82" t="s">
        <v>14</v>
      </c>
      <c r="K82" t="s">
        <v>14</v>
      </c>
    </row>
    <row r="83" spans="1:12" x14ac:dyDescent="0.3">
      <c r="A83">
        <v>81</v>
      </c>
      <c r="B83" t="s">
        <v>161</v>
      </c>
      <c r="C83" t="s">
        <v>162</v>
      </c>
      <c r="D83">
        <v>0</v>
      </c>
      <c r="E83">
        <v>0</v>
      </c>
      <c r="F83">
        <v>0</v>
      </c>
      <c r="G83">
        <v>1</v>
      </c>
      <c r="H83">
        <v>0</v>
      </c>
      <c r="I83" t="s">
        <v>14</v>
      </c>
      <c r="K83" t="s">
        <v>14</v>
      </c>
    </row>
    <row r="84" spans="1:12" x14ac:dyDescent="0.3">
      <c r="A84">
        <v>82</v>
      </c>
      <c r="B84" t="s">
        <v>163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14</v>
      </c>
      <c r="K84" t="s">
        <v>14</v>
      </c>
    </row>
    <row r="85" spans="1:12" x14ac:dyDescent="0.3">
      <c r="A85">
        <v>83</v>
      </c>
      <c r="B85" t="s">
        <v>164</v>
      </c>
      <c r="C85" t="s">
        <v>165</v>
      </c>
      <c r="D85">
        <v>0</v>
      </c>
      <c r="E85">
        <v>0</v>
      </c>
      <c r="F85">
        <v>0</v>
      </c>
      <c r="G85">
        <v>1</v>
      </c>
      <c r="H85">
        <v>0</v>
      </c>
      <c r="I85" t="s">
        <v>14</v>
      </c>
      <c r="K85" t="s">
        <v>14</v>
      </c>
    </row>
    <row r="86" spans="1:12" x14ac:dyDescent="0.3">
      <c r="A86">
        <v>84</v>
      </c>
      <c r="B86" t="s">
        <v>166</v>
      </c>
      <c r="C86" t="s">
        <v>167</v>
      </c>
      <c r="D86">
        <v>0</v>
      </c>
      <c r="E86">
        <v>0</v>
      </c>
      <c r="F86">
        <v>0</v>
      </c>
      <c r="G86">
        <v>1</v>
      </c>
      <c r="H86">
        <v>0</v>
      </c>
      <c r="I86" t="s">
        <v>14</v>
      </c>
      <c r="K86" t="s">
        <v>14</v>
      </c>
    </row>
    <row r="87" spans="1:12" x14ac:dyDescent="0.3">
      <c r="A87">
        <v>85</v>
      </c>
      <c r="B87" t="s">
        <v>168</v>
      </c>
      <c r="C87" t="s">
        <v>169</v>
      </c>
      <c r="D87">
        <v>0.16666666666666599</v>
      </c>
      <c r="E87">
        <v>0</v>
      </c>
      <c r="F87">
        <v>0</v>
      </c>
      <c r="G87">
        <v>1</v>
      </c>
      <c r="H87">
        <v>0</v>
      </c>
      <c r="I87" t="s">
        <v>14</v>
      </c>
      <c r="K87" t="s">
        <v>14</v>
      </c>
    </row>
    <row r="88" spans="1:12" x14ac:dyDescent="0.3">
      <c r="A88">
        <v>86</v>
      </c>
      <c r="B88" t="s">
        <v>170</v>
      </c>
      <c r="C88" t="s">
        <v>171</v>
      </c>
      <c r="D88">
        <v>0</v>
      </c>
      <c r="E88">
        <v>0</v>
      </c>
      <c r="F88">
        <v>0</v>
      </c>
      <c r="G88">
        <v>1</v>
      </c>
      <c r="H88">
        <v>0</v>
      </c>
      <c r="I88" t="s">
        <v>14</v>
      </c>
      <c r="K88" t="s">
        <v>14</v>
      </c>
    </row>
    <row r="89" spans="1:12" x14ac:dyDescent="0.3">
      <c r="A89">
        <v>87</v>
      </c>
      <c r="B89" t="s">
        <v>172</v>
      </c>
      <c r="C89" t="s">
        <v>173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14</v>
      </c>
      <c r="K89" t="s">
        <v>14</v>
      </c>
    </row>
    <row r="90" spans="1:12" x14ac:dyDescent="0.3">
      <c r="A90">
        <v>88</v>
      </c>
      <c r="B90" t="s">
        <v>124</v>
      </c>
      <c r="C90" t="s">
        <v>125</v>
      </c>
      <c r="D90">
        <v>0.5</v>
      </c>
      <c r="E90">
        <v>1</v>
      </c>
      <c r="F90">
        <v>0</v>
      </c>
      <c r="G90">
        <v>0</v>
      </c>
      <c r="H90">
        <v>0.29599999999999999</v>
      </c>
      <c r="I90" t="s">
        <v>11</v>
      </c>
      <c r="K90" t="s">
        <v>11</v>
      </c>
    </row>
    <row r="91" spans="1:12" x14ac:dyDescent="0.3">
      <c r="A91">
        <v>89</v>
      </c>
      <c r="B91" t="s">
        <v>174</v>
      </c>
      <c r="C91" t="s">
        <v>175</v>
      </c>
      <c r="D91">
        <v>0.83333333333333304</v>
      </c>
      <c r="E91">
        <v>0.76400000000000001</v>
      </c>
      <c r="F91">
        <v>0</v>
      </c>
      <c r="G91">
        <v>0.23599999999999999</v>
      </c>
      <c r="H91">
        <v>0.75590000000000002</v>
      </c>
      <c r="I91" t="s">
        <v>11</v>
      </c>
      <c r="K91" t="s">
        <v>11</v>
      </c>
    </row>
    <row r="92" spans="1:12" x14ac:dyDescent="0.3">
      <c r="A92">
        <v>90</v>
      </c>
      <c r="B92" t="s">
        <v>176</v>
      </c>
      <c r="C92" t="s">
        <v>177</v>
      </c>
      <c r="D92">
        <v>0.33333333333333298</v>
      </c>
      <c r="E92">
        <v>0.6</v>
      </c>
      <c r="F92">
        <v>0</v>
      </c>
      <c r="G92">
        <v>0.4</v>
      </c>
      <c r="H92">
        <v>0.45879999999999999</v>
      </c>
      <c r="I92" t="s">
        <v>11</v>
      </c>
      <c r="K92" t="s">
        <v>11</v>
      </c>
    </row>
    <row r="93" spans="1:12" x14ac:dyDescent="0.3">
      <c r="A93">
        <v>91</v>
      </c>
      <c r="B93" t="s">
        <v>178</v>
      </c>
      <c r="C93" t="s">
        <v>179</v>
      </c>
      <c r="D93">
        <v>0</v>
      </c>
      <c r="E93">
        <v>0</v>
      </c>
      <c r="F93">
        <v>0.30599999999999999</v>
      </c>
      <c r="G93">
        <v>0.69399999999999995</v>
      </c>
      <c r="H93">
        <v>-0.29599999999999999</v>
      </c>
      <c r="I93" t="s">
        <v>31</v>
      </c>
      <c r="K93" t="s">
        <v>31</v>
      </c>
    </row>
    <row r="94" spans="1:12" x14ac:dyDescent="0.3">
      <c r="A94">
        <v>92</v>
      </c>
      <c r="B94" t="s">
        <v>180</v>
      </c>
      <c r="C94" t="s">
        <v>181</v>
      </c>
      <c r="D94">
        <v>0</v>
      </c>
      <c r="E94">
        <v>0</v>
      </c>
      <c r="F94">
        <v>0</v>
      </c>
      <c r="G94">
        <v>1</v>
      </c>
      <c r="H94">
        <v>0</v>
      </c>
      <c r="I94" t="s">
        <v>14</v>
      </c>
      <c r="K94" t="s">
        <v>14</v>
      </c>
    </row>
    <row r="95" spans="1:12" x14ac:dyDescent="0.3">
      <c r="A95">
        <v>93</v>
      </c>
      <c r="B95" t="s">
        <v>182</v>
      </c>
      <c r="C95" t="s">
        <v>183</v>
      </c>
      <c r="D95">
        <v>0</v>
      </c>
      <c r="E95">
        <v>0</v>
      </c>
      <c r="F95">
        <v>0</v>
      </c>
      <c r="G95">
        <v>1</v>
      </c>
      <c r="H95">
        <v>0</v>
      </c>
      <c r="I95" t="s">
        <v>14</v>
      </c>
      <c r="K95" t="s">
        <v>14</v>
      </c>
    </row>
    <row r="96" spans="1:12" x14ac:dyDescent="0.3">
      <c r="A96">
        <v>94</v>
      </c>
      <c r="B96" t="s">
        <v>184</v>
      </c>
      <c r="C96" t="s">
        <v>185</v>
      </c>
      <c r="D96">
        <v>0.83333333333333304</v>
      </c>
      <c r="E96">
        <v>0.76200000000000001</v>
      </c>
      <c r="F96">
        <v>0</v>
      </c>
      <c r="G96">
        <v>0.23799999999999999</v>
      </c>
      <c r="H96">
        <v>0.49270000000000003</v>
      </c>
      <c r="I96" t="s">
        <v>11</v>
      </c>
      <c r="K96" t="s">
        <v>11</v>
      </c>
    </row>
    <row r="97" spans="1:11" x14ac:dyDescent="0.3">
      <c r="A97">
        <v>95</v>
      </c>
      <c r="B97" t="s">
        <v>186</v>
      </c>
      <c r="C97" t="s">
        <v>187</v>
      </c>
      <c r="D97">
        <v>0.5</v>
      </c>
      <c r="E97">
        <v>0</v>
      </c>
      <c r="F97">
        <v>0</v>
      </c>
      <c r="G97">
        <v>1</v>
      </c>
      <c r="H97">
        <v>0</v>
      </c>
      <c r="I97" t="s">
        <v>14</v>
      </c>
      <c r="K97" t="s">
        <v>14</v>
      </c>
    </row>
    <row r="98" spans="1:11" x14ac:dyDescent="0.3">
      <c r="A98">
        <v>96</v>
      </c>
      <c r="B98" t="s">
        <v>188</v>
      </c>
      <c r="C98" t="s">
        <v>189</v>
      </c>
      <c r="D98">
        <v>0</v>
      </c>
      <c r="E98">
        <v>0</v>
      </c>
      <c r="F98">
        <v>0</v>
      </c>
      <c r="G98">
        <v>1</v>
      </c>
      <c r="H98">
        <v>0</v>
      </c>
      <c r="I98" t="s">
        <v>14</v>
      </c>
      <c r="K98" t="s">
        <v>14</v>
      </c>
    </row>
    <row r="99" spans="1:11" x14ac:dyDescent="0.3">
      <c r="A99">
        <v>97</v>
      </c>
      <c r="B99" t="s">
        <v>190</v>
      </c>
      <c r="C99" t="s">
        <v>191</v>
      </c>
      <c r="D99">
        <v>0.1</v>
      </c>
      <c r="E99">
        <v>0</v>
      </c>
      <c r="F99">
        <v>0</v>
      </c>
      <c r="G99">
        <v>1</v>
      </c>
      <c r="H99">
        <v>0</v>
      </c>
      <c r="I99" t="s">
        <v>14</v>
      </c>
      <c r="K99" t="s">
        <v>14</v>
      </c>
    </row>
    <row r="100" spans="1:11" x14ac:dyDescent="0.3">
      <c r="A100">
        <v>98</v>
      </c>
      <c r="B100" t="s">
        <v>192</v>
      </c>
      <c r="C100" t="s">
        <v>193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14</v>
      </c>
      <c r="K100" t="s">
        <v>14</v>
      </c>
    </row>
    <row r="101" spans="1:11" x14ac:dyDescent="0.3">
      <c r="A101">
        <v>99</v>
      </c>
      <c r="B101" t="s">
        <v>194</v>
      </c>
      <c r="C101" t="s">
        <v>195</v>
      </c>
      <c r="D101">
        <v>0</v>
      </c>
      <c r="E101">
        <v>0</v>
      </c>
      <c r="F101">
        <v>0</v>
      </c>
      <c r="G101">
        <v>1</v>
      </c>
      <c r="H101">
        <v>0</v>
      </c>
      <c r="I101" t="s">
        <v>14</v>
      </c>
      <c r="K101" t="s">
        <v>14</v>
      </c>
    </row>
    <row r="102" spans="1:11" x14ac:dyDescent="0.3">
      <c r="A102">
        <v>100</v>
      </c>
      <c r="B102" t="s">
        <v>196</v>
      </c>
      <c r="C102" t="s">
        <v>197</v>
      </c>
      <c r="D102">
        <v>0</v>
      </c>
      <c r="E102">
        <v>0</v>
      </c>
      <c r="F102">
        <v>0</v>
      </c>
      <c r="G102">
        <v>1</v>
      </c>
      <c r="H102">
        <v>0</v>
      </c>
      <c r="I102" t="s">
        <v>14</v>
      </c>
      <c r="K102" t="s">
        <v>14</v>
      </c>
    </row>
  </sheetData>
  <conditionalFormatting sqref="H1:H1048576">
    <cfRule type="cellIs" dxfId="21" priority="23" operator="greaterThan">
      <formula>0</formula>
    </cfRule>
    <cfRule type="cellIs" dxfId="20" priority="24" operator="lessThan">
      <formula>0</formula>
    </cfRule>
  </conditionalFormatting>
  <conditionalFormatting sqref="I1:I1048576">
    <cfRule type="containsText" dxfId="19" priority="21" operator="containsText" text="Positive">
      <formula>NOT(ISERROR(SEARCH("Positive",I1)))</formula>
    </cfRule>
    <cfRule type="containsText" dxfId="18" priority="22" operator="containsText" text="Negative">
      <formula>NOT(ISERROR(SEARCH("Negative",I1)))</formula>
    </cfRule>
  </conditionalFormatting>
  <conditionalFormatting sqref="K3">
    <cfRule type="containsText" dxfId="17" priority="19" operator="containsText" text="Positive">
      <formula>NOT(ISERROR(SEARCH("Positive",K3)))</formula>
    </cfRule>
    <cfRule type="containsText" dxfId="16" priority="20" operator="containsText" text="Negative">
      <formula>NOT(ISERROR(SEARCH("Negative",K3)))</formula>
    </cfRule>
  </conditionalFormatting>
  <conditionalFormatting sqref="K4">
    <cfRule type="containsText" dxfId="15" priority="17" operator="containsText" text="Positive">
      <formula>NOT(ISERROR(SEARCH("Positive",K4)))</formula>
    </cfRule>
    <cfRule type="containsText" dxfId="14" priority="18" operator="containsText" text="Negative">
      <formula>NOT(ISERROR(SEARCH("Negative",K4)))</formula>
    </cfRule>
  </conditionalFormatting>
  <conditionalFormatting sqref="K2">
    <cfRule type="containsText" dxfId="13" priority="15" operator="containsText" text="Positive">
      <formula>NOT(ISERROR(SEARCH("Positive",K2)))</formula>
    </cfRule>
    <cfRule type="containsText" dxfId="12" priority="16" operator="containsText" text="Negative">
      <formula>NOT(ISERROR(SEARCH("Negative",K2)))</formula>
    </cfRule>
  </conditionalFormatting>
  <conditionalFormatting sqref="K6">
    <cfRule type="containsText" dxfId="11" priority="11" operator="containsText" text="Positive">
      <formula>NOT(ISERROR(SEARCH("Positive",K6)))</formula>
    </cfRule>
    <cfRule type="containsText" dxfId="10" priority="12" operator="containsText" text="Negative">
      <formula>NOT(ISERROR(SEARCH("Negative",K6)))</formula>
    </cfRule>
  </conditionalFormatting>
  <conditionalFormatting sqref="K7">
    <cfRule type="containsText" dxfId="9" priority="9" operator="containsText" text="Positive">
      <formula>NOT(ISERROR(SEARCH("Positive",K7)))</formula>
    </cfRule>
    <cfRule type="containsText" dxfId="8" priority="10" operator="containsText" text="Negative">
      <formula>NOT(ISERROR(SEARCH("Negative",K7)))</formula>
    </cfRule>
  </conditionalFormatting>
  <conditionalFormatting sqref="K8">
    <cfRule type="containsText" dxfId="7" priority="7" operator="containsText" text="Positive">
      <formula>NOT(ISERROR(SEARCH("Positive",K8)))</formula>
    </cfRule>
    <cfRule type="containsText" dxfId="6" priority="8" operator="containsText" text="Negative">
      <formula>NOT(ISERROR(SEARCH("Negative",K8)))</formula>
    </cfRule>
  </conditionalFormatting>
  <conditionalFormatting sqref="K9">
    <cfRule type="containsText" dxfId="5" priority="5" operator="containsText" text="Positive">
      <formula>NOT(ISERROR(SEARCH("Positive",K9)))</formula>
    </cfRule>
    <cfRule type="containsText" dxfId="4" priority="6" operator="containsText" text="Negative">
      <formula>NOT(ISERROR(SEARCH("Negative",K9)))</formula>
    </cfRule>
  </conditionalFormatting>
  <conditionalFormatting sqref="L81 K76:K89">
    <cfRule type="containsText" dxfId="3" priority="3" operator="containsText" text="Positive">
      <formula>NOT(ISERROR(SEARCH("Positive",K76)))</formula>
    </cfRule>
    <cfRule type="containsText" dxfId="2" priority="4" operator="containsText" text="Negative">
      <formula>NOT(ISERROR(SEARCH("Negative",K76)))</formula>
    </cfRule>
  </conditionalFormatting>
  <conditionalFormatting sqref="K97:K102">
    <cfRule type="containsText" dxfId="1" priority="1" operator="containsText" text="Positive">
      <formula>NOT(ISERROR(SEARCH("Positive",K97)))</formula>
    </cfRule>
    <cfRule type="containsText" dxfId="0" priority="2" operator="containsText" text="Negative">
      <formula>NOT(ISERROR(SEARCH("Negative",K97)))</formula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09D-2CCB-4C10-8649-77744D64BFFE}">
  <dimension ref="A1"/>
  <sheetViews>
    <sheetView workbookViewId="0"/>
  </sheetViews>
  <sheetFormatPr defaultRowHeight="14.4" x14ac:dyDescent="0.3"/>
  <sheetData>
    <row r="1" spans="1:1" x14ac:dyDescent="0.3">
      <c r="A1" t="s">
        <v>219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11-results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Rapanova</dc:creator>
  <cp:lastModifiedBy>user</cp:lastModifiedBy>
  <dcterms:created xsi:type="dcterms:W3CDTF">2022-04-05T12:18:27Z</dcterms:created>
  <dcterms:modified xsi:type="dcterms:W3CDTF">2022-04-06T14:31:55Z</dcterms:modified>
</cp:coreProperties>
</file>