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lucas_garcia_ucdconnect_ie/Documents/Autumn 2023/Networks and internet systems/"/>
    </mc:Choice>
  </mc:AlternateContent>
  <xr:revisionPtr revIDLastSave="0" documentId="8_{4003144F-C5B7-4CA7-A8A3-1961915C19DB}" xr6:coauthVersionLast="47" xr6:coauthVersionMax="47" xr10:uidLastSave="{00000000-0000-0000-0000-000000000000}"/>
  <bookViews>
    <workbookView xWindow="-120" yWindow="-120" windowWidth="29040" windowHeight="15720" xr2:uid="{5BB1D930-59F6-4FC8-B494-D1AE7CC85C3F}"/>
  </bookViews>
  <sheets>
    <sheet name="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B11" i="1"/>
  <c r="D12" i="1"/>
  <c r="F12" i="1"/>
  <c r="B10" i="1"/>
  <c r="B6" i="1"/>
  <c r="B7" i="1"/>
  <c r="C5" i="1"/>
  <c r="C7" i="1" s="1"/>
  <c r="C9" i="1" s="1"/>
  <c r="D5" i="1"/>
  <c r="C4" i="1"/>
  <c r="F4" i="1" s="1"/>
  <c r="F13" i="1" l="1"/>
  <c r="D13" i="1"/>
  <c r="F14" i="1"/>
  <c r="D14" i="1"/>
  <c r="F11" i="1"/>
  <c r="D11" i="1"/>
  <c r="G9" i="1"/>
  <c r="E9" i="1"/>
  <c r="F9" i="1"/>
  <c r="D9" i="1"/>
  <c r="C8" i="1"/>
  <c r="F5" i="1"/>
  <c r="E4" i="1"/>
  <c r="E5" i="1"/>
  <c r="G4" i="1"/>
  <c r="G5" i="1"/>
  <c r="D4" i="1"/>
  <c r="C3" i="1"/>
  <c r="C6" i="1"/>
  <c r="E3" i="1" l="1"/>
  <c r="E6" i="1"/>
  <c r="D8" i="1"/>
  <c r="F8" i="1"/>
  <c r="F7" i="1" s="1"/>
  <c r="G8" i="1"/>
  <c r="G7" i="1" s="1"/>
  <c r="E8" i="1"/>
  <c r="E7" i="1" s="1"/>
  <c r="C10" i="1"/>
  <c r="D3" i="1"/>
  <c r="G3" i="1"/>
  <c r="F6" i="1"/>
  <c r="F3" i="1"/>
  <c r="D6" i="1"/>
  <c r="G6" i="1"/>
  <c r="F10" i="1" l="1"/>
  <c r="D10" i="1"/>
  <c r="D7" i="1"/>
  <c r="E10" i="1"/>
  <c r="G10" i="1"/>
</calcChain>
</file>

<file path=xl/sharedStrings.xml><?xml version="1.0" encoding="utf-8"?>
<sst xmlns="http://schemas.openxmlformats.org/spreadsheetml/2006/main" count="20" uniqueCount="19">
  <si>
    <t>m</t>
  </si>
  <si>
    <t>n</t>
  </si>
  <si>
    <t>Networking and internet systems switching</t>
  </si>
  <si>
    <t>variables</t>
  </si>
  <si>
    <t>value</t>
  </si>
  <si>
    <t xml:space="preserve">N </t>
  </si>
  <si>
    <t>optimal</t>
  </si>
  <si>
    <t>C(3)</t>
  </si>
  <si>
    <t>Column1</t>
  </si>
  <si>
    <t>Column2</t>
  </si>
  <si>
    <t>Column3</t>
  </si>
  <si>
    <t>Column4</t>
  </si>
  <si>
    <t>C(5)</t>
  </si>
  <si>
    <t>n1</t>
  </si>
  <si>
    <t>m1</t>
  </si>
  <si>
    <t>M</t>
  </si>
  <si>
    <t>n2</t>
  </si>
  <si>
    <t>m2</t>
  </si>
  <si>
    <t>C(7)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</si>
</sst>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3B5D6E-6438-4E5D-8866-6390A2553DFB}" name="Table1" displayName="Table1" ref="A2:G14" totalsRowShown="0">
  <autoFilter ref="A2:G14" xr:uid="{1A3B5D6E-6438-4E5D-8866-6390A2553DFB}"/>
  <tableColumns count="7">
    <tableColumn id="1" xr3:uid="{8C9F58EB-62F4-4F84-90D6-81BED14D6607}" name="variables"/>
    <tableColumn id="2" xr3:uid="{EB08B630-90FD-4E90-9E0D-914D808415D0}" name="value"/>
    <tableColumn id="3" xr3:uid="{6573FBD8-E170-4F3F-BA61-A1F63F7743DA}" name="optimal"/>
    <tableColumn id="4" xr3:uid="{76A8B216-49E3-4A61-AB2E-F8AF18BA3403}" name="Column1" dataDxfId="2">
      <calculatedColumnFormula>FLOOR($C$4, 1)</calculatedColumnFormula>
    </tableColumn>
    <tableColumn id="5" xr3:uid="{ACBE473A-8241-4AA9-8306-B664472A1C27}" name="Column2"/>
    <tableColumn id="6" xr3:uid="{5A63ED3B-991F-4002-9B75-C9009E365AD9}" name="Column3" dataDxfId="1">
      <calculatedColumnFormula>_xlfn.CEILING.MATH($C$4, 1)</calculatedColumnFormula>
    </tableColumn>
    <tableColumn id="7" xr3:uid="{C83BB017-13B5-40E4-84FB-7C88DED94825}" name="Column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02C1-9A04-4C78-A691-B2949FC73E55}">
  <dimension ref="A1:G14"/>
  <sheetViews>
    <sheetView tabSelected="1" workbookViewId="0">
      <selection activeCell="C14" sqref="C14"/>
    </sheetView>
  </sheetViews>
  <sheetFormatPr defaultRowHeight="14.5" x14ac:dyDescent="0.35"/>
  <cols>
    <col min="1" max="1" width="10.26953125" customWidth="1"/>
    <col min="3" max="3" width="9.1796875" customWidth="1"/>
  </cols>
  <sheetData>
    <row r="1" spans="1:7" x14ac:dyDescent="0.35">
      <c r="A1" t="s">
        <v>2</v>
      </c>
    </row>
    <row r="2" spans="1:7" x14ac:dyDescent="0.35">
      <c r="A2" t="s">
        <v>3</v>
      </c>
      <c r="B2" t="s">
        <v>4</v>
      </c>
      <c r="C2" t="s">
        <v>6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5">
      <c r="A3" t="s">
        <v>5</v>
      </c>
      <c r="B3">
        <v>2880</v>
      </c>
      <c r="C3">
        <f>C4*C5</f>
        <v>2880</v>
      </c>
      <c r="D3">
        <f>D4*D5</f>
        <v>2775</v>
      </c>
      <c r="E3">
        <f t="shared" ref="E3:G3" si="0">E4*E5</f>
        <v>2812</v>
      </c>
      <c r="F3">
        <f t="shared" si="0"/>
        <v>2850</v>
      </c>
      <c r="G3">
        <f t="shared" si="0"/>
        <v>2888</v>
      </c>
    </row>
    <row r="4" spans="1:7" x14ac:dyDescent="0.35">
      <c r="A4" t="s">
        <v>1</v>
      </c>
      <c r="B4">
        <v>20</v>
      </c>
      <c r="C4">
        <f>SQRT(B3/2)</f>
        <v>37.947331922020552</v>
      </c>
      <c r="D4">
        <f>FLOOR(C$4, 1)</f>
        <v>37</v>
      </c>
      <c r="E4">
        <f>FLOOR(C$4, 1)</f>
        <v>37</v>
      </c>
      <c r="F4">
        <f>_xlfn.CEILING.MATH(C$4, 1)</f>
        <v>38</v>
      </c>
      <c r="G4">
        <f>_xlfn.CEILING.MATH(C$4, 1)</f>
        <v>38</v>
      </c>
    </row>
    <row r="5" spans="1:7" x14ac:dyDescent="0.35">
      <c r="A5" t="s">
        <v>0</v>
      </c>
      <c r="B5">
        <v>144</v>
      </c>
      <c r="C5">
        <f>SQRT(2*B3)</f>
        <v>75.894663844041105</v>
      </c>
      <c r="D5">
        <f>FLOOR(C$5,1)</f>
        <v>75</v>
      </c>
      <c r="E5">
        <f>_xlfn.CEILING.MATH(C$5, 1)</f>
        <v>76</v>
      </c>
      <c r="F5">
        <f>FLOOR(C$5,1)</f>
        <v>75</v>
      </c>
      <c r="G5">
        <f>_xlfn.CEILING.MATH(C$5, 1)</f>
        <v>76</v>
      </c>
    </row>
    <row r="6" spans="1:7" x14ac:dyDescent="0.35">
      <c r="A6" t="s">
        <v>7</v>
      </c>
      <c r="B6">
        <f>2*(B5)*(B4*(2*B4-1)) + (2*B4-1)*(B5*B5)</f>
        <v>1033344</v>
      </c>
      <c r="C6">
        <f>2*(C5)*(C4*(2*C4-1)) + (2*C4-1)*(C5*C5)</f>
        <v>862786.52748335351</v>
      </c>
      <c r="D6">
        <f t="shared" ref="D6:G6" si="1">2*(D5)*(D4*(2*D4-1)) + (2*D4-1)*(D5*D5)</f>
        <v>815775</v>
      </c>
      <c r="E6">
        <f t="shared" si="1"/>
        <v>832200</v>
      </c>
      <c r="F6">
        <f t="shared" si="1"/>
        <v>849375</v>
      </c>
      <c r="G6">
        <f t="shared" si="1"/>
        <v>866400</v>
      </c>
    </row>
    <row r="7" spans="1:7" x14ac:dyDescent="0.35">
      <c r="A7" t="s">
        <v>15</v>
      </c>
      <c r="B7">
        <f>B5</f>
        <v>144</v>
      </c>
      <c r="C7">
        <f>C5</f>
        <v>75.894663844041105</v>
      </c>
      <c r="D7">
        <f>D8*D9</f>
        <v>72</v>
      </c>
      <c r="E7">
        <f t="shared" ref="E7:G7" si="2">E8*E9</f>
        <v>78</v>
      </c>
      <c r="F7">
        <f t="shared" si="2"/>
        <v>84</v>
      </c>
      <c r="G7">
        <f t="shared" si="2"/>
        <v>91</v>
      </c>
    </row>
    <row r="8" spans="1:7" x14ac:dyDescent="0.35">
      <c r="A8" t="s">
        <v>13</v>
      </c>
      <c r="B8">
        <v>6</v>
      </c>
      <c r="C8">
        <f>SQRT(C7/2)</f>
        <v>6.1601405764820463</v>
      </c>
      <c r="D8">
        <f>_xlfn.FLOOR.MATH(Table1[[#This Row],[optimal]],1)</f>
        <v>6</v>
      </c>
      <c r="E8">
        <f>_xlfn.FLOOR.MATH(Table1[[#This Row],[optimal]],1)</f>
        <v>6</v>
      </c>
      <c r="F8">
        <f>_xlfn.CEILING.MATH(Table1[[#This Row],[optimal]],1)</f>
        <v>7</v>
      </c>
      <c r="G8">
        <f>_xlfn.CEILING.MATH(Table1[[#This Row],[optimal]],1)</f>
        <v>7</v>
      </c>
    </row>
    <row r="9" spans="1:7" x14ac:dyDescent="0.35">
      <c r="A9" t="s">
        <v>14</v>
      </c>
      <c r="B9">
        <v>12</v>
      </c>
      <c r="C9">
        <f>SQRT(2*C7)</f>
        <v>12.320281152964093</v>
      </c>
      <c r="D9">
        <f>_xlfn.FLOOR.MATH(Table1[[#This Row],[optimal]],1)</f>
        <v>12</v>
      </c>
      <c r="E9">
        <f>_xlfn.CEILING.MATH(Table1[[#This Row],[optimal]],1)</f>
        <v>13</v>
      </c>
      <c r="F9">
        <f>_xlfn.FLOOR.MATH(Table1[[#This Row],[optimal]],1)</f>
        <v>12</v>
      </c>
      <c r="G9">
        <f>_xlfn.CEILING.MATH(Table1[[#This Row],[optimal]],1)</f>
        <v>13</v>
      </c>
    </row>
    <row r="10" spans="1:7" x14ac:dyDescent="0.35">
      <c r="A10" t="s">
        <v>12</v>
      </c>
      <c r="B10">
        <f>2*(B5)*(B4*(2*B4-1)) + (2*B4-1)*(     2*(B9)*(B8*(2*B8-1)) + (2*B8-1)*(B9*B9)       )</f>
        <v>348192</v>
      </c>
      <c r="C10">
        <f t="shared" ref="C10:G10" si="3">2*(C5)*(C4*(2*C4-1)) + (2*C4-1)*(     2*(C9)*(C8*(2*C8-1)) + (2*C8-1)*(C9*C9)       )</f>
        <v>688775.94577507256</v>
      </c>
      <c r="D10">
        <f t="shared" si="3"/>
        <v>636414</v>
      </c>
      <c r="E10">
        <f t="shared" si="3"/>
        <v>671527</v>
      </c>
      <c r="F10">
        <f t="shared" si="3"/>
        <v>731700</v>
      </c>
      <c r="G10">
        <f t="shared" si="3"/>
        <v>775425</v>
      </c>
    </row>
    <row r="11" spans="1:7" x14ac:dyDescent="0.35">
      <c r="A11" t="s">
        <v>15</v>
      </c>
      <c r="B11">
        <f>B9</f>
        <v>12</v>
      </c>
      <c r="C11">
        <f>C9</f>
        <v>12.320281152964093</v>
      </c>
      <c r="D11" s="1">
        <f>FLOOR($C$4, 1)</f>
        <v>37</v>
      </c>
      <c r="F11" s="1">
        <f>_xlfn.CEILING.MATH($C$4, 1)</f>
        <v>38</v>
      </c>
    </row>
    <row r="12" spans="1:7" x14ac:dyDescent="0.35">
      <c r="A12" t="s">
        <v>16</v>
      </c>
      <c r="C12">
        <f>SQRT(C11/2)</f>
        <v>2.4819630489759605</v>
      </c>
      <c r="D12" s="1">
        <f>FLOOR($C$4, 1)</f>
        <v>37</v>
      </c>
      <c r="F12" s="1">
        <f>_xlfn.CEILING.MATH($C$4, 1)</f>
        <v>38</v>
      </c>
    </row>
    <row r="13" spans="1:7" x14ac:dyDescent="0.35">
      <c r="A13" t="s">
        <v>17</v>
      </c>
      <c r="C13">
        <f>SQRT(2*C11)</f>
        <v>4.9639260979519211</v>
      </c>
      <c r="D13" s="1">
        <f>FLOOR($C$4, 1)</f>
        <v>37</v>
      </c>
      <c r="F13" s="1">
        <f>_xlfn.CEILING.MATH($C$4, 1)</f>
        <v>38</v>
      </c>
    </row>
    <row r="14" spans="1:7" x14ac:dyDescent="0.35">
      <c r="A14" t="s">
        <v>18</v>
      </c>
      <c r="D14" s="1">
        <f>FLOOR($C$4, 1)</f>
        <v>37</v>
      </c>
      <c r="F14" s="1">
        <f>_xlfn.CEILING.MATH($C$4, 1)</f>
        <v>38</v>
      </c>
    </row>
  </sheetData>
  <phoneticPr fontId="1" type="noConversion"/>
  <conditionalFormatting sqref="C3:G3">
    <cfRule type="cellIs" dxfId="0" priority="1" operator="lessThan">
      <formula>$B$3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Garcia</dc:creator>
  <cp:lastModifiedBy>Lucas Garcia</cp:lastModifiedBy>
  <dcterms:created xsi:type="dcterms:W3CDTF">2023-09-25T13:30:22Z</dcterms:created>
  <dcterms:modified xsi:type="dcterms:W3CDTF">2023-09-25T17:52:00Z</dcterms:modified>
</cp:coreProperties>
</file>