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21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uidleline" sheetId="1" r:id="rId4"/>
    <sheet state="visible" name="Cover" sheetId="2" r:id="rId5"/>
    <sheet state="visible" name="FunctionList" sheetId="3" r:id="rId6"/>
    <sheet state="visible" name="Login" sheetId="4" r:id="rId7"/>
    <sheet state="visible" name="Change password" sheetId="5" r:id="rId8"/>
    <sheet state="visible" name="Accept change request" sheetId="6" r:id="rId9"/>
    <sheet state="visible" name="Delete assign redstar" sheetId="7" r:id="rId10"/>
    <sheet state="visible" name="Create assign redstar" sheetId="8" r:id="rId11"/>
    <sheet state="visible" name="Add Timetable" sheetId="9" r:id="rId12"/>
    <sheet state="visible" name="Reject change request" sheetId="10" r:id="rId13"/>
    <sheet state="visible" name="Create Rank Week" sheetId="11" r:id="rId14"/>
    <sheet state="visible" name="Create Rank Month" sheetId="12" r:id="rId15"/>
    <sheet state="visible" name="Create Rank Semester" sheetId="13" r:id="rId16"/>
    <sheet state="visible" name="Create Rank Year" sheetId="14" r:id="rId17"/>
    <sheet state="visible" name="Edit Rank Week" sheetId="15" r:id="rId18"/>
    <sheet state="visible" name="Edit Rank Month" sheetId="16" r:id="rId19"/>
    <sheet state="visible" name="Edit Rank Semester" sheetId="17" r:id="rId20"/>
    <sheet state="visible" name="Edit Rank Year" sheetId="18" r:id="rId21"/>
    <sheet state="visible" name="View assign redstar" sheetId="19" r:id="rId22"/>
    <sheet state="visible" name="Add Violation For Class" sheetId="20" r:id="rId23"/>
    <sheet state="visible" name="Edit Violation Of Class" sheetId="21" r:id="rId24"/>
    <sheet state="visible" name="Delete Request Change" sheetId="22" r:id="rId25"/>
    <sheet state="visible" name="Update week rank" sheetId="23" r:id="rId26"/>
    <sheet state="visible" name="Test Report" sheetId="24" r:id="rId27"/>
  </sheets>
  <definedNames>
    <definedName localSheetId="20" name="Z_6F1DCD5D_5DAC_4817_BF40_2B66F6F593E6_.wvu.Cols">'Edit Violation Of Class'!$E:$E</definedName>
    <definedName localSheetId="13" name="Z_BE54E0AD_3725_4423_92D7_4F1C045BE1BC_.wvu.Cols">'Create Rank Year'!$E:$E</definedName>
    <definedName localSheetId="4" name="Z_BE54E0AD_3725_4423_92D7_4F1C045BE1BC_.wvu.Cols">'Change password'!$E:$E</definedName>
    <definedName name="ACTION">#REF!</definedName>
    <definedName localSheetId="7" name="Z_6F1DCD5D_5DAC_4817_BF40_2B66F6F593E6_.wvu.Cols">'Create assign redstar'!$E:$E</definedName>
    <definedName localSheetId="19" name="Z_BE54E0AD_3725_4423_92D7_4F1C045BE1BC_.wvu.Cols">'Add Violation For Class'!$E:$E</definedName>
    <definedName localSheetId="9" name="Z_6F1DCD5D_5DAC_4817_BF40_2B66F6F593E6_.wvu.Cols">'Reject change request'!$E:$E</definedName>
    <definedName localSheetId="11" name="Z_BE54E0AD_3725_4423_92D7_4F1C045BE1BC_.wvu.Cols">'Create Rank Month'!$E:$E</definedName>
    <definedName localSheetId="17" name="Z_BE54E0AD_3725_4423_92D7_4F1C045BE1BC_.wvu.Cols">'Edit Rank Year'!$E:$E</definedName>
    <definedName localSheetId="21" name="Z_6F1DCD5D_5DAC_4817_BF40_2B66F6F593E6_.wvu.Cols">'Delete Request Change'!$E:$E</definedName>
    <definedName localSheetId="14" name="Z_BE54E0AD_3725_4423_92D7_4F1C045BE1BC_.wvu.Cols">'Edit Rank Week'!$E:$E</definedName>
    <definedName localSheetId="11" name="Z_6F1DCD5D_5DAC_4817_BF40_2B66F6F593E6_.wvu.Cols">'Create Rank Month'!$E:$E</definedName>
    <definedName localSheetId="8" name="Z_BE54E0AD_3725_4423_92D7_4F1C045BE1BC_.wvu.Cols">'Add Timetable'!$E:$E</definedName>
    <definedName localSheetId="23" name="Z_2C0D9096_8D85_462A_A9B5_0B488ADB4269_.wvu.PrintArea">'Test Report'!$A:$I</definedName>
    <definedName localSheetId="9" name="Z_BE54E0AD_3725_4423_92D7_4F1C045BE1BC_.wvu.Cols">'Reject change request'!$E:$E</definedName>
    <definedName localSheetId="11" name="Z_2C0D9096_8D85_462A_A9B5_0B488ADB4269_.wvu.Cols">'Create Rank Month'!$E:$E</definedName>
    <definedName localSheetId="3" name="Z_2C0D9096_8D85_462A_A9B5_0B488ADB4269_.wvu.Cols">Login!$E:$E</definedName>
    <definedName localSheetId="18" name="Z_2C0D9096_8D85_462A_A9B5_0B488ADB4269_.wvu.Cols">'View assign redstar'!$E:$E</definedName>
    <definedName localSheetId="17" name="Z_2C0D9096_8D85_462A_A9B5_0B488ADB4269_.wvu.Cols">'Edit Rank Year'!$E:$E</definedName>
    <definedName localSheetId="20" name="Z_2C0D9096_8D85_462A_A9B5_0B488ADB4269_.wvu.Cols">'Edit Violation Of Class'!$E:$E</definedName>
    <definedName localSheetId="12" name="Z_BE54E0AD_3725_4423_92D7_4F1C045BE1BC_.wvu.Cols">'Create Rank Semester'!$E:$E</definedName>
    <definedName localSheetId="13" name="Z_6F1DCD5D_5DAC_4817_BF40_2B66F6F593E6_.wvu.Cols">'Create Rank Year'!$E:$E</definedName>
    <definedName localSheetId="16" name="Z_BE54E0AD_3725_4423_92D7_4F1C045BE1BC_.wvu.Cols">'Edit Rank Semester'!$E:$E</definedName>
    <definedName localSheetId="23" name="Z_6F1DCD5D_5DAC_4817_BF40_2B66F6F593E6_.wvu.PrintArea">'Test Report'!$A:$I</definedName>
    <definedName localSheetId="4" name="Z_2C0D9096_8D85_462A_A9B5_0B488ADB4269_.wvu.Cols">'Change password'!$E:$E</definedName>
    <definedName localSheetId="8" name="Z_6F1DCD5D_5DAC_4817_BF40_2B66F6F593E6_.wvu.Cols">'Add Timetable'!$E:$E</definedName>
    <definedName localSheetId="4" name="Z_6F1DCD5D_5DAC_4817_BF40_2B66F6F593E6_.wvu.Cols">'Change password'!$E:$E</definedName>
    <definedName localSheetId="7" name="Z_2C0D9096_8D85_462A_A9B5_0B488ADB4269_.wvu.Cols">'Create assign redstar'!$E:$E</definedName>
    <definedName localSheetId="10" name="Z_6F1DCD5D_5DAC_4817_BF40_2B66F6F593E6_.wvu.Cols">'Create Rank Week'!$E:$E</definedName>
    <definedName localSheetId="13" name="Z_2C0D9096_8D85_462A_A9B5_0B488ADB4269_.wvu.Cols">'Create Rank Year'!$E:$E</definedName>
    <definedName localSheetId="10" name="Z_BE54E0AD_3725_4423_92D7_4F1C045BE1BC_.wvu.Cols">'Create Rank Week'!$E:$E</definedName>
    <definedName localSheetId="21" name="Z_BE54E0AD_3725_4423_92D7_4F1C045BE1BC_.wvu.Cols">'Delete Request Change'!$E:$E</definedName>
    <definedName localSheetId="22" name="Z_6F1DCD5D_5DAC_4817_BF40_2B66F6F593E6_.wvu.Cols">'Update week rank'!$E:$E</definedName>
    <definedName localSheetId="15" name="Z_2C0D9096_8D85_462A_A9B5_0B488ADB4269_.wvu.Cols">'Edit Rank Month'!$E:$E</definedName>
    <definedName localSheetId="18" name="Z_BE54E0AD_3725_4423_92D7_4F1C045BE1BC_.wvu.Cols">'View assign redstar'!$E:$E</definedName>
    <definedName localSheetId="17" name="Z_6F1DCD5D_5DAC_4817_BF40_2B66F6F593E6_.wvu.Cols">'Edit Rank Year'!$E:$E</definedName>
    <definedName localSheetId="15" name="Z_6F1DCD5D_5DAC_4817_BF40_2B66F6F593E6_.wvu.Cols">'Edit Rank Month'!$E:$E</definedName>
    <definedName localSheetId="5" name="Z_2C0D9096_8D85_462A_A9B5_0B488ADB4269_.wvu.Cols">'Accept change request'!$E:$E</definedName>
    <definedName localSheetId="5" name="Z_BE54E0AD_3725_4423_92D7_4F1C045BE1BC_.wvu.Cols">'Accept change request'!$E:$E</definedName>
    <definedName localSheetId="14" name="Z_6F1DCD5D_5DAC_4817_BF40_2B66F6F593E6_.wvu.Cols">'Edit Rank Week'!$E:$E</definedName>
    <definedName localSheetId="7" name="Z_BE54E0AD_3725_4423_92D7_4F1C045BE1BC_.wvu.Cols">'Create assign redstar'!$E:$E</definedName>
    <definedName localSheetId="12" name="Z_2C0D9096_8D85_462A_A9B5_0B488ADB4269_.wvu.Cols">'Create Rank Semester'!$E:$E</definedName>
    <definedName localSheetId="22" name="Z_2C0D9096_8D85_462A_A9B5_0B488ADB4269_.wvu.Cols">'Update week rank'!$E:$E</definedName>
    <definedName localSheetId="19" name="Z_6F1DCD5D_5DAC_4817_BF40_2B66F6F593E6_.wvu.Cols">'Add Violation For Class'!$E:$E</definedName>
    <definedName localSheetId="14" name="Z_2C0D9096_8D85_462A_A9B5_0B488ADB4269_.wvu.Cols">'Edit Rank Week'!$E:$E</definedName>
    <definedName localSheetId="9" name="Z_2C0D9096_8D85_462A_A9B5_0B488ADB4269_.wvu.Cols">'Reject change request'!$E:$E</definedName>
    <definedName localSheetId="19" name="Z_2C0D9096_8D85_462A_A9B5_0B488ADB4269_.wvu.Cols">'Add Violation For Class'!$E:$E</definedName>
    <definedName localSheetId="5" name="Z_6F1DCD5D_5DAC_4817_BF40_2B66F6F593E6_.wvu.Cols">'Accept change request'!$E:$E</definedName>
    <definedName localSheetId="3" name="Z_6F1DCD5D_5DAC_4817_BF40_2B66F6F593E6_.wvu.Cols">Login!$E:$E</definedName>
    <definedName localSheetId="8" name="Z_2C0D9096_8D85_462A_A9B5_0B488ADB4269_.wvu.Cols">'Add Timetable'!$E:$E</definedName>
    <definedName localSheetId="16" name="Z_6F1DCD5D_5DAC_4817_BF40_2B66F6F593E6_.wvu.Cols">'Edit Rank Semester'!$E:$E</definedName>
    <definedName localSheetId="6" name="Z_6F1DCD5D_5DAC_4817_BF40_2B66F6F593E6_.wvu.Cols">'Delete assign redstar'!$E:$E</definedName>
    <definedName localSheetId="23" name="Z_BE54E0AD_3725_4423_92D7_4F1C045BE1BC_.wvu.PrintArea">'Test Report'!$A:$I</definedName>
    <definedName localSheetId="6" name="Z_BE54E0AD_3725_4423_92D7_4F1C045BE1BC_.wvu.Cols">'Delete assign redstar'!$E:$E</definedName>
    <definedName localSheetId="3" name="Z_BE54E0AD_3725_4423_92D7_4F1C045BE1BC_.wvu.Cols">Login!$E:$E</definedName>
    <definedName localSheetId="21" name="Z_2C0D9096_8D85_462A_A9B5_0B488ADB4269_.wvu.Cols">'Delete Request Change'!$E:$E</definedName>
    <definedName localSheetId="16" name="Z_2C0D9096_8D85_462A_A9B5_0B488ADB4269_.wvu.Cols">'Edit Rank Semester'!$E:$E</definedName>
    <definedName localSheetId="15" name="Z_BE54E0AD_3725_4423_92D7_4F1C045BE1BC_.wvu.Cols">'Edit Rank Month'!$E:$E</definedName>
    <definedName localSheetId="18" name="Z_6F1DCD5D_5DAC_4817_BF40_2B66F6F593E6_.wvu.Cols">'View assign redstar'!$E:$E</definedName>
    <definedName localSheetId="12" name="Z_6F1DCD5D_5DAC_4817_BF40_2B66F6F593E6_.wvu.Cols">'Create Rank Semester'!$E:$E</definedName>
    <definedName localSheetId="6" name="Z_2C0D9096_8D85_462A_A9B5_0B488ADB4269_.wvu.Cols">'Delete assign redstar'!$E:$E</definedName>
    <definedName localSheetId="22" name="Z_BE54E0AD_3725_4423_92D7_4F1C045BE1BC_.wvu.Cols">'Update week rank'!$E:$E</definedName>
    <definedName localSheetId="20" name="Z_BE54E0AD_3725_4423_92D7_4F1C045BE1BC_.wvu.Cols">'Edit Violation Of Class'!$E:$E</definedName>
    <definedName localSheetId="10" name="Z_2C0D9096_8D85_462A_A9B5_0B488ADB4269_.wvu.Cols">'Create Rank Week'!$E:$E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1">
      <text>
        <t xml:space="preserve">*A: Add
  M: Modify
  D: Delete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Not mandatory
</t>
      </text>
    </comment>
    <comment authorId="0" ref="C10">
      <text>
        <t xml:space="preserve">Not mandatory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
Not mandatory
</t>
      </text>
    </comment>
    <comment authorId="0" ref="C10">
      <text>
        <t xml:space="preserve">
Not mandatory</t>
      </text>
    </comment>
  </commentList>
</comments>
</file>

<file path=xl/sharedStrings.xml><?xml version="1.0" encoding="utf-8"?>
<sst xmlns="http://schemas.openxmlformats.org/spreadsheetml/2006/main" count="2406" uniqueCount="377">
  <si>
    <t>Guideline to make and understand Unit Test Case</t>
  </si>
  <si>
    <t>1. Overview</t>
  </si>
  <si>
    <t xml:space="preserve"> - In the template, Unit test cases are based on functions. Each sheet presents test cases for one function.</t>
  </si>
  <si>
    <r>
      <t xml:space="preserve"> - </t>
    </r>
    <r>
      <rPr>
        <rFont val="Tahoma"/>
        <b/>
        <sz val="10.0"/>
      </rPr>
      <t>Cover</t>
    </r>
    <r>
      <rPr>
        <rFont val="Tahoma"/>
        <sz val="10.0"/>
      </rPr>
      <t>: General information of the project and Unit Test cases</t>
    </r>
  </si>
  <si>
    <r>
      <t xml:space="preserve"> - </t>
    </r>
    <r>
      <rPr>
        <rFont val="Tahoma"/>
        <b/>
        <sz val="10.0"/>
      </rPr>
      <t>FunctionList</t>
    </r>
    <r>
      <rPr>
        <rFont val="Tahoma"/>
        <sz val="10.0"/>
      </rPr>
      <t xml:space="preserve">: The list of Classes and Functions in the document. 
     + To control that the number of Unit TC meets customer's requirement or the norm, user should fill value for  
     'Normal number of Test cases/KLOC'. </t>
    </r>
  </si>
  <si>
    <r>
      <t xml:space="preserve">     + Click on Function link to open the related Test cases of the function.  
     </t>
    </r>
    <r>
      <rPr>
        <rFont val="Tahoma"/>
        <i/>
        <sz val="10.0"/>
      </rPr>
      <t>Note:</t>
    </r>
    <r>
      <rPr>
        <rFont val="Tahoma"/>
        <sz val="10.0"/>
      </rPr>
      <t xml:space="preserve"> You should create new Function sheet before creating the link</t>
    </r>
  </si>
  <si>
    <r>
      <t xml:space="preserve"> - </t>
    </r>
    <r>
      <rPr>
        <rFont val="Tahoma"/>
        <b/>
        <sz val="10.0"/>
      </rPr>
      <t>Test Report</t>
    </r>
    <r>
      <rPr>
        <rFont val="Tahoma"/>
        <sz val="10.0"/>
      </rPr>
      <t>: provive the overview results of Functions Unit test: Test coverage, Test successful coverage 
    (Summary, for normal/abnormal/boundary cases)</t>
    </r>
  </si>
  <si>
    <t xml:space="preserve">     Note:  Should check the formula of "Sub Total" if you add more functions</t>
  </si>
  <si>
    <t>2. Content in Test function sheet</t>
  </si>
  <si>
    <t>2.1 Combination of test cases.</t>
  </si>
  <si>
    <t xml:space="preserve"> - To verify that number of Unit TC meets customer's requirement or not. User has to fill number LOC of tested function and fill value of 'Normal number test cases/KLOC' item in FunctionList sheet, which is required by customer or normal value. The number of lacked TC is shown in 'Lack of test cases' item.</t>
  </si>
  <si>
    <t xml:space="preserve"> - If the number of Unit TC does not meet the requirement, creator should explain the reasons.</t>
  </si>
  <si>
    <t xml:space="preserve"> - If the number of  'Normal number test cases/KLOC' item in FunctionList sheet is not recorded, the number in 'Lack of test cases' is not calculated.</t>
  </si>
  <si>
    <t xml:space="preserve"> 2.2 Condition and confirmation of Test cases.</t>
  </si>
  <si>
    <t xml:space="preserve"> Each test case is the combination of condition and confirmation.</t>
  </si>
  <si>
    <t>a. Condition:</t>
  </si>
  <si>
    <t xml:space="preserve">        - Condition is combination of precondition and values of inputs.</t>
  </si>
  <si>
    <t xml:space="preserve">        - Precondition: it is setting condition that must exist before execution of the test case. 
                    Example: file A is precondition for the test case that needs to access file A.</t>
  </si>
  <si>
    <t xml:space="preserve">        - Values of inputs: it includes 3 types of values: normal, boundary and abnormal.</t>
  </si>
  <si>
    <t xml:space="preserve">                . Normal values are values of inputs used mainly and usually to ensure the function works.</t>
  </si>
  <si>
    <t xml:space="preserve">                . Boundary values are limited values that contain upper and lower values.</t>
  </si>
  <si>
    <t xml:space="preserve">                . Abnormal values are non-expected values. And normally it processes exception cases.   </t>
  </si>
  <si>
    <t xml:space="preserve"> </t>
  </si>
  <si>
    <t xml:space="preserve">        - For examples:</t>
  </si>
  <si>
    <t xml:space="preserve">            Input value belongs to 5&lt;= input &lt;=10.</t>
  </si>
  <si>
    <t xml:space="preserve">               . 6,7,8,9 are normal values.</t>
  </si>
  <si>
    <t xml:space="preserve">               . 5, 10 are boundary values.</t>
  </si>
  <si>
    <t xml:space="preserve">               . -1, 11,... are abnormal values.   </t>
  </si>
  <si>
    <t xml:space="preserve">b. Confirmation: </t>
  </si>
  <si>
    <t xml:space="preserve">        - It is combination of expected result to check output of each function. 
          If the results are the same with confirmation, the test case is passed, other case it is failed. </t>
  </si>
  <si>
    <t xml:space="preserve">        - Confirmation can include:</t>
  </si>
  <si>
    <t xml:space="preserve">                + Output result of the function.</t>
  </si>
  <si>
    <t xml:space="preserve">                + Output log messages in log file.</t>
  </si>
  <si>
    <t xml:space="preserve">                + Output screen message...</t>
  </si>
  <si>
    <t>c. Type of test cases and result:</t>
  </si>
  <si>
    <t xml:space="preserve">        - Type of test case: It includes normal, boundary and abnormal test cases. User selects the type based on the type of input data.</t>
  </si>
  <si>
    <r>
      <t xml:space="preserve">        - Test case result: the actual output results comparing with the Confirmation.
                 </t>
    </r>
    <r>
      <rPr>
        <rFont val="Tahoma"/>
        <b/>
        <sz val="10.0"/>
      </rPr>
      <t>P</t>
    </r>
    <r>
      <rPr>
        <rFont val="Tahoma"/>
        <sz val="10.0"/>
      </rPr>
      <t xml:space="preserve"> for Passed and </t>
    </r>
    <r>
      <rPr>
        <rFont val="Tahoma"/>
        <b/>
        <sz val="10.0"/>
      </rPr>
      <t>F</t>
    </r>
    <r>
      <rPr>
        <rFont val="Tahoma"/>
        <sz val="10.0"/>
      </rPr>
      <t xml:space="preserve"> for Failed cases.
          It can 'OK' or 'NG' (it depends on habit of the teams or customers)</t>
    </r>
  </si>
  <si>
    <t xml:space="preserve"> 2.3. Other items:</t>
  </si>
  <si>
    <t xml:space="preserve"> - Function Code: it is ID of the function and updated automatically according to FunctionList sheet.</t>
  </si>
  <si>
    <t xml:space="preserve"> - Function Name: it is name  of the function and updated automatically according to FunctionList sheet.</t>
  </si>
  <si>
    <t xml:space="preserve"> - Created By: Name of creator.</t>
  </si>
  <si>
    <t xml:space="preserve"> - Executed By: Name of person who executes the unit test</t>
  </si>
  <si>
    <t xml:space="preserve"> - Lines of code: Number of Code line of the function.</t>
  </si>
  <si>
    <t xml:space="preserve"> - Test requirement: Brief description about requirements which are tested in this function, it is not mandatory.</t>
  </si>
  <si>
    <t xml:space="preserve">         </t>
  </si>
  <si>
    <t>UNIT TEST CASE</t>
  </si>
  <si>
    <t>Project Name</t>
  </si>
  <si>
    <t>HVT Digital Tranformation</t>
  </si>
  <si>
    <t>Creator</t>
  </si>
  <si>
    <t>Nguyen Tung Lam</t>
  </si>
  <si>
    <t>Project Code</t>
  </si>
  <si>
    <t>HVT Digital Transformation</t>
  </si>
  <si>
    <t>Reviewer/Approver</t>
  </si>
  <si>
    <t>Vu Bao Yen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</si>
  <si>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</si>
  <si>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</si>
  <si>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</si>
  <si>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</si>
  <si>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</si>
  <si>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</si>
  <si>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</si>
  <si>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</si>
  <si>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</si>
  <si>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1.0</t>
  </si>
  <si>
    <t>A</t>
  </si>
  <si>
    <t>Create unit test case for login, change password and update timetable function</t>
  </si>
  <si>
    <t>2.0</t>
  </si>
  <si>
    <t>D</t>
  </si>
  <si>
    <t>Create module 8, 9, 10</t>
  </si>
  <si>
    <t>UNIT TEST CASE LIST</t>
  </si>
  <si>
    <t xml:space="preserve">Normal number of Test cases/KLOC </t>
  </si>
  <si>
    <t>Test Environment Setup Description</t>
  </si>
  <si>
    <t xml:space="preserve">
1. Server
2. Database: SQL Server
3. Web Browser: Chorme, Cốc Cốc
</t>
  </si>
  <si>
    <t>No</t>
  </si>
  <si>
    <t>Requirement
Name</t>
  </si>
  <si>
    <t>Class Name</t>
  </si>
  <si>
    <t>Function Name</t>
  </si>
  <si>
    <t xml:space="preserve"> Function Code(Optional)</t>
  </si>
  <si>
    <t>Sheet Name</t>
  </si>
  <si>
    <t>Description</t>
  </si>
  <si>
    <t>Pre-Condition</t>
  </si>
  <si>
    <t>LoginSerivceImpl</t>
  </si>
  <si>
    <t>checkLoginUser</t>
  </si>
  <si>
    <t>Function1</t>
  </si>
  <si>
    <t>Login</t>
  </si>
  <si>
    <t>ChangePasswordServiceImpl</t>
  </si>
  <si>
    <t>checkchangePasswordUser</t>
  </si>
  <si>
    <t>Function2</t>
  </si>
  <si>
    <t>Change password</t>
  </si>
  <si>
    <t>AssignRedStarServiceImpl</t>
  </si>
  <si>
    <t>viewTask</t>
  </si>
  <si>
    <t>Function3</t>
  </si>
  <si>
    <t>View assign redstar</t>
  </si>
  <si>
    <t>CreateAssignRedStarServiceImpl</t>
  </si>
  <si>
    <t>create</t>
  </si>
  <si>
    <t>Function4</t>
  </si>
  <si>
    <t>Create assign redstar</t>
  </si>
  <si>
    <t>delete</t>
  </si>
  <si>
    <t>Function5</t>
  </si>
  <si>
    <t>Delete assign redstar</t>
  </si>
  <si>
    <t>AddTimetableServiceImpl</t>
  </si>
  <si>
    <t>addTimetable</t>
  </si>
  <si>
    <t>Function6</t>
  </si>
  <si>
    <t>Add Timetable</t>
  </si>
  <si>
    <t>GradingEmulationServiceImpl</t>
  </si>
  <si>
    <t>addViolationForClass</t>
  </si>
  <si>
    <t>Function7</t>
  </si>
  <si>
    <t>Add Violation For Class</t>
  </si>
  <si>
    <t>ViolationOfClassServiceImpl</t>
  </si>
  <si>
    <t>editViolationOfClass</t>
  </si>
  <si>
    <t>Function8</t>
  </si>
  <si>
    <t>Edit Violation Of Class</t>
  </si>
  <si>
    <t>deleteRequestChange</t>
  </si>
  <si>
    <t>Function9</t>
  </si>
  <si>
    <t>Delete Request Change</t>
  </si>
  <si>
    <t>ChangeRequestServiceImpl</t>
  </si>
  <si>
    <t>acceptRequest</t>
  </si>
  <si>
    <t>Function10</t>
  </si>
  <si>
    <t>Accept change request</t>
  </si>
  <si>
    <t>rejectRequest</t>
  </si>
  <si>
    <t>Function11</t>
  </si>
  <si>
    <t>Reject change request</t>
  </si>
  <si>
    <t>CreateAndEditSchoolRankWeekServiceImpl</t>
  </si>
  <si>
    <t>createRankWeek</t>
  </si>
  <si>
    <t>Function12</t>
  </si>
  <si>
    <t>Create Rank Week</t>
  </si>
  <si>
    <t>editRankWeek</t>
  </si>
  <si>
    <t>Function13</t>
  </si>
  <si>
    <t>Edit Rank Week</t>
  </si>
  <si>
    <t>UpdateSchoolRankWeekServiceImpl</t>
  </si>
  <si>
    <t>updateSchoolRankWeek</t>
  </si>
  <si>
    <t>Function14</t>
  </si>
  <si>
    <t>Update week rank</t>
  </si>
  <si>
    <t>CreateAndEditSchoolRankMonthServiceImpl</t>
  </si>
  <si>
    <t>createRankMonth</t>
  </si>
  <si>
    <t>Function15</t>
  </si>
  <si>
    <t>Create Rank Month</t>
  </si>
  <si>
    <t>editRankMonth</t>
  </si>
  <si>
    <t>Function16</t>
  </si>
  <si>
    <t>Edit Rank Month</t>
  </si>
  <si>
    <t>CreateAndEditSchoolRankSemesterServiceImpl</t>
  </si>
  <si>
    <t>createRankSemester</t>
  </si>
  <si>
    <t>Function17</t>
  </si>
  <si>
    <t>Create Rank Semester</t>
  </si>
  <si>
    <t>editRankSemester</t>
  </si>
  <si>
    <t>Function18</t>
  </si>
  <si>
    <t>Edit Rank Semester</t>
  </si>
  <si>
    <t>CreateAndEditSchoolRankYearServiceImpl</t>
  </si>
  <si>
    <t>createRankYear</t>
  </si>
  <si>
    <t>Function19</t>
  </si>
  <si>
    <t>Create Rank Year</t>
  </si>
  <si>
    <t>editRankYear</t>
  </si>
  <si>
    <t>Function20</t>
  </si>
  <si>
    <t>Edit Rank Year</t>
  </si>
  <si>
    <t>Function Code</t>
  </si>
  <si>
    <t>Created By</t>
  </si>
  <si>
    <t>Pham Trong Kim</t>
  </si>
  <si>
    <t>Executed By</t>
  </si>
  <si>
    <t>Lines  of code</t>
  </si>
  <si>
    <t>Lack of test cases</t>
  </si>
  <si>
    <t>Test requirement</t>
  </si>
  <si>
    <t>Test function login with each role and validate login information in system</t>
  </si>
  <si>
    <t>Passed</t>
  </si>
  <si>
    <t>Failed</t>
  </si>
  <si>
    <t>Untested</t>
  </si>
  <si>
    <t>N/A/B</t>
  </si>
  <si>
    <t>Total Test Cases</t>
  </si>
  <si>
    <t>UTCID01</t>
  </si>
  <si>
    <t>UTCID02</t>
  </si>
  <si>
    <t>UTCID03</t>
  </si>
  <si>
    <t>UTCID04</t>
  </si>
  <si>
    <t>Condition</t>
  </si>
  <si>
    <t xml:space="preserve">Precondition </t>
  </si>
  <si>
    <t>Can connect with server</t>
  </si>
  <si>
    <t>O</t>
  </si>
  <si>
    <t>Username</t>
  </si>
  <si>
    <t>user1</t>
  </si>
  <si>
    <t>"loptruong1_10toan"</t>
  </si>
  <si>
    <t>"lamnt1234"</t>
  </si>
  <si>
    <t>blank</t>
  </si>
  <si>
    <t>Password</t>
  </si>
  <si>
    <t>Confirm</t>
  </si>
  <si>
    <t>Return MessageDTO</t>
  </si>
  <si>
    <t>USER_NOT_EXIT</t>
  </si>
  <si>
    <t>USER_INACTIVE</t>
  </si>
  <si>
    <t>WRONG_PASSWORD</t>
  </si>
  <si>
    <t>SUCCESS</t>
  </si>
  <si>
    <t>Log message</t>
  </si>
  <si>
    <t>Result</t>
  </si>
  <si>
    <t>Type(N : Normal, A : Abnormal, B : Boundary)</t>
  </si>
  <si>
    <t>N</t>
  </si>
  <si>
    <t>Passed/Failed</t>
  </si>
  <si>
    <t>P</t>
  </si>
  <si>
    <t>Executed Date</t>
  </si>
  <si>
    <t>Defect ID</t>
  </si>
  <si>
    <t>Test function change password with validate password</t>
  </si>
  <si>
    <t>UTCID05</t>
  </si>
  <si>
    <t>Login successfully</t>
  </si>
  <si>
    <t>"user1"</t>
  </si>
  <si>
    <t>""</t>
  </si>
  <si>
    <t>"user123"</t>
  </si>
  <si>
    <t>Old Password</t>
  </si>
  <si>
    <t>"123456"</t>
  </si>
  <si>
    <t>"123456789"</t>
  </si>
  <si>
    <t>New Password</t>
  </si>
  <si>
    <t>"1234"</t>
  </si>
  <si>
    <t>USERNAME_EMPTY</t>
  </si>
  <si>
    <t>PASSWORD_EMPTY</t>
  </si>
  <si>
    <t>CHANGE_PASS_SUCCESS</t>
  </si>
  <si>
    <t>Exception</t>
  </si>
  <si>
    <t>Test function accept change request</t>
  </si>
  <si>
    <t>UTCID06</t>
  </si>
  <si>
    <t>requestId</t>
  </si>
  <si>
    <t>null</t>
  </si>
  <si>
    <t>userName</t>
  </si>
  <si>
    <t>"lam123456"</t>
  </si>
  <si>
    <t>"saodo1_10anh"</t>
  </si>
  <si>
    <t>Return MessageDto</t>
  </si>
  <si>
    <t>REQUEST_ID_NULL</t>
  </si>
  <si>
    <t>NOT_ACCEPT_REQUEST_CHANGE;</t>
  </si>
  <si>
    <t>VIOLATION_CLASS_NULL;</t>
  </si>
  <si>
    <t>ACCEPT_REQUEST_SUCCESS;</t>
  </si>
  <si>
    <t>Test function delete assign redstar</t>
  </si>
  <si>
    <t>fromDate</t>
  </si>
  <si>
    <t>2020/30/08</t>
  </si>
  <si>
    <t>NOT_DELETE_ASSIGN_REDSTAR</t>
  </si>
  <si>
    <t>Test function create assign redstar</t>
  </si>
  <si>
    <t>NOT_ADD_ASSIGN_REDSTAR</t>
  </si>
  <si>
    <t>Test function add timetable</t>
  </si>
  <si>
    <t>applyDate</t>
  </si>
  <si>
    <t>Workbook</t>
  </si>
  <si>
    <t>include "TKB Sang" sheet</t>
  </si>
  <si>
    <t>include "TKB Chiều" sheet</t>
  </si>
  <si>
    <t>include "TKB Sang" sheet, "TKB Chiều" sheet</t>
  </si>
  <si>
    <t>Return message</t>
  </si>
  <si>
    <t>không có sheet TKB Sang</t>
  </si>
  <si>
    <t>không có sheet TKB Chiều</t>
  </si>
  <si>
    <t>Thành công</t>
  </si>
  <si>
    <t>Test function reject change request</t>
  </si>
  <si>
    <t>REJECT_REQUEST_SUCCESS</t>
  </si>
  <si>
    <t>Test function create rank week</t>
  </si>
  <si>
    <t>UTCID07</t>
  </si>
  <si>
    <t>UTCID08</t>
  </si>
  <si>
    <t>UTCID09</t>
  </si>
  <si>
    <t>week</t>
  </si>
  <si>
    <t>currentYearId</t>
  </si>
  <si>
    <t>dateList</t>
  </si>
  <si>
    <t>DateViolationClassDto</t>
  </si>
  <si>
    <t>NOT_ACCEPT_CREATE_RANK_WEEK</t>
  </si>
  <si>
    <t>WEEK_NAME_EMPTY;</t>
  </si>
  <si>
    <t>YEAR_ID_NULL;</t>
  </si>
  <si>
    <t>SCHOOLYEAR_EMPTY;</t>
  </si>
  <si>
    <t>DATE_LIST_EMPTY</t>
  </si>
  <si>
    <t>SCHOOL_WEEK_EXISTS</t>
  </si>
  <si>
    <t>Test function create rank month</t>
  </si>
  <si>
    <t>month</t>
  </si>
  <si>
    <t>weekList</t>
  </si>
  <si>
    <t>SchoolWeekDto</t>
  </si>
  <si>
    <t>NOT_ACCEPT_CREATE_RANK_MONTH</t>
  </si>
  <si>
    <t>MONTH_NAME_EMPTY;</t>
  </si>
  <si>
    <t>WEEK_LIST_EMPTY</t>
  </si>
  <si>
    <t>SCHOOL_MONTH_EXISTS</t>
  </si>
  <si>
    <t>Test function create rank semester</t>
  </si>
  <si>
    <t>semester</t>
  </si>
  <si>
    <t>monthList</t>
  </si>
  <si>
    <t>SchoolMonthDto</t>
  </si>
  <si>
    <t>NOT_ACCEPT_CREATE_RANK_SEMESTER</t>
  </si>
  <si>
    <t>SEMESTER_NAME_EMPTY;</t>
  </si>
  <si>
    <t>MONTH_LIST_EMPTY</t>
  </si>
  <si>
    <t>SCHOOL_SEMESTER_EXISTS</t>
  </si>
  <si>
    <t>Test function create rank year</t>
  </si>
  <si>
    <t>yearId</t>
  </si>
  <si>
    <t>semesterList</t>
  </si>
  <si>
    <t>SchoolSemesterDto</t>
  </si>
  <si>
    <t>NOT_ACCEPT_CREATE_RANK_YEAR</t>
  </si>
  <si>
    <t>SEMESTER_LIST_EMPTY</t>
  </si>
  <si>
    <t>Test function edit rank week</t>
  </si>
  <si>
    <t>UTCID10</t>
  </si>
  <si>
    <t>weekId</t>
  </si>
  <si>
    <t>WEEK_ID_NULL</t>
  </si>
  <si>
    <t>WEEK_NAME_EMPTY</t>
  </si>
  <si>
    <t>NOT_ACCEPT_EDIT_RANK_WEEK</t>
  </si>
  <si>
    <t>SCHOOL_WEEK_NOT_EXIST</t>
  </si>
  <si>
    <t>RANKWEEK_NOT_EDIT</t>
  </si>
  <si>
    <t>Test function edit rank month</t>
  </si>
  <si>
    <t>monthId</t>
  </si>
  <si>
    <t>SCHOOL_MONTH_ID_NULL</t>
  </si>
  <si>
    <t>MONTH_NAME_EMPTY</t>
  </si>
  <si>
    <t>NOT_ACCEPT_EDIT_RANK_MONTH</t>
  </si>
  <si>
    <t>SCHOOL_MONTH_NOT_EXIST</t>
  </si>
  <si>
    <t>RANKMONTH_NOT_EDIT</t>
  </si>
  <si>
    <t>semesterId</t>
  </si>
  <si>
    <t>SCHOOL_SEMESTER_ID_NULL</t>
  </si>
  <si>
    <t>SEMESTER_NAME_EMPTY</t>
  </si>
  <si>
    <t>NOT_ACCEPT_EDIT_RANK_SEMESTER</t>
  </si>
  <si>
    <t>SCHOOL_SEMESTER_NOT_EXIST</t>
  </si>
  <si>
    <t>RANKSEMESTER_NOT_EDIT</t>
  </si>
  <si>
    <t>Test function edit rank year</t>
  </si>
  <si>
    <t>YEAR_ID_NULL</t>
  </si>
  <si>
    <t>NOT_ACCEPT_EDIT_RANK_YEAR</t>
  </si>
  <si>
    <t>SCHOOLYEAR_EMPTY</t>
  </si>
  <si>
    <t>Test function view assign redstar</t>
  </si>
  <si>
    <t>"2020/10/08"</t>
  </si>
  <si>
    <t>redStar</t>
  </si>
  <si>
    <t>saodo1_10anh</t>
  </si>
  <si>
    <t>classId</t>
  </si>
  <si>
    <t>Test function add violation for a class</t>
  </si>
  <si>
    <t>UTCID11</t>
  </si>
  <si>
    <t>username</t>
  </si>
  <si>
    <t>"saodo1_lop10toan"</t>
  </si>
  <si>
    <t>"1"</t>
  </si>
  <si>
    <t>"2"</t>
  </si>
  <si>
    <t>date</t>
  </si>
  <si>
    <t>"2020-07-17"</t>
  </si>
  <si>
    <t>"2020-07-16"</t>
  </si>
  <si>
    <t>yearID</t>
  </si>
  <si>
    <t>"3"</t>
  </si>
  <si>
    <t>roleId</t>
  </si>
  <si>
    <t>ViolationList</t>
  </si>
  <si>
    <t>SubViolationForClassRequestDto</t>
  </si>
  <si>
    <t>CLASS_EMPTY</t>
  </si>
  <si>
    <t>DATE_EMPTY</t>
  </si>
  <si>
    <t>ROLE_NOT_EXIST</t>
  </si>
  <si>
    <t>DATE_RANKED</t>
  </si>
  <si>
    <t>ADD_VIOLATION_NOT_CURRENTYEAR</t>
  </si>
  <si>
    <t>VIOLATION_ID_NULL</t>
  </si>
  <si>
    <t>NOT_ACCEPT_DAY_EDIT</t>
  </si>
  <si>
    <t>NOT_ACCEPT_EDIT</t>
  </si>
  <si>
    <t>Test function change violation for a class</t>
  </si>
  <si>
    <t>UTCID12</t>
  </si>
  <si>
    <t>"saodo1_10toan"</t>
  </si>
  <si>
    <t>"loptruong1_10toan</t>
  </si>
  <si>
    <t>createDate</t>
  </si>
  <si>
    <t>editDate</t>
  </si>
  <si>
    <t>newQuantity</t>
  </si>
  <si>
    <t>"4"</t>
  </si>
  <si>
    <t>violationClassId</t>
  </si>
  <si>
    <t>"11"</t>
  </si>
  <si>
    <t>reason</t>
  </si>
  <si>
    <t>"reason for change"</t>
  </si>
  <si>
    <t>CLASS_ID_NULL</t>
  </si>
  <si>
    <t>QUANTITY_EMPTY</t>
  </si>
  <si>
    <t>REASON_EMPTY</t>
  </si>
  <si>
    <t>VIOLATIONCLASSID_EMPTY</t>
  </si>
  <si>
    <t>MONITOR_NOT_EDIT_TODAY</t>
  </si>
  <si>
    <t>Test function monitor cancel the change violation request</t>
  </si>
  <si>
    <t>"5"</t>
  </si>
  <si>
    <t>VIOLATIONREQUEST_DELETED</t>
  </si>
  <si>
    <t>ACCEPT_REQUEST_DELETE</t>
  </si>
  <si>
    <t>REJECT_REQUEST_DELETE</t>
  </si>
  <si>
    <t>DELETE_REQUEST_FAIL</t>
  </si>
  <si>
    <t>Test function update grade for week rank</t>
  </si>
  <si>
    <t>rankWeekList</t>
  </si>
  <si>
    <t>RankWeekResponseDto</t>
  </si>
  <si>
    <t>weekId = 1
learningGrade = 21
movementGrade= 0.1
laborGrade = 0.1</t>
  </si>
  <si>
    <t>weekId = 1
learningGrade = 18
movementGrade= 0.3
laborGrade = 0.1</t>
  </si>
  <si>
    <t>weekId = 1
learningGrade = 18
movementGrade= 0.1
laborGrade = 0.3</t>
  </si>
  <si>
    <t>weekId = 1
learningGrade = 18
movementGrade= 0.1
laborGrade = 0.1</t>
  </si>
  <si>
    <t>weekId = 2
learningGrade = 20
movementGrade= 0.1
laborGrade = 0.1</t>
  </si>
  <si>
    <t>weekId = 3
learningGrade = 20
movementGrade= 0.1
laborGrade = 0.1</t>
  </si>
  <si>
    <t>SCHOOL_WEEK_ID_NULL</t>
  </si>
  <si>
    <t>LEARNINGGRADE_GREATER</t>
  </si>
  <si>
    <t>MOVEMENTGRADE_GREATER</t>
  </si>
  <si>
    <t>LABORGRADE_GREATER</t>
  </si>
  <si>
    <t>RANKLIST_EMPTY</t>
  </si>
  <si>
    <t>UNIT TEST REPORT</t>
  </si>
  <si>
    <t>Notes</t>
  </si>
  <si>
    <t>Release 1 includes function login, change password and update timetable.
Release 2 includes module 8, 9, 10.</t>
  </si>
  <si>
    <t>Function code</t>
  </si>
  <si>
    <t>B</t>
  </si>
  <si>
    <t>Sub total</t>
  </si>
  <si>
    <t>Test coverage</t>
  </si>
  <si>
    <t>%</t>
  </si>
  <si>
    <t>Test successful coverage</t>
  </si>
  <si>
    <t>Normal case</t>
  </si>
  <si>
    <t>Abnormal case</t>
  </si>
  <si>
    <t>Boundary case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</si>
</sst>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-mmm-yy"/>
    <numFmt numFmtId="165" formatCode="#,##0.0"/>
    <numFmt numFmtId="166" formatCode="d\-mmm\-yy"/>
    <numFmt numFmtId="167" formatCode="dd/MM/yyyy"/>
    <numFmt numFmtId="168" formatCode="mm/dd"/>
    <numFmt numFmtId="169" formatCode="yyyy/mm/dd"/>
    <numFmt numFmtId="170" formatCode="D/M/YYYY"/>
  </numFmts>
  <fonts count="41">
    <font>
      <sz val="11.0"/>
      <color rgb="FF000000"/>
      <name val="MS PGothic"/>
    </font>
    <font>
      <b/>
      <sz val="18.0"/>
      <color theme="1"/>
      <name val="Tahoma"/>
    </font>
    <font>
      <b/>
      <sz val="11.0"/>
      <color theme="1"/>
      <name val="Tahoma"/>
    </font>
    <font>
      <b/>
      <sz val="12.0"/>
      <color theme="1"/>
      <name val="Tahoma"/>
    </font>
    <font>
      <b/>
      <sz val="14.0"/>
      <color theme="1"/>
      <name val="Tahoma"/>
    </font>
    <font>
      <sz val="10.0"/>
      <color theme="1"/>
      <name val="Tahoma"/>
    </font>
    <font>
      <sz val="11.0"/>
      <color theme="1"/>
      <name val="Tahoma"/>
    </font>
    <font>
      <i/>
      <sz val="10.0"/>
      <color theme="1"/>
      <name val="Tahoma"/>
    </font>
    <font>
      <i/>
      <sz val="11.0"/>
      <color theme="1"/>
      <name val="Tahoma"/>
    </font>
    <font>
      <b/>
      <sz val="10.0"/>
      <color theme="1"/>
      <name val="Tahoma"/>
    </font>
    <font>
      <b/>
      <sz val="26.0"/>
      <color rgb="FFFF0000"/>
      <name val="Tahoma"/>
    </font>
    <font>
      <b/>
      <sz val="20.0"/>
      <color rgb="FF000000"/>
      <name val="Tahoma"/>
    </font>
    <font/>
    <font>
      <b/>
      <sz val="10.0"/>
      <color rgb="FF993300"/>
      <name val="Tahoma"/>
    </font>
    <font>
      <i/>
      <sz val="10.0"/>
      <color rgb="FF008000"/>
      <name val="Tahoma"/>
    </font>
    <font>
      <b/>
      <sz val="10.0"/>
      <color rgb="FFFFFFFF"/>
      <name val="Tahoma"/>
    </font>
    <font>
      <b/>
      <sz val="10.0"/>
      <color rgb="FF000000"/>
      <name val="Tahoma"/>
    </font>
    <font>
      <b/>
      <sz val="10.0"/>
      <color rgb="FFFF0000"/>
      <name val="Tahoma"/>
    </font>
    <font>
      <u/>
      <sz val="10.0"/>
      <color rgb="FF1155CC"/>
      <name val="Tahoma"/>
    </font>
    <font>
      <u/>
      <sz val="10.0"/>
      <color rgb="FF0000FF"/>
      <name val="Tahoma"/>
    </font>
    <font>
      <u/>
      <sz val="10.0"/>
      <color rgb="FF1155CC"/>
      <name val="Tahoma"/>
    </font>
    <font>
      <u/>
      <sz val="10.0"/>
      <color rgb="FF1155CC"/>
      <name val="Tahoma"/>
    </font>
    <font>
      <color rgb="FF000000"/>
      <name val="Tahoma"/>
    </font>
    <font>
      <sz val="8.0"/>
      <color theme="1"/>
      <name val="Tahoma"/>
    </font>
    <font>
      <b/>
      <sz val="8.0"/>
      <color theme="1"/>
      <name val="Tahoma"/>
    </font>
    <font>
      <i/>
      <sz val="8.0"/>
      <color theme="1"/>
      <name val="Tahoma"/>
    </font>
    <font>
      <b/>
      <sz val="8.0"/>
      <color rgb="FFFFFFFF"/>
      <name val="Tahoma"/>
    </font>
    <font>
      <sz val="8.0"/>
      <color rgb="FFFFFFFF"/>
      <name val="Tahoma"/>
    </font>
    <font>
      <b/>
      <sz val="12.0"/>
      <color theme="1"/>
      <name val="Courier New"/>
    </font>
    <font>
      <sz val="8.0"/>
      <color rgb="FF008000"/>
      <name val="Tahoma"/>
    </font>
    <font>
      <b/>
      <sz val="8.0"/>
      <color theme="1"/>
      <name val="Courier New"/>
    </font>
    <font>
      <sz val="11.0"/>
      <color theme="1"/>
      <name val="MS PGothic"/>
    </font>
    <font>
      <sz val="8.0"/>
      <color theme="1"/>
      <name val="Courier New"/>
    </font>
    <font>
      <sz val="11.0"/>
      <color theme="1"/>
      <name val="Calibri"/>
    </font>
    <font>
      <b/>
      <sz val="11.0"/>
      <color theme="1"/>
      <name val="Calibri"/>
    </font>
    <font>
      <u/>
      <sz val="10.0"/>
      <color rgb="FF0000FF"/>
      <name val="Tahoma"/>
    </font>
    <font>
      <sz val="11.0"/>
      <color rgb="FF000000"/>
      <name val="Inconsolata"/>
    </font>
    <font>
      <u/>
      <sz val="10.0"/>
      <color rgb="FF0000FF"/>
      <name val="Tahoma"/>
    </font>
    <font>
      <sz val="10.0"/>
      <color rgb="FFFFFFFF"/>
      <name val="Tahoma"/>
    </font>
    <font>
      <b/>
      <sz val="11.0"/>
      <color rgb="FFFFFFFF"/>
      <name val="Tahoma"/>
    </font>
    <font>
      <sz val="10.0"/>
      <color rgb="FF000000"/>
      <name val="Tahoma"/>
    </font>
  </fonts>
  <fills count="7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FF9900"/>
        <bgColor rgb="FFFF9900"/>
      </patternFill>
    </fill>
  </fills>
  <borders count="105">
    <border/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hair">
        <color rgb="FF000000"/>
      </right>
      <top style="thin">
        <color rgb="FF000000"/>
      </top>
    </border>
    <border>
      <left style="hair">
        <color rgb="FF000000"/>
      </left>
      <right/>
      <top style="thin">
        <color rgb="FF000000"/>
      </top>
    </border>
    <border>
      <left/>
      <right/>
      <top/>
    </border>
    <border>
      <left/>
      <right/>
      <bottom/>
    </border>
    <border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left style="double">
        <color rgb="FF000000"/>
      </left>
      <right style="hair">
        <color rgb="FF000000"/>
      </right>
      <top style="double">
        <color rgb="FF000000"/>
      </top>
      <bottom style="medium">
        <color rgb="FFFFFFFF"/>
      </bottom>
    </border>
    <border>
      <left/>
      <right/>
      <top style="double">
        <color rgb="FF000000"/>
      </top>
      <bottom style="medium">
        <color rgb="FFFFFFFF"/>
      </bottom>
    </border>
    <border>
      <left style="double">
        <color rgb="FF000000"/>
      </left>
      <right style="thin">
        <color rgb="FF000000"/>
      </right>
      <top style="medium">
        <color rgb="FFFFFFFF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double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  <top/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/>
      <bottom style="thin">
        <color rgb="FF000000"/>
      </bottom>
    </border>
    <border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double">
        <color rgb="FF000000"/>
      </left>
      <right/>
      <top style="double">
        <color rgb="FF000000"/>
      </top>
      <bottom/>
    </border>
    <border>
      <left/>
      <right/>
      <top style="double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  <bottom/>
    </border>
    <border>
      <left style="thin">
        <color rgb="FF000000"/>
      </left>
      <right/>
      <bottom style="thin">
        <color rgb="FF000000"/>
      </bottom>
    </border>
    <border>
      <left/>
      <right/>
      <bottom style="thin">
        <color rgb="FF000000"/>
      </bottom>
    </border>
    <border>
      <left/>
      <right style="thin">
        <color rgb="FF000000"/>
      </right>
      <bottom style="thin">
        <color rgb="FF000000"/>
      </bottom>
    </border>
    <border>
      <top/>
    </border>
    <border>
      <right style="thin">
        <color rgb="FF000000"/>
      </right>
      <top/>
      <bottom/>
    </border>
    <border>
      <right/>
      <bottom style="thin">
        <color rgb="FF000000"/>
      </bottom>
    </border>
    <border>
      <right style="thin">
        <color rgb="FF000000"/>
      </right>
      <bottom/>
    </border>
    <border>
      <left/>
      <top/>
      <bottom/>
    </border>
    <border>
      <top/>
      <bottom/>
    </border>
    <border>
      <right/>
      <top/>
      <bottom/>
    </border>
    <border>
      <left/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/>
      <top style="thin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thin">
        <color rgb="FF000000"/>
      </bottom>
    </border>
    <border>
      <left/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/>
    </border>
  </borders>
  <cellStyleXfs count="1">
    <xf borderId="0" fillId="0" fontId="0" numFmtId="0" applyAlignment="1" applyFont="1"/>
  </cellStyleXfs>
  <cellXfs count="31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shrinkToFit="0" vertical="bottom" wrapText="0"/>
    </xf>
    <xf borderId="1" fillId="2" fontId="2" numFmtId="0" xfId="0" applyAlignment="1" applyBorder="1" applyFont="1">
      <alignment shrinkToFit="0" vertical="center" wrapText="0"/>
    </xf>
    <xf borderId="1" fillId="2" fontId="3" numFmtId="0" xfId="0" applyAlignment="1" applyBorder="1" applyFont="1">
      <alignment horizontal="left" shrinkToFit="0" vertical="bottom" wrapText="0"/>
    </xf>
    <xf borderId="1" fillId="2" fontId="4" numFmtId="0" xfId="0" applyAlignment="1" applyBorder="1" applyFont="1">
      <alignment shrinkToFit="0" vertical="center" wrapText="0"/>
    </xf>
    <xf borderId="1" fillId="2" fontId="5" numFmtId="0" xfId="0" applyAlignment="1" applyBorder="1" applyFont="1">
      <alignment horizontal="left" shrinkToFit="0" vertical="bottom" wrapText="0"/>
    </xf>
    <xf borderId="1" fillId="2" fontId="6" numFmtId="0" xfId="0" applyAlignment="1" applyBorder="1" applyFont="1">
      <alignment shrinkToFit="0" vertical="center" wrapText="0"/>
    </xf>
    <xf borderId="1" fillId="2" fontId="5" numFmtId="0" xfId="0" applyAlignment="1" applyBorder="1" applyFont="1">
      <alignment horizontal="left" shrinkToFit="0" vertical="bottom" wrapText="1"/>
    </xf>
    <xf borderId="1" fillId="2" fontId="7" numFmtId="0" xfId="0" applyAlignment="1" applyBorder="1" applyFont="1">
      <alignment horizontal="left" shrinkToFit="0" vertical="bottom" wrapText="0"/>
    </xf>
    <xf borderId="1" fillId="2" fontId="8" numFmtId="0" xfId="0" applyAlignment="1" applyBorder="1" applyFont="1">
      <alignment shrinkToFit="0" vertical="center" wrapText="0"/>
    </xf>
    <xf borderId="1" fillId="2" fontId="9" numFmtId="0" xfId="0" applyAlignment="1" applyBorder="1" applyFont="1">
      <alignment horizontal="left" shrinkToFit="0" vertical="bottom" wrapText="0"/>
    </xf>
    <xf borderId="1" fillId="2" fontId="3" numFmtId="0" xfId="0" applyAlignment="1" applyBorder="1" applyFont="1">
      <alignment shrinkToFit="0" vertical="center" wrapText="0"/>
    </xf>
    <xf borderId="0" fillId="0" fontId="5" numFmtId="0" xfId="0" applyAlignment="1" applyFont="1">
      <alignment horizontal="left" shrinkToFit="0" vertical="bottom" wrapText="0"/>
    </xf>
    <xf borderId="0" fillId="0" fontId="5" numFmtId="0" xfId="0" applyAlignment="1" applyFont="1">
      <alignment shrinkToFit="0" vertical="bottom" wrapText="0"/>
    </xf>
    <xf borderId="2" fillId="0" fontId="10" numFmtId="0" xfId="0" applyAlignment="1" applyBorder="1" applyFont="1">
      <alignment horizontal="center" shrinkToFit="0" vertical="center" wrapText="0"/>
    </xf>
    <xf borderId="2" fillId="0" fontId="11" numFmtId="0" xfId="0" applyAlignment="1" applyBorder="1" applyFont="1">
      <alignment horizontal="center" shrinkToFit="0" vertical="center" wrapText="0"/>
    </xf>
    <xf borderId="3" fillId="0" fontId="12" numFmtId="0" xfId="0" applyAlignment="1" applyBorder="1" applyFont="1">
      <alignment vertical="center"/>
    </xf>
    <xf borderId="4" fillId="0" fontId="12" numFmtId="0" xfId="0" applyAlignment="1" applyBorder="1" applyFont="1">
      <alignment vertical="center"/>
    </xf>
    <xf borderId="0" fillId="0" fontId="5" numFmtId="0" xfId="0" applyAlignment="1" applyFont="1">
      <alignment horizontal="center" shrinkToFit="0" vertical="center" wrapText="0"/>
    </xf>
    <xf borderId="1" fillId="3" fontId="13" numFmtId="0" xfId="0" applyAlignment="1" applyBorder="1" applyFill="1" applyFont="1">
      <alignment horizontal="left" shrinkToFit="0" vertical="bottom" wrapText="0"/>
    </xf>
    <xf borderId="0" fillId="0" fontId="14" numFmtId="0" xfId="0" applyAlignment="1" applyFont="1">
      <alignment horizontal="left" shrinkToFit="0" vertical="bottom" wrapText="0"/>
    </xf>
    <xf borderId="1" fillId="3" fontId="5" numFmtId="0" xfId="0" applyAlignment="1" applyBorder="1" applyFont="1">
      <alignment shrinkToFit="0" vertical="bottom" wrapText="0"/>
    </xf>
    <xf borderId="5" fillId="3" fontId="9" numFmtId="0" xfId="0" applyAlignment="1" applyBorder="1" applyFont="1">
      <alignment horizontal="left" shrinkToFit="0" vertical="bottom" wrapText="0"/>
    </xf>
    <xf borderId="2" fillId="0" fontId="7" numFmtId="0" xfId="0" applyAlignment="1" applyBorder="1" applyFont="1">
      <alignment horizontal="left" readingOrder="0" shrinkToFit="0" vertical="bottom" wrapText="0"/>
    </xf>
    <xf borderId="4" fillId="0" fontId="5" numFmtId="0" xfId="0" applyAlignment="1" applyBorder="1" applyFont="1">
      <alignment readingOrder="0" shrinkToFit="0" vertical="bottom" wrapText="0"/>
    </xf>
    <xf borderId="6" fillId="3" fontId="9" numFmtId="0" xfId="0" applyAlignment="1" applyBorder="1" applyFont="1">
      <alignment horizontal="left" shrinkToFit="0" vertical="center" wrapText="0"/>
    </xf>
    <xf borderId="7" fillId="0" fontId="7" numFmtId="0" xfId="0" applyAlignment="1" applyBorder="1" applyFont="1">
      <alignment horizontal="left" shrinkToFit="0" vertical="center" wrapText="0"/>
    </xf>
    <xf borderId="8" fillId="0" fontId="12" numFmtId="0" xfId="0" applyAlignment="1" applyBorder="1" applyFont="1">
      <alignment vertical="center"/>
    </xf>
    <xf borderId="9" fillId="0" fontId="12" numFmtId="0" xfId="0" applyAlignment="1" applyBorder="1" applyFont="1">
      <alignment vertical="center"/>
    </xf>
    <xf borderId="4" fillId="0" fontId="7" numFmtId="164" xfId="0" applyAlignment="1" applyBorder="1" applyFont="1" applyNumberFormat="1">
      <alignment readingOrder="0" shrinkToFit="0" vertical="bottom" wrapText="0"/>
    </xf>
    <xf borderId="10" fillId="0" fontId="12" numFmtId="0" xfId="0" applyAlignment="1" applyBorder="1" applyFont="1">
      <alignment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13" fillId="0" fontId="12" numFmtId="0" xfId="0" applyAlignment="1" applyBorder="1" applyFont="1">
      <alignment vertical="center"/>
    </xf>
    <xf borderId="4" fillId="0" fontId="7" numFmtId="165" xfId="0" applyAlignment="1" applyBorder="1" applyFont="1" applyNumberFormat="1">
      <alignment horizontal="center" readingOrder="0" shrinkToFit="0" vertical="bottom" wrapText="0"/>
    </xf>
    <xf borderId="0" fillId="0" fontId="9" numFmtId="0" xfId="0" applyAlignment="1" applyFont="1">
      <alignment shrinkToFit="0" vertical="bottom" wrapText="0"/>
    </xf>
    <xf borderId="0" fillId="0" fontId="13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left" shrinkToFit="0" vertical="bottom" wrapText="0"/>
    </xf>
    <xf borderId="14" fillId="4" fontId="15" numFmtId="166" xfId="0" applyAlignment="1" applyBorder="1" applyFill="1" applyFont="1" applyNumberFormat="1">
      <alignment horizontal="center" shrinkToFit="0" vertical="center" wrapText="0"/>
    </xf>
    <xf borderId="15" fillId="4" fontId="15" numFmtId="0" xfId="0" applyAlignment="1" applyBorder="1" applyFont="1">
      <alignment horizontal="center" shrinkToFit="0" vertical="center" wrapText="0"/>
    </xf>
    <xf borderId="16" fillId="4" fontId="15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shrinkToFit="0" vertical="center" wrapText="0"/>
    </xf>
    <xf borderId="17" fillId="0" fontId="5" numFmtId="167" xfId="0" applyAlignment="1" applyBorder="1" applyFont="1" applyNumberFormat="1">
      <alignment readingOrder="0" shrinkToFit="0" vertical="top" wrapText="1"/>
    </xf>
    <xf borderId="18" fillId="0" fontId="5" numFmtId="49" xfId="0" applyAlignment="1" applyBorder="1" applyFont="1" applyNumberFormat="1">
      <alignment readingOrder="0" shrinkToFit="0" vertical="top" wrapText="0"/>
    </xf>
    <xf borderId="18" fillId="0" fontId="5" numFmtId="0" xfId="0" applyAlignment="1" applyBorder="1" applyFont="1">
      <alignment shrinkToFit="0" vertical="top" wrapText="0"/>
    </xf>
    <xf borderId="18" fillId="0" fontId="5" numFmtId="0" xfId="0" applyAlignment="1" applyBorder="1" applyFont="1">
      <alignment readingOrder="0" shrinkToFit="0" vertical="top" wrapText="0"/>
    </xf>
    <xf borderId="18" fillId="0" fontId="5" numFmtId="0" xfId="0" applyAlignment="1" applyBorder="1" applyFont="1">
      <alignment readingOrder="0" shrinkToFit="0" vertical="top" wrapText="1"/>
    </xf>
    <xf borderId="19" fillId="0" fontId="7" numFmtId="0" xfId="0" applyAlignment="1" applyBorder="1" applyFont="1">
      <alignment shrinkToFit="0" vertical="top" wrapText="1"/>
    </xf>
    <xf borderId="0" fillId="0" fontId="5" numFmtId="0" xfId="0" applyAlignment="1" applyFont="1">
      <alignment shrinkToFit="0" vertical="top" wrapText="0"/>
    </xf>
    <xf borderId="20" fillId="0" fontId="5" numFmtId="167" xfId="0" applyAlignment="1" applyBorder="1" applyFont="1" applyNumberFormat="1">
      <alignment readingOrder="0" shrinkToFit="0" vertical="top" wrapText="0"/>
    </xf>
    <xf borderId="21" fillId="0" fontId="5" numFmtId="49" xfId="0" applyAlignment="1" applyBorder="1" applyFont="1" applyNumberFormat="1">
      <alignment readingOrder="0" shrinkToFit="0" vertical="top" wrapText="0"/>
    </xf>
    <xf borderId="21" fillId="0" fontId="5" numFmtId="0" xfId="0" applyAlignment="1" applyBorder="1" applyFont="1">
      <alignment shrinkToFit="0" vertical="top" wrapText="0"/>
    </xf>
    <xf borderId="21" fillId="0" fontId="5" numFmtId="0" xfId="0" applyAlignment="1" applyBorder="1" applyFont="1">
      <alignment readingOrder="0" shrinkToFit="0" vertical="top" wrapText="0"/>
    </xf>
    <xf borderId="22" fillId="0" fontId="5" numFmtId="0" xfId="0" applyAlignment="1" applyBorder="1" applyFont="1">
      <alignment shrinkToFit="0" vertical="top" wrapText="0"/>
    </xf>
    <xf borderId="1" fillId="3" fontId="5" numFmtId="1" xfId="0" applyAlignment="1" applyBorder="1" applyFont="1" applyNumberFormat="1">
      <alignment shrinkToFit="0" vertical="bottom" wrapText="0"/>
    </xf>
    <xf borderId="1" fillId="3" fontId="5" numFmtId="0" xfId="0" applyAlignment="1" applyBorder="1" applyFont="1">
      <alignment horizontal="left" shrinkToFit="0" vertical="bottom" wrapText="0"/>
    </xf>
    <xf borderId="1" fillId="3" fontId="5" numFmtId="0" xfId="0" applyAlignment="1" applyBorder="1" applyFont="1">
      <alignment horizontal="left" shrinkToFit="0" vertical="bottom" wrapText="1"/>
    </xf>
    <xf borderId="1" fillId="3" fontId="11" numFmtId="0" xfId="0" applyAlignment="1" applyBorder="1" applyFont="1">
      <alignment horizontal="left" shrinkToFit="0" vertical="bottom" wrapText="0"/>
    </xf>
    <xf borderId="1" fillId="3" fontId="16" numFmtId="0" xfId="0" applyAlignment="1" applyBorder="1" applyFont="1">
      <alignment horizontal="left" shrinkToFit="0" vertical="bottom" wrapText="0"/>
    </xf>
    <xf borderId="1" fillId="3" fontId="17" numFmtId="0" xfId="0" applyAlignment="1" applyBorder="1" applyFont="1">
      <alignment horizontal="left" shrinkToFit="0" vertical="bottom" wrapText="0"/>
    </xf>
    <xf borderId="2" fillId="3" fontId="9" numFmtId="1" xfId="0" applyAlignment="1" applyBorder="1" applyFont="1" applyNumberFormat="1">
      <alignment shrinkToFit="0" vertical="bottom" wrapText="0"/>
    </xf>
    <xf borderId="23" fillId="0" fontId="12" numFmtId="0" xfId="0" applyAlignment="1" applyBorder="1" applyFont="1">
      <alignment vertical="center"/>
    </xf>
    <xf borderId="2" fillId="3" fontId="7" numFmtId="0" xfId="0" applyAlignment="1" applyBorder="1" applyFont="1">
      <alignment horizontal="left" shrinkToFit="0" vertical="bottom" wrapText="0"/>
    </xf>
    <xf borderId="2" fillId="3" fontId="9" numFmtId="1" xfId="0" applyAlignment="1" applyBorder="1" applyFont="1" applyNumberFormat="1">
      <alignment horizontal="left" shrinkToFit="0" vertical="bottom" wrapText="0"/>
    </xf>
    <xf borderId="24" fillId="3" fontId="7" numFmtId="0" xfId="0" applyAlignment="1" applyBorder="1" applyFont="1">
      <alignment horizontal="left" shrinkToFit="0" vertical="bottom" wrapText="0"/>
    </xf>
    <xf borderId="25" fillId="3" fontId="7" numFmtId="0" xfId="0" applyAlignment="1" applyBorder="1" applyFont="1">
      <alignment horizontal="left" shrinkToFit="0" vertical="bottom" wrapText="0"/>
    </xf>
    <xf borderId="26" fillId="3" fontId="7" numFmtId="0" xfId="0" applyAlignment="1" applyBorder="1" applyFont="1">
      <alignment horizontal="left" shrinkToFit="0" vertical="bottom" wrapText="0"/>
    </xf>
    <xf borderId="2" fillId="3" fontId="9" numFmtId="1" xfId="0" applyAlignment="1" applyBorder="1" applyFont="1" applyNumberFormat="1">
      <alignment shrinkToFit="0" vertical="center" wrapText="1"/>
    </xf>
    <xf borderId="2" fillId="3" fontId="7" numFmtId="0" xfId="0" applyAlignment="1" applyBorder="1" applyFont="1">
      <alignment horizontal="left" readingOrder="0" shrinkToFit="0" vertical="top" wrapText="1"/>
    </xf>
    <xf borderId="1" fillId="3" fontId="5" numFmtId="0" xfId="0" applyAlignment="1" applyBorder="1" applyFont="1">
      <alignment shrinkToFit="0" vertical="bottom" wrapText="1"/>
    </xf>
    <xf borderId="1" fillId="3" fontId="13" numFmtId="1" xfId="0" applyAlignment="1" applyBorder="1" applyFont="1" applyNumberFormat="1">
      <alignment shrinkToFit="0" vertical="bottom" wrapText="0"/>
    </xf>
    <xf borderId="1" fillId="3" fontId="5" numFmtId="1" xfId="0" applyAlignment="1" applyBorder="1" applyFont="1" applyNumberFormat="1">
      <alignment shrinkToFit="0" vertical="center" wrapText="0"/>
    </xf>
    <xf borderId="1" fillId="3" fontId="5" numFmtId="0" xfId="0" applyAlignment="1" applyBorder="1" applyFont="1">
      <alignment horizontal="left" shrinkToFit="0" vertical="center" wrapText="0"/>
    </xf>
    <xf borderId="1" fillId="3" fontId="5" numFmtId="0" xfId="0" applyAlignment="1" applyBorder="1" applyFont="1">
      <alignment horizontal="left" shrinkToFit="0" vertical="center" wrapText="1"/>
    </xf>
    <xf borderId="1" fillId="3" fontId="5" numFmtId="0" xfId="0" applyAlignment="1" applyBorder="1" applyFont="1">
      <alignment shrinkToFit="0" vertical="center" wrapText="0"/>
    </xf>
    <xf borderId="14" fillId="5" fontId="15" numFmtId="1" xfId="0" applyAlignment="1" applyBorder="1" applyFill="1" applyFont="1" applyNumberFormat="1">
      <alignment horizontal="center" shrinkToFit="0" vertical="center" wrapText="0"/>
    </xf>
    <xf borderId="27" fillId="5" fontId="15" numFmtId="1" xfId="0" applyAlignment="1" applyBorder="1" applyFont="1" applyNumberFormat="1">
      <alignment horizontal="center" shrinkToFit="0" vertical="center" wrapText="1"/>
    </xf>
    <xf borderId="27" fillId="5" fontId="15" numFmtId="1" xfId="0" applyAlignment="1" applyBorder="1" applyFont="1" applyNumberFormat="1">
      <alignment horizontal="center" shrinkToFit="0" vertical="center" wrapText="0"/>
    </xf>
    <xf borderId="15" fillId="5" fontId="15" numFmtId="0" xfId="0" applyAlignment="1" applyBorder="1" applyFont="1">
      <alignment horizontal="center" shrinkToFit="0" vertical="center" wrapText="0"/>
    </xf>
    <xf borderId="15" fillId="5" fontId="15" numFmtId="0" xfId="0" applyAlignment="1" applyBorder="1" applyFont="1">
      <alignment horizontal="center" shrinkToFit="0" vertical="center" wrapText="1"/>
    </xf>
    <xf borderId="28" fillId="5" fontId="15" numFmtId="0" xfId="0" applyAlignment="1" applyBorder="1" applyFont="1">
      <alignment horizontal="center" shrinkToFit="0" vertical="center" wrapText="0"/>
    </xf>
    <xf borderId="16" fillId="5" fontId="15" numFmtId="0" xfId="0" applyAlignment="1" applyBorder="1" applyFont="1">
      <alignment horizontal="center" shrinkToFit="0" vertical="center" wrapText="0"/>
    </xf>
    <xf borderId="29" fillId="3" fontId="9" numFmtId="0" xfId="0" applyAlignment="1" applyBorder="1" applyFont="1">
      <alignment horizontal="center" shrinkToFit="0" vertical="bottom" wrapText="0"/>
    </xf>
    <xf borderId="5" fillId="3" fontId="5" numFmtId="1" xfId="0" applyAlignment="1" applyBorder="1" applyFont="1" applyNumberFormat="1">
      <alignment horizontal="center" shrinkToFit="0" vertical="center" wrapText="0"/>
    </xf>
    <xf borderId="5" fillId="3" fontId="5" numFmtId="1" xfId="0" applyAlignment="1" applyBorder="1" applyFont="1" applyNumberFormat="1">
      <alignment shrinkToFit="0" vertical="center" wrapText="0"/>
    </xf>
    <xf borderId="5" fillId="3" fontId="5" numFmtId="1" xfId="0" applyAlignment="1" applyBorder="1" applyFont="1" applyNumberFormat="1">
      <alignment readingOrder="0" shrinkToFit="0" vertical="center" wrapText="0"/>
    </xf>
    <xf borderId="5" fillId="3" fontId="5" numFmtId="49" xfId="0" applyAlignment="1" applyBorder="1" applyFont="1" applyNumberFormat="1">
      <alignment horizontal="left" readingOrder="0" shrinkToFit="0" vertical="center" wrapText="0"/>
    </xf>
    <xf borderId="5" fillId="3" fontId="5" numFmtId="49" xfId="0" applyAlignment="1" applyBorder="1" applyFont="1" applyNumberFormat="1">
      <alignment horizontal="left" shrinkToFit="0" vertical="center" wrapText="1"/>
    </xf>
    <xf borderId="5" fillId="3" fontId="18" numFmtId="0" xfId="0" applyAlignment="1" applyBorder="1" applyFont="1">
      <alignment horizontal="left" readingOrder="0" shrinkToFit="0" vertical="center" wrapText="1"/>
    </xf>
    <xf borderId="5" fillId="3" fontId="19" numFmtId="0" xfId="0" applyAlignment="1" applyBorder="1" applyFont="1">
      <alignment horizontal="left" shrinkToFit="0" vertical="center" wrapText="0"/>
    </xf>
    <xf borderId="5" fillId="3" fontId="5" numFmtId="0" xfId="0" applyAlignment="1" applyBorder="1" applyFont="1">
      <alignment horizontal="left" shrinkToFit="0" vertical="center" wrapText="0"/>
    </xf>
    <xf borderId="5" fillId="3" fontId="5" numFmtId="0" xfId="0" applyAlignment="1" applyBorder="1" applyFont="1">
      <alignment shrinkToFit="0" vertical="bottom" wrapText="0"/>
    </xf>
    <xf borderId="5" fillId="3" fontId="20" numFmtId="0" xfId="0" applyAlignment="1" applyBorder="1" applyFont="1">
      <alignment horizontal="left" readingOrder="0" shrinkToFit="0" vertical="center" wrapText="0"/>
    </xf>
    <xf borderId="5" fillId="3" fontId="5" numFmtId="0" xfId="0" applyAlignment="1" applyBorder="1" applyFont="1">
      <alignment horizontal="left" readingOrder="0" shrinkToFit="0" vertical="center" wrapText="0"/>
    </xf>
    <xf borderId="5" fillId="3" fontId="5" numFmtId="1" xfId="0" applyAlignment="1" applyBorder="1" applyFont="1" applyNumberFormat="1">
      <alignment shrinkToFit="0" vertical="bottom" wrapText="0"/>
    </xf>
    <xf borderId="5" fillId="3" fontId="5" numFmtId="1" xfId="0" applyAlignment="1" applyBorder="1" applyFont="1" applyNumberFormat="1">
      <alignment readingOrder="0" shrinkToFit="0" vertical="bottom" wrapText="0"/>
    </xf>
    <xf borderId="5" fillId="3" fontId="5" numFmtId="0" xfId="0" applyAlignment="1" applyBorder="1" applyFont="1">
      <alignment horizontal="left" readingOrder="0" shrinkToFit="0" vertical="bottom" wrapText="0"/>
    </xf>
    <xf borderId="5" fillId="3" fontId="21" numFmtId="0" xfId="0" applyAlignment="1" applyBorder="1" applyFont="1">
      <alignment horizontal="left" readingOrder="0" shrinkToFit="0" vertical="bottom" wrapText="0"/>
    </xf>
    <xf borderId="5" fillId="3" fontId="5" numFmtId="0" xfId="0" applyAlignment="1" applyBorder="1" applyFont="1">
      <alignment horizontal="left" shrinkToFit="0" vertical="bottom" wrapText="0"/>
    </xf>
    <xf borderId="5" fillId="3" fontId="22" numFmtId="1" xfId="0" applyAlignment="1" applyBorder="1" applyFont="1" applyNumberFormat="1">
      <alignment readingOrder="0" vertical="center"/>
    </xf>
    <xf borderId="30" fillId="3" fontId="5" numFmtId="1" xfId="0" applyAlignment="1" applyBorder="1" applyFont="1" applyNumberFormat="1">
      <alignment shrinkToFit="0" vertical="bottom" wrapText="0"/>
    </xf>
    <xf borderId="30" fillId="3" fontId="5" numFmtId="0" xfId="0" applyAlignment="1" applyBorder="1" applyFont="1">
      <alignment horizontal="left" shrinkToFit="0" vertical="bottom" wrapText="0"/>
    </xf>
    <xf borderId="30" fillId="3" fontId="5" numFmtId="0" xfId="0" applyAlignment="1" applyBorder="1" applyFont="1">
      <alignment horizontal="left" shrinkToFit="0" vertical="bottom" wrapText="1"/>
    </xf>
    <xf borderId="30" fillId="3" fontId="5" numFmtId="0" xfId="0" applyAlignment="1" applyBorder="1" applyFont="1">
      <alignment shrinkToFit="0" vertical="bottom" wrapText="0"/>
    </xf>
    <xf borderId="31" fillId="0" fontId="23" numFmtId="0" xfId="0" applyAlignment="1" applyBorder="1" applyFont="1">
      <alignment shrinkToFit="0" vertical="bottom" wrapText="0"/>
    </xf>
    <xf borderId="31" fillId="0" fontId="24" numFmtId="0" xfId="0" applyAlignment="1" applyBorder="1" applyFont="1">
      <alignment horizontal="left" shrinkToFit="0" vertical="bottom" wrapText="0"/>
    </xf>
    <xf borderId="0" fillId="0" fontId="23" numFmtId="0" xfId="0" applyAlignment="1" applyFont="1">
      <alignment shrinkToFit="0" vertical="bottom" wrapText="0"/>
    </xf>
    <xf borderId="0" fillId="0" fontId="23" numFmtId="0" xfId="0" applyAlignment="1" applyFont="1">
      <alignment horizontal="right" shrinkToFit="0" vertical="bottom" wrapText="0"/>
    </xf>
    <xf borderId="32" fillId="3" fontId="24" numFmtId="0" xfId="0" applyAlignment="1" applyBorder="1" applyFont="1">
      <alignment horizontal="left" shrinkToFit="0" vertical="bottom" wrapText="1"/>
    </xf>
    <xf borderId="33" fillId="0" fontId="12" numFmtId="0" xfId="0" applyAlignment="1" applyBorder="1" applyFont="1">
      <alignment vertical="center"/>
    </xf>
    <xf borderId="34" fillId="3" fontId="25" numFmtId="49" xfId="0" applyAlignment="1" applyBorder="1" applyFont="1" applyNumberFormat="1">
      <alignment horizontal="left" shrinkToFit="0" vertical="bottom" wrapText="1"/>
    </xf>
    <xf borderId="35" fillId="0" fontId="12" numFmtId="0" xfId="0" applyAlignment="1" applyBorder="1" applyFont="1">
      <alignment vertical="center"/>
    </xf>
    <xf borderId="36" fillId="0" fontId="12" numFmtId="0" xfId="0" applyAlignment="1" applyBorder="1" applyFont="1">
      <alignment vertical="center"/>
    </xf>
    <xf borderId="37" fillId="3" fontId="24" numFmtId="49" xfId="0" applyAlignment="1" applyBorder="1" applyFont="1" applyNumberFormat="1">
      <alignment horizontal="left" shrinkToFit="0" vertical="bottom" wrapText="1"/>
    </xf>
    <xf borderId="38" fillId="0" fontId="12" numFmtId="0" xfId="0" applyAlignment="1" applyBorder="1" applyFont="1">
      <alignment vertical="center"/>
    </xf>
    <xf borderId="39" fillId="0" fontId="12" numFmtId="0" xfId="0" applyAlignment="1" applyBorder="1" applyFont="1">
      <alignment vertical="center"/>
    </xf>
    <xf borderId="34" fillId="3" fontId="23" numFmtId="49" xfId="0" applyAlignment="1" applyBorder="1" applyFont="1" applyNumberFormat="1">
      <alignment horizontal="center" shrinkToFit="0" vertical="bottom" wrapText="1"/>
    </xf>
    <xf borderId="40" fillId="0" fontId="12" numFmtId="0" xfId="0" applyAlignment="1" applyBorder="1" applyFont="1">
      <alignment vertical="center"/>
    </xf>
    <xf borderId="0" fillId="0" fontId="23" numFmtId="49" xfId="0" applyAlignment="1" applyFont="1" applyNumberFormat="1">
      <alignment shrinkToFit="0" vertical="bottom" wrapText="0"/>
    </xf>
    <xf borderId="41" fillId="3" fontId="24" numFmtId="0" xfId="0" applyAlignment="1" applyBorder="1" applyFont="1">
      <alignment horizontal="left" shrinkToFit="0" vertical="bottom" wrapText="1"/>
    </xf>
    <xf borderId="42" fillId="3" fontId="25" numFmtId="0" xfId="0" applyAlignment="1" applyBorder="1" applyFont="1">
      <alignment horizontal="left" readingOrder="0" shrinkToFit="0" vertical="bottom" wrapText="1"/>
    </xf>
    <xf borderId="43" fillId="0" fontId="12" numFmtId="0" xfId="0" applyAlignment="1" applyBorder="1" applyFont="1">
      <alignment vertical="center"/>
    </xf>
    <xf borderId="44" fillId="0" fontId="12" numFmtId="0" xfId="0" applyAlignment="1" applyBorder="1" applyFont="1">
      <alignment vertical="center"/>
    </xf>
    <xf borderId="2" fillId="3" fontId="24" numFmtId="0" xfId="0" applyAlignment="1" applyBorder="1" applyFont="1">
      <alignment horizontal="left" readingOrder="0" shrinkToFit="0" vertical="bottom" wrapText="1"/>
    </xf>
    <xf borderId="45" fillId="3" fontId="25" numFmtId="0" xfId="0" applyAlignment="1" applyBorder="1" applyFont="1">
      <alignment horizontal="center" readingOrder="0" shrinkToFit="0" vertical="bottom" wrapText="1"/>
    </xf>
    <xf borderId="46" fillId="0" fontId="12" numFmtId="0" xfId="0" applyAlignment="1" applyBorder="1" applyFont="1">
      <alignment vertical="center"/>
    </xf>
    <xf borderId="2" fillId="3" fontId="25" numFmtId="0" xfId="0" applyAlignment="1" applyBorder="1" applyFont="1">
      <alignment horizontal="center" readingOrder="0" shrinkToFit="0" vertical="bottom" wrapText="1"/>
    </xf>
    <xf borderId="25" fillId="3" fontId="25" numFmtId="0" xfId="0" applyAlignment="1" applyBorder="1" applyFont="1">
      <alignment horizontal="left" shrinkToFit="0" vertical="bottom" wrapText="1"/>
    </xf>
    <xf borderId="2" fillId="3" fontId="24" numFmtId="0" xfId="0" applyAlignment="1" applyBorder="1" applyFont="1">
      <alignment horizontal="left" shrinkToFit="0" vertical="bottom" wrapText="1"/>
    </xf>
    <xf borderId="2" fillId="3" fontId="23" numFmtId="0" xfId="0" applyAlignment="1" applyBorder="1" applyFont="1">
      <alignment horizontal="center" shrinkToFit="0" vertical="bottom" wrapText="1"/>
    </xf>
    <xf borderId="47" fillId="0" fontId="12" numFmtId="0" xfId="0" applyAlignment="1" applyBorder="1" applyFont="1">
      <alignment vertical="center"/>
    </xf>
    <xf borderId="2" fillId="3" fontId="25" numFmtId="0" xfId="0" applyAlignment="1" applyBorder="1" applyFont="1">
      <alignment horizontal="left" readingOrder="0" shrinkToFit="0" vertical="bottom" wrapText="1"/>
    </xf>
    <xf borderId="41" fillId="3" fontId="24" numFmtId="0" xfId="0" applyAlignment="1" applyBorder="1" applyFont="1">
      <alignment horizontal="center" shrinkToFit="0" vertical="center" wrapText="0"/>
    </xf>
    <xf borderId="2" fillId="3" fontId="24" numFmtId="0" xfId="0" applyAlignment="1" applyBorder="1" applyFont="1">
      <alignment horizontal="center" shrinkToFit="0" vertical="center" wrapText="1"/>
    </xf>
    <xf borderId="48" fillId="3" fontId="24" numFmtId="0" xfId="0" applyAlignment="1" applyBorder="1" applyFont="1">
      <alignment horizontal="center" shrinkToFit="0" vertical="center" wrapText="1"/>
    </xf>
    <xf borderId="49" fillId="3" fontId="23" numFmtId="0" xfId="0" applyAlignment="1" applyBorder="1" applyFont="1">
      <alignment horizontal="center" shrinkToFit="0" vertical="center" wrapText="0"/>
    </xf>
    <xf borderId="50" fillId="0" fontId="12" numFmtId="0" xfId="0" applyAlignment="1" applyBorder="1" applyFont="1">
      <alignment vertical="center"/>
    </xf>
    <xf borderId="51" fillId="3" fontId="23" numFmtId="0" xfId="0" applyAlignment="1" applyBorder="1" applyFont="1">
      <alignment horizontal="center" shrinkToFit="0" vertical="center" wrapText="0"/>
    </xf>
    <xf borderId="52" fillId="0" fontId="12" numFmtId="0" xfId="0" applyAlignment="1" applyBorder="1" applyFont="1">
      <alignment vertical="center"/>
    </xf>
    <xf borderId="53" fillId="3" fontId="23" numFmtId="0" xfId="0" applyAlignment="1" applyBorder="1" applyFont="1">
      <alignment horizontal="center" shrinkToFit="0" vertical="center" wrapText="0"/>
    </xf>
    <xf borderId="54" fillId="0" fontId="12" numFmtId="0" xfId="0" applyAlignment="1" applyBorder="1" applyFont="1">
      <alignment vertical="center"/>
    </xf>
    <xf borderId="55" fillId="0" fontId="23" numFmtId="0" xfId="0" applyAlignment="1" applyBorder="1" applyFont="1">
      <alignment shrinkToFit="0" vertical="bottom" wrapText="0"/>
    </xf>
    <xf borderId="0" fillId="0" fontId="24" numFmtId="0" xfId="0" applyAlignment="1" applyFont="1">
      <alignment horizontal="left" shrinkToFit="0" vertical="bottom" wrapText="0"/>
    </xf>
    <xf borderId="56" fillId="4" fontId="15" numFmtId="166" xfId="0" applyAlignment="1" applyBorder="1" applyFont="1" applyNumberFormat="1">
      <alignment horizontal="center" shrinkToFit="0" vertical="center" wrapText="0"/>
    </xf>
    <xf borderId="57" fillId="4" fontId="26" numFmtId="0" xfId="0" applyAlignment="1" applyBorder="1" applyFont="1">
      <alignment horizontal="left" shrinkToFit="0" vertical="bottom" wrapText="0"/>
    </xf>
    <xf borderId="57" fillId="4" fontId="27" numFmtId="0" xfId="0" applyAlignment="1" applyBorder="1" applyFont="1">
      <alignment shrinkToFit="0" vertical="bottom" wrapText="0"/>
    </xf>
    <xf borderId="57" fillId="4" fontId="27" numFmtId="0" xfId="0" applyAlignment="1" applyBorder="1" applyFont="1">
      <alignment horizontal="right" shrinkToFit="0" vertical="bottom" wrapText="0"/>
    </xf>
    <xf borderId="57" fillId="4" fontId="26" numFmtId="0" xfId="0" applyAlignment="1" applyBorder="1" applyFont="1">
      <alignment shrinkToFit="0" textRotation="180" vertical="top" wrapText="0"/>
    </xf>
    <xf borderId="0" fillId="0" fontId="24" numFmtId="0" xfId="0" applyAlignment="1" applyFont="1">
      <alignment shrinkToFit="0" vertical="bottom" wrapText="0"/>
    </xf>
    <xf borderId="58" fillId="4" fontId="26" numFmtId="0" xfId="0" applyAlignment="1" applyBorder="1" applyFont="1">
      <alignment shrinkToFit="0" vertical="center" wrapText="0"/>
    </xf>
    <xf borderId="59" fillId="3" fontId="24" numFmtId="0" xfId="0" applyAlignment="1" applyBorder="1" applyFont="1">
      <alignment horizontal="left" shrinkToFit="0" vertical="top" wrapText="0"/>
    </xf>
    <xf borderId="60" fillId="3" fontId="23" numFmtId="0" xfId="0" applyAlignment="1" applyBorder="1" applyFont="1">
      <alignment horizontal="center" shrinkToFit="0" vertical="top" wrapText="0"/>
    </xf>
    <xf borderId="61" fillId="3" fontId="23" numFmtId="0" xfId="0" applyAlignment="1" applyBorder="1" applyFont="1">
      <alignment horizontal="right" shrinkToFit="0" vertical="top" wrapText="0"/>
    </xf>
    <xf borderId="1" fillId="6" fontId="25" numFmtId="0" xfId="0" applyAlignment="1" applyBorder="1" applyFill="1" applyFont="1">
      <alignment horizontal="right" shrinkToFit="0" vertical="bottom" wrapText="0"/>
    </xf>
    <xf borderId="10" fillId="0" fontId="3" numFmtId="0" xfId="0" applyAlignment="1" applyBorder="1" applyFont="1">
      <alignment horizontal="center" readingOrder="0" shrinkToFit="0" vertical="bottom" wrapText="0"/>
    </xf>
    <xf borderId="10" fillId="0" fontId="3" numFmtId="0" xfId="0" applyAlignment="1" applyBorder="1" applyFont="1">
      <alignment horizontal="center" shrinkToFit="0" vertical="bottom" wrapText="0"/>
    </xf>
    <xf borderId="62" fillId="4" fontId="26" numFmtId="0" xfId="0" applyAlignment="1" applyBorder="1" applyFont="1">
      <alignment shrinkToFit="0" vertical="center" wrapText="0"/>
    </xf>
    <xf borderId="24" fillId="3" fontId="24" numFmtId="0" xfId="0" applyAlignment="1" applyBorder="1" applyFont="1">
      <alignment horizontal="left" shrinkToFit="0" vertical="top" wrapText="0"/>
    </xf>
    <xf borderId="25" fillId="3" fontId="23" numFmtId="0" xfId="0" applyAlignment="1" applyBorder="1" applyFont="1">
      <alignment horizontal="center" shrinkToFit="0" vertical="top" wrapText="0"/>
    </xf>
    <xf borderId="26" fillId="3" fontId="23" numFmtId="0" xfId="0" applyAlignment="1" applyBorder="1" applyFont="1">
      <alignment horizontal="right" shrinkToFit="0" vertical="top" wrapText="0"/>
    </xf>
    <xf borderId="5" fillId="0" fontId="28" numFmtId="0" xfId="0" applyAlignment="1" applyBorder="1" applyFont="1">
      <alignment horizontal="center" readingOrder="0" shrinkToFit="0" vertical="bottom" wrapText="0"/>
    </xf>
    <xf borderId="24" fillId="3" fontId="24" numFmtId="0" xfId="0" applyAlignment="1" applyBorder="1" applyFont="1">
      <alignment horizontal="left" readingOrder="0" shrinkToFit="0" vertical="top" wrapText="0"/>
    </xf>
    <xf borderId="1" fillId="6" fontId="23" numFmtId="0" xfId="0" applyAlignment="1" applyBorder="1" applyFont="1">
      <alignment horizontal="right" shrinkToFit="0" vertical="bottom" wrapText="0"/>
    </xf>
    <xf borderId="5" fillId="0" fontId="28" numFmtId="0" xfId="0" applyAlignment="1" applyBorder="1" applyFont="1">
      <alignment horizontal="center" shrinkToFit="0" vertical="bottom" wrapText="0"/>
    </xf>
    <xf borderId="26" fillId="3" fontId="23" numFmtId="0" xfId="0" applyAlignment="1" applyBorder="1" applyFont="1">
      <alignment horizontal="right" readingOrder="0" shrinkToFit="0" vertical="top" wrapText="0"/>
    </xf>
    <xf borderId="0" fillId="0" fontId="24" numFmtId="0" xfId="0" applyAlignment="1" applyFont="1">
      <alignment horizontal="center" shrinkToFit="0" vertical="bottom" wrapText="0"/>
    </xf>
    <xf borderId="0" fillId="0" fontId="23" numFmtId="0" xfId="0" applyAlignment="1" applyFont="1">
      <alignment horizontal="right" readingOrder="0" shrinkToFit="0" vertical="bottom" wrapText="0"/>
    </xf>
    <xf borderId="58" fillId="4" fontId="26" numFmtId="0" xfId="0" applyAlignment="1" applyBorder="1" applyFont="1">
      <alignment shrinkToFit="0" vertical="top" wrapText="0"/>
    </xf>
    <xf borderId="59" fillId="3" fontId="24" numFmtId="0" xfId="0" applyAlignment="1" applyBorder="1" applyFont="1">
      <alignment readingOrder="0" shrinkToFit="0" vertical="bottom" wrapText="0"/>
    </xf>
    <xf borderId="60" fillId="3" fontId="24" numFmtId="0" xfId="0" applyAlignment="1" applyBorder="1" applyFont="1">
      <alignment shrinkToFit="0" vertical="bottom" wrapText="0"/>
    </xf>
    <xf borderId="61" fillId="3" fontId="23" numFmtId="0" xfId="0" applyAlignment="1" applyBorder="1" applyFont="1">
      <alignment horizontal="right" shrinkToFit="0" vertical="bottom" wrapText="0"/>
    </xf>
    <xf borderId="63" fillId="6" fontId="23" numFmtId="0" xfId="0" applyAlignment="1" applyBorder="1" applyFont="1">
      <alignment horizontal="left" shrinkToFit="0" vertical="bottom" wrapText="0"/>
    </xf>
    <xf borderId="10" fillId="0" fontId="28" numFmtId="0" xfId="0" applyAlignment="1" applyBorder="1" applyFont="1">
      <alignment horizontal="center" shrinkToFit="0" vertical="bottom" wrapText="0"/>
    </xf>
    <xf borderId="62" fillId="4" fontId="26" numFmtId="0" xfId="0" applyAlignment="1" applyBorder="1" applyFont="1">
      <alignment shrinkToFit="0" vertical="top" wrapText="0"/>
    </xf>
    <xf borderId="24" fillId="3" fontId="24" numFmtId="0" xfId="0" applyAlignment="1" applyBorder="1" applyFont="1">
      <alignment shrinkToFit="0" vertical="bottom" wrapText="0"/>
    </xf>
    <xf borderId="25" fillId="3" fontId="23" numFmtId="0" xfId="0" applyAlignment="1" applyBorder="1" applyFont="1">
      <alignment shrinkToFit="0" vertical="bottom" wrapText="0"/>
    </xf>
    <xf borderId="26" fillId="3" fontId="23" numFmtId="0" xfId="0" applyAlignment="1" applyBorder="1" applyFont="1">
      <alignment horizontal="right" readingOrder="0" shrinkToFit="0" vertical="bottom" wrapText="0"/>
    </xf>
    <xf borderId="5" fillId="6" fontId="23" numFmtId="0" xfId="0" applyAlignment="1" applyBorder="1" applyFont="1">
      <alignment horizontal="left" shrinkToFit="0" vertical="bottom" wrapText="0"/>
    </xf>
    <xf borderId="25" fillId="3" fontId="6" numFmtId="0" xfId="0" applyAlignment="1" applyBorder="1" applyFont="1">
      <alignment shrinkToFit="0" vertical="bottom" wrapText="0"/>
    </xf>
    <xf borderId="5" fillId="6" fontId="23" numFmtId="0" xfId="0" applyAlignment="1" applyBorder="1" applyFont="1">
      <alignment shrinkToFit="0" vertical="bottom" wrapText="0"/>
    </xf>
    <xf borderId="26" fillId="3" fontId="23" numFmtId="0" xfId="0" applyAlignment="1" applyBorder="1" applyFont="1">
      <alignment horizontal="right" shrinkToFit="0" vertical="bottom" wrapText="0"/>
    </xf>
    <xf borderId="64" fillId="3" fontId="24" numFmtId="0" xfId="0" applyAlignment="1" applyBorder="1" applyFont="1">
      <alignment shrinkToFit="0" vertical="bottom" wrapText="0"/>
    </xf>
    <xf borderId="65" fillId="3" fontId="23" numFmtId="0" xfId="0" applyAlignment="1" applyBorder="1" applyFont="1">
      <alignment shrinkToFit="0" vertical="bottom" wrapText="0"/>
    </xf>
    <xf borderId="66" fillId="3" fontId="23" numFmtId="0" xfId="0" applyAlignment="1" applyBorder="1" applyFont="1">
      <alignment horizontal="right" readingOrder="0" shrinkToFit="0" vertical="bottom" wrapText="0"/>
    </xf>
    <xf borderId="67" fillId="6" fontId="23" numFmtId="0" xfId="0" applyAlignment="1" applyBorder="1" applyFont="1">
      <alignment horizontal="left" shrinkToFit="0" vertical="bottom" wrapText="0"/>
    </xf>
    <xf borderId="6" fillId="0" fontId="28" numFmtId="0" xfId="0" applyAlignment="1" applyBorder="1" applyFont="1">
      <alignment horizontal="center" shrinkToFit="0" vertical="bottom" wrapText="0"/>
    </xf>
    <xf borderId="6" fillId="0" fontId="28" numFmtId="0" xfId="0" applyAlignment="1" applyBorder="1" applyFont="1">
      <alignment horizontal="center" readingOrder="0" shrinkToFit="0" vertical="bottom" wrapText="0"/>
    </xf>
    <xf borderId="68" fillId="0" fontId="23" numFmtId="0" xfId="0" applyAlignment="1" applyBorder="1" applyFont="1">
      <alignment horizontal="left" shrinkToFit="0" vertical="bottom" wrapText="0"/>
    </xf>
    <xf borderId="69" fillId="0" fontId="12" numFmtId="0" xfId="0" applyAlignment="1" applyBorder="1" applyFont="1">
      <alignment vertical="center"/>
    </xf>
    <xf borderId="70" fillId="0" fontId="12" numFmtId="0" xfId="0" applyAlignment="1" applyBorder="1" applyFont="1">
      <alignment vertical="center"/>
    </xf>
    <xf borderId="71" fillId="0" fontId="23" numFmtId="0" xfId="0" applyAlignment="1" applyBorder="1" applyFont="1">
      <alignment horizontal="left" shrinkToFit="0" vertical="bottom" wrapText="0"/>
    </xf>
    <xf borderId="71" fillId="0" fontId="23" numFmtId="0" xfId="0" applyAlignment="1" applyBorder="1" applyFont="1">
      <alignment horizontal="center" readingOrder="0" shrinkToFit="0" vertical="bottom" wrapText="0"/>
    </xf>
    <xf borderId="2" fillId="0" fontId="23" numFmtId="0" xfId="0" applyAlignment="1" applyBorder="1" applyFont="1">
      <alignment horizontal="left" shrinkToFit="0" vertical="bottom" wrapText="0"/>
    </xf>
    <xf borderId="5" fillId="0" fontId="29" numFmtId="0" xfId="0" applyAlignment="1" applyBorder="1" applyFont="1">
      <alignment horizontal="left" shrinkToFit="0" vertical="bottom" wrapText="0"/>
    </xf>
    <xf borderId="5" fillId="0" fontId="23" numFmtId="0" xfId="0" applyAlignment="1" applyBorder="1" applyFont="1">
      <alignment horizontal="center" shrinkToFit="0" vertical="bottom" wrapText="0"/>
    </xf>
    <xf borderId="2" fillId="0" fontId="23" numFmtId="0" xfId="0" applyAlignment="1" applyBorder="1" applyFont="1">
      <alignment horizontal="left" shrinkToFit="0" vertical="top" wrapText="0"/>
    </xf>
    <xf borderId="5" fillId="0" fontId="23" numFmtId="0" xfId="0" applyAlignment="1" applyBorder="1" applyFont="1">
      <alignment shrinkToFit="0" vertical="bottom" wrapText="0"/>
    </xf>
    <xf borderId="5" fillId="0" fontId="23" numFmtId="168" xfId="0" applyAlignment="1" applyBorder="1" applyFont="1" applyNumberFormat="1">
      <alignment readingOrder="0" shrinkToFit="0" textRotation="255" vertical="top" wrapText="0"/>
    </xf>
    <xf borderId="72" fillId="4" fontId="26" numFmtId="0" xfId="0" applyAlignment="1" applyBorder="1" applyFont="1">
      <alignment shrinkToFit="0" vertical="top" wrapText="0"/>
    </xf>
    <xf borderId="73" fillId="0" fontId="23" numFmtId="0" xfId="0" applyAlignment="1" applyBorder="1" applyFont="1">
      <alignment horizontal="left" shrinkToFit="0" vertical="top" wrapText="0"/>
    </xf>
    <xf borderId="74" fillId="0" fontId="12" numFmtId="0" xfId="0" applyAlignment="1" applyBorder="1" applyFont="1">
      <alignment vertical="center"/>
    </xf>
    <xf borderId="75" fillId="0" fontId="12" numFmtId="0" xfId="0" applyAlignment="1" applyBorder="1" applyFont="1">
      <alignment vertical="center"/>
    </xf>
    <xf borderId="76" fillId="0" fontId="23" numFmtId="0" xfId="0" applyAlignment="1" applyBorder="1" applyFont="1">
      <alignment shrinkToFit="0" vertical="bottom" wrapText="0"/>
    </xf>
    <xf borderId="76" fillId="0" fontId="23" numFmtId="0" xfId="0" applyAlignment="1" applyBorder="1" applyFont="1">
      <alignment shrinkToFit="0" textRotation="255" vertical="bottom" wrapText="0"/>
    </xf>
    <xf borderId="0" fillId="0" fontId="26" numFmtId="0" xfId="0" applyAlignment="1" applyFont="1">
      <alignment shrinkToFit="0" vertical="top" wrapText="0"/>
    </xf>
    <xf borderId="0" fillId="0" fontId="23" numFmtId="0" xfId="0" applyAlignment="1" applyFont="1">
      <alignment horizontal="center" shrinkToFit="0" vertical="bottom" wrapText="0"/>
    </xf>
    <xf borderId="77" fillId="0" fontId="23" numFmtId="0" xfId="0" applyAlignment="1" applyBorder="1" applyFont="1">
      <alignment shrinkToFit="0" vertical="bottom" wrapText="0"/>
    </xf>
    <xf borderId="34" fillId="3" fontId="24" numFmtId="49" xfId="0" applyAlignment="1" applyBorder="1" applyFont="1" applyNumberFormat="1">
      <alignment horizontal="left" shrinkToFit="0" vertical="bottom" wrapText="1"/>
    </xf>
    <xf borderId="78" fillId="3" fontId="24" numFmtId="0" xfId="0" applyAlignment="1" applyBorder="1" applyFont="1">
      <alignment horizontal="left" shrinkToFit="0" vertical="bottom" wrapText="1"/>
    </xf>
    <xf borderId="42" fillId="3" fontId="24" numFmtId="0" xfId="0" applyAlignment="1" applyBorder="1" applyFont="1">
      <alignment horizontal="left" shrinkToFit="0" vertical="bottom" wrapText="1"/>
    </xf>
    <xf borderId="45" fillId="3" fontId="25" numFmtId="0" xfId="0" applyAlignment="1" applyBorder="1" applyFont="1">
      <alignment horizontal="left" readingOrder="0" shrinkToFit="0" vertical="bottom" wrapText="1"/>
    </xf>
    <xf borderId="79" fillId="0" fontId="12" numFmtId="0" xfId="0" applyAlignment="1" applyBorder="1" applyFont="1">
      <alignment vertical="center"/>
    </xf>
    <xf borderId="60" fillId="3" fontId="25" numFmtId="0" xfId="0" applyAlignment="1" applyBorder="1" applyFont="1">
      <alignment shrinkToFit="0" vertical="bottom" wrapText="1"/>
    </xf>
    <xf borderId="80" fillId="3" fontId="25" numFmtId="0" xfId="0" applyAlignment="1" applyBorder="1" applyFont="1">
      <alignment shrinkToFit="0" vertical="bottom" wrapText="1"/>
    </xf>
    <xf borderId="81" fillId="4" fontId="27" numFmtId="0" xfId="0" applyAlignment="1" applyBorder="1" applyFont="1">
      <alignment shrinkToFit="0" vertical="bottom" wrapText="0"/>
    </xf>
    <xf borderId="82" fillId="4" fontId="26" numFmtId="0" xfId="0" applyAlignment="1" applyBorder="1" applyFont="1">
      <alignment horizontal="left" shrinkToFit="0" vertical="bottom" wrapText="0"/>
    </xf>
    <xf borderId="82" fillId="4" fontId="27" numFmtId="0" xfId="0" applyAlignment="1" applyBorder="1" applyFont="1">
      <alignment shrinkToFit="0" vertical="bottom" wrapText="0"/>
    </xf>
    <xf borderId="82" fillId="4" fontId="27" numFmtId="0" xfId="0" applyAlignment="1" applyBorder="1" applyFont="1">
      <alignment horizontal="right" shrinkToFit="0" vertical="bottom" wrapText="0"/>
    </xf>
    <xf borderId="82" fillId="4" fontId="26" numFmtId="0" xfId="0" applyAlignment="1" applyBorder="1" applyFont="1">
      <alignment shrinkToFit="0" textRotation="180" vertical="top" wrapText="0"/>
    </xf>
    <xf borderId="65" fillId="6" fontId="25" numFmtId="0" xfId="0" applyAlignment="1" applyBorder="1" applyFont="1">
      <alignment horizontal="right" shrinkToFit="0" vertical="bottom" wrapText="0"/>
    </xf>
    <xf borderId="0" fillId="0" fontId="30" numFmtId="0" xfId="0" applyAlignment="1" applyFont="1">
      <alignment horizontal="center" shrinkToFit="0" vertical="bottom" wrapText="0"/>
    </xf>
    <xf borderId="25" fillId="3" fontId="31" numFmtId="0" xfId="0" applyAlignment="1" applyBorder="1" applyFont="1">
      <alignment shrinkToFit="0" vertical="bottom" wrapText="0"/>
    </xf>
    <xf borderId="71" fillId="0" fontId="32" numFmtId="0" xfId="0" applyAlignment="1" applyBorder="1" applyFont="1">
      <alignment horizontal="center" shrinkToFit="0" vertical="bottom" wrapText="0"/>
    </xf>
    <xf borderId="71" fillId="0" fontId="32" numFmtId="0" xfId="0" applyAlignment="1" applyBorder="1" applyFont="1">
      <alignment horizontal="center" readingOrder="0" shrinkToFit="0" vertical="bottom" wrapText="0"/>
    </xf>
    <xf borderId="5" fillId="0" fontId="32" numFmtId="0" xfId="0" applyAlignment="1" applyBorder="1" applyFont="1">
      <alignment horizontal="center" shrinkToFit="0" vertical="bottom" wrapText="0"/>
    </xf>
    <xf borderId="2" fillId="3" fontId="23" numFmtId="0" xfId="0" applyAlignment="1" applyBorder="1" applyFont="1">
      <alignment horizontal="center" readingOrder="0" shrinkToFit="0" vertical="bottom" wrapText="1"/>
    </xf>
    <xf borderId="82" fillId="4" fontId="26" numFmtId="0" xfId="0" applyAlignment="1" applyBorder="1" applyFont="1">
      <alignment readingOrder="0" shrinkToFit="0" textRotation="180" vertical="top" wrapText="0"/>
    </xf>
    <xf borderId="34" fillId="3" fontId="24" numFmtId="1" xfId="0" applyAlignment="1" applyBorder="1" applyFont="1" applyNumberFormat="1">
      <alignment horizontal="left" shrinkToFit="0" vertical="bottom" wrapText="1"/>
    </xf>
    <xf borderId="26" fillId="3" fontId="23" numFmtId="169" xfId="0" applyAlignment="1" applyBorder="1" applyFont="1" applyNumberFormat="1">
      <alignment horizontal="right" readingOrder="0" shrinkToFit="0" vertical="top" wrapText="0"/>
    </xf>
    <xf borderId="83" fillId="4" fontId="26" numFmtId="0" xfId="0" applyAlignment="1" applyBorder="1" applyFont="1">
      <alignment shrinkToFit="0" vertical="center" wrapText="0"/>
    </xf>
    <xf borderId="84" fillId="3" fontId="24" numFmtId="0" xfId="0" applyAlignment="1" applyBorder="1" applyFont="1">
      <alignment horizontal="left" shrinkToFit="0" vertical="top" wrapText="0"/>
    </xf>
    <xf borderId="85" fillId="3" fontId="23" numFmtId="0" xfId="0" applyAlignment="1" applyBorder="1" applyFont="1">
      <alignment horizontal="center" shrinkToFit="0" vertical="top" wrapText="0"/>
    </xf>
    <xf borderId="86" fillId="3" fontId="23" numFmtId="0" xfId="0" applyAlignment="1" applyBorder="1" applyFont="1">
      <alignment horizontal="right" readingOrder="0" shrinkToFit="0" vertical="top" wrapText="0"/>
    </xf>
    <xf borderId="87" fillId="6" fontId="23" numFmtId="0" xfId="0" applyAlignment="1" applyBorder="1" applyFont="1">
      <alignment horizontal="right" shrinkToFit="0" vertical="bottom" wrapText="0"/>
    </xf>
    <xf borderId="10" fillId="0" fontId="28" numFmtId="0" xfId="0" applyAlignment="1" applyBorder="1" applyFont="1">
      <alignment horizontal="center" readingOrder="0" shrinkToFit="0" vertical="bottom" wrapText="0"/>
    </xf>
    <xf borderId="34" fillId="3" fontId="24" numFmtId="0" xfId="0" applyAlignment="1" applyBorder="1" applyFont="1">
      <alignment horizontal="left" shrinkToFit="0" vertical="bottom" wrapText="1"/>
    </xf>
    <xf borderId="83" fillId="4" fontId="26" numFmtId="0" xfId="0" applyAlignment="1" applyBorder="1" applyFont="1">
      <alignment shrinkToFit="0" vertical="top" wrapText="0"/>
    </xf>
    <xf borderId="84" fillId="3" fontId="24" numFmtId="0" xfId="0" applyAlignment="1" applyBorder="1" applyFont="1">
      <alignment readingOrder="0" shrinkToFit="0" vertical="bottom" wrapText="0"/>
    </xf>
    <xf borderId="85" fillId="3" fontId="24" numFmtId="0" xfId="0" applyAlignment="1" applyBorder="1" applyFont="1">
      <alignment shrinkToFit="0" vertical="bottom" wrapText="0"/>
    </xf>
    <xf borderId="86" fillId="3" fontId="23" numFmtId="0" xfId="0" applyAlignment="1" applyBorder="1" applyFont="1">
      <alignment horizontal="right" readingOrder="0" shrinkToFit="0" vertical="bottom" wrapText="0"/>
    </xf>
    <xf borderId="87" fillId="6" fontId="23" numFmtId="0" xfId="0" applyAlignment="1" applyBorder="1" applyFont="1">
      <alignment horizontal="left" shrinkToFit="0" vertical="bottom" wrapText="0"/>
    </xf>
    <xf borderId="86" fillId="3" fontId="23" numFmtId="0" xfId="0" applyAlignment="1" applyBorder="1" applyFont="1">
      <alignment horizontal="right" shrinkToFit="0" vertical="bottom" wrapText="0"/>
    </xf>
    <xf borderId="60" fillId="3" fontId="25" numFmtId="0" xfId="0" applyAlignment="1" applyBorder="1" applyFont="1">
      <alignment horizontal="left" readingOrder="0" shrinkToFit="0" vertical="bottom" wrapText="1"/>
    </xf>
    <xf borderId="3" fillId="3" fontId="24" numFmtId="0" xfId="0" applyAlignment="1" applyBorder="1" applyFont="1">
      <alignment horizontal="center" shrinkToFit="0" vertical="center" wrapText="1"/>
    </xf>
    <xf borderId="0" fillId="0" fontId="23" numFmtId="168" xfId="0" applyAlignment="1" applyFont="1" applyNumberFormat="1">
      <alignment readingOrder="0" shrinkToFit="0" textRotation="255" vertical="top" wrapText="0"/>
    </xf>
    <xf borderId="0" fillId="0" fontId="23" numFmtId="0" xfId="0" applyAlignment="1" applyFont="1">
      <alignment shrinkToFit="0" textRotation="255" vertical="bottom" wrapText="0"/>
    </xf>
    <xf borderId="84" fillId="3" fontId="24" numFmtId="0" xfId="0" applyAlignment="1" applyBorder="1" applyFont="1">
      <alignment shrinkToFit="0" vertical="bottom" wrapText="0"/>
    </xf>
    <xf borderId="62" fillId="4" fontId="33" numFmtId="0" xfId="0" applyAlignment="1" applyBorder="1" applyFont="1">
      <alignment vertical="center"/>
    </xf>
    <xf borderId="23" fillId="3" fontId="24" numFmtId="0" xfId="0" applyAlignment="1" applyBorder="1" applyFont="1">
      <alignment readingOrder="0" vertical="top"/>
    </xf>
    <xf borderId="23" fillId="3" fontId="33" numFmtId="0" xfId="0" applyAlignment="1" applyBorder="1" applyFont="1">
      <alignment vertical="top"/>
    </xf>
    <xf borderId="4" fillId="3" fontId="33" numFmtId="0" xfId="0" applyAlignment="1" applyBorder="1" applyFont="1">
      <alignment vertical="top"/>
    </xf>
    <xf borderId="88" fillId="6" fontId="33" numFmtId="0" xfId="0" applyAlignment="1" applyBorder="1" applyFont="1">
      <alignment vertical="bottom"/>
    </xf>
    <xf borderId="4" fillId="0" fontId="33" numFmtId="0" xfId="0" applyAlignment="1" applyBorder="1" applyFont="1">
      <alignment vertical="bottom"/>
    </xf>
    <xf borderId="4" fillId="0" fontId="33" numFmtId="0" xfId="0" applyAlignment="1" applyBorder="1" applyFont="1">
      <alignment vertical="bottom"/>
    </xf>
    <xf borderId="0" fillId="0" fontId="33" numFmtId="0" xfId="0" applyAlignment="1" applyFont="1">
      <alignment vertical="center"/>
    </xf>
    <xf borderId="83" fillId="4" fontId="33" numFmtId="0" xfId="0" applyAlignment="1" applyBorder="1" applyFont="1">
      <alignment vertical="center"/>
    </xf>
    <xf borderId="89" fillId="3" fontId="33" numFmtId="0" xfId="0" applyAlignment="1" applyBorder="1" applyFont="1">
      <alignment vertical="top"/>
    </xf>
    <xf borderId="13" fillId="3" fontId="23" numFmtId="0" xfId="0" applyAlignment="1" applyBorder="1" applyFont="1">
      <alignment horizontal="right" readingOrder="0" vertical="top"/>
    </xf>
    <xf borderId="90" fillId="6" fontId="33" numFmtId="0" xfId="0" applyAlignment="1" applyBorder="1" applyFont="1">
      <alignment vertical="bottom"/>
    </xf>
    <xf borderId="13" fillId="0" fontId="28" numFmtId="0" xfId="0" applyAlignment="1" applyBorder="1" applyFont="1">
      <alignment horizontal="center" vertical="bottom"/>
    </xf>
    <xf borderId="13" fillId="0" fontId="28" numFmtId="0" xfId="0" applyAlignment="1" applyBorder="1" applyFont="1">
      <alignment horizontal="center" vertical="bottom"/>
    </xf>
    <xf borderId="13" fillId="0" fontId="28" numFmtId="0" xfId="0" applyAlignment="1" applyBorder="1" applyFont="1">
      <alignment horizontal="center" readingOrder="0" vertical="bottom"/>
    </xf>
    <xf borderId="13" fillId="3" fontId="23" numFmtId="0" xfId="0" applyAlignment="1" applyBorder="1" applyFont="1">
      <alignment horizontal="right" vertical="top"/>
    </xf>
    <xf borderId="13" fillId="0" fontId="33" numFmtId="0" xfId="0" applyAlignment="1" applyBorder="1" applyFont="1">
      <alignment vertical="bottom"/>
    </xf>
    <xf borderId="13" fillId="0" fontId="33" numFmtId="0" xfId="0" applyAlignment="1" applyBorder="1" applyFont="1">
      <alignment readingOrder="0" vertical="bottom"/>
    </xf>
    <xf borderId="61" fillId="3" fontId="23" numFmtId="0" xfId="0" applyAlignment="1" applyBorder="1" applyFont="1">
      <alignment horizontal="right" readingOrder="0" shrinkToFit="0" vertical="bottom" wrapText="0"/>
    </xf>
    <xf borderId="4" fillId="0" fontId="34" numFmtId="0" xfId="0" applyAlignment="1" applyBorder="1" applyFont="1">
      <alignment horizontal="center" vertical="bottom"/>
    </xf>
    <xf borderId="4" fillId="0" fontId="34" numFmtId="0" xfId="0" applyAlignment="1" applyBorder="1" applyFont="1">
      <alignment horizontal="center" vertical="bottom"/>
    </xf>
    <xf borderId="13" fillId="0" fontId="34" numFmtId="0" xfId="0" applyAlignment="1" applyBorder="1" applyFont="1">
      <alignment horizontal="center" vertical="bottom"/>
    </xf>
    <xf borderId="13" fillId="0" fontId="34" numFmtId="0" xfId="0" applyAlignment="1" applyBorder="1" applyFont="1">
      <alignment horizontal="center" readingOrder="0" vertical="bottom"/>
    </xf>
    <xf borderId="84" fillId="3" fontId="24" numFmtId="0" xfId="0" applyAlignment="1" applyBorder="1" applyFont="1">
      <alignment horizontal="left" readingOrder="0" shrinkToFit="0" vertical="top" wrapText="0"/>
    </xf>
    <xf borderId="86" fillId="3" fontId="23" numFmtId="0" xfId="0" applyAlignment="1" applyBorder="1" applyFont="1">
      <alignment horizontal="right" shrinkToFit="0" vertical="top" wrapText="0"/>
    </xf>
    <xf borderId="85" fillId="3" fontId="23" numFmtId="0" xfId="0" applyAlignment="1" applyBorder="1" applyFont="1">
      <alignment horizontal="left" readingOrder="0" shrinkToFit="0" vertical="top" wrapText="1"/>
    </xf>
    <xf borderId="85" fillId="3" fontId="23" numFmtId="0" xfId="0" applyAlignment="1" applyBorder="1" applyFont="1">
      <alignment horizontal="center" readingOrder="0" shrinkToFit="0" vertical="top" wrapText="1"/>
    </xf>
    <xf borderId="91" fillId="3" fontId="11" numFmtId="0" xfId="0" applyAlignment="1" applyBorder="1" applyFont="1">
      <alignment horizontal="center" shrinkToFit="0" vertical="bottom" wrapText="0"/>
    </xf>
    <xf borderId="92" fillId="0" fontId="12" numFmtId="0" xfId="0" applyAlignment="1" applyBorder="1" applyFont="1">
      <alignment vertical="center"/>
    </xf>
    <xf borderId="93" fillId="0" fontId="12" numFmtId="0" xfId="0" applyAlignment="1" applyBorder="1" applyFont="1">
      <alignment vertical="center"/>
    </xf>
    <xf borderId="1" fillId="3" fontId="9" numFmtId="0" xfId="0" applyAlignment="1" applyBorder="1" applyFont="1">
      <alignment shrinkToFit="0" vertical="bottom" wrapText="0"/>
    </xf>
    <xf borderId="1" fillId="3" fontId="5" numFmtId="166" xfId="0" applyAlignment="1" applyBorder="1" applyFont="1" applyNumberFormat="1">
      <alignment shrinkToFit="0" vertical="bottom" wrapText="0"/>
    </xf>
    <xf borderId="5" fillId="3" fontId="9" numFmtId="0" xfId="0" applyAlignment="1" applyBorder="1" applyFont="1">
      <alignment horizontal="left" shrinkToFit="0" vertical="center" wrapText="0"/>
    </xf>
    <xf borderId="2" fillId="3" fontId="9" numFmtId="0" xfId="0" applyAlignment="1" applyBorder="1" applyFont="1">
      <alignment horizontal="left" shrinkToFit="0" vertical="bottom" wrapText="0"/>
    </xf>
    <xf borderId="2" fillId="3" fontId="9" numFmtId="0" xfId="0" applyAlignment="1" applyBorder="1" applyFont="1">
      <alignment horizontal="center" shrinkToFit="0" vertical="bottom" wrapText="0"/>
    </xf>
    <xf borderId="5" fillId="3" fontId="9" numFmtId="0" xfId="0" applyAlignment="1" applyBorder="1" applyFont="1">
      <alignment shrinkToFit="0" vertical="center" wrapText="0"/>
    </xf>
    <xf borderId="2" fillId="3" fontId="7" numFmtId="170" xfId="0" applyAlignment="1" applyBorder="1" applyFont="1" applyNumberFormat="1">
      <alignment horizontal="left" shrinkToFit="0" vertical="top" wrapText="0"/>
    </xf>
    <xf borderId="2" fillId="3" fontId="7" numFmtId="0" xfId="0" applyAlignment="1" applyBorder="1" applyFont="1">
      <alignment readingOrder="0" shrinkToFit="0" vertical="top" wrapText="0"/>
    </xf>
    <xf borderId="1" fillId="3" fontId="13" numFmtId="0" xfId="0" applyAlignment="1" applyBorder="1" applyFont="1">
      <alignment shrinkToFit="0" vertical="bottom" wrapText="0"/>
    </xf>
    <xf borderId="1" fillId="3" fontId="14" numFmtId="0" xfId="0" applyAlignment="1" applyBorder="1" applyFont="1">
      <alignment shrinkToFit="0" vertical="bottom" wrapText="0"/>
    </xf>
    <xf borderId="94" fillId="4" fontId="15" numFmtId="0" xfId="0" applyAlignment="1" applyBorder="1" applyFont="1">
      <alignment horizontal="center" shrinkToFit="0" vertical="bottom" wrapText="0"/>
    </xf>
    <xf borderId="18" fillId="4" fontId="15" numFmtId="0" xfId="0" applyAlignment="1" applyBorder="1" applyFont="1">
      <alignment horizontal="center" shrinkToFit="0" vertical="bottom" wrapText="0"/>
    </xf>
    <xf borderId="18" fillId="4" fontId="15" numFmtId="0" xfId="0" applyAlignment="1" applyBorder="1" applyFont="1">
      <alignment horizontal="center" shrinkToFit="0" vertical="bottom" wrapText="1"/>
    </xf>
    <xf borderId="95" fillId="4" fontId="15" numFmtId="0" xfId="0" applyAlignment="1" applyBorder="1" applyFont="1">
      <alignment horizontal="center" shrinkToFit="0" vertical="bottom" wrapText="0"/>
    </xf>
    <xf borderId="28" fillId="4" fontId="15" numFmtId="0" xfId="0" applyAlignment="1" applyBorder="1" applyFont="1">
      <alignment horizontal="center" shrinkToFit="0" vertical="bottom" wrapText="0"/>
    </xf>
    <xf borderId="19" fillId="4" fontId="15" numFmtId="0" xfId="0" applyAlignment="1" applyBorder="1" applyFont="1">
      <alignment horizontal="center" shrinkToFit="0" vertical="bottom" wrapText="1"/>
    </xf>
    <xf borderId="93" fillId="3" fontId="5" numFmtId="0" xfId="0" applyAlignment="1" applyBorder="1" applyFont="1">
      <alignment shrinkToFit="0" vertical="bottom" wrapText="0"/>
    </xf>
    <xf borderId="96" fillId="3" fontId="5" numFmtId="0" xfId="0" applyAlignment="1" applyBorder="1" applyFont="1">
      <alignment horizontal="center" shrinkToFit="0" vertical="bottom" wrapText="0"/>
    </xf>
    <xf borderId="97" fillId="3" fontId="35" numFmtId="49" xfId="0" applyAlignment="1" applyBorder="1" applyFont="1" applyNumberFormat="1">
      <alignment shrinkToFit="0" vertical="bottom" wrapText="0"/>
    </xf>
    <xf borderId="97" fillId="3" fontId="5" numFmtId="0" xfId="0" applyAlignment="1" applyBorder="1" applyFont="1">
      <alignment horizontal="center" shrinkToFit="0" vertical="bottom" wrapText="0"/>
    </xf>
    <xf borderId="98" fillId="3" fontId="5" numFmtId="0" xfId="0" applyAlignment="1" applyBorder="1" applyFont="1">
      <alignment horizontal="center" shrinkToFit="0" vertical="bottom" wrapText="0"/>
    </xf>
    <xf borderId="99" fillId="3" fontId="5" numFmtId="0" xfId="0" applyAlignment="1" applyBorder="1" applyFont="1">
      <alignment horizontal="center" shrinkToFit="0" vertical="bottom" wrapText="0"/>
    </xf>
    <xf borderId="100" fillId="3" fontId="5" numFmtId="0" xfId="0" applyAlignment="1" applyBorder="1" applyFont="1">
      <alignment horizontal="center" shrinkToFit="0" vertical="bottom" wrapText="0"/>
    </xf>
    <xf borderId="99" fillId="3" fontId="5" numFmtId="0" xfId="0" applyAlignment="1" applyBorder="1" applyFont="1">
      <alignment horizontal="center" readingOrder="0" shrinkToFit="0" vertical="bottom" wrapText="0"/>
    </xf>
    <xf borderId="0" fillId="3" fontId="36" numFmtId="0" xfId="0" applyAlignment="1" applyFont="1">
      <alignment horizontal="center" vertical="center"/>
    </xf>
    <xf borderId="101" fillId="3" fontId="5" numFmtId="0" xfId="0" applyAlignment="1" applyBorder="1" applyFont="1">
      <alignment horizontal="center" shrinkToFit="0" vertical="bottom" wrapText="0"/>
    </xf>
    <xf borderId="21" fillId="3" fontId="37" numFmtId="49" xfId="0" applyAlignment="1" applyBorder="1" applyFont="1" applyNumberFormat="1">
      <alignment shrinkToFit="0" vertical="bottom" wrapText="0"/>
    </xf>
    <xf borderId="21" fillId="3" fontId="5" numFmtId="0" xfId="0" applyAlignment="1" applyBorder="1" applyFont="1">
      <alignment horizontal="center" shrinkToFit="0" vertical="bottom" wrapText="0"/>
    </xf>
    <xf borderId="22" fillId="3" fontId="5" numFmtId="0" xfId="0" applyAlignment="1" applyBorder="1" applyFont="1">
      <alignment horizontal="center" shrinkToFit="0" vertical="bottom" wrapText="0"/>
    </xf>
    <xf borderId="102" fillId="4" fontId="38" numFmtId="0" xfId="0" applyAlignment="1" applyBorder="1" applyFont="1">
      <alignment horizontal="center" shrinkToFit="0" vertical="bottom" wrapText="0"/>
    </xf>
    <xf borderId="30" fillId="4" fontId="39" numFmtId="0" xfId="0" applyAlignment="1" applyBorder="1" applyFont="1">
      <alignment shrinkToFit="0" vertical="center" wrapText="0"/>
    </xf>
    <xf borderId="103" fillId="4" fontId="38" numFmtId="0" xfId="0" applyAlignment="1" applyBorder="1" applyFont="1">
      <alignment horizontal="center" shrinkToFit="0" vertical="bottom" wrapText="0"/>
    </xf>
    <xf borderId="104" fillId="3" fontId="5" numFmtId="0" xfId="0" applyAlignment="1" applyBorder="1" applyFont="1">
      <alignment horizontal="center" shrinkToFit="0" vertical="bottom" wrapText="0"/>
    </xf>
    <xf borderId="0" fillId="3" fontId="5" numFmtId="10" xfId="0" applyAlignment="1" applyFont="1" applyNumberFormat="1">
      <alignment horizontal="center" shrinkToFit="0" vertical="bottom" wrapText="0"/>
    </xf>
    <xf borderId="0" fillId="3" fontId="5" numFmtId="9" xfId="0" applyAlignment="1" applyFont="1" applyNumberFormat="1">
      <alignment horizontal="center" shrinkToFit="0" vertical="bottom" wrapText="0"/>
    </xf>
    <xf borderId="1" fillId="3" fontId="5" numFmtId="0" xfId="0" applyAlignment="1" applyBorder="1" applyFont="1">
      <alignment horizontal="center" shrinkToFit="0" vertical="bottom" wrapText="0"/>
    </xf>
    <xf borderId="1" fillId="3" fontId="5" numFmtId="10" xfId="0" applyAlignment="1" applyBorder="1" applyFont="1" applyNumberFormat="1">
      <alignment horizontal="center" shrinkToFit="0" vertical="bottom" wrapText="0"/>
    </xf>
    <xf borderId="1" fillId="3" fontId="5" numFmtId="9" xfId="0" applyAlignment="1" applyBorder="1" applyFont="1" applyNumberFormat="1">
      <alignment horizontal="center" shrinkToFit="0" vertical="bottom" wrapText="0"/>
    </xf>
    <xf borderId="1" fillId="3" fontId="9" numFmtId="0" xfId="0" applyAlignment="1" applyBorder="1" applyFont="1">
      <alignment horizontal="left" shrinkToFit="0" vertical="bottom" wrapText="0"/>
    </xf>
    <xf borderId="1" fillId="3" fontId="9" numFmtId="2" xfId="0" applyAlignment="1" applyBorder="1" applyFont="1" applyNumberFormat="1">
      <alignment horizontal="right" shrinkToFit="0" vertical="bottom" wrapText="1"/>
    </xf>
    <xf borderId="1" fillId="3" fontId="40" numFmtId="0" xfId="0" applyAlignment="1" applyBorder="1" applyFont="1">
      <alignment horizontal="center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  <a:r>
              <a:rPr b="1" i="0" sz="900">
                <a:solidFill>
                  <a:srgbClr val="000000"/>
                </a:solidFill>
                <a:latin typeface="+mn-lt"/>
              </a:rPr>
              <a:t>Test Type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999FF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'Test Report'!$F$11:$H$11</c:f>
            </c:strRef>
          </c:cat>
          <c:val>
            <c:numRef>
              <c:f>'Test Report'!$F$32:$H$32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100">
                <a:solidFill>
                  <a:srgbClr val="000000"/>
                </a:solidFill>
                <a:latin typeface="+mn-lt"/>
              </a:defRPr>
            </a:pPr>
            <a:r>
              <a:rPr b="1" i="0" sz="1100">
                <a:solidFill>
                  <a:srgbClr val="000000"/>
                </a:solidFill>
                <a:latin typeface="+mn-lt"/>
              </a:rPr>
              <a:t>Passed Percent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999FF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'Test Report'!$C$11:$E$11</c:f>
            </c:strRef>
          </c:cat>
          <c:val>
            <c:numRef>
              <c:f>'Test Report'!$C$32:$E$32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1</xdr:row>
      <xdr:rowOff>123825</xdr:rowOff>
    </xdr:from>
    <xdr:ext cx="1238250" cy="72390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533400</xdr:colOff>
      <xdr:row>40</xdr:row>
      <xdr:rowOff>0</xdr:rowOff>
    </xdr:from>
    <xdr:ext cx="3743325" cy="2428875"/>
    <xdr:graphicFrame>
      <xdr:nvGraphicFramePr>
        <xdr:cNvPr descr="Chart 0"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114300</xdr:colOff>
      <xdr:row>40</xdr:row>
      <xdr:rowOff>9525</xdr:rowOff>
    </xdr:from>
    <xdr:ext cx="4238625" cy="2419350"/>
    <xdr:graphicFrame>
      <xdr:nvGraphicFramePr>
        <xdr:cNvPr descr="Chart 1"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9.38"/>
    <col customWidth="1" min="2" max="6" width="9.0"/>
    <col customWidth="1" min="7" max="26" width="8.0"/>
  </cols>
  <sheetData>
    <row r="1" ht="22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2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0" customHeight="1">
      <c r="A3" s="3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0" customHeight="1">
      <c r="A4" s="5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5.0" customHeight="1">
      <c r="A5" s="5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38.25" customHeight="1">
      <c r="A6" s="7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9.25" customHeight="1">
      <c r="A7" s="7" t="s">
        <v>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30.0" customHeight="1">
      <c r="A8" s="7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8" t="s">
        <v>7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6.5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8.0" customHeight="1">
      <c r="A11" s="3" t="s">
        <v>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0" customHeight="1">
      <c r="A12" s="10" t="s">
        <v>9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25.5" customHeight="1">
      <c r="A13" s="5" t="s">
        <v>10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5" t="s">
        <v>11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7" t="s">
        <v>12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5.0" customHeight="1">
      <c r="A17" s="10" t="s">
        <v>13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4.25" customHeight="1">
      <c r="A18" s="5" t="s">
        <v>14</v>
      </c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10" t="s">
        <v>15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5" t="s">
        <v>16</v>
      </c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5.5" customHeight="1">
      <c r="A21" s="7" t="s">
        <v>17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5" t="s">
        <v>18</v>
      </c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5" t="s">
        <v>19</v>
      </c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5" t="s">
        <v>20</v>
      </c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5" t="s">
        <v>21</v>
      </c>
      <c r="B25" s="5"/>
      <c r="C25" s="5" t="s">
        <v>22</v>
      </c>
      <c r="D25" s="5" t="s">
        <v>22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5" t="s">
        <v>23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5" t="s">
        <v>24</v>
      </c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5" t="s">
        <v>25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5" t="s">
        <v>26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5" t="s">
        <v>27</v>
      </c>
      <c r="B30" s="5"/>
      <c r="C30" s="5" t="s">
        <v>22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10" t="s">
        <v>28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30.0" customHeight="1">
      <c r="A32" s="7" t="s">
        <v>29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5" t="s">
        <v>30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5" t="s">
        <v>31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5" t="s">
        <v>32</v>
      </c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5" t="s">
        <v>33</v>
      </c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10" t="s">
        <v>34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5" t="s">
        <v>35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38.25" customHeight="1">
      <c r="A39" s="7" t="s">
        <v>36</v>
      </c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7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0" customHeight="1">
      <c r="A41" s="10" t="s">
        <v>37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4.25" customHeight="1">
      <c r="A42" s="5" t="s">
        <v>38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5" t="s">
        <v>39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5" t="s">
        <v>40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5" t="s">
        <v>41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5" t="s">
        <v>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5" t="s">
        <v>43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5" t="s">
        <v>44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10.0"/>
    <col customWidth="1" min="3" max="3" width="14.38"/>
    <col customWidth="1" min="4" max="4" width="8.0"/>
    <col customWidth="1" min="5" max="5" width="38.0"/>
    <col customWidth="1" min="6" max="6" width="48.25"/>
    <col customWidth="1" min="7" max="26" width="8.0"/>
  </cols>
  <sheetData>
    <row r="1" ht="12.75" customHeight="1">
      <c r="A1" s="12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75.75" customHeight="1">
      <c r="A2" s="14"/>
      <c r="B2" s="15" t="s">
        <v>45</v>
      </c>
      <c r="C2" s="16"/>
      <c r="D2" s="16"/>
      <c r="E2" s="16"/>
      <c r="F2" s="17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9"/>
      <c r="B3" s="20"/>
      <c r="C3" s="13"/>
      <c r="D3" s="13"/>
      <c r="E3" s="21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14.25" customHeight="1">
      <c r="A4" s="22" t="s">
        <v>46</v>
      </c>
      <c r="B4" s="23" t="s">
        <v>47</v>
      </c>
      <c r="C4" s="16"/>
      <c r="D4" s="17"/>
      <c r="E4" s="22" t="s">
        <v>48</v>
      </c>
      <c r="F4" s="24" t="s">
        <v>49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4.25" customHeight="1">
      <c r="A5" s="22" t="s">
        <v>50</v>
      </c>
      <c r="B5" s="23" t="s">
        <v>51</v>
      </c>
      <c r="C5" s="16"/>
      <c r="D5" s="17"/>
      <c r="E5" s="22" t="s">
        <v>52</v>
      </c>
      <c r="F5" s="24" t="s">
        <v>53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5.75" customHeight="1">
      <c r="A6" s="25" t="s">
        <v>54</v>
      </c>
      <c r="B6" s="26" t="str">
        <f>B5&amp;"_"&amp;"IT&amp;ST Test Cases_v2.0"</f>
        <v>HVT Digital Transformation_IT&amp;ST Test Cases_v2.0</v>
      </c>
      <c r="C6" s="27"/>
      <c r="D6" s="28"/>
      <c r="E6" s="22" t="s">
        <v>55</v>
      </c>
      <c r="F6" s="29">
        <v>44021.0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3.5" customHeight="1">
      <c r="A7" s="30"/>
      <c r="B7" s="31"/>
      <c r="C7" s="32"/>
      <c r="D7" s="33"/>
      <c r="E7" s="22" t="s">
        <v>56</v>
      </c>
      <c r="F7" s="34">
        <v>2.0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2.75" customHeight="1">
      <c r="A8" s="35"/>
      <c r="B8" s="20"/>
      <c r="C8" s="13"/>
      <c r="D8" s="13"/>
      <c r="E8" s="36"/>
      <c r="F8" s="20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2.75" customHeight="1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2.75" customHeight="1">
      <c r="A10" s="37" t="s">
        <v>57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12.75" customHeight="1">
      <c r="A11" s="38" t="s">
        <v>58</v>
      </c>
      <c r="B11" s="39" t="s">
        <v>56</v>
      </c>
      <c r="C11" s="39" t="s">
        <v>59</v>
      </c>
      <c r="D11" s="39" t="s">
        <v>60</v>
      </c>
      <c r="E11" s="39" t="s">
        <v>61</v>
      </c>
      <c r="F11" s="40" t="s">
        <v>62</v>
      </c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ht="26.25" customHeight="1">
      <c r="A12" s="42">
        <v>44021.0</v>
      </c>
      <c r="B12" s="43" t="s">
        <v>63</v>
      </c>
      <c r="C12" s="44"/>
      <c r="D12" s="45" t="s">
        <v>64</v>
      </c>
      <c r="E12" s="46" t="s">
        <v>65</v>
      </c>
      <c r="F12" s="47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21.75" customHeight="1">
      <c r="A13" s="49">
        <v>44044.0</v>
      </c>
      <c r="B13" s="50" t="s">
        <v>66</v>
      </c>
      <c r="C13" s="51"/>
      <c r="D13" s="52" t="s">
        <v>67</v>
      </c>
      <c r="E13" s="52" t="s">
        <v>68</v>
      </c>
      <c r="F13" s="53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12.75" customHeight="1">
      <c r="A14" s="1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12.75" customHeight="1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12.75" customHeight="1">
      <c r="A16" s="1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12.75" customHeight="1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2.75" customHeight="1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2.75" customHeight="1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2.75" customHeight="1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2.75" customHeight="1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2.75" customHeight="1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2.75" customHeight="1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2.75" customHeight="1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2.75" customHeight="1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2.75" customHeight="1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2.75" customHeight="1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2.75" customHeight="1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2.75" customHeight="1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2.75" customHeight="1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2.75" customHeight="1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2.75" customHeight="1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2.75" customHeight="1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2.75" customHeight="1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2.75" customHeight="1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2.75" customHeight="1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2.75" customHeight="1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2.75" customHeight="1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2.75" customHeight="1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2.75" customHeight="1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2.75" customHeight="1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2.75" customHeight="1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2.75" customHeight="1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2.75" customHeight="1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2.75" customHeight="1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2.75" customHeight="1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2.75" customHeight="1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2.75" customHeight="1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2.75" customHeight="1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2.75" customHeight="1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2.75" customHeight="1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2.75" customHeight="1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2.75" customHeight="1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2.75" customHeight="1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2.75" customHeight="1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2.75" customHeight="1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2.75" customHeight="1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2.75" customHeight="1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2.75" customHeight="1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2.75" customHeight="1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2.75" customHeight="1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2.75" customHeight="1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2.75" customHeight="1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2.75" customHeight="1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2.75" customHeight="1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2.75" customHeight="1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2.75" customHeight="1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2.75" customHeight="1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2.75" customHeight="1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2.75" customHeight="1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2.75" customHeight="1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2.75" customHeight="1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2.75" customHeight="1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2.75" customHeight="1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2.75" customHeight="1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2.75" customHeight="1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2.75" customHeight="1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2.75" customHeight="1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2.75" customHeight="1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2.75" customHeight="1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2.75" customHeight="1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2.75" customHeight="1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2.75" customHeight="1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2.75" customHeight="1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2.75" customHeight="1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2.75" customHeight="1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2.75" customHeight="1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2.75" customHeight="1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2.75" customHeight="1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2.75" customHeight="1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2.75" customHeight="1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2.75" customHeight="1">
      <c r="A92" s="12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2.75" customHeight="1">
      <c r="A93" s="12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2.75" customHeight="1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2.75" customHeight="1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2.75" customHeight="1">
      <c r="A96" s="12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2.75" customHeight="1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2.75" customHeight="1">
      <c r="A98" s="12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2.75" customHeight="1">
      <c r="A99" s="12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2.75" customHeight="1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2.75" customHeight="1">
      <c r="A101" s="12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2.75" customHeight="1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2.75" customHeight="1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2.75" customHeight="1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2.75" customHeight="1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2.75" customHeight="1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2.75" customHeight="1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2.75" customHeight="1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2.75" customHeight="1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2.75" customHeight="1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2.75" customHeight="1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2.75" customHeight="1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12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2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2.75" customHeight="1">
      <c r="A118" s="12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2.75" customHeight="1">
      <c r="A119" s="12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2.75" customHeight="1">
      <c r="A120" s="12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2.75" customHeight="1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2.75" customHeight="1">
      <c r="A122" s="12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2.75" customHeight="1">
      <c r="A123" s="12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2.75" customHeight="1">
      <c r="A124" s="12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2.75" customHeight="1">
      <c r="A125" s="12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2.75" customHeight="1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2.75" customHeight="1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2.75" customHeight="1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2.75" customHeight="1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2.75" customHeight="1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2.75" customHeight="1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2.75" customHeight="1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2.75" customHeight="1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2.75" customHeight="1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2.75" customHeight="1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2.75" customHeight="1">
      <c r="A136" s="12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2.75" customHeight="1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2.75" customHeight="1">
      <c r="A138" s="12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2.75" customHeight="1">
      <c r="A139" s="12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2.75" customHeight="1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2.75" customHeight="1">
      <c r="A141" s="12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2.75" customHeight="1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2.75" customHeight="1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2.75" customHeight="1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2.75" customHeight="1">
      <c r="A145" s="12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2.75" customHeight="1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2.75" customHeight="1">
      <c r="A147" s="1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2.75" customHeight="1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2.75" customHeight="1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2.75" customHeight="1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2.75" customHeight="1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2.75" customHeight="1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2.75" customHeight="1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2.75" customHeight="1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2.75" customHeight="1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2.75" customHeight="1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2.75" customHeight="1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2.75" customHeight="1">
      <c r="A158" s="1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2.75" customHeight="1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2.75" customHeight="1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2.75" customHeight="1">
      <c r="A161" s="1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2.75" customHeight="1">
      <c r="A162" s="1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2.75" customHeight="1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2.75" customHeight="1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2.75" customHeight="1">
      <c r="A165" s="1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2.75" customHeight="1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2.75" customHeight="1">
      <c r="A167" s="1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2.75" customHeight="1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2.75" customHeight="1">
      <c r="A169" s="1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2.75" customHeight="1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2.75" customHeight="1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2.75" customHeight="1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2.75" customHeight="1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2.75" customHeight="1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2.75" customHeight="1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2.75" customHeight="1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2.75" customHeight="1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2.75" customHeight="1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2.75" customHeight="1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2.75" customHeight="1">
      <c r="A180" s="1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2.75" customHeight="1">
      <c r="A181" s="1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2.75" customHeight="1">
      <c r="A182" s="1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2.75" customHeight="1">
      <c r="A183" s="1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2.75" customHeight="1">
      <c r="A184" s="1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2.75" customHeight="1">
      <c r="A185" s="1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2.75" customHeight="1">
      <c r="A186" s="1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2.75" customHeight="1">
      <c r="A187" s="1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2.75" customHeight="1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2.75" customHeight="1">
      <c r="A189" s="1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2.75" customHeight="1">
      <c r="A190" s="1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2.75" customHeight="1">
      <c r="A191" s="1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2.75" customHeight="1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2.75" customHeight="1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2.75" customHeight="1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2.75" customHeight="1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2.75" customHeight="1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2.75" customHeight="1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2.75" customHeight="1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2.75" customHeight="1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2.75" customHeight="1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2.75" customHeight="1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2.75" customHeight="1">
      <c r="A202" s="1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2.75" customHeight="1">
      <c r="A203" s="1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2.75" customHeight="1">
      <c r="A204" s="1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2.75" customHeight="1">
      <c r="A205" s="1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2.75" customHeight="1">
      <c r="A206" s="1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2.75" customHeight="1">
      <c r="A207" s="1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2.75" customHeight="1">
      <c r="A208" s="1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2.75" customHeight="1">
      <c r="A209" s="1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2.75" customHeight="1">
      <c r="A210" s="1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2.75" customHeight="1">
      <c r="A211" s="1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2.75" customHeight="1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2.75" customHeight="1">
      <c r="A213" s="1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2.75" customHeight="1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2.75" customHeight="1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2.75" customHeight="1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2.75" customHeight="1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2.75" customHeight="1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2.75" customHeight="1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2.75" customHeight="1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2.75" customHeight="1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2.75" customHeight="1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2.75" customHeight="1">
      <c r="A223" s="1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2.75" customHeight="1">
      <c r="A224" s="12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2.75" customHeight="1">
      <c r="A225" s="12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2.75" customHeight="1">
      <c r="A226" s="12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2.75" customHeight="1">
      <c r="A227" s="12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12.75" customHeight="1">
      <c r="A228" s="12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2.75" customHeight="1">
      <c r="A229" s="12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2.75" customHeight="1">
      <c r="A230" s="12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2.75" customHeight="1">
      <c r="A231" s="12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12.75" customHeight="1">
      <c r="A232" s="12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2.75" customHeight="1">
      <c r="A233" s="12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2.75" customHeight="1">
      <c r="A234" s="12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2.75" customHeight="1">
      <c r="A235" s="12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12.75" customHeight="1">
      <c r="A236" s="12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2.75" customHeight="1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12.75" customHeight="1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2.75" customHeight="1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2.75" customHeight="1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2.75" customHeight="1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12.75" customHeight="1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2.75" customHeight="1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12.75" customHeight="1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2.75" customHeight="1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12.75" customHeight="1">
      <c r="A246" s="12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2.75" customHeight="1">
      <c r="A247" s="12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2.75" customHeight="1">
      <c r="A248" s="12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2.75" customHeight="1">
      <c r="A249" s="12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12.75" customHeight="1">
      <c r="A250" s="12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2.75" customHeight="1">
      <c r="A251" s="12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12.75" customHeight="1">
      <c r="A252" s="12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2.75" customHeight="1">
      <c r="A253" s="12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12.75" customHeight="1">
      <c r="A254" s="12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2.75" customHeight="1">
      <c r="A255" s="12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12.75" customHeight="1">
      <c r="A256" s="12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2.75" customHeight="1">
      <c r="A257" s="12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2.75" customHeight="1">
      <c r="A258" s="12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2.75" customHeight="1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12.75" customHeight="1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2.75" customHeight="1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2.75" customHeight="1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2.75" customHeight="1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12.75" customHeight="1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2.75" customHeight="1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2.75" customHeight="1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2.75" customHeight="1">
      <c r="A267" s="12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12.75" customHeight="1">
      <c r="A268" s="12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2.75" customHeight="1">
      <c r="A269" s="12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12.75" customHeight="1">
      <c r="A270" s="12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2.75" customHeight="1">
      <c r="A271" s="12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2.75" customHeight="1">
      <c r="A272" s="12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2.75" customHeight="1">
      <c r="A273" s="12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2.75" customHeight="1">
      <c r="A274" s="12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2.75" customHeight="1">
      <c r="A275" s="12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2.75" customHeight="1">
      <c r="A276" s="12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2.75" customHeight="1">
      <c r="A277" s="12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12.75" customHeight="1">
      <c r="A278" s="12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2.75" customHeight="1">
      <c r="A279" s="12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2.75" customHeight="1">
      <c r="A280" s="12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2.75" customHeight="1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2.75" customHeight="1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2.75" customHeight="1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2.75" customHeight="1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2.75" customHeight="1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2.75" customHeight="1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2.75" customHeight="1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2.75" customHeight="1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2.75" customHeight="1">
      <c r="A289" s="12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2.75" customHeight="1">
      <c r="A290" s="12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2.75" customHeight="1">
      <c r="A291" s="12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2.75" customHeight="1">
      <c r="A292" s="12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2.75" customHeight="1">
      <c r="A293" s="12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2.75" customHeight="1">
      <c r="A294" s="12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2.75" customHeight="1">
      <c r="A295" s="12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2.75" customHeight="1">
      <c r="A296" s="12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2.75" customHeight="1">
      <c r="A297" s="12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2.75" customHeight="1">
      <c r="A298" s="12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2.75" customHeight="1">
      <c r="A299" s="12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2.75" customHeight="1">
      <c r="A300" s="12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2.75" customHeight="1">
      <c r="A301" s="12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2.75" customHeight="1">
      <c r="A302" s="12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2.75" customHeight="1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2.75" customHeight="1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2.75" customHeight="1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2.75" customHeight="1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2.75" customHeight="1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2.75" customHeight="1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2.75" customHeight="1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2.75" customHeight="1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2.75" customHeight="1">
      <c r="A311" s="12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2.75" customHeight="1">
      <c r="A312" s="12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2.75" customHeight="1">
      <c r="A313" s="12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2.75" customHeight="1">
      <c r="A314" s="12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2.75" customHeight="1">
      <c r="A315" s="12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2.75" customHeight="1">
      <c r="A316" s="12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2.75" customHeight="1">
      <c r="A317" s="12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2.75" customHeight="1">
      <c r="A318" s="12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2.75" customHeight="1">
      <c r="A319" s="12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2.75" customHeight="1">
      <c r="A320" s="12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2.75" customHeight="1">
      <c r="A321" s="12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2.75" customHeight="1">
      <c r="A322" s="12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2.75" customHeight="1">
      <c r="A323" s="12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2.75" customHeight="1">
      <c r="A324" s="12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2.75" customHeight="1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2.75" customHeight="1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2.75" customHeight="1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2.75" customHeight="1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2.75" customHeight="1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2.75" customHeight="1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2.75" customHeight="1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2.75" customHeight="1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2.75" customHeight="1">
      <c r="A333" s="12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2.75" customHeight="1">
      <c r="A334" s="12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2.75" customHeight="1">
      <c r="A335" s="12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2.75" customHeight="1">
      <c r="A336" s="12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2.75" customHeight="1">
      <c r="A337" s="12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2.75" customHeight="1">
      <c r="A338" s="12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2.75" customHeight="1">
      <c r="A339" s="12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2.75" customHeight="1">
      <c r="A340" s="12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2.75" customHeight="1">
      <c r="A341" s="12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2.75" customHeight="1">
      <c r="A342" s="12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2.75" customHeight="1">
      <c r="A343" s="12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2.75" customHeight="1">
      <c r="A344" s="12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2.75" customHeight="1">
      <c r="A345" s="12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2.75" customHeight="1">
      <c r="A346" s="12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2.75" customHeight="1">
      <c r="A347" s="12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2.75" customHeight="1">
      <c r="A348" s="12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2.75" customHeight="1">
      <c r="A349" s="12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2.75" customHeight="1">
      <c r="A350" s="12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2.75" customHeight="1">
      <c r="A351" s="12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2.75" customHeight="1">
      <c r="A352" s="12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2.75" customHeight="1">
      <c r="A353" s="12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2.75" customHeight="1">
      <c r="A354" s="12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2.75" customHeight="1">
      <c r="A355" s="12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2.75" customHeight="1">
      <c r="A356" s="12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2.75" customHeight="1">
      <c r="A357" s="12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2.75" customHeight="1">
      <c r="A358" s="12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2.75" customHeight="1">
      <c r="A359" s="12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2.75" customHeight="1">
      <c r="A360" s="12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2.75" customHeight="1">
      <c r="A361" s="12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2.75" customHeight="1">
      <c r="A362" s="12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2.75" customHeight="1">
      <c r="A363" s="12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2.75" customHeight="1">
      <c r="A364" s="12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2.75" customHeight="1">
      <c r="A365" s="12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2.75" customHeight="1">
      <c r="A366" s="12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2.75" customHeight="1">
      <c r="A367" s="12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2.75" customHeight="1">
      <c r="A368" s="12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2.75" customHeight="1">
      <c r="A369" s="12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2.75" customHeight="1">
      <c r="A370" s="12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2.75" customHeight="1">
      <c r="A371" s="12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2.75" customHeight="1">
      <c r="A372" s="12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2.75" customHeight="1">
      <c r="A373" s="12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2.75" customHeight="1">
      <c r="A374" s="12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2.75" customHeight="1">
      <c r="A375" s="12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2.75" customHeight="1">
      <c r="A376" s="12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2.75" customHeight="1">
      <c r="A377" s="12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2.75" customHeight="1">
      <c r="A378" s="12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2.75" customHeight="1">
      <c r="A379" s="12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2.75" customHeight="1">
      <c r="A380" s="12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2.75" customHeight="1">
      <c r="A381" s="12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2.75" customHeight="1">
      <c r="A382" s="12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2.75" customHeight="1">
      <c r="A383" s="12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2.75" customHeight="1">
      <c r="A384" s="12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2.75" customHeight="1">
      <c r="A385" s="12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2.75" customHeight="1">
      <c r="A386" s="12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2.75" customHeight="1">
      <c r="A387" s="12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2.75" customHeight="1">
      <c r="A388" s="12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2.75" customHeight="1">
      <c r="A389" s="12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2.75" customHeight="1">
      <c r="A390" s="12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2.75" customHeight="1">
      <c r="A391" s="12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2.75" customHeight="1">
      <c r="A392" s="12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2.75" customHeight="1">
      <c r="A393" s="12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2.75" customHeight="1">
      <c r="A394" s="12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2.75" customHeight="1">
      <c r="A395" s="12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2.75" customHeight="1">
      <c r="A396" s="12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2.75" customHeight="1">
      <c r="A397" s="12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2.75" customHeight="1">
      <c r="A398" s="12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2.75" customHeight="1">
      <c r="A399" s="12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2.75" customHeight="1">
      <c r="A400" s="12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2.75" customHeight="1">
      <c r="A401" s="12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2.75" customHeight="1">
      <c r="A402" s="12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2.75" customHeight="1">
      <c r="A403" s="12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2.75" customHeight="1">
      <c r="A404" s="12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2.75" customHeight="1">
      <c r="A405" s="12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2.75" customHeight="1">
      <c r="A406" s="12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2.75" customHeight="1">
      <c r="A407" s="12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2.75" customHeight="1">
      <c r="A408" s="12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2.75" customHeight="1">
      <c r="A409" s="12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2.75" customHeight="1">
      <c r="A410" s="12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2.75" customHeight="1">
      <c r="A411" s="12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2.75" customHeight="1">
      <c r="A412" s="12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2.75" customHeight="1">
      <c r="A413" s="12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2.75" customHeight="1">
      <c r="A414" s="12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2.75" customHeight="1">
      <c r="A415" s="12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2.75" customHeight="1">
      <c r="A416" s="12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2.75" customHeight="1">
      <c r="A417" s="12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2.75" customHeight="1">
      <c r="A418" s="12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2.75" customHeight="1">
      <c r="A419" s="12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2.75" customHeight="1">
      <c r="A420" s="12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2.75" customHeight="1">
      <c r="A421" s="12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2.75" customHeight="1">
      <c r="A422" s="12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2.75" customHeight="1">
      <c r="A423" s="12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2.75" customHeight="1">
      <c r="A424" s="12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2.75" customHeight="1">
      <c r="A425" s="12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2.75" customHeight="1">
      <c r="A426" s="12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2.75" customHeight="1">
      <c r="A427" s="12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2.75" customHeight="1">
      <c r="A428" s="12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2.75" customHeight="1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2.75" customHeight="1">
      <c r="A430" s="12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2.75" customHeight="1">
      <c r="A431" s="12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2.75" customHeight="1">
      <c r="A432" s="12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2.75" customHeight="1">
      <c r="A433" s="12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2.75" customHeight="1">
      <c r="A434" s="12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2.75" customHeight="1">
      <c r="A435" s="12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2.75" customHeight="1">
      <c r="A436" s="12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2.75" customHeight="1">
      <c r="A437" s="12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2.75" customHeight="1">
      <c r="A438" s="12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2.75" customHeight="1">
      <c r="A439" s="12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2.75" customHeight="1">
      <c r="A440" s="12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2.75" customHeight="1">
      <c r="A441" s="12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2.75" customHeight="1">
      <c r="A442" s="12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2.75" customHeight="1">
      <c r="A443" s="12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2.75" customHeight="1">
      <c r="A444" s="12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2.75" customHeight="1">
      <c r="A445" s="12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2.75" customHeight="1">
      <c r="A446" s="12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2.75" customHeight="1">
      <c r="A447" s="12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2.75" customHeight="1">
      <c r="A448" s="12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2.75" customHeight="1">
      <c r="A449" s="12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2.75" customHeight="1">
      <c r="A450" s="12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2.75" customHeight="1">
      <c r="A451" s="12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2.75" customHeight="1">
      <c r="A452" s="12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2.75" customHeight="1">
      <c r="A453" s="12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2.75" customHeight="1">
      <c r="A454" s="12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2.75" customHeight="1">
      <c r="A455" s="12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2.75" customHeight="1">
      <c r="A456" s="12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2.75" customHeight="1">
      <c r="A457" s="12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2.75" customHeight="1">
      <c r="A458" s="12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2.75" customHeight="1">
      <c r="A459" s="12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2.75" customHeight="1">
      <c r="A460" s="12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2.75" customHeight="1">
      <c r="A461" s="12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2.75" customHeight="1">
      <c r="A462" s="12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2.75" customHeight="1">
      <c r="A463" s="12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2.75" customHeight="1">
      <c r="A464" s="12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2.75" customHeight="1">
      <c r="A465" s="12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2.75" customHeight="1">
      <c r="A466" s="12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2.75" customHeight="1">
      <c r="A467" s="12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2.75" customHeight="1">
      <c r="A468" s="12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2.75" customHeight="1">
      <c r="A469" s="12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2.75" customHeight="1">
      <c r="A470" s="12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2.75" customHeight="1">
      <c r="A471" s="12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2.75" customHeight="1">
      <c r="A472" s="12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2.75" customHeight="1">
      <c r="A473" s="12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2.75" customHeight="1">
      <c r="A474" s="12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2.75" customHeight="1">
      <c r="A475" s="12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2.75" customHeight="1">
      <c r="A476" s="12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2.75" customHeight="1">
      <c r="A477" s="12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2.75" customHeight="1">
      <c r="A478" s="12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2.75" customHeight="1">
      <c r="A479" s="12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2.75" customHeight="1">
      <c r="A480" s="12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2.75" customHeight="1">
      <c r="A481" s="12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2.75" customHeight="1">
      <c r="A482" s="12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2.75" customHeight="1">
      <c r="A483" s="12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2.75" customHeight="1">
      <c r="A484" s="12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2.75" customHeight="1">
      <c r="A485" s="12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2.75" customHeight="1">
      <c r="A486" s="12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2.75" customHeight="1">
      <c r="A487" s="12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2.75" customHeight="1">
      <c r="A488" s="12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2.75" customHeight="1">
      <c r="A489" s="12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2.75" customHeight="1">
      <c r="A490" s="12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2.75" customHeight="1">
      <c r="A491" s="12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2.75" customHeight="1">
      <c r="A492" s="12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2.75" customHeight="1">
      <c r="A493" s="12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2.75" customHeight="1">
      <c r="A494" s="12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2.75" customHeight="1">
      <c r="A495" s="12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2.75" customHeight="1">
      <c r="A496" s="12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2.75" customHeight="1">
      <c r="A497" s="12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2.75" customHeight="1">
      <c r="A498" s="12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2.75" customHeight="1">
      <c r="A499" s="12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2.75" customHeight="1">
      <c r="A500" s="12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2.75" customHeight="1">
      <c r="A501" s="12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2.75" customHeight="1">
      <c r="A502" s="12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2.75" customHeight="1">
      <c r="A503" s="12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2.75" customHeight="1">
      <c r="A504" s="12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2.75" customHeight="1">
      <c r="A505" s="12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2.75" customHeight="1">
      <c r="A506" s="12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2.75" customHeight="1">
      <c r="A507" s="12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2.75" customHeight="1">
      <c r="A508" s="12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2.75" customHeight="1">
      <c r="A509" s="12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2.75" customHeight="1">
      <c r="A510" s="12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2.75" customHeight="1">
      <c r="A511" s="12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2.75" customHeight="1">
      <c r="A512" s="12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2.75" customHeight="1">
      <c r="A513" s="12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2.75" customHeight="1">
      <c r="A514" s="12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2.75" customHeight="1">
      <c r="A515" s="12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2.75" customHeight="1">
      <c r="A516" s="12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2.75" customHeight="1">
      <c r="A517" s="12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2.75" customHeight="1">
      <c r="A518" s="12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2.75" customHeight="1">
      <c r="A519" s="12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2.75" customHeight="1">
      <c r="A520" s="12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2.75" customHeight="1">
      <c r="A521" s="12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2.75" customHeight="1">
      <c r="A522" s="12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2.75" customHeight="1">
      <c r="A523" s="12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2.75" customHeight="1">
      <c r="A524" s="12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2.75" customHeight="1">
      <c r="A525" s="12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2.75" customHeight="1">
      <c r="A526" s="12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2.75" customHeight="1">
      <c r="A527" s="12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2.75" customHeight="1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2.75" customHeight="1">
      <c r="A529" s="12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2.75" customHeight="1">
      <c r="A530" s="12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2.75" customHeight="1">
      <c r="A531" s="12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2.75" customHeight="1">
      <c r="A532" s="12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2.75" customHeight="1">
      <c r="A533" s="12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2.75" customHeight="1">
      <c r="A534" s="12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2.75" customHeight="1">
      <c r="A535" s="12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2.75" customHeight="1">
      <c r="A536" s="12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2.75" customHeight="1">
      <c r="A537" s="12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2.75" customHeight="1">
      <c r="A538" s="12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2.75" customHeight="1">
      <c r="A539" s="12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2.75" customHeight="1">
      <c r="A540" s="12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2.75" customHeight="1">
      <c r="A541" s="12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2.75" customHeight="1">
      <c r="A542" s="12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2.75" customHeight="1">
      <c r="A543" s="12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2.75" customHeight="1">
      <c r="A544" s="12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2.75" customHeight="1">
      <c r="A545" s="12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2.75" customHeight="1">
      <c r="A546" s="12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2.75" customHeight="1">
      <c r="A547" s="12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2.75" customHeight="1">
      <c r="A548" s="12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2.75" customHeight="1">
      <c r="A549" s="12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2.75" customHeight="1">
      <c r="A550" s="12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2.75" customHeight="1">
      <c r="A551" s="12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2.75" customHeight="1">
      <c r="A552" s="12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2.75" customHeight="1">
      <c r="A553" s="12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2.75" customHeight="1">
      <c r="A554" s="12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2.75" customHeight="1">
      <c r="A555" s="12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2.75" customHeight="1">
      <c r="A556" s="12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2.75" customHeight="1">
      <c r="A557" s="12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2.75" customHeight="1">
      <c r="A558" s="12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2.75" customHeight="1">
      <c r="A559" s="12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2.75" customHeight="1">
      <c r="A560" s="12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2.75" customHeight="1">
      <c r="A561" s="12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2.75" customHeight="1">
      <c r="A562" s="12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2.75" customHeight="1">
      <c r="A563" s="12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2.75" customHeight="1">
      <c r="A564" s="12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2.75" customHeight="1">
      <c r="A565" s="12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2.75" customHeight="1">
      <c r="A566" s="12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2.75" customHeight="1">
      <c r="A567" s="12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2.75" customHeight="1">
      <c r="A568" s="12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2.75" customHeight="1">
      <c r="A569" s="12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2.75" customHeight="1">
      <c r="A570" s="12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2.75" customHeight="1">
      <c r="A571" s="12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2.75" customHeight="1">
      <c r="A572" s="12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2.75" customHeight="1">
      <c r="A573" s="12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2.75" customHeight="1">
      <c r="A574" s="12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2.75" customHeight="1">
      <c r="A575" s="12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2.75" customHeight="1">
      <c r="A576" s="12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2.75" customHeight="1">
      <c r="A577" s="12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2.75" customHeight="1">
      <c r="A578" s="12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2.75" customHeight="1">
      <c r="A579" s="12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2.75" customHeight="1">
      <c r="A580" s="12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2.75" customHeight="1">
      <c r="A581" s="12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2.75" customHeight="1">
      <c r="A582" s="12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2.75" customHeight="1">
      <c r="A583" s="12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2.75" customHeight="1">
      <c r="A584" s="12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2.75" customHeight="1">
      <c r="A585" s="12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2.75" customHeight="1">
      <c r="A586" s="12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2.75" customHeight="1">
      <c r="A587" s="12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2.75" customHeight="1">
      <c r="A588" s="12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2.75" customHeight="1">
      <c r="A589" s="12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2.75" customHeight="1">
      <c r="A590" s="12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2.75" customHeight="1">
      <c r="A591" s="12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2.75" customHeight="1">
      <c r="A592" s="12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2.75" customHeight="1">
      <c r="A593" s="12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2.75" customHeight="1">
      <c r="A594" s="12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2.75" customHeight="1">
      <c r="A595" s="12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2.75" customHeight="1">
      <c r="A596" s="12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2.75" customHeight="1">
      <c r="A597" s="12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2.75" customHeight="1">
      <c r="A598" s="12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2.75" customHeight="1">
      <c r="A599" s="12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2.75" customHeight="1">
      <c r="A600" s="12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2.75" customHeight="1">
      <c r="A601" s="12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2.75" customHeight="1">
      <c r="A602" s="12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2.75" customHeight="1">
      <c r="A603" s="12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2.75" customHeight="1">
      <c r="A604" s="12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2.75" customHeight="1">
      <c r="A605" s="12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2.75" customHeight="1">
      <c r="A606" s="12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2.75" customHeight="1">
      <c r="A607" s="12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2.75" customHeight="1">
      <c r="A608" s="12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2.75" customHeight="1">
      <c r="A609" s="12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2.75" customHeight="1">
      <c r="A610" s="12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2.75" customHeight="1">
      <c r="A611" s="12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2.75" customHeight="1">
      <c r="A612" s="12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2.75" customHeight="1">
      <c r="A613" s="12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2.75" customHeight="1">
      <c r="A614" s="12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2.75" customHeight="1">
      <c r="A615" s="12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2.75" customHeight="1">
      <c r="A616" s="12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2.75" customHeight="1">
      <c r="A617" s="12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2.75" customHeight="1">
      <c r="A618" s="12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2.75" customHeight="1">
      <c r="A619" s="12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2.75" customHeight="1">
      <c r="A620" s="12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2.75" customHeight="1">
      <c r="A621" s="12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2.75" customHeight="1">
      <c r="A622" s="12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2.75" customHeight="1">
      <c r="A623" s="12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2.75" customHeight="1">
      <c r="A624" s="12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2.75" customHeight="1">
      <c r="A625" s="12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2.75" customHeight="1">
      <c r="A626" s="12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2.75" customHeight="1">
      <c r="A627" s="12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2.75" customHeight="1">
      <c r="A628" s="12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2.75" customHeight="1">
      <c r="A629" s="12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2.75" customHeight="1">
      <c r="A630" s="12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2.75" customHeight="1">
      <c r="A631" s="12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2.75" customHeight="1">
      <c r="A632" s="12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2.75" customHeight="1">
      <c r="A633" s="12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2.75" customHeight="1">
      <c r="A634" s="12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2.75" customHeight="1">
      <c r="A635" s="12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2.75" customHeight="1">
      <c r="A636" s="12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2.75" customHeight="1">
      <c r="A637" s="12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2.75" customHeight="1">
      <c r="A638" s="12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2.75" customHeight="1">
      <c r="A639" s="12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2.75" customHeight="1">
      <c r="A640" s="12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2.75" customHeight="1">
      <c r="A641" s="12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2.75" customHeight="1">
      <c r="A642" s="12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2.75" customHeight="1">
      <c r="A643" s="12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2.75" customHeight="1">
      <c r="A644" s="12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2.75" customHeight="1">
      <c r="A645" s="12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2.75" customHeight="1">
      <c r="A646" s="12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2.75" customHeight="1">
      <c r="A647" s="12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2.75" customHeight="1">
      <c r="A648" s="12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2.75" customHeight="1">
      <c r="A649" s="12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2.75" customHeight="1">
      <c r="A650" s="12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2.75" customHeight="1">
      <c r="A651" s="12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2.75" customHeight="1">
      <c r="A652" s="12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2.75" customHeight="1">
      <c r="A653" s="12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2.75" customHeight="1">
      <c r="A654" s="12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2.75" customHeight="1">
      <c r="A655" s="12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2.75" customHeight="1">
      <c r="A656" s="12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2.75" customHeight="1">
      <c r="A657" s="12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2.75" customHeight="1">
      <c r="A658" s="12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2.75" customHeight="1">
      <c r="A659" s="12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2.75" customHeight="1">
      <c r="A660" s="12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2.75" customHeight="1">
      <c r="A661" s="12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2.75" customHeight="1">
      <c r="A662" s="12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2.75" customHeight="1">
      <c r="A663" s="12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2.75" customHeight="1">
      <c r="A664" s="12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2.75" customHeight="1">
      <c r="A665" s="12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2.75" customHeight="1">
      <c r="A666" s="12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2.75" customHeight="1">
      <c r="A667" s="12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2.75" customHeight="1">
      <c r="A668" s="12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2.75" customHeight="1">
      <c r="A669" s="12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2.75" customHeight="1">
      <c r="A670" s="12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2.75" customHeight="1">
      <c r="A671" s="12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2.75" customHeight="1">
      <c r="A672" s="12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2.75" customHeight="1">
      <c r="A673" s="12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2.75" customHeight="1">
      <c r="A674" s="12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2.75" customHeight="1">
      <c r="A675" s="12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2.75" customHeight="1">
      <c r="A676" s="12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2.75" customHeight="1">
      <c r="A677" s="12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2.75" customHeight="1">
      <c r="A678" s="12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2.75" customHeight="1">
      <c r="A679" s="12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2.75" customHeight="1">
      <c r="A680" s="12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2.75" customHeight="1">
      <c r="A681" s="12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2.75" customHeight="1">
      <c r="A682" s="12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2.75" customHeight="1">
      <c r="A683" s="12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2.75" customHeight="1">
      <c r="A684" s="12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2.75" customHeight="1">
      <c r="A685" s="12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2.75" customHeight="1">
      <c r="A686" s="12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2.75" customHeight="1">
      <c r="A687" s="12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2.75" customHeight="1">
      <c r="A688" s="12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2.75" customHeight="1">
      <c r="A689" s="12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2.75" customHeight="1">
      <c r="A690" s="12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2.75" customHeight="1">
      <c r="A691" s="12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2.75" customHeight="1">
      <c r="A692" s="12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2.75" customHeight="1">
      <c r="A693" s="12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2.75" customHeight="1">
      <c r="A694" s="12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2.75" customHeight="1">
      <c r="A695" s="12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2.75" customHeight="1">
      <c r="A696" s="12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2.75" customHeight="1">
      <c r="A697" s="12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2.75" customHeight="1">
      <c r="A698" s="12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2.75" customHeight="1">
      <c r="A699" s="12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2.75" customHeight="1">
      <c r="A700" s="12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2.75" customHeight="1">
      <c r="A701" s="12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2.75" customHeight="1">
      <c r="A702" s="12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2.75" customHeight="1">
      <c r="A703" s="12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2.75" customHeight="1">
      <c r="A704" s="12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2.75" customHeight="1">
      <c r="A705" s="12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2.75" customHeight="1">
      <c r="A706" s="12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2.75" customHeight="1">
      <c r="A707" s="12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2.75" customHeight="1">
      <c r="A708" s="12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2.75" customHeight="1">
      <c r="A709" s="12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2.75" customHeight="1">
      <c r="A710" s="12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2.75" customHeight="1">
      <c r="A711" s="12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2.75" customHeight="1">
      <c r="A712" s="12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2.75" customHeight="1">
      <c r="A713" s="12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2.75" customHeight="1">
      <c r="A714" s="12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2.75" customHeight="1">
      <c r="A715" s="12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2.75" customHeight="1">
      <c r="A716" s="12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2.75" customHeight="1">
      <c r="A717" s="12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2.75" customHeight="1">
      <c r="A718" s="12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2.75" customHeight="1">
      <c r="A719" s="12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2.75" customHeight="1">
      <c r="A720" s="12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2.75" customHeight="1">
      <c r="A721" s="12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2.75" customHeight="1">
      <c r="A722" s="12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2.75" customHeight="1">
      <c r="A723" s="12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2.75" customHeight="1">
      <c r="A724" s="12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2.75" customHeight="1">
      <c r="A725" s="12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2.75" customHeight="1">
      <c r="A726" s="12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2.75" customHeight="1">
      <c r="A727" s="12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2.75" customHeight="1">
      <c r="A728" s="12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2.75" customHeight="1">
      <c r="A729" s="12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2.75" customHeight="1">
      <c r="A730" s="12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2.75" customHeight="1">
      <c r="A731" s="12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2.75" customHeight="1">
      <c r="A732" s="12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2.75" customHeight="1">
      <c r="A733" s="12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2.75" customHeight="1">
      <c r="A734" s="12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2.75" customHeight="1">
      <c r="A735" s="12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2.75" customHeight="1">
      <c r="A736" s="12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2.75" customHeight="1">
      <c r="A737" s="12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2.75" customHeight="1">
      <c r="A738" s="12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2.75" customHeight="1">
      <c r="A739" s="12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2.75" customHeight="1">
      <c r="A740" s="12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2.75" customHeight="1">
      <c r="A741" s="12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2.75" customHeight="1">
      <c r="A742" s="12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2.75" customHeight="1">
      <c r="A743" s="12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2.75" customHeight="1">
      <c r="A744" s="12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2.75" customHeight="1">
      <c r="A745" s="12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2.75" customHeight="1">
      <c r="A746" s="12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2.75" customHeight="1">
      <c r="A747" s="12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2.75" customHeight="1">
      <c r="A748" s="12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2.75" customHeight="1">
      <c r="A749" s="12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2.75" customHeight="1">
      <c r="A750" s="12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2.75" customHeight="1">
      <c r="A751" s="12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2.75" customHeight="1">
      <c r="A752" s="12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2.75" customHeight="1">
      <c r="A753" s="12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2.75" customHeight="1">
      <c r="A754" s="12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2.75" customHeight="1">
      <c r="A755" s="12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2.75" customHeight="1">
      <c r="A756" s="12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2.75" customHeight="1">
      <c r="A757" s="12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2.75" customHeight="1">
      <c r="A758" s="12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2.75" customHeight="1">
      <c r="A759" s="12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2.75" customHeight="1">
      <c r="A760" s="12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2.75" customHeight="1">
      <c r="A761" s="12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2.75" customHeight="1">
      <c r="A762" s="12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2.75" customHeight="1">
      <c r="A763" s="12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2.75" customHeight="1">
      <c r="A764" s="12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2.75" customHeight="1">
      <c r="A765" s="12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2.75" customHeight="1">
      <c r="A766" s="12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2.75" customHeight="1">
      <c r="A767" s="12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2.75" customHeight="1">
      <c r="A768" s="12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2.75" customHeight="1">
      <c r="A769" s="12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2.75" customHeight="1">
      <c r="A770" s="12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2.75" customHeight="1">
      <c r="A771" s="12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2.75" customHeight="1">
      <c r="A772" s="12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2.75" customHeight="1">
      <c r="A773" s="12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2.75" customHeight="1">
      <c r="A774" s="12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2.75" customHeight="1">
      <c r="A775" s="12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2.75" customHeight="1">
      <c r="A776" s="12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2.75" customHeight="1">
      <c r="A777" s="12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2.75" customHeight="1">
      <c r="A778" s="12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2.75" customHeight="1">
      <c r="A779" s="12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2.75" customHeight="1">
      <c r="A780" s="12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2.75" customHeight="1">
      <c r="A781" s="12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2.75" customHeight="1">
      <c r="A782" s="12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2.75" customHeight="1">
      <c r="A783" s="12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2.75" customHeight="1">
      <c r="A784" s="12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2.75" customHeight="1">
      <c r="A785" s="12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2.75" customHeight="1">
      <c r="A786" s="12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2.75" customHeight="1">
      <c r="A787" s="12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2.75" customHeight="1">
      <c r="A788" s="12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2.75" customHeight="1">
      <c r="A789" s="12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2.75" customHeight="1">
      <c r="A790" s="12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2.75" customHeight="1">
      <c r="A791" s="12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2.75" customHeight="1">
      <c r="A792" s="12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2.75" customHeight="1">
      <c r="A793" s="12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2.75" customHeight="1">
      <c r="A794" s="12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2.75" customHeight="1">
      <c r="A795" s="12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2.75" customHeight="1">
      <c r="A796" s="12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2.75" customHeight="1">
      <c r="A797" s="12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2.75" customHeight="1">
      <c r="A798" s="12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2.75" customHeight="1">
      <c r="A799" s="12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2.75" customHeight="1">
      <c r="A800" s="12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2.75" customHeight="1">
      <c r="A801" s="12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2.75" customHeight="1">
      <c r="A802" s="12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2.75" customHeight="1">
      <c r="A803" s="12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2.75" customHeight="1">
      <c r="A804" s="12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2.75" customHeight="1">
      <c r="A805" s="12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2.75" customHeight="1">
      <c r="A806" s="12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2.75" customHeight="1">
      <c r="A807" s="12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2.75" customHeight="1">
      <c r="A808" s="12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2.75" customHeight="1">
      <c r="A809" s="12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2.75" customHeight="1">
      <c r="A810" s="12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2.75" customHeight="1">
      <c r="A811" s="12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2.75" customHeight="1">
      <c r="A812" s="12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2.75" customHeight="1">
      <c r="A813" s="12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2.75" customHeight="1">
      <c r="A814" s="12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2.75" customHeight="1">
      <c r="A815" s="12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2.75" customHeight="1">
      <c r="A816" s="12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2.75" customHeight="1">
      <c r="A817" s="12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2.75" customHeight="1">
      <c r="A818" s="12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2.75" customHeight="1">
      <c r="A819" s="12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2.75" customHeight="1">
      <c r="A820" s="12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2.75" customHeight="1">
      <c r="A821" s="12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2.75" customHeight="1">
      <c r="A822" s="12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2.75" customHeight="1">
      <c r="A823" s="12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2.75" customHeight="1">
      <c r="A824" s="12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2.75" customHeight="1">
      <c r="A825" s="12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2.75" customHeight="1">
      <c r="A826" s="12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ht="12.75" customHeight="1">
      <c r="A827" s="12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ht="12.75" customHeight="1">
      <c r="A828" s="12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ht="12.75" customHeight="1">
      <c r="A829" s="12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ht="12.75" customHeight="1">
      <c r="A830" s="12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ht="12.75" customHeight="1">
      <c r="A831" s="12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ht="12.75" customHeight="1">
      <c r="A832" s="12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ht="12.75" customHeight="1">
      <c r="A833" s="12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ht="12.75" customHeight="1">
      <c r="A834" s="12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ht="12.75" customHeight="1">
      <c r="A835" s="12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ht="12.75" customHeight="1">
      <c r="A836" s="12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ht="12.75" customHeight="1">
      <c r="A837" s="12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ht="12.75" customHeight="1">
      <c r="A838" s="12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ht="12.75" customHeight="1">
      <c r="A839" s="12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ht="12.75" customHeight="1">
      <c r="A840" s="12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ht="12.75" customHeight="1">
      <c r="A841" s="12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ht="12.75" customHeight="1">
      <c r="A842" s="12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ht="12.75" customHeight="1">
      <c r="A843" s="12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ht="12.75" customHeight="1">
      <c r="A844" s="12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ht="12.75" customHeight="1">
      <c r="A845" s="12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ht="12.75" customHeight="1">
      <c r="A846" s="12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ht="12.75" customHeight="1">
      <c r="A847" s="12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ht="12.75" customHeight="1">
      <c r="A848" s="12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ht="12.75" customHeight="1">
      <c r="A849" s="12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ht="12.75" customHeight="1">
      <c r="A850" s="12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ht="12.75" customHeight="1">
      <c r="A851" s="12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ht="12.75" customHeight="1">
      <c r="A852" s="12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ht="12.75" customHeight="1">
      <c r="A853" s="12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ht="12.75" customHeight="1">
      <c r="A854" s="12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ht="12.75" customHeight="1">
      <c r="A855" s="12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ht="12.75" customHeight="1">
      <c r="A856" s="12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ht="12.75" customHeight="1">
      <c r="A857" s="12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ht="12.75" customHeight="1">
      <c r="A858" s="12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ht="12.75" customHeight="1">
      <c r="A859" s="12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ht="12.75" customHeight="1">
      <c r="A860" s="12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ht="12.75" customHeight="1">
      <c r="A861" s="12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ht="12.75" customHeight="1">
      <c r="A862" s="12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ht="12.75" customHeight="1">
      <c r="A863" s="12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ht="12.75" customHeight="1">
      <c r="A864" s="12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ht="12.75" customHeight="1">
      <c r="A865" s="12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ht="12.75" customHeight="1">
      <c r="A866" s="12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ht="12.75" customHeight="1">
      <c r="A867" s="12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ht="12.75" customHeight="1">
      <c r="A868" s="12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ht="12.75" customHeight="1">
      <c r="A869" s="12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ht="12.75" customHeight="1">
      <c r="A870" s="12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ht="12.75" customHeight="1">
      <c r="A871" s="12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ht="12.75" customHeight="1">
      <c r="A872" s="12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ht="12.75" customHeight="1">
      <c r="A873" s="12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ht="12.75" customHeight="1">
      <c r="A874" s="12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ht="12.75" customHeight="1">
      <c r="A875" s="12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ht="12.75" customHeight="1">
      <c r="A876" s="12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ht="12.75" customHeight="1">
      <c r="A877" s="12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ht="12.75" customHeight="1">
      <c r="A878" s="12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ht="12.75" customHeight="1">
      <c r="A879" s="12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ht="12.75" customHeight="1">
      <c r="A880" s="12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ht="12.75" customHeight="1">
      <c r="A881" s="12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ht="12.75" customHeight="1">
      <c r="A882" s="12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ht="12.75" customHeight="1">
      <c r="A883" s="12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ht="12.75" customHeight="1">
      <c r="A884" s="12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ht="12.75" customHeight="1">
      <c r="A885" s="12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ht="12.75" customHeight="1">
      <c r="A886" s="12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ht="12.75" customHeight="1">
      <c r="A887" s="12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ht="12.75" customHeight="1">
      <c r="A888" s="12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ht="12.75" customHeight="1">
      <c r="A889" s="12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ht="12.75" customHeight="1">
      <c r="A890" s="12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ht="12.75" customHeight="1">
      <c r="A891" s="12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ht="12.75" customHeight="1">
      <c r="A892" s="12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ht="12.75" customHeight="1">
      <c r="A893" s="12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ht="12.75" customHeight="1">
      <c r="A894" s="12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ht="12.75" customHeight="1">
      <c r="A895" s="12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ht="12.75" customHeight="1">
      <c r="A896" s="12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ht="12.75" customHeight="1">
      <c r="A897" s="12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ht="12.75" customHeight="1">
      <c r="A898" s="12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ht="12.75" customHeight="1">
      <c r="A899" s="12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ht="12.75" customHeight="1">
      <c r="A900" s="12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ht="12.75" customHeight="1">
      <c r="A901" s="12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ht="12.75" customHeight="1">
      <c r="A902" s="12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ht="12.75" customHeight="1">
      <c r="A903" s="12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ht="12.75" customHeight="1">
      <c r="A904" s="12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ht="12.75" customHeight="1">
      <c r="A905" s="12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ht="12.75" customHeight="1">
      <c r="A906" s="12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ht="12.75" customHeight="1">
      <c r="A907" s="12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ht="12.75" customHeight="1">
      <c r="A908" s="12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ht="12.75" customHeight="1">
      <c r="A909" s="12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ht="12.75" customHeight="1">
      <c r="A910" s="12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ht="12.75" customHeight="1">
      <c r="A911" s="12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ht="12.75" customHeight="1">
      <c r="A912" s="12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ht="12.75" customHeight="1">
      <c r="A913" s="12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ht="12.75" customHeight="1">
      <c r="A914" s="12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ht="12.75" customHeight="1">
      <c r="A915" s="12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ht="12.75" customHeight="1">
      <c r="A916" s="12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ht="12.75" customHeight="1">
      <c r="A917" s="12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ht="12.75" customHeight="1">
      <c r="A918" s="12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ht="12.75" customHeight="1">
      <c r="A919" s="12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ht="12.75" customHeight="1">
      <c r="A920" s="12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ht="12.75" customHeight="1">
      <c r="A921" s="12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ht="12.75" customHeight="1">
      <c r="A922" s="12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ht="12.75" customHeight="1">
      <c r="A923" s="12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ht="12.75" customHeight="1">
      <c r="A924" s="12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ht="12.75" customHeight="1">
      <c r="A925" s="12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ht="12.75" customHeight="1">
      <c r="A926" s="12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ht="12.75" customHeight="1">
      <c r="A927" s="12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ht="12.75" customHeight="1">
      <c r="A928" s="12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ht="12.75" customHeight="1">
      <c r="A929" s="12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ht="12.75" customHeight="1">
      <c r="A930" s="12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ht="12.75" customHeight="1">
      <c r="A931" s="12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ht="12.75" customHeight="1">
      <c r="A932" s="12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ht="12.75" customHeight="1">
      <c r="A933" s="12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ht="12.75" customHeight="1">
      <c r="A934" s="12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ht="12.75" customHeight="1">
      <c r="A935" s="12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ht="12.75" customHeight="1">
      <c r="A936" s="12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ht="12.75" customHeight="1">
      <c r="A937" s="12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ht="12.75" customHeight="1">
      <c r="A938" s="12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ht="12.75" customHeight="1">
      <c r="A939" s="12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ht="12.75" customHeight="1">
      <c r="A940" s="12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ht="12.75" customHeight="1">
      <c r="A941" s="12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ht="12.75" customHeight="1">
      <c r="A942" s="12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ht="12.75" customHeight="1">
      <c r="A943" s="12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ht="12.75" customHeight="1">
      <c r="A944" s="12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ht="12.75" customHeight="1">
      <c r="A945" s="12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ht="12.75" customHeight="1">
      <c r="A946" s="12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ht="12.75" customHeight="1">
      <c r="A947" s="12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ht="12.75" customHeight="1">
      <c r="A948" s="12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ht="12.75" customHeight="1">
      <c r="A949" s="12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ht="12.75" customHeight="1">
      <c r="A950" s="12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ht="12.75" customHeight="1">
      <c r="A951" s="12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ht="12.75" customHeight="1">
      <c r="A952" s="12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ht="12.75" customHeight="1">
      <c r="A953" s="12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ht="12.75" customHeight="1">
      <c r="A954" s="12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ht="12.75" customHeight="1">
      <c r="A955" s="12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ht="12.75" customHeight="1">
      <c r="A956" s="12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ht="12.75" customHeight="1">
      <c r="A957" s="12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ht="12.75" customHeight="1">
      <c r="A958" s="12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ht="12.75" customHeight="1">
      <c r="A959" s="12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ht="12.75" customHeight="1">
      <c r="A960" s="12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ht="12.75" customHeight="1">
      <c r="A961" s="12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ht="12.75" customHeight="1">
      <c r="A962" s="12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ht="12.75" customHeight="1">
      <c r="A963" s="12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ht="12.75" customHeight="1">
      <c r="A964" s="12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ht="12.75" customHeight="1">
      <c r="A965" s="12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ht="12.75" customHeight="1">
      <c r="A966" s="12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ht="12.75" customHeight="1">
      <c r="A967" s="12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ht="12.75" customHeight="1">
      <c r="A968" s="12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ht="12.75" customHeight="1">
      <c r="A969" s="12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ht="12.75" customHeight="1">
      <c r="A970" s="12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ht="12.75" customHeight="1">
      <c r="A971" s="12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ht="12.75" customHeight="1">
      <c r="A972" s="12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ht="12.75" customHeight="1">
      <c r="A973" s="12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ht="12.75" customHeight="1">
      <c r="A974" s="12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ht="12.75" customHeight="1">
      <c r="A975" s="12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ht="12.75" customHeight="1">
      <c r="A976" s="12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ht="12.75" customHeight="1">
      <c r="A977" s="12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ht="12.75" customHeight="1">
      <c r="A978" s="12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ht="12.75" customHeight="1">
      <c r="A979" s="12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ht="12.75" customHeight="1">
      <c r="A980" s="12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ht="12.75" customHeight="1">
      <c r="A981" s="12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ht="12.75" customHeight="1">
      <c r="A982" s="12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ht="12.75" customHeight="1">
      <c r="A983" s="12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ht="12.75" customHeight="1">
      <c r="A984" s="12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ht="12.75" customHeight="1">
      <c r="A985" s="12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ht="12.75" customHeight="1">
      <c r="A986" s="12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ht="12.75" customHeight="1">
      <c r="A987" s="12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ht="12.75" customHeight="1">
      <c r="A988" s="12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ht="12.75" customHeight="1">
      <c r="A989" s="12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ht="12.75" customHeight="1">
      <c r="A990" s="12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ht="12.75" customHeight="1">
      <c r="A991" s="12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ht="12.75" customHeight="1">
      <c r="A992" s="12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ht="12.75" customHeight="1">
      <c r="A993" s="12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ht="12.75" customHeight="1">
      <c r="A994" s="12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ht="12.75" customHeight="1">
      <c r="A995" s="12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</sheetData>
  <mergeCells count="5">
    <mergeCell ref="B2:F2"/>
    <mergeCell ref="B4:D4"/>
    <mergeCell ref="B5:D5"/>
    <mergeCell ref="A6:A7"/>
    <mergeCell ref="B6:D7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13"/>
    <col customWidth="1" min="2" max="2" width="14.75"/>
    <col customWidth="1" min="3" max="3" width="41.63"/>
    <col customWidth="1" min="4" max="4" width="24.5"/>
    <col customWidth="1" min="5" max="5" width="21.0"/>
    <col customWidth="1" min="6" max="6" width="20.75"/>
    <col customWidth="1" min="7" max="7" width="22.5"/>
    <col customWidth="1" min="8" max="8" width="33.75"/>
    <col customWidth="1" min="9" max="26" width="8.0"/>
  </cols>
  <sheetData>
    <row r="1" ht="12.75" customHeight="1">
      <c r="A1" s="54"/>
      <c r="B1" s="54"/>
      <c r="C1" s="54"/>
      <c r="D1" s="55"/>
      <c r="E1" s="56"/>
      <c r="F1" s="55"/>
      <c r="G1" s="55"/>
      <c r="H1" s="55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25.5" customHeight="1">
      <c r="A2" s="54"/>
      <c r="B2" s="54"/>
      <c r="C2" s="54"/>
      <c r="D2" s="55"/>
      <c r="E2" s="57" t="s">
        <v>69</v>
      </c>
      <c r="F2" s="57"/>
      <c r="G2" s="58"/>
      <c r="H2" s="55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3.5" customHeight="1">
      <c r="A3" s="54"/>
      <c r="B3" s="54"/>
      <c r="C3" s="54"/>
      <c r="D3" s="55"/>
      <c r="E3" s="56"/>
      <c r="F3" s="59"/>
      <c r="G3" s="59"/>
      <c r="H3" s="55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4.25" customHeight="1">
      <c r="A4" s="60" t="s">
        <v>46</v>
      </c>
      <c r="B4" s="16"/>
      <c r="C4" s="16"/>
      <c r="D4" s="61"/>
      <c r="E4" s="62" t="str">
        <f>Cover!B4</f>
        <v>HVT Digital Tranformation</v>
      </c>
      <c r="F4" s="16"/>
      <c r="G4" s="16"/>
      <c r="H4" s="17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ht="14.25" customHeight="1">
      <c r="A5" s="60" t="s">
        <v>50</v>
      </c>
      <c r="B5" s="16"/>
      <c r="C5" s="16"/>
      <c r="D5" s="61"/>
      <c r="E5" s="62" t="str">
        <f>Cover!B5</f>
        <v>HVT Digital Transformation</v>
      </c>
      <c r="F5" s="16"/>
      <c r="G5" s="16"/>
      <c r="H5" s="17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ht="14.25" customHeight="1">
      <c r="A6" s="63" t="s">
        <v>70</v>
      </c>
      <c r="B6" s="16"/>
      <c r="C6" s="16"/>
      <c r="D6" s="17"/>
      <c r="E6" s="64">
        <v>100.0</v>
      </c>
      <c r="F6" s="65"/>
      <c r="G6" s="65"/>
      <c r="H6" s="66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ht="12.75" customHeight="1">
      <c r="A7" s="67" t="s">
        <v>71</v>
      </c>
      <c r="B7" s="16"/>
      <c r="C7" s="16"/>
      <c r="D7" s="17"/>
      <c r="E7" s="68" t="s">
        <v>72</v>
      </c>
      <c r="F7" s="16"/>
      <c r="G7" s="16"/>
      <c r="H7" s="17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12.75" customHeight="1">
      <c r="A8" s="70"/>
      <c r="B8" s="70"/>
      <c r="C8" s="70"/>
      <c r="D8" s="21"/>
      <c r="E8" s="69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ht="12.75" customHeight="1">
      <c r="A9" s="71"/>
      <c r="B9" s="71"/>
      <c r="C9" s="71"/>
      <c r="D9" s="72"/>
      <c r="E9" s="73"/>
      <c r="F9" s="72"/>
      <c r="G9" s="72"/>
      <c r="H9" s="72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 ht="24.0" customHeight="1">
      <c r="A10" s="75" t="s">
        <v>73</v>
      </c>
      <c r="B10" s="76" t="s">
        <v>74</v>
      </c>
      <c r="C10" s="77" t="s">
        <v>75</v>
      </c>
      <c r="D10" s="78" t="s">
        <v>76</v>
      </c>
      <c r="E10" s="79" t="s">
        <v>77</v>
      </c>
      <c r="F10" s="78" t="s">
        <v>78</v>
      </c>
      <c r="G10" s="80" t="s">
        <v>79</v>
      </c>
      <c r="H10" s="81" t="s">
        <v>80</v>
      </c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ht="12.75" customHeight="1">
      <c r="A11" s="83">
        <v>1.0</v>
      </c>
      <c r="B11" s="84"/>
      <c r="C11" s="85" t="s">
        <v>81</v>
      </c>
      <c r="D11" s="86" t="s">
        <v>82</v>
      </c>
      <c r="E11" s="87" t="s">
        <v>83</v>
      </c>
      <c r="F11" s="88" t="s">
        <v>84</v>
      </c>
      <c r="G11" s="89"/>
      <c r="H11" s="90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12.75" customHeight="1">
      <c r="A12" s="83">
        <v>2.0</v>
      </c>
      <c r="B12" s="84"/>
      <c r="C12" s="85" t="s">
        <v>85</v>
      </c>
      <c r="D12" s="86" t="s">
        <v>86</v>
      </c>
      <c r="E12" s="87" t="s">
        <v>87</v>
      </c>
      <c r="F12" s="88" t="s">
        <v>88</v>
      </c>
      <c r="G12" s="92"/>
      <c r="H12" s="90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12.75" customHeight="1">
      <c r="A13" s="83">
        <v>3.0</v>
      </c>
      <c r="B13" s="84"/>
      <c r="C13" s="85" t="s">
        <v>89</v>
      </c>
      <c r="D13" s="85" t="s">
        <v>90</v>
      </c>
      <c r="E13" s="87" t="s">
        <v>91</v>
      </c>
      <c r="F13" s="92" t="s">
        <v>92</v>
      </c>
      <c r="G13" s="89"/>
      <c r="H13" s="90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12.75" customHeight="1">
      <c r="A14" s="83">
        <v>4.0</v>
      </c>
      <c r="B14" s="84"/>
      <c r="C14" s="85" t="s">
        <v>93</v>
      </c>
      <c r="D14" s="85" t="s">
        <v>94</v>
      </c>
      <c r="E14" s="87" t="s">
        <v>95</v>
      </c>
      <c r="F14" s="92" t="s">
        <v>96</v>
      </c>
      <c r="G14" s="90"/>
      <c r="H14" s="90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12.75" customHeight="1">
      <c r="A15" s="83">
        <v>5.0</v>
      </c>
      <c r="B15" s="84"/>
      <c r="C15" s="85" t="s">
        <v>93</v>
      </c>
      <c r="D15" s="85" t="s">
        <v>97</v>
      </c>
      <c r="E15" s="87" t="s">
        <v>98</v>
      </c>
      <c r="F15" s="92" t="s">
        <v>99</v>
      </c>
      <c r="G15" s="90"/>
      <c r="H15" s="90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12.75" customHeight="1">
      <c r="A16" s="83">
        <v>6.0</v>
      </c>
      <c r="B16" s="84"/>
      <c r="C16" s="85" t="s">
        <v>100</v>
      </c>
      <c r="D16" s="86" t="s">
        <v>101</v>
      </c>
      <c r="E16" s="87" t="s">
        <v>102</v>
      </c>
      <c r="F16" s="92" t="s">
        <v>103</v>
      </c>
      <c r="G16" s="90"/>
      <c r="H16" s="90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12.75" customHeight="1">
      <c r="A17" s="83">
        <v>7.0</v>
      </c>
      <c r="B17" s="84"/>
      <c r="C17" s="85" t="s">
        <v>104</v>
      </c>
      <c r="D17" s="86" t="s">
        <v>105</v>
      </c>
      <c r="E17" s="87" t="s">
        <v>106</v>
      </c>
      <c r="F17" s="92" t="s">
        <v>107</v>
      </c>
      <c r="G17" s="93"/>
      <c r="H17" s="90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12.75" customHeight="1">
      <c r="A18" s="83">
        <v>8.0</v>
      </c>
      <c r="B18" s="84"/>
      <c r="C18" s="85" t="s">
        <v>108</v>
      </c>
      <c r="D18" s="86" t="s">
        <v>109</v>
      </c>
      <c r="E18" s="87" t="s">
        <v>110</v>
      </c>
      <c r="F18" s="92" t="s">
        <v>111</v>
      </c>
      <c r="G18" s="90"/>
      <c r="H18" s="90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12.75" customHeight="1">
      <c r="A19" s="83">
        <v>9.0</v>
      </c>
      <c r="B19" s="84"/>
      <c r="C19" s="85" t="s">
        <v>108</v>
      </c>
      <c r="D19" s="86" t="s">
        <v>112</v>
      </c>
      <c r="E19" s="87" t="s">
        <v>113</v>
      </c>
      <c r="F19" s="92" t="s">
        <v>114</v>
      </c>
      <c r="G19" s="90"/>
      <c r="H19" s="90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12.75" customHeight="1">
      <c r="A20" s="83">
        <v>10.0</v>
      </c>
      <c r="B20" s="84"/>
      <c r="C20" s="85" t="s">
        <v>115</v>
      </c>
      <c r="D20" s="86" t="s">
        <v>116</v>
      </c>
      <c r="E20" s="87" t="s">
        <v>117</v>
      </c>
      <c r="F20" s="92" t="s">
        <v>118</v>
      </c>
      <c r="G20" s="90"/>
      <c r="H20" s="90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12.75" customHeight="1">
      <c r="A21" s="83">
        <v>11.0</v>
      </c>
      <c r="B21" s="84"/>
      <c r="C21" s="85" t="s">
        <v>115</v>
      </c>
      <c r="D21" s="86" t="s">
        <v>119</v>
      </c>
      <c r="E21" s="87" t="s">
        <v>120</v>
      </c>
      <c r="F21" s="92" t="s">
        <v>121</v>
      </c>
      <c r="G21" s="90"/>
      <c r="H21" s="90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12.75" customHeight="1">
      <c r="A22" s="83">
        <v>12.0</v>
      </c>
      <c r="B22" s="94"/>
      <c r="C22" s="95" t="s">
        <v>122</v>
      </c>
      <c r="D22" s="96" t="s">
        <v>123</v>
      </c>
      <c r="E22" s="87" t="s">
        <v>124</v>
      </c>
      <c r="F22" s="97" t="s">
        <v>125</v>
      </c>
      <c r="G22" s="98"/>
      <c r="H22" s="98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12.75" customHeight="1">
      <c r="A23" s="83">
        <v>13.0</v>
      </c>
      <c r="B23" s="94"/>
      <c r="C23" s="95" t="s">
        <v>122</v>
      </c>
      <c r="D23" s="96" t="s">
        <v>126</v>
      </c>
      <c r="E23" s="87" t="s">
        <v>127</v>
      </c>
      <c r="F23" s="97" t="s">
        <v>128</v>
      </c>
      <c r="G23" s="98"/>
      <c r="H23" s="98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12.75" customHeight="1">
      <c r="A24" s="83">
        <v>14.0</v>
      </c>
      <c r="B24" s="94"/>
      <c r="C24" s="95" t="s">
        <v>129</v>
      </c>
      <c r="D24" s="96" t="s">
        <v>130</v>
      </c>
      <c r="E24" s="87" t="s">
        <v>131</v>
      </c>
      <c r="F24" s="97" t="s">
        <v>132</v>
      </c>
      <c r="G24" s="98"/>
      <c r="H24" s="98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12.75" customHeight="1">
      <c r="A25" s="83">
        <v>15.0</v>
      </c>
      <c r="B25" s="94"/>
      <c r="C25" s="99" t="s">
        <v>133</v>
      </c>
      <c r="D25" s="96" t="s">
        <v>134</v>
      </c>
      <c r="E25" s="87" t="s">
        <v>135</v>
      </c>
      <c r="F25" s="97" t="s">
        <v>136</v>
      </c>
      <c r="G25" s="98"/>
      <c r="H25" s="98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12.75" customHeight="1">
      <c r="A26" s="83">
        <v>16.0</v>
      </c>
      <c r="B26" s="94"/>
      <c r="C26" s="99" t="s">
        <v>133</v>
      </c>
      <c r="D26" s="96" t="s">
        <v>137</v>
      </c>
      <c r="E26" s="87" t="s">
        <v>138</v>
      </c>
      <c r="F26" s="97" t="s">
        <v>139</v>
      </c>
      <c r="G26" s="98"/>
      <c r="H26" s="98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12.75" customHeight="1">
      <c r="A27" s="83">
        <v>17.0</v>
      </c>
      <c r="B27" s="94"/>
      <c r="C27" s="99" t="s">
        <v>140</v>
      </c>
      <c r="D27" s="96" t="s">
        <v>141</v>
      </c>
      <c r="E27" s="87" t="s">
        <v>142</v>
      </c>
      <c r="F27" s="97" t="s">
        <v>143</v>
      </c>
      <c r="G27" s="98"/>
      <c r="H27" s="98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12.75" customHeight="1">
      <c r="A28" s="83">
        <v>18.0</v>
      </c>
      <c r="B28" s="94"/>
      <c r="C28" s="99" t="s">
        <v>140</v>
      </c>
      <c r="D28" s="96" t="s">
        <v>144</v>
      </c>
      <c r="E28" s="87" t="s">
        <v>145</v>
      </c>
      <c r="F28" s="97" t="s">
        <v>146</v>
      </c>
      <c r="G28" s="98"/>
      <c r="H28" s="98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12.75" customHeight="1">
      <c r="A29" s="83">
        <v>19.0</v>
      </c>
      <c r="B29" s="94"/>
      <c r="C29" s="99" t="s">
        <v>147</v>
      </c>
      <c r="D29" s="96" t="s">
        <v>148</v>
      </c>
      <c r="E29" s="87" t="s">
        <v>149</v>
      </c>
      <c r="F29" s="97" t="s">
        <v>150</v>
      </c>
      <c r="G29" s="98"/>
      <c r="H29" s="98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12.75" customHeight="1">
      <c r="A30" s="83">
        <v>20.0</v>
      </c>
      <c r="B30" s="94"/>
      <c r="C30" s="99" t="s">
        <v>147</v>
      </c>
      <c r="D30" s="96" t="s">
        <v>151</v>
      </c>
      <c r="E30" s="87" t="s">
        <v>152</v>
      </c>
      <c r="F30" s="97" t="s">
        <v>153</v>
      </c>
      <c r="G30" s="98"/>
      <c r="H30" s="98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12.75" customHeight="1">
      <c r="A31" s="100"/>
      <c r="B31" s="100"/>
      <c r="C31" s="100"/>
      <c r="D31" s="101"/>
      <c r="E31" s="102"/>
      <c r="F31" s="101"/>
      <c r="G31" s="101"/>
      <c r="H31" s="101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</row>
    <row r="32" ht="12.75" customHeight="1">
      <c r="A32" s="54"/>
      <c r="B32" s="54"/>
      <c r="C32" s="54"/>
      <c r="D32" s="55"/>
      <c r="E32" s="56"/>
      <c r="F32" s="55"/>
      <c r="G32" s="55"/>
      <c r="H32" s="55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54"/>
      <c r="B33" s="54"/>
      <c r="C33" s="54"/>
      <c r="D33" s="55"/>
      <c r="E33" s="56"/>
      <c r="F33" s="55"/>
      <c r="G33" s="55"/>
      <c r="H33" s="55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54"/>
      <c r="B34" s="54"/>
      <c r="C34" s="54"/>
      <c r="D34" s="55"/>
      <c r="E34" s="56"/>
      <c r="F34" s="55"/>
      <c r="G34" s="55"/>
      <c r="H34" s="55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54"/>
      <c r="B35" s="54"/>
      <c r="C35" s="54"/>
      <c r="D35" s="55"/>
      <c r="E35" s="56"/>
      <c r="F35" s="55"/>
      <c r="G35" s="55"/>
      <c r="H35" s="55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54"/>
      <c r="B36" s="54"/>
      <c r="C36" s="54"/>
      <c r="D36" s="55"/>
      <c r="E36" s="56"/>
      <c r="F36" s="55"/>
      <c r="G36" s="55"/>
      <c r="H36" s="55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54"/>
      <c r="B37" s="54"/>
      <c r="C37" s="54"/>
      <c r="D37" s="55"/>
      <c r="E37" s="56"/>
      <c r="F37" s="55"/>
      <c r="G37" s="55"/>
      <c r="H37" s="55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54"/>
      <c r="B38" s="54"/>
      <c r="C38" s="54"/>
      <c r="D38" s="55"/>
      <c r="E38" s="56"/>
      <c r="F38" s="55"/>
      <c r="G38" s="55"/>
      <c r="H38" s="55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54"/>
      <c r="B39" s="54"/>
      <c r="C39" s="54"/>
      <c r="D39" s="55"/>
      <c r="E39" s="56"/>
      <c r="F39" s="55"/>
      <c r="G39" s="55"/>
      <c r="H39" s="55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54"/>
      <c r="B40" s="54"/>
      <c r="C40" s="54"/>
      <c r="D40" s="55"/>
      <c r="E40" s="56"/>
      <c r="F40" s="55"/>
      <c r="G40" s="55"/>
      <c r="H40" s="55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54"/>
      <c r="B41" s="54"/>
      <c r="C41" s="54"/>
      <c r="D41" s="55"/>
      <c r="E41" s="56"/>
      <c r="F41" s="55"/>
      <c r="G41" s="55"/>
      <c r="H41" s="55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54"/>
      <c r="B42" s="54"/>
      <c r="C42" s="54"/>
      <c r="D42" s="55"/>
      <c r="E42" s="56"/>
      <c r="F42" s="55"/>
      <c r="G42" s="55"/>
      <c r="H42" s="55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54"/>
      <c r="B43" s="54"/>
      <c r="C43" s="54"/>
      <c r="D43" s="55"/>
      <c r="E43" s="56"/>
      <c r="F43" s="55"/>
      <c r="G43" s="55"/>
      <c r="H43" s="55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54"/>
      <c r="B44" s="54"/>
      <c r="C44" s="54"/>
      <c r="D44" s="55"/>
      <c r="E44" s="56"/>
      <c r="F44" s="55"/>
      <c r="G44" s="55"/>
      <c r="H44" s="55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54"/>
      <c r="B45" s="54"/>
      <c r="C45" s="54"/>
      <c r="D45" s="55"/>
      <c r="E45" s="56"/>
      <c r="F45" s="55"/>
      <c r="G45" s="55"/>
      <c r="H45" s="55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54"/>
      <c r="B46" s="54"/>
      <c r="C46" s="54"/>
      <c r="D46" s="55"/>
      <c r="E46" s="56"/>
      <c r="F46" s="55"/>
      <c r="G46" s="55"/>
      <c r="H46" s="55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54"/>
      <c r="B47" s="54"/>
      <c r="C47" s="54"/>
      <c r="D47" s="55"/>
      <c r="E47" s="56"/>
      <c r="F47" s="55"/>
      <c r="G47" s="55"/>
      <c r="H47" s="55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54"/>
      <c r="B48" s="54"/>
      <c r="C48" s="54"/>
      <c r="D48" s="55"/>
      <c r="E48" s="56"/>
      <c r="F48" s="55"/>
      <c r="G48" s="55"/>
      <c r="H48" s="55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54"/>
      <c r="B49" s="54"/>
      <c r="C49" s="54"/>
      <c r="D49" s="55"/>
      <c r="E49" s="56"/>
      <c r="F49" s="55"/>
      <c r="G49" s="55"/>
      <c r="H49" s="55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54"/>
      <c r="B50" s="54"/>
      <c r="C50" s="54"/>
      <c r="D50" s="55"/>
      <c r="E50" s="56"/>
      <c r="F50" s="55"/>
      <c r="G50" s="55"/>
      <c r="H50" s="55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54"/>
      <c r="B51" s="54"/>
      <c r="C51" s="54"/>
      <c r="D51" s="55"/>
      <c r="E51" s="56"/>
      <c r="F51" s="55"/>
      <c r="G51" s="55"/>
      <c r="H51" s="55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54"/>
      <c r="B52" s="54"/>
      <c r="C52" s="54"/>
      <c r="D52" s="55"/>
      <c r="E52" s="56"/>
      <c r="F52" s="55"/>
      <c r="G52" s="55"/>
      <c r="H52" s="55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54"/>
      <c r="B53" s="54"/>
      <c r="C53" s="54"/>
      <c r="D53" s="55"/>
      <c r="E53" s="56"/>
      <c r="F53" s="55"/>
      <c r="G53" s="55"/>
      <c r="H53" s="55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54"/>
      <c r="B54" s="54"/>
      <c r="C54" s="54"/>
      <c r="D54" s="55"/>
      <c r="E54" s="56"/>
      <c r="F54" s="55"/>
      <c r="G54" s="55"/>
      <c r="H54" s="55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54"/>
      <c r="B55" s="54"/>
      <c r="C55" s="54"/>
      <c r="D55" s="55"/>
      <c r="E55" s="56"/>
      <c r="F55" s="55"/>
      <c r="G55" s="55"/>
      <c r="H55" s="55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54"/>
      <c r="B56" s="54"/>
      <c r="C56" s="54"/>
      <c r="D56" s="55"/>
      <c r="E56" s="56"/>
      <c r="F56" s="55"/>
      <c r="G56" s="55"/>
      <c r="H56" s="55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54"/>
      <c r="B57" s="54"/>
      <c r="C57" s="54"/>
      <c r="D57" s="55"/>
      <c r="E57" s="56"/>
      <c r="F57" s="55"/>
      <c r="G57" s="55"/>
      <c r="H57" s="55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54"/>
      <c r="B58" s="54"/>
      <c r="C58" s="54"/>
      <c r="D58" s="55"/>
      <c r="E58" s="56"/>
      <c r="F58" s="55"/>
      <c r="G58" s="55"/>
      <c r="H58" s="55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54"/>
      <c r="B59" s="54"/>
      <c r="C59" s="54"/>
      <c r="D59" s="55"/>
      <c r="E59" s="56"/>
      <c r="F59" s="55"/>
      <c r="G59" s="55"/>
      <c r="H59" s="55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54"/>
      <c r="B60" s="54"/>
      <c r="C60" s="54"/>
      <c r="D60" s="55"/>
      <c r="E60" s="56"/>
      <c r="F60" s="55"/>
      <c r="G60" s="55"/>
      <c r="H60" s="55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54"/>
      <c r="B61" s="54"/>
      <c r="C61" s="54"/>
      <c r="D61" s="55"/>
      <c r="E61" s="56"/>
      <c r="F61" s="55"/>
      <c r="G61" s="55"/>
      <c r="H61" s="55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54"/>
      <c r="B62" s="54"/>
      <c r="C62" s="54"/>
      <c r="D62" s="55"/>
      <c r="E62" s="56"/>
      <c r="F62" s="55"/>
      <c r="G62" s="55"/>
      <c r="H62" s="55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54"/>
      <c r="B63" s="54"/>
      <c r="C63" s="54"/>
      <c r="D63" s="55"/>
      <c r="E63" s="56"/>
      <c r="F63" s="55"/>
      <c r="G63" s="55"/>
      <c r="H63" s="55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54"/>
      <c r="B64" s="54"/>
      <c r="C64" s="54"/>
      <c r="D64" s="55"/>
      <c r="E64" s="56"/>
      <c r="F64" s="55"/>
      <c r="G64" s="55"/>
      <c r="H64" s="55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54"/>
      <c r="B65" s="54"/>
      <c r="C65" s="54"/>
      <c r="D65" s="55"/>
      <c r="E65" s="56"/>
      <c r="F65" s="55"/>
      <c r="G65" s="55"/>
      <c r="H65" s="55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54"/>
      <c r="B66" s="54"/>
      <c r="C66" s="54"/>
      <c r="D66" s="55"/>
      <c r="E66" s="56"/>
      <c r="F66" s="55"/>
      <c r="G66" s="55"/>
      <c r="H66" s="55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54"/>
      <c r="B67" s="54"/>
      <c r="C67" s="54"/>
      <c r="D67" s="55"/>
      <c r="E67" s="56"/>
      <c r="F67" s="55"/>
      <c r="G67" s="55"/>
      <c r="H67" s="55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54"/>
      <c r="B68" s="54"/>
      <c r="C68" s="54"/>
      <c r="D68" s="55"/>
      <c r="E68" s="56"/>
      <c r="F68" s="55"/>
      <c r="G68" s="55"/>
      <c r="H68" s="55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54"/>
      <c r="B69" s="54"/>
      <c r="C69" s="54"/>
      <c r="D69" s="55"/>
      <c r="E69" s="56"/>
      <c r="F69" s="55"/>
      <c r="G69" s="55"/>
      <c r="H69" s="55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54"/>
      <c r="B70" s="54"/>
      <c r="C70" s="54"/>
      <c r="D70" s="55"/>
      <c r="E70" s="56"/>
      <c r="F70" s="55"/>
      <c r="G70" s="55"/>
      <c r="H70" s="55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54"/>
      <c r="B71" s="54"/>
      <c r="C71" s="54"/>
      <c r="D71" s="55"/>
      <c r="E71" s="56"/>
      <c r="F71" s="55"/>
      <c r="G71" s="55"/>
      <c r="H71" s="55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54"/>
      <c r="B72" s="54"/>
      <c r="C72" s="54"/>
      <c r="D72" s="55"/>
      <c r="E72" s="56"/>
      <c r="F72" s="55"/>
      <c r="G72" s="55"/>
      <c r="H72" s="55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54"/>
      <c r="B73" s="54"/>
      <c r="C73" s="54"/>
      <c r="D73" s="55"/>
      <c r="E73" s="56"/>
      <c r="F73" s="55"/>
      <c r="G73" s="55"/>
      <c r="H73" s="55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54"/>
      <c r="B74" s="54"/>
      <c r="C74" s="54"/>
      <c r="D74" s="55"/>
      <c r="E74" s="56"/>
      <c r="F74" s="55"/>
      <c r="G74" s="55"/>
      <c r="H74" s="55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54"/>
      <c r="B75" s="54"/>
      <c r="C75" s="54"/>
      <c r="D75" s="55"/>
      <c r="E75" s="56"/>
      <c r="F75" s="55"/>
      <c r="G75" s="55"/>
      <c r="H75" s="55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54"/>
      <c r="B76" s="54"/>
      <c r="C76" s="54"/>
      <c r="D76" s="55"/>
      <c r="E76" s="56"/>
      <c r="F76" s="55"/>
      <c r="G76" s="55"/>
      <c r="H76" s="55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54"/>
      <c r="B77" s="54"/>
      <c r="C77" s="54"/>
      <c r="D77" s="55"/>
      <c r="E77" s="56"/>
      <c r="F77" s="55"/>
      <c r="G77" s="55"/>
      <c r="H77" s="55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54"/>
      <c r="B78" s="54"/>
      <c r="C78" s="54"/>
      <c r="D78" s="55"/>
      <c r="E78" s="56"/>
      <c r="F78" s="55"/>
      <c r="G78" s="55"/>
      <c r="H78" s="55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54"/>
      <c r="B79" s="54"/>
      <c r="C79" s="54"/>
      <c r="D79" s="55"/>
      <c r="E79" s="56"/>
      <c r="F79" s="55"/>
      <c r="G79" s="55"/>
      <c r="H79" s="55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54"/>
      <c r="B80" s="54"/>
      <c r="C80" s="54"/>
      <c r="D80" s="55"/>
      <c r="E80" s="56"/>
      <c r="F80" s="55"/>
      <c r="G80" s="55"/>
      <c r="H80" s="55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54"/>
      <c r="B81" s="54"/>
      <c r="C81" s="54"/>
      <c r="D81" s="55"/>
      <c r="E81" s="56"/>
      <c r="F81" s="55"/>
      <c r="G81" s="55"/>
      <c r="H81" s="55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54"/>
      <c r="B82" s="54"/>
      <c r="C82" s="54"/>
      <c r="D82" s="55"/>
      <c r="E82" s="56"/>
      <c r="F82" s="55"/>
      <c r="G82" s="55"/>
      <c r="H82" s="55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54"/>
      <c r="B83" s="54"/>
      <c r="C83" s="54"/>
      <c r="D83" s="55"/>
      <c r="E83" s="56"/>
      <c r="F83" s="55"/>
      <c r="G83" s="55"/>
      <c r="H83" s="55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54"/>
      <c r="B84" s="54"/>
      <c r="C84" s="54"/>
      <c r="D84" s="55"/>
      <c r="E84" s="56"/>
      <c r="F84" s="55"/>
      <c r="G84" s="55"/>
      <c r="H84" s="55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54"/>
      <c r="B85" s="54"/>
      <c r="C85" s="54"/>
      <c r="D85" s="55"/>
      <c r="E85" s="56"/>
      <c r="F85" s="55"/>
      <c r="G85" s="55"/>
      <c r="H85" s="55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54"/>
      <c r="B86" s="54"/>
      <c r="C86" s="54"/>
      <c r="D86" s="55"/>
      <c r="E86" s="56"/>
      <c r="F86" s="55"/>
      <c r="G86" s="55"/>
      <c r="H86" s="55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54"/>
      <c r="B87" s="54"/>
      <c r="C87" s="54"/>
      <c r="D87" s="55"/>
      <c r="E87" s="56"/>
      <c r="F87" s="55"/>
      <c r="G87" s="55"/>
      <c r="H87" s="55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54"/>
      <c r="B88" s="54"/>
      <c r="C88" s="54"/>
      <c r="D88" s="55"/>
      <c r="E88" s="56"/>
      <c r="F88" s="55"/>
      <c r="G88" s="55"/>
      <c r="H88" s="55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54"/>
      <c r="B89" s="54"/>
      <c r="C89" s="54"/>
      <c r="D89" s="55"/>
      <c r="E89" s="56"/>
      <c r="F89" s="55"/>
      <c r="G89" s="55"/>
      <c r="H89" s="55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54"/>
      <c r="B90" s="54"/>
      <c r="C90" s="54"/>
      <c r="D90" s="55"/>
      <c r="E90" s="56"/>
      <c r="F90" s="55"/>
      <c r="G90" s="55"/>
      <c r="H90" s="55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54"/>
      <c r="B91" s="54"/>
      <c r="C91" s="54"/>
      <c r="D91" s="55"/>
      <c r="E91" s="56"/>
      <c r="F91" s="55"/>
      <c r="G91" s="55"/>
      <c r="H91" s="55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54"/>
      <c r="B92" s="54"/>
      <c r="C92" s="54"/>
      <c r="D92" s="55"/>
      <c r="E92" s="56"/>
      <c r="F92" s="55"/>
      <c r="G92" s="55"/>
      <c r="H92" s="55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54"/>
      <c r="B93" s="54"/>
      <c r="C93" s="54"/>
      <c r="D93" s="55"/>
      <c r="E93" s="56"/>
      <c r="F93" s="55"/>
      <c r="G93" s="55"/>
      <c r="H93" s="55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54"/>
      <c r="B94" s="54"/>
      <c r="C94" s="54"/>
      <c r="D94" s="55"/>
      <c r="E94" s="56"/>
      <c r="F94" s="55"/>
      <c r="G94" s="55"/>
      <c r="H94" s="55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54"/>
      <c r="B95" s="54"/>
      <c r="C95" s="54"/>
      <c r="D95" s="55"/>
      <c r="E95" s="56"/>
      <c r="F95" s="55"/>
      <c r="G95" s="55"/>
      <c r="H95" s="55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54"/>
      <c r="B96" s="54"/>
      <c r="C96" s="54"/>
      <c r="D96" s="55"/>
      <c r="E96" s="56"/>
      <c r="F96" s="55"/>
      <c r="G96" s="55"/>
      <c r="H96" s="55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54"/>
      <c r="B97" s="54"/>
      <c r="C97" s="54"/>
      <c r="D97" s="55"/>
      <c r="E97" s="56"/>
      <c r="F97" s="55"/>
      <c r="G97" s="55"/>
      <c r="H97" s="55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54"/>
      <c r="B98" s="54"/>
      <c r="C98" s="54"/>
      <c r="D98" s="55"/>
      <c r="E98" s="56"/>
      <c r="F98" s="55"/>
      <c r="G98" s="55"/>
      <c r="H98" s="55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54"/>
      <c r="B99" s="54"/>
      <c r="C99" s="54"/>
      <c r="D99" s="55"/>
      <c r="E99" s="56"/>
      <c r="F99" s="55"/>
      <c r="G99" s="55"/>
      <c r="H99" s="55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54"/>
      <c r="B100" s="54"/>
      <c r="C100" s="54"/>
      <c r="D100" s="55"/>
      <c r="E100" s="56"/>
      <c r="F100" s="55"/>
      <c r="G100" s="55"/>
      <c r="H100" s="55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54"/>
      <c r="B101" s="54"/>
      <c r="C101" s="54"/>
      <c r="D101" s="55"/>
      <c r="E101" s="56"/>
      <c r="F101" s="55"/>
      <c r="G101" s="55"/>
      <c r="H101" s="55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54"/>
      <c r="B102" s="54"/>
      <c r="C102" s="54"/>
      <c r="D102" s="55"/>
      <c r="E102" s="56"/>
      <c r="F102" s="55"/>
      <c r="G102" s="55"/>
      <c r="H102" s="55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54"/>
      <c r="B103" s="54"/>
      <c r="C103" s="54"/>
      <c r="D103" s="55"/>
      <c r="E103" s="56"/>
      <c r="F103" s="55"/>
      <c r="G103" s="55"/>
      <c r="H103" s="55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54"/>
      <c r="B104" s="54"/>
      <c r="C104" s="54"/>
      <c r="D104" s="55"/>
      <c r="E104" s="56"/>
      <c r="F104" s="55"/>
      <c r="G104" s="55"/>
      <c r="H104" s="55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54"/>
      <c r="B105" s="54"/>
      <c r="C105" s="54"/>
      <c r="D105" s="55"/>
      <c r="E105" s="56"/>
      <c r="F105" s="55"/>
      <c r="G105" s="55"/>
      <c r="H105" s="55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54"/>
      <c r="B106" s="54"/>
      <c r="C106" s="54"/>
      <c r="D106" s="55"/>
      <c r="E106" s="56"/>
      <c r="F106" s="55"/>
      <c r="G106" s="55"/>
      <c r="H106" s="55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54"/>
      <c r="B107" s="54"/>
      <c r="C107" s="54"/>
      <c r="D107" s="55"/>
      <c r="E107" s="56"/>
      <c r="F107" s="55"/>
      <c r="G107" s="55"/>
      <c r="H107" s="55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54"/>
      <c r="B108" s="54"/>
      <c r="C108" s="54"/>
      <c r="D108" s="55"/>
      <c r="E108" s="56"/>
      <c r="F108" s="55"/>
      <c r="G108" s="55"/>
      <c r="H108" s="55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54"/>
      <c r="B109" s="54"/>
      <c r="C109" s="54"/>
      <c r="D109" s="55"/>
      <c r="E109" s="56"/>
      <c r="F109" s="55"/>
      <c r="G109" s="55"/>
      <c r="H109" s="55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54"/>
      <c r="B110" s="54"/>
      <c r="C110" s="54"/>
      <c r="D110" s="55"/>
      <c r="E110" s="56"/>
      <c r="F110" s="55"/>
      <c r="G110" s="55"/>
      <c r="H110" s="55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54"/>
      <c r="B111" s="54"/>
      <c r="C111" s="54"/>
      <c r="D111" s="55"/>
      <c r="E111" s="56"/>
      <c r="F111" s="55"/>
      <c r="G111" s="55"/>
      <c r="H111" s="55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54"/>
      <c r="B112" s="54"/>
      <c r="C112" s="54"/>
      <c r="D112" s="55"/>
      <c r="E112" s="56"/>
      <c r="F112" s="55"/>
      <c r="G112" s="55"/>
      <c r="H112" s="55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54"/>
      <c r="B113" s="54"/>
      <c r="C113" s="54"/>
      <c r="D113" s="55"/>
      <c r="E113" s="56"/>
      <c r="F113" s="55"/>
      <c r="G113" s="55"/>
      <c r="H113" s="55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54"/>
      <c r="B114" s="54"/>
      <c r="C114" s="54"/>
      <c r="D114" s="55"/>
      <c r="E114" s="56"/>
      <c r="F114" s="55"/>
      <c r="G114" s="55"/>
      <c r="H114" s="55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54"/>
      <c r="B115" s="54"/>
      <c r="C115" s="54"/>
      <c r="D115" s="55"/>
      <c r="E115" s="56"/>
      <c r="F115" s="55"/>
      <c r="G115" s="55"/>
      <c r="H115" s="55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54"/>
      <c r="B116" s="54"/>
      <c r="C116" s="54"/>
      <c r="D116" s="55"/>
      <c r="E116" s="56"/>
      <c r="F116" s="55"/>
      <c r="G116" s="55"/>
      <c r="H116" s="55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54"/>
      <c r="B117" s="54"/>
      <c r="C117" s="54"/>
      <c r="D117" s="55"/>
      <c r="E117" s="56"/>
      <c r="F117" s="55"/>
      <c r="G117" s="55"/>
      <c r="H117" s="55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54"/>
      <c r="B118" s="54"/>
      <c r="C118" s="54"/>
      <c r="D118" s="55"/>
      <c r="E118" s="56"/>
      <c r="F118" s="55"/>
      <c r="G118" s="55"/>
      <c r="H118" s="55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54"/>
      <c r="B119" s="54"/>
      <c r="C119" s="54"/>
      <c r="D119" s="55"/>
      <c r="E119" s="56"/>
      <c r="F119" s="55"/>
      <c r="G119" s="55"/>
      <c r="H119" s="55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54"/>
      <c r="B120" s="54"/>
      <c r="C120" s="54"/>
      <c r="D120" s="55"/>
      <c r="E120" s="56"/>
      <c r="F120" s="55"/>
      <c r="G120" s="55"/>
      <c r="H120" s="55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54"/>
      <c r="B121" s="54"/>
      <c r="C121" s="54"/>
      <c r="D121" s="55"/>
      <c r="E121" s="56"/>
      <c r="F121" s="55"/>
      <c r="G121" s="55"/>
      <c r="H121" s="55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54"/>
      <c r="B122" s="54"/>
      <c r="C122" s="54"/>
      <c r="D122" s="55"/>
      <c r="E122" s="56"/>
      <c r="F122" s="55"/>
      <c r="G122" s="55"/>
      <c r="H122" s="55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54"/>
      <c r="B123" s="54"/>
      <c r="C123" s="54"/>
      <c r="D123" s="55"/>
      <c r="E123" s="56"/>
      <c r="F123" s="55"/>
      <c r="G123" s="55"/>
      <c r="H123" s="55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54"/>
      <c r="B124" s="54"/>
      <c r="C124" s="54"/>
      <c r="D124" s="55"/>
      <c r="E124" s="56"/>
      <c r="F124" s="55"/>
      <c r="G124" s="55"/>
      <c r="H124" s="55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54"/>
      <c r="B125" s="54"/>
      <c r="C125" s="54"/>
      <c r="D125" s="55"/>
      <c r="E125" s="56"/>
      <c r="F125" s="55"/>
      <c r="G125" s="55"/>
      <c r="H125" s="55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54"/>
      <c r="B126" s="54"/>
      <c r="C126" s="54"/>
      <c r="D126" s="55"/>
      <c r="E126" s="56"/>
      <c r="F126" s="55"/>
      <c r="G126" s="55"/>
      <c r="H126" s="55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54"/>
      <c r="B127" s="54"/>
      <c r="C127" s="54"/>
      <c r="D127" s="55"/>
      <c r="E127" s="56"/>
      <c r="F127" s="55"/>
      <c r="G127" s="55"/>
      <c r="H127" s="55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54"/>
      <c r="B128" s="54"/>
      <c r="C128" s="54"/>
      <c r="D128" s="55"/>
      <c r="E128" s="56"/>
      <c r="F128" s="55"/>
      <c r="G128" s="55"/>
      <c r="H128" s="55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54"/>
      <c r="B129" s="54"/>
      <c r="C129" s="54"/>
      <c r="D129" s="55"/>
      <c r="E129" s="56"/>
      <c r="F129" s="55"/>
      <c r="G129" s="55"/>
      <c r="H129" s="55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54"/>
      <c r="B130" s="54"/>
      <c r="C130" s="54"/>
      <c r="D130" s="55"/>
      <c r="E130" s="56"/>
      <c r="F130" s="55"/>
      <c r="G130" s="55"/>
      <c r="H130" s="55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54"/>
      <c r="B131" s="54"/>
      <c r="C131" s="54"/>
      <c r="D131" s="55"/>
      <c r="E131" s="56"/>
      <c r="F131" s="55"/>
      <c r="G131" s="55"/>
      <c r="H131" s="55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54"/>
      <c r="B132" s="54"/>
      <c r="C132" s="54"/>
      <c r="D132" s="55"/>
      <c r="E132" s="56"/>
      <c r="F132" s="55"/>
      <c r="G132" s="55"/>
      <c r="H132" s="55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54"/>
      <c r="B133" s="54"/>
      <c r="C133" s="54"/>
      <c r="D133" s="55"/>
      <c r="E133" s="56"/>
      <c r="F133" s="55"/>
      <c r="G133" s="55"/>
      <c r="H133" s="55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54"/>
      <c r="B134" s="54"/>
      <c r="C134" s="54"/>
      <c r="D134" s="55"/>
      <c r="E134" s="56"/>
      <c r="F134" s="55"/>
      <c r="G134" s="55"/>
      <c r="H134" s="55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54"/>
      <c r="B135" s="54"/>
      <c r="C135" s="54"/>
      <c r="D135" s="55"/>
      <c r="E135" s="56"/>
      <c r="F135" s="55"/>
      <c r="G135" s="55"/>
      <c r="H135" s="55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54"/>
      <c r="B136" s="54"/>
      <c r="C136" s="54"/>
      <c r="D136" s="55"/>
      <c r="E136" s="56"/>
      <c r="F136" s="55"/>
      <c r="G136" s="55"/>
      <c r="H136" s="55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54"/>
      <c r="B137" s="54"/>
      <c r="C137" s="54"/>
      <c r="D137" s="55"/>
      <c r="E137" s="56"/>
      <c r="F137" s="55"/>
      <c r="G137" s="55"/>
      <c r="H137" s="55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54"/>
      <c r="B138" s="54"/>
      <c r="C138" s="54"/>
      <c r="D138" s="55"/>
      <c r="E138" s="56"/>
      <c r="F138" s="55"/>
      <c r="G138" s="55"/>
      <c r="H138" s="55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54"/>
      <c r="B139" s="54"/>
      <c r="C139" s="54"/>
      <c r="D139" s="55"/>
      <c r="E139" s="56"/>
      <c r="F139" s="55"/>
      <c r="G139" s="55"/>
      <c r="H139" s="55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54"/>
      <c r="B140" s="54"/>
      <c r="C140" s="54"/>
      <c r="D140" s="55"/>
      <c r="E140" s="56"/>
      <c r="F140" s="55"/>
      <c r="G140" s="55"/>
      <c r="H140" s="55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54"/>
      <c r="B141" s="54"/>
      <c r="C141" s="54"/>
      <c r="D141" s="55"/>
      <c r="E141" s="56"/>
      <c r="F141" s="55"/>
      <c r="G141" s="55"/>
      <c r="H141" s="55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54"/>
      <c r="B142" s="54"/>
      <c r="C142" s="54"/>
      <c r="D142" s="55"/>
      <c r="E142" s="56"/>
      <c r="F142" s="55"/>
      <c r="G142" s="55"/>
      <c r="H142" s="55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54"/>
      <c r="B143" s="54"/>
      <c r="C143" s="54"/>
      <c r="D143" s="55"/>
      <c r="E143" s="56"/>
      <c r="F143" s="55"/>
      <c r="G143" s="55"/>
      <c r="H143" s="55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54"/>
      <c r="B144" s="54"/>
      <c r="C144" s="54"/>
      <c r="D144" s="55"/>
      <c r="E144" s="56"/>
      <c r="F144" s="55"/>
      <c r="G144" s="55"/>
      <c r="H144" s="55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54"/>
      <c r="B145" s="54"/>
      <c r="C145" s="54"/>
      <c r="D145" s="55"/>
      <c r="E145" s="56"/>
      <c r="F145" s="55"/>
      <c r="G145" s="55"/>
      <c r="H145" s="55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54"/>
      <c r="B146" s="54"/>
      <c r="C146" s="54"/>
      <c r="D146" s="55"/>
      <c r="E146" s="56"/>
      <c r="F146" s="55"/>
      <c r="G146" s="55"/>
      <c r="H146" s="55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54"/>
      <c r="B147" s="54"/>
      <c r="C147" s="54"/>
      <c r="D147" s="55"/>
      <c r="E147" s="56"/>
      <c r="F147" s="55"/>
      <c r="G147" s="55"/>
      <c r="H147" s="55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54"/>
      <c r="B148" s="54"/>
      <c r="C148" s="54"/>
      <c r="D148" s="55"/>
      <c r="E148" s="56"/>
      <c r="F148" s="55"/>
      <c r="G148" s="55"/>
      <c r="H148" s="55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54"/>
      <c r="B149" s="54"/>
      <c r="C149" s="54"/>
      <c r="D149" s="55"/>
      <c r="E149" s="56"/>
      <c r="F149" s="55"/>
      <c r="G149" s="55"/>
      <c r="H149" s="55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54"/>
      <c r="B150" s="54"/>
      <c r="C150" s="54"/>
      <c r="D150" s="55"/>
      <c r="E150" s="56"/>
      <c r="F150" s="55"/>
      <c r="G150" s="55"/>
      <c r="H150" s="55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54"/>
      <c r="B151" s="54"/>
      <c r="C151" s="54"/>
      <c r="D151" s="55"/>
      <c r="E151" s="56"/>
      <c r="F151" s="55"/>
      <c r="G151" s="55"/>
      <c r="H151" s="55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54"/>
      <c r="B152" s="54"/>
      <c r="C152" s="54"/>
      <c r="D152" s="55"/>
      <c r="E152" s="56"/>
      <c r="F152" s="55"/>
      <c r="G152" s="55"/>
      <c r="H152" s="55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54"/>
      <c r="B153" s="54"/>
      <c r="C153" s="54"/>
      <c r="D153" s="55"/>
      <c r="E153" s="56"/>
      <c r="F153" s="55"/>
      <c r="G153" s="55"/>
      <c r="H153" s="55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54"/>
      <c r="B154" s="54"/>
      <c r="C154" s="54"/>
      <c r="D154" s="55"/>
      <c r="E154" s="56"/>
      <c r="F154" s="55"/>
      <c r="G154" s="55"/>
      <c r="H154" s="55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54"/>
      <c r="B155" s="54"/>
      <c r="C155" s="54"/>
      <c r="D155" s="55"/>
      <c r="E155" s="56"/>
      <c r="F155" s="55"/>
      <c r="G155" s="55"/>
      <c r="H155" s="55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54"/>
      <c r="B156" s="54"/>
      <c r="C156" s="54"/>
      <c r="D156" s="55"/>
      <c r="E156" s="56"/>
      <c r="F156" s="55"/>
      <c r="G156" s="55"/>
      <c r="H156" s="55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54"/>
      <c r="B157" s="54"/>
      <c r="C157" s="54"/>
      <c r="D157" s="55"/>
      <c r="E157" s="56"/>
      <c r="F157" s="55"/>
      <c r="G157" s="55"/>
      <c r="H157" s="55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54"/>
      <c r="B158" s="54"/>
      <c r="C158" s="54"/>
      <c r="D158" s="55"/>
      <c r="E158" s="56"/>
      <c r="F158" s="55"/>
      <c r="G158" s="55"/>
      <c r="H158" s="55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54"/>
      <c r="B159" s="54"/>
      <c r="C159" s="54"/>
      <c r="D159" s="55"/>
      <c r="E159" s="56"/>
      <c r="F159" s="55"/>
      <c r="G159" s="55"/>
      <c r="H159" s="55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54"/>
      <c r="B160" s="54"/>
      <c r="C160" s="54"/>
      <c r="D160" s="55"/>
      <c r="E160" s="56"/>
      <c r="F160" s="55"/>
      <c r="G160" s="55"/>
      <c r="H160" s="55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54"/>
      <c r="B161" s="54"/>
      <c r="C161" s="54"/>
      <c r="D161" s="55"/>
      <c r="E161" s="56"/>
      <c r="F161" s="55"/>
      <c r="G161" s="55"/>
      <c r="H161" s="55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54"/>
      <c r="B162" s="54"/>
      <c r="C162" s="54"/>
      <c r="D162" s="55"/>
      <c r="E162" s="56"/>
      <c r="F162" s="55"/>
      <c r="G162" s="55"/>
      <c r="H162" s="55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54"/>
      <c r="B163" s="54"/>
      <c r="C163" s="54"/>
      <c r="D163" s="55"/>
      <c r="E163" s="56"/>
      <c r="F163" s="55"/>
      <c r="G163" s="55"/>
      <c r="H163" s="55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54"/>
      <c r="B164" s="54"/>
      <c r="C164" s="54"/>
      <c r="D164" s="55"/>
      <c r="E164" s="56"/>
      <c r="F164" s="55"/>
      <c r="G164" s="55"/>
      <c r="H164" s="55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54"/>
      <c r="B165" s="54"/>
      <c r="C165" s="54"/>
      <c r="D165" s="55"/>
      <c r="E165" s="56"/>
      <c r="F165" s="55"/>
      <c r="G165" s="55"/>
      <c r="H165" s="55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54"/>
      <c r="B166" s="54"/>
      <c r="C166" s="54"/>
      <c r="D166" s="55"/>
      <c r="E166" s="56"/>
      <c r="F166" s="55"/>
      <c r="G166" s="55"/>
      <c r="H166" s="55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54"/>
      <c r="B167" s="54"/>
      <c r="C167" s="54"/>
      <c r="D167" s="55"/>
      <c r="E167" s="56"/>
      <c r="F167" s="55"/>
      <c r="G167" s="55"/>
      <c r="H167" s="55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54"/>
      <c r="B168" s="54"/>
      <c r="C168" s="54"/>
      <c r="D168" s="55"/>
      <c r="E168" s="56"/>
      <c r="F168" s="55"/>
      <c r="G168" s="55"/>
      <c r="H168" s="55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54"/>
      <c r="B169" s="54"/>
      <c r="C169" s="54"/>
      <c r="D169" s="55"/>
      <c r="E169" s="56"/>
      <c r="F169" s="55"/>
      <c r="G169" s="55"/>
      <c r="H169" s="55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54"/>
      <c r="B170" s="54"/>
      <c r="C170" s="54"/>
      <c r="D170" s="55"/>
      <c r="E170" s="56"/>
      <c r="F170" s="55"/>
      <c r="G170" s="55"/>
      <c r="H170" s="55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54"/>
      <c r="B171" s="54"/>
      <c r="C171" s="54"/>
      <c r="D171" s="55"/>
      <c r="E171" s="56"/>
      <c r="F171" s="55"/>
      <c r="G171" s="55"/>
      <c r="H171" s="55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54"/>
      <c r="B172" s="54"/>
      <c r="C172" s="54"/>
      <c r="D172" s="55"/>
      <c r="E172" s="56"/>
      <c r="F172" s="55"/>
      <c r="G172" s="55"/>
      <c r="H172" s="55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54"/>
      <c r="B173" s="54"/>
      <c r="C173" s="54"/>
      <c r="D173" s="55"/>
      <c r="E173" s="56"/>
      <c r="F173" s="55"/>
      <c r="G173" s="55"/>
      <c r="H173" s="55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54"/>
      <c r="B174" s="54"/>
      <c r="C174" s="54"/>
      <c r="D174" s="55"/>
      <c r="E174" s="56"/>
      <c r="F174" s="55"/>
      <c r="G174" s="55"/>
      <c r="H174" s="55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54"/>
      <c r="B175" s="54"/>
      <c r="C175" s="54"/>
      <c r="D175" s="55"/>
      <c r="E175" s="56"/>
      <c r="F175" s="55"/>
      <c r="G175" s="55"/>
      <c r="H175" s="55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54"/>
      <c r="B176" s="54"/>
      <c r="C176" s="54"/>
      <c r="D176" s="55"/>
      <c r="E176" s="56"/>
      <c r="F176" s="55"/>
      <c r="G176" s="55"/>
      <c r="H176" s="55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54"/>
      <c r="B177" s="54"/>
      <c r="C177" s="54"/>
      <c r="D177" s="55"/>
      <c r="E177" s="56"/>
      <c r="F177" s="55"/>
      <c r="G177" s="55"/>
      <c r="H177" s="55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54"/>
      <c r="B178" s="54"/>
      <c r="C178" s="54"/>
      <c r="D178" s="55"/>
      <c r="E178" s="56"/>
      <c r="F178" s="55"/>
      <c r="G178" s="55"/>
      <c r="H178" s="55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54"/>
      <c r="B179" s="54"/>
      <c r="C179" s="54"/>
      <c r="D179" s="55"/>
      <c r="E179" s="56"/>
      <c r="F179" s="55"/>
      <c r="G179" s="55"/>
      <c r="H179" s="55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54"/>
      <c r="B180" s="54"/>
      <c r="C180" s="54"/>
      <c r="D180" s="55"/>
      <c r="E180" s="56"/>
      <c r="F180" s="55"/>
      <c r="G180" s="55"/>
      <c r="H180" s="55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54"/>
      <c r="B181" s="54"/>
      <c r="C181" s="54"/>
      <c r="D181" s="55"/>
      <c r="E181" s="56"/>
      <c r="F181" s="55"/>
      <c r="G181" s="55"/>
      <c r="H181" s="55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54"/>
      <c r="B182" s="54"/>
      <c r="C182" s="54"/>
      <c r="D182" s="55"/>
      <c r="E182" s="56"/>
      <c r="F182" s="55"/>
      <c r="G182" s="55"/>
      <c r="H182" s="55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54"/>
      <c r="B183" s="54"/>
      <c r="C183" s="54"/>
      <c r="D183" s="55"/>
      <c r="E183" s="56"/>
      <c r="F183" s="55"/>
      <c r="G183" s="55"/>
      <c r="H183" s="55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54"/>
      <c r="B184" s="54"/>
      <c r="C184" s="54"/>
      <c r="D184" s="55"/>
      <c r="E184" s="56"/>
      <c r="F184" s="55"/>
      <c r="G184" s="55"/>
      <c r="H184" s="55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54"/>
      <c r="B185" s="54"/>
      <c r="C185" s="54"/>
      <c r="D185" s="55"/>
      <c r="E185" s="56"/>
      <c r="F185" s="55"/>
      <c r="G185" s="55"/>
      <c r="H185" s="55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54"/>
      <c r="B186" s="54"/>
      <c r="C186" s="54"/>
      <c r="D186" s="55"/>
      <c r="E186" s="56"/>
      <c r="F186" s="55"/>
      <c r="G186" s="55"/>
      <c r="H186" s="55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54"/>
      <c r="B187" s="54"/>
      <c r="C187" s="54"/>
      <c r="D187" s="55"/>
      <c r="E187" s="56"/>
      <c r="F187" s="55"/>
      <c r="G187" s="55"/>
      <c r="H187" s="55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54"/>
      <c r="B188" s="54"/>
      <c r="C188" s="54"/>
      <c r="D188" s="55"/>
      <c r="E188" s="56"/>
      <c r="F188" s="55"/>
      <c r="G188" s="55"/>
      <c r="H188" s="55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54"/>
      <c r="B189" s="54"/>
      <c r="C189" s="54"/>
      <c r="D189" s="55"/>
      <c r="E189" s="56"/>
      <c r="F189" s="55"/>
      <c r="G189" s="55"/>
      <c r="H189" s="55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54"/>
      <c r="B190" s="54"/>
      <c r="C190" s="54"/>
      <c r="D190" s="55"/>
      <c r="E190" s="56"/>
      <c r="F190" s="55"/>
      <c r="G190" s="55"/>
      <c r="H190" s="55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54"/>
      <c r="B191" s="54"/>
      <c r="C191" s="54"/>
      <c r="D191" s="55"/>
      <c r="E191" s="56"/>
      <c r="F191" s="55"/>
      <c r="G191" s="55"/>
      <c r="H191" s="55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54"/>
      <c r="B192" s="54"/>
      <c r="C192" s="54"/>
      <c r="D192" s="55"/>
      <c r="E192" s="56"/>
      <c r="F192" s="55"/>
      <c r="G192" s="55"/>
      <c r="H192" s="55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54"/>
      <c r="B193" s="54"/>
      <c r="C193" s="54"/>
      <c r="D193" s="55"/>
      <c r="E193" s="56"/>
      <c r="F193" s="55"/>
      <c r="G193" s="55"/>
      <c r="H193" s="55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54"/>
      <c r="B194" s="54"/>
      <c r="C194" s="54"/>
      <c r="D194" s="55"/>
      <c r="E194" s="56"/>
      <c r="F194" s="55"/>
      <c r="G194" s="55"/>
      <c r="H194" s="55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54"/>
      <c r="B195" s="54"/>
      <c r="C195" s="54"/>
      <c r="D195" s="55"/>
      <c r="E195" s="56"/>
      <c r="F195" s="55"/>
      <c r="G195" s="55"/>
      <c r="H195" s="55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54"/>
      <c r="B196" s="54"/>
      <c r="C196" s="54"/>
      <c r="D196" s="55"/>
      <c r="E196" s="56"/>
      <c r="F196" s="55"/>
      <c r="G196" s="55"/>
      <c r="H196" s="55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54"/>
      <c r="B197" s="54"/>
      <c r="C197" s="54"/>
      <c r="D197" s="55"/>
      <c r="E197" s="56"/>
      <c r="F197" s="55"/>
      <c r="G197" s="55"/>
      <c r="H197" s="55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54"/>
      <c r="B198" s="54"/>
      <c r="C198" s="54"/>
      <c r="D198" s="55"/>
      <c r="E198" s="56"/>
      <c r="F198" s="55"/>
      <c r="G198" s="55"/>
      <c r="H198" s="55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54"/>
      <c r="B199" s="54"/>
      <c r="C199" s="54"/>
      <c r="D199" s="55"/>
      <c r="E199" s="56"/>
      <c r="F199" s="55"/>
      <c r="G199" s="55"/>
      <c r="H199" s="55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54"/>
      <c r="B200" s="54"/>
      <c r="C200" s="54"/>
      <c r="D200" s="55"/>
      <c r="E200" s="56"/>
      <c r="F200" s="55"/>
      <c r="G200" s="55"/>
      <c r="H200" s="55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54"/>
      <c r="B201" s="54"/>
      <c r="C201" s="54"/>
      <c r="D201" s="55"/>
      <c r="E201" s="56"/>
      <c r="F201" s="55"/>
      <c r="G201" s="55"/>
      <c r="H201" s="55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54"/>
      <c r="B202" s="54"/>
      <c r="C202" s="54"/>
      <c r="D202" s="55"/>
      <c r="E202" s="56"/>
      <c r="F202" s="55"/>
      <c r="G202" s="55"/>
      <c r="H202" s="55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54"/>
      <c r="B203" s="54"/>
      <c r="C203" s="54"/>
      <c r="D203" s="55"/>
      <c r="E203" s="56"/>
      <c r="F203" s="55"/>
      <c r="G203" s="55"/>
      <c r="H203" s="55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54"/>
      <c r="B204" s="54"/>
      <c r="C204" s="54"/>
      <c r="D204" s="55"/>
      <c r="E204" s="56"/>
      <c r="F204" s="55"/>
      <c r="G204" s="55"/>
      <c r="H204" s="55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54"/>
      <c r="B205" s="54"/>
      <c r="C205" s="54"/>
      <c r="D205" s="55"/>
      <c r="E205" s="56"/>
      <c r="F205" s="55"/>
      <c r="G205" s="55"/>
      <c r="H205" s="55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54"/>
      <c r="B206" s="54"/>
      <c r="C206" s="54"/>
      <c r="D206" s="55"/>
      <c r="E206" s="56"/>
      <c r="F206" s="55"/>
      <c r="G206" s="55"/>
      <c r="H206" s="55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54"/>
      <c r="B207" s="54"/>
      <c r="C207" s="54"/>
      <c r="D207" s="55"/>
      <c r="E207" s="56"/>
      <c r="F207" s="55"/>
      <c r="G207" s="55"/>
      <c r="H207" s="55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54"/>
      <c r="B208" s="54"/>
      <c r="C208" s="54"/>
      <c r="D208" s="55"/>
      <c r="E208" s="56"/>
      <c r="F208" s="55"/>
      <c r="G208" s="55"/>
      <c r="H208" s="55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54"/>
      <c r="B209" s="54"/>
      <c r="C209" s="54"/>
      <c r="D209" s="55"/>
      <c r="E209" s="56"/>
      <c r="F209" s="55"/>
      <c r="G209" s="55"/>
      <c r="H209" s="55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54"/>
      <c r="B210" s="54"/>
      <c r="C210" s="54"/>
      <c r="D210" s="55"/>
      <c r="E210" s="56"/>
      <c r="F210" s="55"/>
      <c r="G210" s="55"/>
      <c r="H210" s="55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54"/>
      <c r="B211" s="54"/>
      <c r="C211" s="54"/>
      <c r="D211" s="55"/>
      <c r="E211" s="56"/>
      <c r="F211" s="55"/>
      <c r="G211" s="55"/>
      <c r="H211" s="55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54"/>
      <c r="B212" s="54"/>
      <c r="C212" s="54"/>
      <c r="D212" s="55"/>
      <c r="E212" s="56"/>
      <c r="F212" s="55"/>
      <c r="G212" s="55"/>
      <c r="H212" s="55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54"/>
      <c r="B213" s="54"/>
      <c r="C213" s="54"/>
      <c r="D213" s="55"/>
      <c r="E213" s="56"/>
      <c r="F213" s="55"/>
      <c r="G213" s="55"/>
      <c r="H213" s="55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54"/>
      <c r="B214" s="54"/>
      <c r="C214" s="54"/>
      <c r="D214" s="55"/>
      <c r="E214" s="56"/>
      <c r="F214" s="55"/>
      <c r="G214" s="55"/>
      <c r="H214" s="55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54"/>
      <c r="B215" s="54"/>
      <c r="C215" s="54"/>
      <c r="D215" s="55"/>
      <c r="E215" s="56"/>
      <c r="F215" s="55"/>
      <c r="G215" s="55"/>
      <c r="H215" s="55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54"/>
      <c r="B216" s="54"/>
      <c r="C216" s="54"/>
      <c r="D216" s="55"/>
      <c r="E216" s="56"/>
      <c r="F216" s="55"/>
      <c r="G216" s="55"/>
      <c r="H216" s="55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54"/>
      <c r="B217" s="54"/>
      <c r="C217" s="54"/>
      <c r="D217" s="55"/>
      <c r="E217" s="56"/>
      <c r="F217" s="55"/>
      <c r="G217" s="55"/>
      <c r="H217" s="55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54"/>
      <c r="B218" s="54"/>
      <c r="C218" s="54"/>
      <c r="D218" s="55"/>
      <c r="E218" s="56"/>
      <c r="F218" s="55"/>
      <c r="G218" s="55"/>
      <c r="H218" s="55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54"/>
      <c r="B219" s="54"/>
      <c r="C219" s="54"/>
      <c r="D219" s="55"/>
      <c r="E219" s="56"/>
      <c r="F219" s="55"/>
      <c r="G219" s="55"/>
      <c r="H219" s="55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54"/>
      <c r="B220" s="54"/>
      <c r="C220" s="54"/>
      <c r="D220" s="55"/>
      <c r="E220" s="56"/>
      <c r="F220" s="55"/>
      <c r="G220" s="55"/>
      <c r="H220" s="55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54"/>
      <c r="B221" s="54"/>
      <c r="C221" s="54"/>
      <c r="D221" s="55"/>
      <c r="E221" s="56"/>
      <c r="F221" s="55"/>
      <c r="G221" s="55"/>
      <c r="H221" s="55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54"/>
      <c r="B222" s="54"/>
      <c r="C222" s="54"/>
      <c r="D222" s="55"/>
      <c r="E222" s="56"/>
      <c r="F222" s="55"/>
      <c r="G222" s="55"/>
      <c r="H222" s="55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54"/>
      <c r="B223" s="54"/>
      <c r="C223" s="54"/>
      <c r="D223" s="55"/>
      <c r="E223" s="56"/>
      <c r="F223" s="55"/>
      <c r="G223" s="55"/>
      <c r="H223" s="55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54"/>
      <c r="B224" s="54"/>
      <c r="C224" s="54"/>
      <c r="D224" s="55"/>
      <c r="E224" s="56"/>
      <c r="F224" s="55"/>
      <c r="G224" s="55"/>
      <c r="H224" s="55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54"/>
      <c r="B225" s="54"/>
      <c r="C225" s="54"/>
      <c r="D225" s="55"/>
      <c r="E225" s="56"/>
      <c r="F225" s="55"/>
      <c r="G225" s="55"/>
      <c r="H225" s="55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54"/>
      <c r="B226" s="54"/>
      <c r="C226" s="54"/>
      <c r="D226" s="55"/>
      <c r="E226" s="56"/>
      <c r="F226" s="55"/>
      <c r="G226" s="55"/>
      <c r="H226" s="55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54"/>
      <c r="B227" s="54"/>
      <c r="C227" s="54"/>
      <c r="D227" s="55"/>
      <c r="E227" s="56"/>
      <c r="F227" s="55"/>
      <c r="G227" s="55"/>
      <c r="H227" s="55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54"/>
      <c r="B228" s="54"/>
      <c r="C228" s="54"/>
      <c r="D228" s="55"/>
      <c r="E228" s="56"/>
      <c r="F228" s="55"/>
      <c r="G228" s="55"/>
      <c r="H228" s="55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54"/>
      <c r="B229" s="54"/>
      <c r="C229" s="54"/>
      <c r="D229" s="55"/>
      <c r="E229" s="56"/>
      <c r="F229" s="55"/>
      <c r="G229" s="55"/>
      <c r="H229" s="55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54"/>
      <c r="B230" s="54"/>
      <c r="C230" s="54"/>
      <c r="D230" s="55"/>
      <c r="E230" s="56"/>
      <c r="F230" s="55"/>
      <c r="G230" s="55"/>
      <c r="H230" s="55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54"/>
      <c r="B231" s="54"/>
      <c r="C231" s="54"/>
      <c r="D231" s="55"/>
      <c r="E231" s="56"/>
      <c r="F231" s="55"/>
      <c r="G231" s="55"/>
      <c r="H231" s="55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54"/>
      <c r="B232" s="54"/>
      <c r="C232" s="54"/>
      <c r="D232" s="55"/>
      <c r="E232" s="56"/>
      <c r="F232" s="55"/>
      <c r="G232" s="55"/>
      <c r="H232" s="55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54"/>
      <c r="B233" s="54"/>
      <c r="C233" s="54"/>
      <c r="D233" s="55"/>
      <c r="E233" s="56"/>
      <c r="F233" s="55"/>
      <c r="G233" s="55"/>
      <c r="H233" s="55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54"/>
      <c r="B234" s="54"/>
      <c r="C234" s="54"/>
      <c r="D234" s="55"/>
      <c r="E234" s="56"/>
      <c r="F234" s="55"/>
      <c r="G234" s="55"/>
      <c r="H234" s="55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54"/>
      <c r="B235" s="54"/>
      <c r="C235" s="54"/>
      <c r="D235" s="55"/>
      <c r="E235" s="56"/>
      <c r="F235" s="55"/>
      <c r="G235" s="55"/>
      <c r="H235" s="55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54"/>
      <c r="B236" s="54"/>
      <c r="C236" s="54"/>
      <c r="D236" s="55"/>
      <c r="E236" s="56"/>
      <c r="F236" s="55"/>
      <c r="G236" s="55"/>
      <c r="H236" s="55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54"/>
      <c r="B237" s="54"/>
      <c r="C237" s="54"/>
      <c r="D237" s="55"/>
      <c r="E237" s="56"/>
      <c r="F237" s="55"/>
      <c r="G237" s="55"/>
      <c r="H237" s="55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54"/>
      <c r="B238" s="54"/>
      <c r="C238" s="54"/>
      <c r="D238" s="55"/>
      <c r="E238" s="56"/>
      <c r="F238" s="55"/>
      <c r="G238" s="55"/>
      <c r="H238" s="55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54"/>
      <c r="B239" s="54"/>
      <c r="C239" s="54"/>
      <c r="D239" s="55"/>
      <c r="E239" s="56"/>
      <c r="F239" s="55"/>
      <c r="G239" s="55"/>
      <c r="H239" s="55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54"/>
      <c r="B240" s="54"/>
      <c r="C240" s="54"/>
      <c r="D240" s="55"/>
      <c r="E240" s="56"/>
      <c r="F240" s="55"/>
      <c r="G240" s="55"/>
      <c r="H240" s="55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54"/>
      <c r="B241" s="54"/>
      <c r="C241" s="54"/>
      <c r="D241" s="55"/>
      <c r="E241" s="56"/>
      <c r="F241" s="55"/>
      <c r="G241" s="55"/>
      <c r="H241" s="55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54"/>
      <c r="B242" s="54"/>
      <c r="C242" s="54"/>
      <c r="D242" s="55"/>
      <c r="E242" s="56"/>
      <c r="F242" s="55"/>
      <c r="G242" s="55"/>
      <c r="H242" s="55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54"/>
      <c r="B243" s="54"/>
      <c r="C243" s="54"/>
      <c r="D243" s="55"/>
      <c r="E243" s="56"/>
      <c r="F243" s="55"/>
      <c r="G243" s="55"/>
      <c r="H243" s="55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54"/>
      <c r="B244" s="54"/>
      <c r="C244" s="54"/>
      <c r="D244" s="55"/>
      <c r="E244" s="56"/>
      <c r="F244" s="55"/>
      <c r="G244" s="55"/>
      <c r="H244" s="55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54"/>
      <c r="B245" s="54"/>
      <c r="C245" s="54"/>
      <c r="D245" s="55"/>
      <c r="E245" s="56"/>
      <c r="F245" s="55"/>
      <c r="G245" s="55"/>
      <c r="H245" s="55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54"/>
      <c r="B246" s="54"/>
      <c r="C246" s="54"/>
      <c r="D246" s="55"/>
      <c r="E246" s="56"/>
      <c r="F246" s="55"/>
      <c r="G246" s="55"/>
      <c r="H246" s="55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54"/>
      <c r="B247" s="54"/>
      <c r="C247" s="54"/>
      <c r="D247" s="55"/>
      <c r="E247" s="56"/>
      <c r="F247" s="55"/>
      <c r="G247" s="55"/>
      <c r="H247" s="55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54"/>
      <c r="B248" s="54"/>
      <c r="C248" s="54"/>
      <c r="D248" s="55"/>
      <c r="E248" s="56"/>
      <c r="F248" s="55"/>
      <c r="G248" s="55"/>
      <c r="H248" s="55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54"/>
      <c r="B249" s="54"/>
      <c r="C249" s="54"/>
      <c r="D249" s="55"/>
      <c r="E249" s="56"/>
      <c r="F249" s="55"/>
      <c r="G249" s="55"/>
      <c r="H249" s="55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54"/>
      <c r="B250" s="54"/>
      <c r="C250" s="54"/>
      <c r="D250" s="55"/>
      <c r="E250" s="56"/>
      <c r="F250" s="55"/>
      <c r="G250" s="55"/>
      <c r="H250" s="55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54"/>
      <c r="B251" s="54"/>
      <c r="C251" s="54"/>
      <c r="D251" s="55"/>
      <c r="E251" s="56"/>
      <c r="F251" s="55"/>
      <c r="G251" s="55"/>
      <c r="H251" s="55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54"/>
      <c r="B252" s="54"/>
      <c r="C252" s="54"/>
      <c r="D252" s="55"/>
      <c r="E252" s="56"/>
      <c r="F252" s="55"/>
      <c r="G252" s="55"/>
      <c r="H252" s="55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54"/>
      <c r="B253" s="54"/>
      <c r="C253" s="54"/>
      <c r="D253" s="55"/>
      <c r="E253" s="56"/>
      <c r="F253" s="55"/>
      <c r="G253" s="55"/>
      <c r="H253" s="55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54"/>
      <c r="B254" s="54"/>
      <c r="C254" s="54"/>
      <c r="D254" s="55"/>
      <c r="E254" s="56"/>
      <c r="F254" s="55"/>
      <c r="G254" s="55"/>
      <c r="H254" s="55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54"/>
      <c r="B255" s="54"/>
      <c r="C255" s="54"/>
      <c r="D255" s="55"/>
      <c r="E255" s="56"/>
      <c r="F255" s="55"/>
      <c r="G255" s="55"/>
      <c r="H255" s="55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54"/>
      <c r="B256" s="54"/>
      <c r="C256" s="54"/>
      <c r="D256" s="55"/>
      <c r="E256" s="56"/>
      <c r="F256" s="55"/>
      <c r="G256" s="55"/>
      <c r="H256" s="55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54"/>
      <c r="B257" s="54"/>
      <c r="C257" s="54"/>
      <c r="D257" s="55"/>
      <c r="E257" s="56"/>
      <c r="F257" s="55"/>
      <c r="G257" s="55"/>
      <c r="H257" s="55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54"/>
      <c r="B258" s="54"/>
      <c r="C258" s="54"/>
      <c r="D258" s="55"/>
      <c r="E258" s="56"/>
      <c r="F258" s="55"/>
      <c r="G258" s="55"/>
      <c r="H258" s="55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54"/>
      <c r="B259" s="54"/>
      <c r="C259" s="54"/>
      <c r="D259" s="55"/>
      <c r="E259" s="56"/>
      <c r="F259" s="55"/>
      <c r="G259" s="55"/>
      <c r="H259" s="55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54"/>
      <c r="B260" s="54"/>
      <c r="C260" s="54"/>
      <c r="D260" s="55"/>
      <c r="E260" s="56"/>
      <c r="F260" s="55"/>
      <c r="G260" s="55"/>
      <c r="H260" s="55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54"/>
      <c r="B261" s="54"/>
      <c r="C261" s="54"/>
      <c r="D261" s="55"/>
      <c r="E261" s="56"/>
      <c r="F261" s="55"/>
      <c r="G261" s="55"/>
      <c r="H261" s="55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54"/>
      <c r="B262" s="54"/>
      <c r="C262" s="54"/>
      <c r="D262" s="55"/>
      <c r="E262" s="56"/>
      <c r="F262" s="55"/>
      <c r="G262" s="55"/>
      <c r="H262" s="55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54"/>
      <c r="B263" s="54"/>
      <c r="C263" s="54"/>
      <c r="D263" s="55"/>
      <c r="E263" s="56"/>
      <c r="F263" s="55"/>
      <c r="G263" s="55"/>
      <c r="H263" s="55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54"/>
      <c r="B264" s="54"/>
      <c r="C264" s="54"/>
      <c r="D264" s="55"/>
      <c r="E264" s="56"/>
      <c r="F264" s="55"/>
      <c r="G264" s="55"/>
      <c r="H264" s="55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54"/>
      <c r="B265" s="54"/>
      <c r="C265" s="54"/>
      <c r="D265" s="55"/>
      <c r="E265" s="56"/>
      <c r="F265" s="55"/>
      <c r="G265" s="55"/>
      <c r="H265" s="55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54"/>
      <c r="B266" s="54"/>
      <c r="C266" s="54"/>
      <c r="D266" s="55"/>
      <c r="E266" s="56"/>
      <c r="F266" s="55"/>
      <c r="G266" s="55"/>
      <c r="H266" s="55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54"/>
      <c r="B267" s="54"/>
      <c r="C267" s="54"/>
      <c r="D267" s="55"/>
      <c r="E267" s="56"/>
      <c r="F267" s="55"/>
      <c r="G267" s="55"/>
      <c r="H267" s="55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54"/>
      <c r="B268" s="54"/>
      <c r="C268" s="54"/>
      <c r="D268" s="55"/>
      <c r="E268" s="56"/>
      <c r="F268" s="55"/>
      <c r="G268" s="55"/>
      <c r="H268" s="55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54"/>
      <c r="B269" s="54"/>
      <c r="C269" s="54"/>
      <c r="D269" s="55"/>
      <c r="E269" s="56"/>
      <c r="F269" s="55"/>
      <c r="G269" s="55"/>
      <c r="H269" s="55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54"/>
      <c r="B270" s="54"/>
      <c r="C270" s="54"/>
      <c r="D270" s="55"/>
      <c r="E270" s="56"/>
      <c r="F270" s="55"/>
      <c r="G270" s="55"/>
      <c r="H270" s="55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54"/>
      <c r="B271" s="54"/>
      <c r="C271" s="54"/>
      <c r="D271" s="55"/>
      <c r="E271" s="56"/>
      <c r="F271" s="55"/>
      <c r="G271" s="55"/>
      <c r="H271" s="55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54"/>
      <c r="B272" s="54"/>
      <c r="C272" s="54"/>
      <c r="D272" s="55"/>
      <c r="E272" s="56"/>
      <c r="F272" s="55"/>
      <c r="G272" s="55"/>
      <c r="H272" s="55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54"/>
      <c r="B273" s="54"/>
      <c r="C273" s="54"/>
      <c r="D273" s="55"/>
      <c r="E273" s="56"/>
      <c r="F273" s="55"/>
      <c r="G273" s="55"/>
      <c r="H273" s="55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54"/>
      <c r="B274" s="54"/>
      <c r="C274" s="54"/>
      <c r="D274" s="55"/>
      <c r="E274" s="56"/>
      <c r="F274" s="55"/>
      <c r="G274" s="55"/>
      <c r="H274" s="55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54"/>
      <c r="B275" s="54"/>
      <c r="C275" s="54"/>
      <c r="D275" s="55"/>
      <c r="E275" s="56"/>
      <c r="F275" s="55"/>
      <c r="G275" s="55"/>
      <c r="H275" s="55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54"/>
      <c r="B276" s="54"/>
      <c r="C276" s="54"/>
      <c r="D276" s="55"/>
      <c r="E276" s="56"/>
      <c r="F276" s="55"/>
      <c r="G276" s="55"/>
      <c r="H276" s="55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54"/>
      <c r="B277" s="54"/>
      <c r="C277" s="54"/>
      <c r="D277" s="55"/>
      <c r="E277" s="56"/>
      <c r="F277" s="55"/>
      <c r="G277" s="55"/>
      <c r="H277" s="55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54"/>
      <c r="B278" s="54"/>
      <c r="C278" s="54"/>
      <c r="D278" s="55"/>
      <c r="E278" s="56"/>
      <c r="F278" s="55"/>
      <c r="G278" s="55"/>
      <c r="H278" s="55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54"/>
      <c r="B279" s="54"/>
      <c r="C279" s="54"/>
      <c r="D279" s="55"/>
      <c r="E279" s="56"/>
      <c r="F279" s="55"/>
      <c r="G279" s="55"/>
      <c r="H279" s="55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54"/>
      <c r="B280" s="54"/>
      <c r="C280" s="54"/>
      <c r="D280" s="55"/>
      <c r="E280" s="56"/>
      <c r="F280" s="55"/>
      <c r="G280" s="55"/>
      <c r="H280" s="55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54"/>
      <c r="B281" s="54"/>
      <c r="C281" s="54"/>
      <c r="D281" s="55"/>
      <c r="E281" s="56"/>
      <c r="F281" s="55"/>
      <c r="G281" s="55"/>
      <c r="H281" s="55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54"/>
      <c r="B282" s="54"/>
      <c r="C282" s="54"/>
      <c r="D282" s="55"/>
      <c r="E282" s="56"/>
      <c r="F282" s="55"/>
      <c r="G282" s="55"/>
      <c r="H282" s="55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54"/>
      <c r="B283" s="54"/>
      <c r="C283" s="54"/>
      <c r="D283" s="55"/>
      <c r="E283" s="56"/>
      <c r="F283" s="55"/>
      <c r="G283" s="55"/>
      <c r="H283" s="55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54"/>
      <c r="B284" s="54"/>
      <c r="C284" s="54"/>
      <c r="D284" s="55"/>
      <c r="E284" s="56"/>
      <c r="F284" s="55"/>
      <c r="G284" s="55"/>
      <c r="H284" s="55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54"/>
      <c r="B285" s="54"/>
      <c r="C285" s="54"/>
      <c r="D285" s="55"/>
      <c r="E285" s="56"/>
      <c r="F285" s="55"/>
      <c r="G285" s="55"/>
      <c r="H285" s="55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54"/>
      <c r="B286" s="54"/>
      <c r="C286" s="54"/>
      <c r="D286" s="55"/>
      <c r="E286" s="56"/>
      <c r="F286" s="55"/>
      <c r="G286" s="55"/>
      <c r="H286" s="55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54"/>
      <c r="B287" s="54"/>
      <c r="C287" s="54"/>
      <c r="D287" s="55"/>
      <c r="E287" s="56"/>
      <c r="F287" s="55"/>
      <c r="G287" s="55"/>
      <c r="H287" s="55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54"/>
      <c r="B288" s="54"/>
      <c r="C288" s="54"/>
      <c r="D288" s="55"/>
      <c r="E288" s="56"/>
      <c r="F288" s="55"/>
      <c r="G288" s="55"/>
      <c r="H288" s="55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54"/>
      <c r="B289" s="54"/>
      <c r="C289" s="54"/>
      <c r="D289" s="55"/>
      <c r="E289" s="56"/>
      <c r="F289" s="55"/>
      <c r="G289" s="55"/>
      <c r="H289" s="55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54"/>
      <c r="B290" s="54"/>
      <c r="C290" s="54"/>
      <c r="D290" s="55"/>
      <c r="E290" s="56"/>
      <c r="F290" s="55"/>
      <c r="G290" s="55"/>
      <c r="H290" s="55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54"/>
      <c r="B291" s="54"/>
      <c r="C291" s="54"/>
      <c r="D291" s="55"/>
      <c r="E291" s="56"/>
      <c r="F291" s="55"/>
      <c r="G291" s="55"/>
      <c r="H291" s="55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54"/>
      <c r="B292" s="54"/>
      <c r="C292" s="54"/>
      <c r="D292" s="55"/>
      <c r="E292" s="56"/>
      <c r="F292" s="55"/>
      <c r="G292" s="55"/>
      <c r="H292" s="55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54"/>
      <c r="B293" s="54"/>
      <c r="C293" s="54"/>
      <c r="D293" s="55"/>
      <c r="E293" s="56"/>
      <c r="F293" s="55"/>
      <c r="G293" s="55"/>
      <c r="H293" s="55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54"/>
      <c r="B294" s="54"/>
      <c r="C294" s="54"/>
      <c r="D294" s="55"/>
      <c r="E294" s="56"/>
      <c r="F294" s="55"/>
      <c r="G294" s="55"/>
      <c r="H294" s="55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54"/>
      <c r="B295" s="54"/>
      <c r="C295" s="54"/>
      <c r="D295" s="55"/>
      <c r="E295" s="56"/>
      <c r="F295" s="55"/>
      <c r="G295" s="55"/>
      <c r="H295" s="55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54"/>
      <c r="B296" s="54"/>
      <c r="C296" s="54"/>
      <c r="D296" s="55"/>
      <c r="E296" s="56"/>
      <c r="F296" s="55"/>
      <c r="G296" s="55"/>
      <c r="H296" s="55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54"/>
      <c r="B297" s="54"/>
      <c r="C297" s="54"/>
      <c r="D297" s="55"/>
      <c r="E297" s="56"/>
      <c r="F297" s="55"/>
      <c r="G297" s="55"/>
      <c r="H297" s="55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54"/>
      <c r="B298" s="54"/>
      <c r="C298" s="54"/>
      <c r="D298" s="55"/>
      <c r="E298" s="56"/>
      <c r="F298" s="55"/>
      <c r="G298" s="55"/>
      <c r="H298" s="55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54"/>
      <c r="B299" s="54"/>
      <c r="C299" s="54"/>
      <c r="D299" s="55"/>
      <c r="E299" s="56"/>
      <c r="F299" s="55"/>
      <c r="G299" s="55"/>
      <c r="H299" s="55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54"/>
      <c r="B300" s="54"/>
      <c r="C300" s="54"/>
      <c r="D300" s="55"/>
      <c r="E300" s="56"/>
      <c r="F300" s="55"/>
      <c r="G300" s="55"/>
      <c r="H300" s="55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54"/>
      <c r="B301" s="54"/>
      <c r="C301" s="54"/>
      <c r="D301" s="55"/>
      <c r="E301" s="56"/>
      <c r="F301" s="55"/>
      <c r="G301" s="55"/>
      <c r="H301" s="55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54"/>
      <c r="B302" s="54"/>
      <c r="C302" s="54"/>
      <c r="D302" s="55"/>
      <c r="E302" s="56"/>
      <c r="F302" s="55"/>
      <c r="G302" s="55"/>
      <c r="H302" s="55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54"/>
      <c r="B303" s="54"/>
      <c r="C303" s="54"/>
      <c r="D303" s="55"/>
      <c r="E303" s="56"/>
      <c r="F303" s="55"/>
      <c r="G303" s="55"/>
      <c r="H303" s="55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54"/>
      <c r="B304" s="54"/>
      <c r="C304" s="54"/>
      <c r="D304" s="55"/>
      <c r="E304" s="56"/>
      <c r="F304" s="55"/>
      <c r="G304" s="55"/>
      <c r="H304" s="55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54"/>
      <c r="B305" s="54"/>
      <c r="C305" s="54"/>
      <c r="D305" s="55"/>
      <c r="E305" s="56"/>
      <c r="F305" s="55"/>
      <c r="G305" s="55"/>
      <c r="H305" s="55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54"/>
      <c r="B306" s="54"/>
      <c r="C306" s="54"/>
      <c r="D306" s="55"/>
      <c r="E306" s="56"/>
      <c r="F306" s="55"/>
      <c r="G306" s="55"/>
      <c r="H306" s="55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54"/>
      <c r="B307" s="54"/>
      <c r="C307" s="54"/>
      <c r="D307" s="55"/>
      <c r="E307" s="56"/>
      <c r="F307" s="55"/>
      <c r="G307" s="55"/>
      <c r="H307" s="55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54"/>
      <c r="B308" s="54"/>
      <c r="C308" s="54"/>
      <c r="D308" s="55"/>
      <c r="E308" s="56"/>
      <c r="F308" s="55"/>
      <c r="G308" s="55"/>
      <c r="H308" s="55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54"/>
      <c r="B309" s="54"/>
      <c r="C309" s="54"/>
      <c r="D309" s="55"/>
      <c r="E309" s="56"/>
      <c r="F309" s="55"/>
      <c r="G309" s="55"/>
      <c r="H309" s="55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54"/>
      <c r="B310" s="54"/>
      <c r="C310" s="54"/>
      <c r="D310" s="55"/>
      <c r="E310" s="56"/>
      <c r="F310" s="55"/>
      <c r="G310" s="55"/>
      <c r="H310" s="55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54"/>
      <c r="B311" s="54"/>
      <c r="C311" s="54"/>
      <c r="D311" s="55"/>
      <c r="E311" s="56"/>
      <c r="F311" s="55"/>
      <c r="G311" s="55"/>
      <c r="H311" s="55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54"/>
      <c r="B312" s="54"/>
      <c r="C312" s="54"/>
      <c r="D312" s="55"/>
      <c r="E312" s="56"/>
      <c r="F312" s="55"/>
      <c r="G312" s="55"/>
      <c r="H312" s="55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54"/>
      <c r="B313" s="54"/>
      <c r="C313" s="54"/>
      <c r="D313" s="55"/>
      <c r="E313" s="56"/>
      <c r="F313" s="55"/>
      <c r="G313" s="55"/>
      <c r="H313" s="55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54"/>
      <c r="B314" s="54"/>
      <c r="C314" s="54"/>
      <c r="D314" s="55"/>
      <c r="E314" s="56"/>
      <c r="F314" s="55"/>
      <c r="G314" s="55"/>
      <c r="H314" s="55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54"/>
      <c r="B315" s="54"/>
      <c r="C315" s="54"/>
      <c r="D315" s="55"/>
      <c r="E315" s="56"/>
      <c r="F315" s="55"/>
      <c r="G315" s="55"/>
      <c r="H315" s="55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54"/>
      <c r="B316" s="54"/>
      <c r="C316" s="54"/>
      <c r="D316" s="55"/>
      <c r="E316" s="56"/>
      <c r="F316" s="55"/>
      <c r="G316" s="55"/>
      <c r="H316" s="55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54"/>
      <c r="B317" s="54"/>
      <c r="C317" s="54"/>
      <c r="D317" s="55"/>
      <c r="E317" s="56"/>
      <c r="F317" s="55"/>
      <c r="G317" s="55"/>
      <c r="H317" s="55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54"/>
      <c r="B318" s="54"/>
      <c r="C318" s="54"/>
      <c r="D318" s="55"/>
      <c r="E318" s="56"/>
      <c r="F318" s="55"/>
      <c r="G318" s="55"/>
      <c r="H318" s="55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54"/>
      <c r="B319" s="54"/>
      <c r="C319" s="54"/>
      <c r="D319" s="55"/>
      <c r="E319" s="56"/>
      <c r="F319" s="55"/>
      <c r="G319" s="55"/>
      <c r="H319" s="55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54"/>
      <c r="B320" s="54"/>
      <c r="C320" s="54"/>
      <c r="D320" s="55"/>
      <c r="E320" s="56"/>
      <c r="F320" s="55"/>
      <c r="G320" s="55"/>
      <c r="H320" s="55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54"/>
      <c r="B321" s="54"/>
      <c r="C321" s="54"/>
      <c r="D321" s="55"/>
      <c r="E321" s="56"/>
      <c r="F321" s="55"/>
      <c r="G321" s="55"/>
      <c r="H321" s="55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54"/>
      <c r="B322" s="54"/>
      <c r="C322" s="54"/>
      <c r="D322" s="55"/>
      <c r="E322" s="56"/>
      <c r="F322" s="55"/>
      <c r="G322" s="55"/>
      <c r="H322" s="55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54"/>
      <c r="B323" s="54"/>
      <c r="C323" s="54"/>
      <c r="D323" s="55"/>
      <c r="E323" s="56"/>
      <c r="F323" s="55"/>
      <c r="G323" s="55"/>
      <c r="H323" s="55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54"/>
      <c r="B324" s="54"/>
      <c r="C324" s="54"/>
      <c r="D324" s="55"/>
      <c r="E324" s="56"/>
      <c r="F324" s="55"/>
      <c r="G324" s="55"/>
      <c r="H324" s="55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54"/>
      <c r="B325" s="54"/>
      <c r="C325" s="54"/>
      <c r="D325" s="55"/>
      <c r="E325" s="56"/>
      <c r="F325" s="55"/>
      <c r="G325" s="55"/>
      <c r="H325" s="55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54"/>
      <c r="B326" s="54"/>
      <c r="C326" s="54"/>
      <c r="D326" s="55"/>
      <c r="E326" s="56"/>
      <c r="F326" s="55"/>
      <c r="G326" s="55"/>
      <c r="H326" s="55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54"/>
      <c r="B327" s="54"/>
      <c r="C327" s="54"/>
      <c r="D327" s="55"/>
      <c r="E327" s="56"/>
      <c r="F327" s="55"/>
      <c r="G327" s="55"/>
      <c r="H327" s="55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54"/>
      <c r="B328" s="54"/>
      <c r="C328" s="54"/>
      <c r="D328" s="55"/>
      <c r="E328" s="56"/>
      <c r="F328" s="55"/>
      <c r="G328" s="55"/>
      <c r="H328" s="55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54"/>
      <c r="B329" s="54"/>
      <c r="C329" s="54"/>
      <c r="D329" s="55"/>
      <c r="E329" s="56"/>
      <c r="F329" s="55"/>
      <c r="G329" s="55"/>
      <c r="H329" s="55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54"/>
      <c r="B330" s="54"/>
      <c r="C330" s="54"/>
      <c r="D330" s="55"/>
      <c r="E330" s="56"/>
      <c r="F330" s="55"/>
      <c r="G330" s="55"/>
      <c r="H330" s="55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54"/>
      <c r="B331" s="54"/>
      <c r="C331" s="54"/>
      <c r="D331" s="55"/>
      <c r="E331" s="56"/>
      <c r="F331" s="55"/>
      <c r="G331" s="55"/>
      <c r="H331" s="55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54"/>
      <c r="B332" s="54"/>
      <c r="C332" s="54"/>
      <c r="D332" s="55"/>
      <c r="E332" s="56"/>
      <c r="F332" s="55"/>
      <c r="G332" s="55"/>
      <c r="H332" s="55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54"/>
      <c r="B333" s="54"/>
      <c r="C333" s="54"/>
      <c r="D333" s="55"/>
      <c r="E333" s="56"/>
      <c r="F333" s="55"/>
      <c r="G333" s="55"/>
      <c r="H333" s="55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54"/>
      <c r="B334" s="54"/>
      <c r="C334" s="54"/>
      <c r="D334" s="55"/>
      <c r="E334" s="56"/>
      <c r="F334" s="55"/>
      <c r="G334" s="55"/>
      <c r="H334" s="55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54"/>
      <c r="B335" s="54"/>
      <c r="C335" s="54"/>
      <c r="D335" s="55"/>
      <c r="E335" s="56"/>
      <c r="F335" s="55"/>
      <c r="G335" s="55"/>
      <c r="H335" s="55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54"/>
      <c r="B336" s="54"/>
      <c r="C336" s="54"/>
      <c r="D336" s="55"/>
      <c r="E336" s="56"/>
      <c r="F336" s="55"/>
      <c r="G336" s="55"/>
      <c r="H336" s="55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54"/>
      <c r="B337" s="54"/>
      <c r="C337" s="54"/>
      <c r="D337" s="55"/>
      <c r="E337" s="56"/>
      <c r="F337" s="55"/>
      <c r="G337" s="55"/>
      <c r="H337" s="55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54"/>
      <c r="B338" s="54"/>
      <c r="C338" s="54"/>
      <c r="D338" s="55"/>
      <c r="E338" s="56"/>
      <c r="F338" s="55"/>
      <c r="G338" s="55"/>
      <c r="H338" s="55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54"/>
      <c r="B339" s="54"/>
      <c r="C339" s="54"/>
      <c r="D339" s="55"/>
      <c r="E339" s="56"/>
      <c r="F339" s="55"/>
      <c r="G339" s="55"/>
      <c r="H339" s="55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54"/>
      <c r="B340" s="54"/>
      <c r="C340" s="54"/>
      <c r="D340" s="55"/>
      <c r="E340" s="56"/>
      <c r="F340" s="55"/>
      <c r="G340" s="55"/>
      <c r="H340" s="55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54"/>
      <c r="B341" s="54"/>
      <c r="C341" s="54"/>
      <c r="D341" s="55"/>
      <c r="E341" s="56"/>
      <c r="F341" s="55"/>
      <c r="G341" s="55"/>
      <c r="H341" s="55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54"/>
      <c r="B342" s="54"/>
      <c r="C342" s="54"/>
      <c r="D342" s="55"/>
      <c r="E342" s="56"/>
      <c r="F342" s="55"/>
      <c r="G342" s="55"/>
      <c r="H342" s="55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54"/>
      <c r="B343" s="54"/>
      <c r="C343" s="54"/>
      <c r="D343" s="55"/>
      <c r="E343" s="56"/>
      <c r="F343" s="55"/>
      <c r="G343" s="55"/>
      <c r="H343" s="55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54"/>
      <c r="B344" s="54"/>
      <c r="C344" s="54"/>
      <c r="D344" s="55"/>
      <c r="E344" s="56"/>
      <c r="F344" s="55"/>
      <c r="G344" s="55"/>
      <c r="H344" s="55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54"/>
      <c r="B345" s="54"/>
      <c r="C345" s="54"/>
      <c r="D345" s="55"/>
      <c r="E345" s="56"/>
      <c r="F345" s="55"/>
      <c r="G345" s="55"/>
      <c r="H345" s="55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54"/>
      <c r="B346" s="54"/>
      <c r="C346" s="54"/>
      <c r="D346" s="55"/>
      <c r="E346" s="56"/>
      <c r="F346" s="55"/>
      <c r="G346" s="55"/>
      <c r="H346" s="55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54"/>
      <c r="B347" s="54"/>
      <c r="C347" s="54"/>
      <c r="D347" s="55"/>
      <c r="E347" s="56"/>
      <c r="F347" s="55"/>
      <c r="G347" s="55"/>
      <c r="H347" s="55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54"/>
      <c r="B348" s="54"/>
      <c r="C348" s="54"/>
      <c r="D348" s="55"/>
      <c r="E348" s="56"/>
      <c r="F348" s="55"/>
      <c r="G348" s="55"/>
      <c r="H348" s="55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54"/>
      <c r="B349" s="54"/>
      <c r="C349" s="54"/>
      <c r="D349" s="55"/>
      <c r="E349" s="56"/>
      <c r="F349" s="55"/>
      <c r="G349" s="55"/>
      <c r="H349" s="55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54"/>
      <c r="B350" s="54"/>
      <c r="C350" s="54"/>
      <c r="D350" s="55"/>
      <c r="E350" s="56"/>
      <c r="F350" s="55"/>
      <c r="G350" s="55"/>
      <c r="H350" s="55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54"/>
      <c r="B351" s="54"/>
      <c r="C351" s="54"/>
      <c r="D351" s="55"/>
      <c r="E351" s="56"/>
      <c r="F351" s="55"/>
      <c r="G351" s="55"/>
      <c r="H351" s="55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54"/>
      <c r="B352" s="54"/>
      <c r="C352" s="54"/>
      <c r="D352" s="55"/>
      <c r="E352" s="56"/>
      <c r="F352" s="55"/>
      <c r="G352" s="55"/>
      <c r="H352" s="55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54"/>
      <c r="B353" s="54"/>
      <c r="C353" s="54"/>
      <c r="D353" s="55"/>
      <c r="E353" s="56"/>
      <c r="F353" s="55"/>
      <c r="G353" s="55"/>
      <c r="H353" s="55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54"/>
      <c r="B354" s="54"/>
      <c r="C354" s="54"/>
      <c r="D354" s="55"/>
      <c r="E354" s="56"/>
      <c r="F354" s="55"/>
      <c r="G354" s="55"/>
      <c r="H354" s="55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54"/>
      <c r="B355" s="54"/>
      <c r="C355" s="54"/>
      <c r="D355" s="55"/>
      <c r="E355" s="56"/>
      <c r="F355" s="55"/>
      <c r="G355" s="55"/>
      <c r="H355" s="55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54"/>
      <c r="B356" s="54"/>
      <c r="C356" s="54"/>
      <c r="D356" s="55"/>
      <c r="E356" s="56"/>
      <c r="F356" s="55"/>
      <c r="G356" s="55"/>
      <c r="H356" s="55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54"/>
      <c r="B357" s="54"/>
      <c r="C357" s="54"/>
      <c r="D357" s="55"/>
      <c r="E357" s="56"/>
      <c r="F357" s="55"/>
      <c r="G357" s="55"/>
      <c r="H357" s="55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54"/>
      <c r="B358" s="54"/>
      <c r="C358" s="54"/>
      <c r="D358" s="55"/>
      <c r="E358" s="56"/>
      <c r="F358" s="55"/>
      <c r="G358" s="55"/>
      <c r="H358" s="55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54"/>
      <c r="B359" s="54"/>
      <c r="C359" s="54"/>
      <c r="D359" s="55"/>
      <c r="E359" s="56"/>
      <c r="F359" s="55"/>
      <c r="G359" s="55"/>
      <c r="H359" s="55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54"/>
      <c r="B360" s="54"/>
      <c r="C360" s="54"/>
      <c r="D360" s="55"/>
      <c r="E360" s="56"/>
      <c r="F360" s="55"/>
      <c r="G360" s="55"/>
      <c r="H360" s="55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54"/>
      <c r="B361" s="54"/>
      <c r="C361" s="54"/>
      <c r="D361" s="55"/>
      <c r="E361" s="56"/>
      <c r="F361" s="55"/>
      <c r="G361" s="55"/>
      <c r="H361" s="55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54"/>
      <c r="B362" s="54"/>
      <c r="C362" s="54"/>
      <c r="D362" s="55"/>
      <c r="E362" s="56"/>
      <c r="F362" s="55"/>
      <c r="G362" s="55"/>
      <c r="H362" s="55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54"/>
      <c r="B363" s="54"/>
      <c r="C363" s="54"/>
      <c r="D363" s="55"/>
      <c r="E363" s="56"/>
      <c r="F363" s="55"/>
      <c r="G363" s="55"/>
      <c r="H363" s="55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54"/>
      <c r="B364" s="54"/>
      <c r="C364" s="54"/>
      <c r="D364" s="55"/>
      <c r="E364" s="56"/>
      <c r="F364" s="55"/>
      <c r="G364" s="55"/>
      <c r="H364" s="55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54"/>
      <c r="B365" s="54"/>
      <c r="C365" s="54"/>
      <c r="D365" s="55"/>
      <c r="E365" s="56"/>
      <c r="F365" s="55"/>
      <c r="G365" s="55"/>
      <c r="H365" s="55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54"/>
      <c r="B366" s="54"/>
      <c r="C366" s="54"/>
      <c r="D366" s="55"/>
      <c r="E366" s="56"/>
      <c r="F366" s="55"/>
      <c r="G366" s="55"/>
      <c r="H366" s="55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54"/>
      <c r="B367" s="54"/>
      <c r="C367" s="54"/>
      <c r="D367" s="55"/>
      <c r="E367" s="56"/>
      <c r="F367" s="55"/>
      <c r="G367" s="55"/>
      <c r="H367" s="55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54"/>
      <c r="B368" s="54"/>
      <c r="C368" s="54"/>
      <c r="D368" s="55"/>
      <c r="E368" s="56"/>
      <c r="F368" s="55"/>
      <c r="G368" s="55"/>
      <c r="H368" s="55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54"/>
      <c r="B369" s="54"/>
      <c r="C369" s="54"/>
      <c r="D369" s="55"/>
      <c r="E369" s="56"/>
      <c r="F369" s="55"/>
      <c r="G369" s="55"/>
      <c r="H369" s="55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54"/>
      <c r="B370" s="54"/>
      <c r="C370" s="54"/>
      <c r="D370" s="55"/>
      <c r="E370" s="56"/>
      <c r="F370" s="55"/>
      <c r="G370" s="55"/>
      <c r="H370" s="55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54"/>
      <c r="B371" s="54"/>
      <c r="C371" s="54"/>
      <c r="D371" s="55"/>
      <c r="E371" s="56"/>
      <c r="F371" s="55"/>
      <c r="G371" s="55"/>
      <c r="H371" s="55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54"/>
      <c r="B372" s="54"/>
      <c r="C372" s="54"/>
      <c r="D372" s="55"/>
      <c r="E372" s="56"/>
      <c r="F372" s="55"/>
      <c r="G372" s="55"/>
      <c r="H372" s="55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54"/>
      <c r="B373" s="54"/>
      <c r="C373" s="54"/>
      <c r="D373" s="55"/>
      <c r="E373" s="56"/>
      <c r="F373" s="55"/>
      <c r="G373" s="55"/>
      <c r="H373" s="55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54"/>
      <c r="B374" s="54"/>
      <c r="C374" s="54"/>
      <c r="D374" s="55"/>
      <c r="E374" s="56"/>
      <c r="F374" s="55"/>
      <c r="G374" s="55"/>
      <c r="H374" s="55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54"/>
      <c r="B375" s="54"/>
      <c r="C375" s="54"/>
      <c r="D375" s="55"/>
      <c r="E375" s="56"/>
      <c r="F375" s="55"/>
      <c r="G375" s="55"/>
      <c r="H375" s="55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54"/>
      <c r="B376" s="54"/>
      <c r="C376" s="54"/>
      <c r="D376" s="55"/>
      <c r="E376" s="56"/>
      <c r="F376" s="55"/>
      <c r="G376" s="55"/>
      <c r="H376" s="55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54"/>
      <c r="B377" s="54"/>
      <c r="C377" s="54"/>
      <c r="D377" s="55"/>
      <c r="E377" s="56"/>
      <c r="F377" s="55"/>
      <c r="G377" s="55"/>
      <c r="H377" s="55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54"/>
      <c r="B378" s="54"/>
      <c r="C378" s="54"/>
      <c r="D378" s="55"/>
      <c r="E378" s="56"/>
      <c r="F378" s="55"/>
      <c r="G378" s="55"/>
      <c r="H378" s="55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54"/>
      <c r="B379" s="54"/>
      <c r="C379" s="54"/>
      <c r="D379" s="55"/>
      <c r="E379" s="56"/>
      <c r="F379" s="55"/>
      <c r="G379" s="55"/>
      <c r="H379" s="55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54"/>
      <c r="B380" s="54"/>
      <c r="C380" s="54"/>
      <c r="D380" s="55"/>
      <c r="E380" s="56"/>
      <c r="F380" s="55"/>
      <c r="G380" s="55"/>
      <c r="H380" s="55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54"/>
      <c r="B381" s="54"/>
      <c r="C381" s="54"/>
      <c r="D381" s="55"/>
      <c r="E381" s="56"/>
      <c r="F381" s="55"/>
      <c r="G381" s="55"/>
      <c r="H381" s="55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54"/>
      <c r="B382" s="54"/>
      <c r="C382" s="54"/>
      <c r="D382" s="55"/>
      <c r="E382" s="56"/>
      <c r="F382" s="55"/>
      <c r="G382" s="55"/>
      <c r="H382" s="55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54"/>
      <c r="B383" s="54"/>
      <c r="C383" s="54"/>
      <c r="D383" s="55"/>
      <c r="E383" s="56"/>
      <c r="F383" s="55"/>
      <c r="G383" s="55"/>
      <c r="H383" s="55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54"/>
      <c r="B384" s="54"/>
      <c r="C384" s="54"/>
      <c r="D384" s="55"/>
      <c r="E384" s="56"/>
      <c r="F384" s="55"/>
      <c r="G384" s="55"/>
      <c r="H384" s="55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54"/>
      <c r="B385" s="54"/>
      <c r="C385" s="54"/>
      <c r="D385" s="55"/>
      <c r="E385" s="56"/>
      <c r="F385" s="55"/>
      <c r="G385" s="55"/>
      <c r="H385" s="55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54"/>
      <c r="B386" s="54"/>
      <c r="C386" s="54"/>
      <c r="D386" s="55"/>
      <c r="E386" s="56"/>
      <c r="F386" s="55"/>
      <c r="G386" s="55"/>
      <c r="H386" s="55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54"/>
      <c r="B387" s="54"/>
      <c r="C387" s="54"/>
      <c r="D387" s="55"/>
      <c r="E387" s="56"/>
      <c r="F387" s="55"/>
      <c r="G387" s="55"/>
      <c r="H387" s="55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54"/>
      <c r="B388" s="54"/>
      <c r="C388" s="54"/>
      <c r="D388" s="55"/>
      <c r="E388" s="56"/>
      <c r="F388" s="55"/>
      <c r="G388" s="55"/>
      <c r="H388" s="55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54"/>
      <c r="B389" s="54"/>
      <c r="C389" s="54"/>
      <c r="D389" s="55"/>
      <c r="E389" s="56"/>
      <c r="F389" s="55"/>
      <c r="G389" s="55"/>
      <c r="H389" s="55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54"/>
      <c r="B390" s="54"/>
      <c r="C390" s="54"/>
      <c r="D390" s="55"/>
      <c r="E390" s="56"/>
      <c r="F390" s="55"/>
      <c r="G390" s="55"/>
      <c r="H390" s="55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54"/>
      <c r="B391" s="54"/>
      <c r="C391" s="54"/>
      <c r="D391" s="55"/>
      <c r="E391" s="56"/>
      <c r="F391" s="55"/>
      <c r="G391" s="55"/>
      <c r="H391" s="55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54"/>
      <c r="B392" s="54"/>
      <c r="C392" s="54"/>
      <c r="D392" s="55"/>
      <c r="E392" s="56"/>
      <c r="F392" s="55"/>
      <c r="G392" s="55"/>
      <c r="H392" s="55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54"/>
      <c r="B393" s="54"/>
      <c r="C393" s="54"/>
      <c r="D393" s="55"/>
      <c r="E393" s="56"/>
      <c r="F393" s="55"/>
      <c r="G393" s="55"/>
      <c r="H393" s="55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54"/>
      <c r="B394" s="54"/>
      <c r="C394" s="54"/>
      <c r="D394" s="55"/>
      <c r="E394" s="56"/>
      <c r="F394" s="55"/>
      <c r="G394" s="55"/>
      <c r="H394" s="55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54"/>
      <c r="B395" s="54"/>
      <c r="C395" s="54"/>
      <c r="D395" s="55"/>
      <c r="E395" s="56"/>
      <c r="F395" s="55"/>
      <c r="G395" s="55"/>
      <c r="H395" s="55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54"/>
      <c r="B396" s="54"/>
      <c r="C396" s="54"/>
      <c r="D396" s="55"/>
      <c r="E396" s="56"/>
      <c r="F396" s="55"/>
      <c r="G396" s="55"/>
      <c r="H396" s="55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54"/>
      <c r="B397" s="54"/>
      <c r="C397" s="54"/>
      <c r="D397" s="55"/>
      <c r="E397" s="56"/>
      <c r="F397" s="55"/>
      <c r="G397" s="55"/>
      <c r="H397" s="55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54"/>
      <c r="B398" s="54"/>
      <c r="C398" s="54"/>
      <c r="D398" s="55"/>
      <c r="E398" s="56"/>
      <c r="F398" s="55"/>
      <c r="G398" s="55"/>
      <c r="H398" s="55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54"/>
      <c r="B399" s="54"/>
      <c r="C399" s="54"/>
      <c r="D399" s="55"/>
      <c r="E399" s="56"/>
      <c r="F399" s="55"/>
      <c r="G399" s="55"/>
      <c r="H399" s="55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54"/>
      <c r="B400" s="54"/>
      <c r="C400" s="54"/>
      <c r="D400" s="55"/>
      <c r="E400" s="56"/>
      <c r="F400" s="55"/>
      <c r="G400" s="55"/>
      <c r="H400" s="55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54"/>
      <c r="B401" s="54"/>
      <c r="C401" s="54"/>
      <c r="D401" s="55"/>
      <c r="E401" s="56"/>
      <c r="F401" s="55"/>
      <c r="G401" s="55"/>
      <c r="H401" s="55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54"/>
      <c r="B402" s="54"/>
      <c r="C402" s="54"/>
      <c r="D402" s="55"/>
      <c r="E402" s="56"/>
      <c r="F402" s="55"/>
      <c r="G402" s="55"/>
      <c r="H402" s="55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54"/>
      <c r="B403" s="54"/>
      <c r="C403" s="54"/>
      <c r="D403" s="55"/>
      <c r="E403" s="56"/>
      <c r="F403" s="55"/>
      <c r="G403" s="55"/>
      <c r="H403" s="55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54"/>
      <c r="B404" s="54"/>
      <c r="C404" s="54"/>
      <c r="D404" s="55"/>
      <c r="E404" s="56"/>
      <c r="F404" s="55"/>
      <c r="G404" s="55"/>
      <c r="H404" s="55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54"/>
      <c r="B405" s="54"/>
      <c r="C405" s="54"/>
      <c r="D405" s="55"/>
      <c r="E405" s="56"/>
      <c r="F405" s="55"/>
      <c r="G405" s="55"/>
      <c r="H405" s="55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54"/>
      <c r="B406" s="54"/>
      <c r="C406" s="54"/>
      <c r="D406" s="55"/>
      <c r="E406" s="56"/>
      <c r="F406" s="55"/>
      <c r="G406" s="55"/>
      <c r="H406" s="55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54"/>
      <c r="B407" s="54"/>
      <c r="C407" s="54"/>
      <c r="D407" s="55"/>
      <c r="E407" s="56"/>
      <c r="F407" s="55"/>
      <c r="G407" s="55"/>
      <c r="H407" s="55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54"/>
      <c r="B408" s="54"/>
      <c r="C408" s="54"/>
      <c r="D408" s="55"/>
      <c r="E408" s="56"/>
      <c r="F408" s="55"/>
      <c r="G408" s="55"/>
      <c r="H408" s="55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54"/>
      <c r="B409" s="54"/>
      <c r="C409" s="54"/>
      <c r="D409" s="55"/>
      <c r="E409" s="56"/>
      <c r="F409" s="55"/>
      <c r="G409" s="55"/>
      <c r="H409" s="55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54"/>
      <c r="B410" s="54"/>
      <c r="C410" s="54"/>
      <c r="D410" s="55"/>
      <c r="E410" s="56"/>
      <c r="F410" s="55"/>
      <c r="G410" s="55"/>
      <c r="H410" s="55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54"/>
      <c r="B411" s="54"/>
      <c r="C411" s="54"/>
      <c r="D411" s="55"/>
      <c r="E411" s="56"/>
      <c r="F411" s="55"/>
      <c r="G411" s="55"/>
      <c r="H411" s="55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54"/>
      <c r="B412" s="54"/>
      <c r="C412" s="54"/>
      <c r="D412" s="55"/>
      <c r="E412" s="56"/>
      <c r="F412" s="55"/>
      <c r="G412" s="55"/>
      <c r="H412" s="55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54"/>
      <c r="B413" s="54"/>
      <c r="C413" s="54"/>
      <c r="D413" s="55"/>
      <c r="E413" s="56"/>
      <c r="F413" s="55"/>
      <c r="G413" s="55"/>
      <c r="H413" s="55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54"/>
      <c r="B414" s="54"/>
      <c r="C414" s="54"/>
      <c r="D414" s="55"/>
      <c r="E414" s="56"/>
      <c r="F414" s="55"/>
      <c r="G414" s="55"/>
      <c r="H414" s="55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54"/>
      <c r="B415" s="54"/>
      <c r="C415" s="54"/>
      <c r="D415" s="55"/>
      <c r="E415" s="56"/>
      <c r="F415" s="55"/>
      <c r="G415" s="55"/>
      <c r="H415" s="55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54"/>
      <c r="B416" s="54"/>
      <c r="C416" s="54"/>
      <c r="D416" s="55"/>
      <c r="E416" s="56"/>
      <c r="F416" s="55"/>
      <c r="G416" s="55"/>
      <c r="H416" s="55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54"/>
      <c r="B417" s="54"/>
      <c r="C417" s="54"/>
      <c r="D417" s="55"/>
      <c r="E417" s="56"/>
      <c r="F417" s="55"/>
      <c r="G417" s="55"/>
      <c r="H417" s="55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54"/>
      <c r="B418" s="54"/>
      <c r="C418" s="54"/>
      <c r="D418" s="55"/>
      <c r="E418" s="56"/>
      <c r="F418" s="55"/>
      <c r="G418" s="55"/>
      <c r="H418" s="55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54"/>
      <c r="B419" s="54"/>
      <c r="C419" s="54"/>
      <c r="D419" s="55"/>
      <c r="E419" s="56"/>
      <c r="F419" s="55"/>
      <c r="G419" s="55"/>
      <c r="H419" s="55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54"/>
      <c r="B420" s="54"/>
      <c r="C420" s="54"/>
      <c r="D420" s="55"/>
      <c r="E420" s="56"/>
      <c r="F420" s="55"/>
      <c r="G420" s="55"/>
      <c r="H420" s="55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54"/>
      <c r="B421" s="54"/>
      <c r="C421" s="54"/>
      <c r="D421" s="55"/>
      <c r="E421" s="56"/>
      <c r="F421" s="55"/>
      <c r="G421" s="55"/>
      <c r="H421" s="55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54"/>
      <c r="B422" s="54"/>
      <c r="C422" s="54"/>
      <c r="D422" s="55"/>
      <c r="E422" s="56"/>
      <c r="F422" s="55"/>
      <c r="G422" s="55"/>
      <c r="H422" s="55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54"/>
      <c r="B423" s="54"/>
      <c r="C423" s="54"/>
      <c r="D423" s="55"/>
      <c r="E423" s="56"/>
      <c r="F423" s="55"/>
      <c r="G423" s="55"/>
      <c r="H423" s="55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54"/>
      <c r="B424" s="54"/>
      <c r="C424" s="54"/>
      <c r="D424" s="55"/>
      <c r="E424" s="56"/>
      <c r="F424" s="55"/>
      <c r="G424" s="55"/>
      <c r="H424" s="55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54"/>
      <c r="B425" s="54"/>
      <c r="C425" s="54"/>
      <c r="D425" s="55"/>
      <c r="E425" s="56"/>
      <c r="F425" s="55"/>
      <c r="G425" s="55"/>
      <c r="H425" s="55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54"/>
      <c r="B426" s="54"/>
      <c r="C426" s="54"/>
      <c r="D426" s="55"/>
      <c r="E426" s="56"/>
      <c r="F426" s="55"/>
      <c r="G426" s="55"/>
      <c r="H426" s="55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54"/>
      <c r="B427" s="54"/>
      <c r="C427" s="54"/>
      <c r="D427" s="55"/>
      <c r="E427" s="56"/>
      <c r="F427" s="55"/>
      <c r="G427" s="55"/>
      <c r="H427" s="55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54"/>
      <c r="B428" s="54"/>
      <c r="C428" s="54"/>
      <c r="D428" s="55"/>
      <c r="E428" s="56"/>
      <c r="F428" s="55"/>
      <c r="G428" s="55"/>
      <c r="H428" s="55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54"/>
      <c r="B429" s="54"/>
      <c r="C429" s="54"/>
      <c r="D429" s="55"/>
      <c r="E429" s="56"/>
      <c r="F429" s="55"/>
      <c r="G429" s="55"/>
      <c r="H429" s="55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54"/>
      <c r="B430" s="54"/>
      <c r="C430" s="54"/>
      <c r="D430" s="55"/>
      <c r="E430" s="56"/>
      <c r="F430" s="55"/>
      <c r="G430" s="55"/>
      <c r="H430" s="55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54"/>
      <c r="B431" s="54"/>
      <c r="C431" s="54"/>
      <c r="D431" s="55"/>
      <c r="E431" s="56"/>
      <c r="F431" s="55"/>
      <c r="G431" s="55"/>
      <c r="H431" s="55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54"/>
      <c r="B432" s="54"/>
      <c r="C432" s="54"/>
      <c r="D432" s="55"/>
      <c r="E432" s="56"/>
      <c r="F432" s="55"/>
      <c r="G432" s="55"/>
      <c r="H432" s="55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54"/>
      <c r="B433" s="54"/>
      <c r="C433" s="54"/>
      <c r="D433" s="55"/>
      <c r="E433" s="56"/>
      <c r="F433" s="55"/>
      <c r="G433" s="55"/>
      <c r="H433" s="55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54"/>
      <c r="B434" s="54"/>
      <c r="C434" s="54"/>
      <c r="D434" s="55"/>
      <c r="E434" s="56"/>
      <c r="F434" s="55"/>
      <c r="G434" s="55"/>
      <c r="H434" s="55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54"/>
      <c r="B435" s="54"/>
      <c r="C435" s="54"/>
      <c r="D435" s="55"/>
      <c r="E435" s="56"/>
      <c r="F435" s="55"/>
      <c r="G435" s="55"/>
      <c r="H435" s="55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54"/>
      <c r="B436" s="54"/>
      <c r="C436" s="54"/>
      <c r="D436" s="55"/>
      <c r="E436" s="56"/>
      <c r="F436" s="55"/>
      <c r="G436" s="55"/>
      <c r="H436" s="55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54"/>
      <c r="B437" s="54"/>
      <c r="C437" s="54"/>
      <c r="D437" s="55"/>
      <c r="E437" s="56"/>
      <c r="F437" s="55"/>
      <c r="G437" s="55"/>
      <c r="H437" s="55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54"/>
      <c r="B438" s="54"/>
      <c r="C438" s="54"/>
      <c r="D438" s="55"/>
      <c r="E438" s="56"/>
      <c r="F438" s="55"/>
      <c r="G438" s="55"/>
      <c r="H438" s="55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54"/>
      <c r="B439" s="54"/>
      <c r="C439" s="54"/>
      <c r="D439" s="55"/>
      <c r="E439" s="56"/>
      <c r="F439" s="55"/>
      <c r="G439" s="55"/>
      <c r="H439" s="55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54"/>
      <c r="B440" s="54"/>
      <c r="C440" s="54"/>
      <c r="D440" s="55"/>
      <c r="E440" s="56"/>
      <c r="F440" s="55"/>
      <c r="G440" s="55"/>
      <c r="H440" s="55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54"/>
      <c r="B441" s="54"/>
      <c r="C441" s="54"/>
      <c r="D441" s="55"/>
      <c r="E441" s="56"/>
      <c r="F441" s="55"/>
      <c r="G441" s="55"/>
      <c r="H441" s="55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54"/>
      <c r="B442" s="54"/>
      <c r="C442" s="54"/>
      <c r="D442" s="55"/>
      <c r="E442" s="56"/>
      <c r="F442" s="55"/>
      <c r="G442" s="55"/>
      <c r="H442" s="55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54"/>
      <c r="B443" s="54"/>
      <c r="C443" s="54"/>
      <c r="D443" s="55"/>
      <c r="E443" s="56"/>
      <c r="F443" s="55"/>
      <c r="G443" s="55"/>
      <c r="H443" s="55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54"/>
      <c r="B444" s="54"/>
      <c r="C444" s="54"/>
      <c r="D444" s="55"/>
      <c r="E444" s="56"/>
      <c r="F444" s="55"/>
      <c r="G444" s="55"/>
      <c r="H444" s="55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54"/>
      <c r="B445" s="54"/>
      <c r="C445" s="54"/>
      <c r="D445" s="55"/>
      <c r="E445" s="56"/>
      <c r="F445" s="55"/>
      <c r="G445" s="55"/>
      <c r="H445" s="55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54"/>
      <c r="B446" s="54"/>
      <c r="C446" s="54"/>
      <c r="D446" s="55"/>
      <c r="E446" s="56"/>
      <c r="F446" s="55"/>
      <c r="G446" s="55"/>
      <c r="H446" s="55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54"/>
      <c r="B447" s="54"/>
      <c r="C447" s="54"/>
      <c r="D447" s="55"/>
      <c r="E447" s="56"/>
      <c r="F447" s="55"/>
      <c r="G447" s="55"/>
      <c r="H447" s="55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54"/>
      <c r="B448" s="54"/>
      <c r="C448" s="54"/>
      <c r="D448" s="55"/>
      <c r="E448" s="56"/>
      <c r="F448" s="55"/>
      <c r="G448" s="55"/>
      <c r="H448" s="55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54"/>
      <c r="B449" s="54"/>
      <c r="C449" s="54"/>
      <c r="D449" s="55"/>
      <c r="E449" s="56"/>
      <c r="F449" s="55"/>
      <c r="G449" s="55"/>
      <c r="H449" s="55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54"/>
      <c r="B450" s="54"/>
      <c r="C450" s="54"/>
      <c r="D450" s="55"/>
      <c r="E450" s="56"/>
      <c r="F450" s="55"/>
      <c r="G450" s="55"/>
      <c r="H450" s="55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54"/>
      <c r="B451" s="54"/>
      <c r="C451" s="54"/>
      <c r="D451" s="55"/>
      <c r="E451" s="56"/>
      <c r="F451" s="55"/>
      <c r="G451" s="55"/>
      <c r="H451" s="55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54"/>
      <c r="B452" s="54"/>
      <c r="C452" s="54"/>
      <c r="D452" s="55"/>
      <c r="E452" s="56"/>
      <c r="F452" s="55"/>
      <c r="G452" s="55"/>
      <c r="H452" s="55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54"/>
      <c r="B453" s="54"/>
      <c r="C453" s="54"/>
      <c r="D453" s="55"/>
      <c r="E453" s="56"/>
      <c r="F453" s="55"/>
      <c r="G453" s="55"/>
      <c r="H453" s="55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54"/>
      <c r="B454" s="54"/>
      <c r="C454" s="54"/>
      <c r="D454" s="55"/>
      <c r="E454" s="56"/>
      <c r="F454" s="55"/>
      <c r="G454" s="55"/>
      <c r="H454" s="55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54"/>
      <c r="B455" s="54"/>
      <c r="C455" s="54"/>
      <c r="D455" s="55"/>
      <c r="E455" s="56"/>
      <c r="F455" s="55"/>
      <c r="G455" s="55"/>
      <c r="H455" s="55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54"/>
      <c r="B456" s="54"/>
      <c r="C456" s="54"/>
      <c r="D456" s="55"/>
      <c r="E456" s="56"/>
      <c r="F456" s="55"/>
      <c r="G456" s="55"/>
      <c r="H456" s="55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54"/>
      <c r="B457" s="54"/>
      <c r="C457" s="54"/>
      <c r="D457" s="55"/>
      <c r="E457" s="56"/>
      <c r="F457" s="55"/>
      <c r="G457" s="55"/>
      <c r="H457" s="55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54"/>
      <c r="B458" s="54"/>
      <c r="C458" s="54"/>
      <c r="D458" s="55"/>
      <c r="E458" s="56"/>
      <c r="F458" s="55"/>
      <c r="G458" s="55"/>
      <c r="H458" s="55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54"/>
      <c r="B459" s="54"/>
      <c r="C459" s="54"/>
      <c r="D459" s="55"/>
      <c r="E459" s="56"/>
      <c r="F459" s="55"/>
      <c r="G459" s="55"/>
      <c r="H459" s="55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54"/>
      <c r="B460" s="54"/>
      <c r="C460" s="54"/>
      <c r="D460" s="55"/>
      <c r="E460" s="56"/>
      <c r="F460" s="55"/>
      <c r="G460" s="55"/>
      <c r="H460" s="55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54"/>
      <c r="B461" s="54"/>
      <c r="C461" s="54"/>
      <c r="D461" s="55"/>
      <c r="E461" s="56"/>
      <c r="F461" s="55"/>
      <c r="G461" s="55"/>
      <c r="H461" s="55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54"/>
      <c r="B462" s="54"/>
      <c r="C462" s="54"/>
      <c r="D462" s="55"/>
      <c r="E462" s="56"/>
      <c r="F462" s="55"/>
      <c r="G462" s="55"/>
      <c r="H462" s="55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54"/>
      <c r="B463" s="54"/>
      <c r="C463" s="54"/>
      <c r="D463" s="55"/>
      <c r="E463" s="56"/>
      <c r="F463" s="55"/>
      <c r="G463" s="55"/>
      <c r="H463" s="55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54"/>
      <c r="B464" s="54"/>
      <c r="C464" s="54"/>
      <c r="D464" s="55"/>
      <c r="E464" s="56"/>
      <c r="F464" s="55"/>
      <c r="G464" s="55"/>
      <c r="H464" s="55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54"/>
      <c r="B465" s="54"/>
      <c r="C465" s="54"/>
      <c r="D465" s="55"/>
      <c r="E465" s="56"/>
      <c r="F465" s="55"/>
      <c r="G465" s="55"/>
      <c r="H465" s="55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54"/>
      <c r="B466" s="54"/>
      <c r="C466" s="54"/>
      <c r="D466" s="55"/>
      <c r="E466" s="56"/>
      <c r="F466" s="55"/>
      <c r="G466" s="55"/>
      <c r="H466" s="55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54"/>
      <c r="B467" s="54"/>
      <c r="C467" s="54"/>
      <c r="D467" s="55"/>
      <c r="E467" s="56"/>
      <c r="F467" s="55"/>
      <c r="G467" s="55"/>
      <c r="H467" s="55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54"/>
      <c r="B468" s="54"/>
      <c r="C468" s="54"/>
      <c r="D468" s="55"/>
      <c r="E468" s="56"/>
      <c r="F468" s="55"/>
      <c r="G468" s="55"/>
      <c r="H468" s="55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54"/>
      <c r="B469" s="54"/>
      <c r="C469" s="54"/>
      <c r="D469" s="55"/>
      <c r="E469" s="56"/>
      <c r="F469" s="55"/>
      <c r="G469" s="55"/>
      <c r="H469" s="55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54"/>
      <c r="B470" s="54"/>
      <c r="C470" s="54"/>
      <c r="D470" s="55"/>
      <c r="E470" s="56"/>
      <c r="F470" s="55"/>
      <c r="G470" s="55"/>
      <c r="H470" s="55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54"/>
      <c r="B471" s="54"/>
      <c r="C471" s="54"/>
      <c r="D471" s="55"/>
      <c r="E471" s="56"/>
      <c r="F471" s="55"/>
      <c r="G471" s="55"/>
      <c r="H471" s="55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54"/>
      <c r="B472" s="54"/>
      <c r="C472" s="54"/>
      <c r="D472" s="55"/>
      <c r="E472" s="56"/>
      <c r="F472" s="55"/>
      <c r="G472" s="55"/>
      <c r="H472" s="55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54"/>
      <c r="B473" s="54"/>
      <c r="C473" s="54"/>
      <c r="D473" s="55"/>
      <c r="E473" s="56"/>
      <c r="F473" s="55"/>
      <c r="G473" s="55"/>
      <c r="H473" s="55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54"/>
      <c r="B474" s="54"/>
      <c r="C474" s="54"/>
      <c r="D474" s="55"/>
      <c r="E474" s="56"/>
      <c r="F474" s="55"/>
      <c r="G474" s="55"/>
      <c r="H474" s="55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54"/>
      <c r="B475" s="54"/>
      <c r="C475" s="54"/>
      <c r="D475" s="55"/>
      <c r="E475" s="56"/>
      <c r="F475" s="55"/>
      <c r="G475" s="55"/>
      <c r="H475" s="55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54"/>
      <c r="B476" s="54"/>
      <c r="C476" s="54"/>
      <c r="D476" s="55"/>
      <c r="E476" s="56"/>
      <c r="F476" s="55"/>
      <c r="G476" s="55"/>
      <c r="H476" s="55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54"/>
      <c r="B477" s="54"/>
      <c r="C477" s="54"/>
      <c r="D477" s="55"/>
      <c r="E477" s="56"/>
      <c r="F477" s="55"/>
      <c r="G477" s="55"/>
      <c r="H477" s="55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54"/>
      <c r="B478" s="54"/>
      <c r="C478" s="54"/>
      <c r="D478" s="55"/>
      <c r="E478" s="56"/>
      <c r="F478" s="55"/>
      <c r="G478" s="55"/>
      <c r="H478" s="55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54"/>
      <c r="B479" s="54"/>
      <c r="C479" s="54"/>
      <c r="D479" s="55"/>
      <c r="E479" s="56"/>
      <c r="F479" s="55"/>
      <c r="G479" s="55"/>
      <c r="H479" s="55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54"/>
      <c r="B480" s="54"/>
      <c r="C480" s="54"/>
      <c r="D480" s="55"/>
      <c r="E480" s="56"/>
      <c r="F480" s="55"/>
      <c r="G480" s="55"/>
      <c r="H480" s="55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54"/>
      <c r="B481" s="54"/>
      <c r="C481" s="54"/>
      <c r="D481" s="55"/>
      <c r="E481" s="56"/>
      <c r="F481" s="55"/>
      <c r="G481" s="55"/>
      <c r="H481" s="55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54"/>
      <c r="B482" s="54"/>
      <c r="C482" s="54"/>
      <c r="D482" s="55"/>
      <c r="E482" s="56"/>
      <c r="F482" s="55"/>
      <c r="G482" s="55"/>
      <c r="H482" s="55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54"/>
      <c r="B483" s="54"/>
      <c r="C483" s="54"/>
      <c r="D483" s="55"/>
      <c r="E483" s="56"/>
      <c r="F483" s="55"/>
      <c r="G483" s="55"/>
      <c r="H483" s="55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54"/>
      <c r="B484" s="54"/>
      <c r="C484" s="54"/>
      <c r="D484" s="55"/>
      <c r="E484" s="56"/>
      <c r="F484" s="55"/>
      <c r="G484" s="55"/>
      <c r="H484" s="55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54"/>
      <c r="B485" s="54"/>
      <c r="C485" s="54"/>
      <c r="D485" s="55"/>
      <c r="E485" s="56"/>
      <c r="F485" s="55"/>
      <c r="G485" s="55"/>
      <c r="H485" s="55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54"/>
      <c r="B486" s="54"/>
      <c r="C486" s="54"/>
      <c r="D486" s="55"/>
      <c r="E486" s="56"/>
      <c r="F486" s="55"/>
      <c r="G486" s="55"/>
      <c r="H486" s="55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54"/>
      <c r="B487" s="54"/>
      <c r="C487" s="54"/>
      <c r="D487" s="55"/>
      <c r="E487" s="56"/>
      <c r="F487" s="55"/>
      <c r="G487" s="55"/>
      <c r="H487" s="55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54"/>
      <c r="B488" s="54"/>
      <c r="C488" s="54"/>
      <c r="D488" s="55"/>
      <c r="E488" s="56"/>
      <c r="F488" s="55"/>
      <c r="G488" s="55"/>
      <c r="H488" s="55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54"/>
      <c r="B489" s="54"/>
      <c r="C489" s="54"/>
      <c r="D489" s="55"/>
      <c r="E489" s="56"/>
      <c r="F489" s="55"/>
      <c r="G489" s="55"/>
      <c r="H489" s="55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54"/>
      <c r="B490" s="54"/>
      <c r="C490" s="54"/>
      <c r="D490" s="55"/>
      <c r="E490" s="56"/>
      <c r="F490" s="55"/>
      <c r="G490" s="55"/>
      <c r="H490" s="55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54"/>
      <c r="B491" s="54"/>
      <c r="C491" s="54"/>
      <c r="D491" s="55"/>
      <c r="E491" s="56"/>
      <c r="F491" s="55"/>
      <c r="G491" s="55"/>
      <c r="H491" s="55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54"/>
      <c r="B492" s="54"/>
      <c r="C492" s="54"/>
      <c r="D492" s="55"/>
      <c r="E492" s="56"/>
      <c r="F492" s="55"/>
      <c r="G492" s="55"/>
      <c r="H492" s="55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54"/>
      <c r="B493" s="54"/>
      <c r="C493" s="54"/>
      <c r="D493" s="55"/>
      <c r="E493" s="56"/>
      <c r="F493" s="55"/>
      <c r="G493" s="55"/>
      <c r="H493" s="55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54"/>
      <c r="B494" s="54"/>
      <c r="C494" s="54"/>
      <c r="D494" s="55"/>
      <c r="E494" s="56"/>
      <c r="F494" s="55"/>
      <c r="G494" s="55"/>
      <c r="H494" s="55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54"/>
      <c r="B495" s="54"/>
      <c r="C495" s="54"/>
      <c r="D495" s="55"/>
      <c r="E495" s="56"/>
      <c r="F495" s="55"/>
      <c r="G495" s="55"/>
      <c r="H495" s="55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54"/>
      <c r="B496" s="54"/>
      <c r="C496" s="54"/>
      <c r="D496" s="55"/>
      <c r="E496" s="56"/>
      <c r="F496" s="55"/>
      <c r="G496" s="55"/>
      <c r="H496" s="55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54"/>
      <c r="B497" s="54"/>
      <c r="C497" s="54"/>
      <c r="D497" s="55"/>
      <c r="E497" s="56"/>
      <c r="F497" s="55"/>
      <c r="G497" s="55"/>
      <c r="H497" s="55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54"/>
      <c r="B498" s="54"/>
      <c r="C498" s="54"/>
      <c r="D498" s="55"/>
      <c r="E498" s="56"/>
      <c r="F498" s="55"/>
      <c r="G498" s="55"/>
      <c r="H498" s="55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54"/>
      <c r="B499" s="54"/>
      <c r="C499" s="54"/>
      <c r="D499" s="55"/>
      <c r="E499" s="56"/>
      <c r="F499" s="55"/>
      <c r="G499" s="55"/>
      <c r="H499" s="55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54"/>
      <c r="B500" s="54"/>
      <c r="C500" s="54"/>
      <c r="D500" s="55"/>
      <c r="E500" s="56"/>
      <c r="F500" s="55"/>
      <c r="G500" s="55"/>
      <c r="H500" s="55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54"/>
      <c r="B501" s="54"/>
      <c r="C501" s="54"/>
      <c r="D501" s="55"/>
      <c r="E501" s="56"/>
      <c r="F501" s="55"/>
      <c r="G501" s="55"/>
      <c r="H501" s="55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54"/>
      <c r="B502" s="54"/>
      <c r="C502" s="54"/>
      <c r="D502" s="55"/>
      <c r="E502" s="56"/>
      <c r="F502" s="55"/>
      <c r="G502" s="55"/>
      <c r="H502" s="55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54"/>
      <c r="B503" s="54"/>
      <c r="C503" s="54"/>
      <c r="D503" s="55"/>
      <c r="E503" s="56"/>
      <c r="F503" s="55"/>
      <c r="G503" s="55"/>
      <c r="H503" s="55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54"/>
      <c r="B504" s="54"/>
      <c r="C504" s="54"/>
      <c r="D504" s="55"/>
      <c r="E504" s="56"/>
      <c r="F504" s="55"/>
      <c r="G504" s="55"/>
      <c r="H504" s="55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54"/>
      <c r="B505" s="54"/>
      <c r="C505" s="54"/>
      <c r="D505" s="55"/>
      <c r="E505" s="56"/>
      <c r="F505" s="55"/>
      <c r="G505" s="55"/>
      <c r="H505" s="55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54"/>
      <c r="B506" s="54"/>
      <c r="C506" s="54"/>
      <c r="D506" s="55"/>
      <c r="E506" s="56"/>
      <c r="F506" s="55"/>
      <c r="G506" s="55"/>
      <c r="H506" s="55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54"/>
      <c r="B507" s="54"/>
      <c r="C507" s="54"/>
      <c r="D507" s="55"/>
      <c r="E507" s="56"/>
      <c r="F507" s="55"/>
      <c r="G507" s="55"/>
      <c r="H507" s="55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54"/>
      <c r="B508" s="54"/>
      <c r="C508" s="54"/>
      <c r="D508" s="55"/>
      <c r="E508" s="56"/>
      <c r="F508" s="55"/>
      <c r="G508" s="55"/>
      <c r="H508" s="55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54"/>
      <c r="B509" s="54"/>
      <c r="C509" s="54"/>
      <c r="D509" s="55"/>
      <c r="E509" s="56"/>
      <c r="F509" s="55"/>
      <c r="G509" s="55"/>
      <c r="H509" s="55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54"/>
      <c r="B510" s="54"/>
      <c r="C510" s="54"/>
      <c r="D510" s="55"/>
      <c r="E510" s="56"/>
      <c r="F510" s="55"/>
      <c r="G510" s="55"/>
      <c r="H510" s="55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54"/>
      <c r="B511" s="54"/>
      <c r="C511" s="54"/>
      <c r="D511" s="55"/>
      <c r="E511" s="56"/>
      <c r="F511" s="55"/>
      <c r="G511" s="55"/>
      <c r="H511" s="55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54"/>
      <c r="B512" s="54"/>
      <c r="C512" s="54"/>
      <c r="D512" s="55"/>
      <c r="E512" s="56"/>
      <c r="F512" s="55"/>
      <c r="G512" s="55"/>
      <c r="H512" s="55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54"/>
      <c r="B513" s="54"/>
      <c r="C513" s="54"/>
      <c r="D513" s="55"/>
      <c r="E513" s="56"/>
      <c r="F513" s="55"/>
      <c r="G513" s="55"/>
      <c r="H513" s="55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54"/>
      <c r="B514" s="54"/>
      <c r="C514" s="54"/>
      <c r="D514" s="55"/>
      <c r="E514" s="56"/>
      <c r="F514" s="55"/>
      <c r="G514" s="55"/>
      <c r="H514" s="55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54"/>
      <c r="B515" s="54"/>
      <c r="C515" s="54"/>
      <c r="D515" s="55"/>
      <c r="E515" s="56"/>
      <c r="F515" s="55"/>
      <c r="G515" s="55"/>
      <c r="H515" s="55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54"/>
      <c r="B516" s="54"/>
      <c r="C516" s="54"/>
      <c r="D516" s="55"/>
      <c r="E516" s="56"/>
      <c r="F516" s="55"/>
      <c r="G516" s="55"/>
      <c r="H516" s="55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54"/>
      <c r="B517" s="54"/>
      <c r="C517" s="54"/>
      <c r="D517" s="55"/>
      <c r="E517" s="56"/>
      <c r="F517" s="55"/>
      <c r="G517" s="55"/>
      <c r="H517" s="55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54"/>
      <c r="B518" s="54"/>
      <c r="C518" s="54"/>
      <c r="D518" s="55"/>
      <c r="E518" s="56"/>
      <c r="F518" s="55"/>
      <c r="G518" s="55"/>
      <c r="H518" s="55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54"/>
      <c r="B519" s="54"/>
      <c r="C519" s="54"/>
      <c r="D519" s="55"/>
      <c r="E519" s="56"/>
      <c r="F519" s="55"/>
      <c r="G519" s="55"/>
      <c r="H519" s="55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54"/>
      <c r="B520" s="54"/>
      <c r="C520" s="54"/>
      <c r="D520" s="55"/>
      <c r="E520" s="56"/>
      <c r="F520" s="55"/>
      <c r="G520" s="55"/>
      <c r="H520" s="55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54"/>
      <c r="B521" s="54"/>
      <c r="C521" s="54"/>
      <c r="D521" s="55"/>
      <c r="E521" s="56"/>
      <c r="F521" s="55"/>
      <c r="G521" s="55"/>
      <c r="H521" s="55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54"/>
      <c r="B522" s="54"/>
      <c r="C522" s="54"/>
      <c r="D522" s="55"/>
      <c r="E522" s="56"/>
      <c r="F522" s="55"/>
      <c r="G522" s="55"/>
      <c r="H522" s="55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54"/>
      <c r="B523" s="54"/>
      <c r="C523" s="54"/>
      <c r="D523" s="55"/>
      <c r="E523" s="56"/>
      <c r="F523" s="55"/>
      <c r="G523" s="55"/>
      <c r="H523" s="55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54"/>
      <c r="B524" s="54"/>
      <c r="C524" s="54"/>
      <c r="D524" s="55"/>
      <c r="E524" s="56"/>
      <c r="F524" s="55"/>
      <c r="G524" s="55"/>
      <c r="H524" s="55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54"/>
      <c r="B525" s="54"/>
      <c r="C525" s="54"/>
      <c r="D525" s="55"/>
      <c r="E525" s="56"/>
      <c r="F525" s="55"/>
      <c r="G525" s="55"/>
      <c r="H525" s="55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54"/>
      <c r="B526" s="54"/>
      <c r="C526" s="54"/>
      <c r="D526" s="55"/>
      <c r="E526" s="56"/>
      <c r="F526" s="55"/>
      <c r="G526" s="55"/>
      <c r="H526" s="55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54"/>
      <c r="B527" s="54"/>
      <c r="C527" s="54"/>
      <c r="D527" s="55"/>
      <c r="E527" s="56"/>
      <c r="F527" s="55"/>
      <c r="G527" s="55"/>
      <c r="H527" s="55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54"/>
      <c r="B528" s="54"/>
      <c r="C528" s="54"/>
      <c r="D528" s="55"/>
      <c r="E528" s="56"/>
      <c r="F528" s="55"/>
      <c r="G528" s="55"/>
      <c r="H528" s="55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54"/>
      <c r="B529" s="54"/>
      <c r="C529" s="54"/>
      <c r="D529" s="55"/>
      <c r="E529" s="56"/>
      <c r="F529" s="55"/>
      <c r="G529" s="55"/>
      <c r="H529" s="55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54"/>
      <c r="B530" s="54"/>
      <c r="C530" s="54"/>
      <c r="D530" s="55"/>
      <c r="E530" s="56"/>
      <c r="F530" s="55"/>
      <c r="G530" s="55"/>
      <c r="H530" s="55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54"/>
      <c r="B531" s="54"/>
      <c r="C531" s="54"/>
      <c r="D531" s="55"/>
      <c r="E531" s="56"/>
      <c r="F531" s="55"/>
      <c r="G531" s="55"/>
      <c r="H531" s="55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54"/>
      <c r="B532" s="54"/>
      <c r="C532" s="54"/>
      <c r="D532" s="55"/>
      <c r="E532" s="56"/>
      <c r="F532" s="55"/>
      <c r="G532" s="55"/>
      <c r="H532" s="55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54"/>
      <c r="B533" s="54"/>
      <c r="C533" s="54"/>
      <c r="D533" s="55"/>
      <c r="E533" s="56"/>
      <c r="F533" s="55"/>
      <c r="G533" s="55"/>
      <c r="H533" s="55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54"/>
      <c r="B534" s="54"/>
      <c r="C534" s="54"/>
      <c r="D534" s="55"/>
      <c r="E534" s="56"/>
      <c r="F534" s="55"/>
      <c r="G534" s="55"/>
      <c r="H534" s="55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54"/>
      <c r="B535" s="54"/>
      <c r="C535" s="54"/>
      <c r="D535" s="55"/>
      <c r="E535" s="56"/>
      <c r="F535" s="55"/>
      <c r="G535" s="55"/>
      <c r="H535" s="55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54"/>
      <c r="B536" s="54"/>
      <c r="C536" s="54"/>
      <c r="D536" s="55"/>
      <c r="E536" s="56"/>
      <c r="F536" s="55"/>
      <c r="G536" s="55"/>
      <c r="H536" s="55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54"/>
      <c r="B537" s="54"/>
      <c r="C537" s="54"/>
      <c r="D537" s="55"/>
      <c r="E537" s="56"/>
      <c r="F537" s="55"/>
      <c r="G537" s="55"/>
      <c r="H537" s="55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54"/>
      <c r="B538" s="54"/>
      <c r="C538" s="54"/>
      <c r="D538" s="55"/>
      <c r="E538" s="56"/>
      <c r="F538" s="55"/>
      <c r="G538" s="55"/>
      <c r="H538" s="55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54"/>
      <c r="B539" s="54"/>
      <c r="C539" s="54"/>
      <c r="D539" s="55"/>
      <c r="E539" s="56"/>
      <c r="F539" s="55"/>
      <c r="G539" s="55"/>
      <c r="H539" s="55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54"/>
      <c r="B540" s="54"/>
      <c r="C540" s="54"/>
      <c r="D540" s="55"/>
      <c r="E540" s="56"/>
      <c r="F540" s="55"/>
      <c r="G540" s="55"/>
      <c r="H540" s="55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54"/>
      <c r="B541" s="54"/>
      <c r="C541" s="54"/>
      <c r="D541" s="55"/>
      <c r="E541" s="56"/>
      <c r="F541" s="55"/>
      <c r="G541" s="55"/>
      <c r="H541" s="55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54"/>
      <c r="B542" s="54"/>
      <c r="C542" s="54"/>
      <c r="D542" s="55"/>
      <c r="E542" s="56"/>
      <c r="F542" s="55"/>
      <c r="G542" s="55"/>
      <c r="H542" s="55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54"/>
      <c r="B543" s="54"/>
      <c r="C543" s="54"/>
      <c r="D543" s="55"/>
      <c r="E543" s="56"/>
      <c r="F543" s="55"/>
      <c r="G543" s="55"/>
      <c r="H543" s="55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54"/>
      <c r="B544" s="54"/>
      <c r="C544" s="54"/>
      <c r="D544" s="55"/>
      <c r="E544" s="56"/>
      <c r="F544" s="55"/>
      <c r="G544" s="55"/>
      <c r="H544" s="55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54"/>
      <c r="B545" s="54"/>
      <c r="C545" s="54"/>
      <c r="D545" s="55"/>
      <c r="E545" s="56"/>
      <c r="F545" s="55"/>
      <c r="G545" s="55"/>
      <c r="H545" s="55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54"/>
      <c r="B546" s="54"/>
      <c r="C546" s="54"/>
      <c r="D546" s="55"/>
      <c r="E546" s="56"/>
      <c r="F546" s="55"/>
      <c r="G546" s="55"/>
      <c r="H546" s="55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54"/>
      <c r="B547" s="54"/>
      <c r="C547" s="54"/>
      <c r="D547" s="55"/>
      <c r="E547" s="56"/>
      <c r="F547" s="55"/>
      <c r="G547" s="55"/>
      <c r="H547" s="55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54"/>
      <c r="B548" s="54"/>
      <c r="C548" s="54"/>
      <c r="D548" s="55"/>
      <c r="E548" s="56"/>
      <c r="F548" s="55"/>
      <c r="G548" s="55"/>
      <c r="H548" s="55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54"/>
      <c r="B549" s="54"/>
      <c r="C549" s="54"/>
      <c r="D549" s="55"/>
      <c r="E549" s="56"/>
      <c r="F549" s="55"/>
      <c r="G549" s="55"/>
      <c r="H549" s="55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54"/>
      <c r="B550" s="54"/>
      <c r="C550" s="54"/>
      <c r="D550" s="55"/>
      <c r="E550" s="56"/>
      <c r="F550" s="55"/>
      <c r="G550" s="55"/>
      <c r="H550" s="55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54"/>
      <c r="B551" s="54"/>
      <c r="C551" s="54"/>
      <c r="D551" s="55"/>
      <c r="E551" s="56"/>
      <c r="F551" s="55"/>
      <c r="G551" s="55"/>
      <c r="H551" s="55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54"/>
      <c r="B552" s="54"/>
      <c r="C552" s="54"/>
      <c r="D552" s="55"/>
      <c r="E552" s="56"/>
      <c r="F552" s="55"/>
      <c r="G552" s="55"/>
      <c r="H552" s="55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54"/>
      <c r="B553" s="54"/>
      <c r="C553" s="54"/>
      <c r="D553" s="55"/>
      <c r="E553" s="56"/>
      <c r="F553" s="55"/>
      <c r="G553" s="55"/>
      <c r="H553" s="55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54"/>
      <c r="B554" s="54"/>
      <c r="C554" s="54"/>
      <c r="D554" s="55"/>
      <c r="E554" s="56"/>
      <c r="F554" s="55"/>
      <c r="G554" s="55"/>
      <c r="H554" s="55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54"/>
      <c r="B555" s="54"/>
      <c r="C555" s="54"/>
      <c r="D555" s="55"/>
      <c r="E555" s="56"/>
      <c r="F555" s="55"/>
      <c r="G555" s="55"/>
      <c r="H555" s="55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54"/>
      <c r="B556" s="54"/>
      <c r="C556" s="54"/>
      <c r="D556" s="55"/>
      <c r="E556" s="56"/>
      <c r="F556" s="55"/>
      <c r="G556" s="55"/>
      <c r="H556" s="55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54"/>
      <c r="B557" s="54"/>
      <c r="C557" s="54"/>
      <c r="D557" s="55"/>
      <c r="E557" s="56"/>
      <c r="F557" s="55"/>
      <c r="G557" s="55"/>
      <c r="H557" s="55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54"/>
      <c r="B558" s="54"/>
      <c r="C558" s="54"/>
      <c r="D558" s="55"/>
      <c r="E558" s="56"/>
      <c r="F558" s="55"/>
      <c r="G558" s="55"/>
      <c r="H558" s="55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54"/>
      <c r="B559" s="54"/>
      <c r="C559" s="54"/>
      <c r="D559" s="55"/>
      <c r="E559" s="56"/>
      <c r="F559" s="55"/>
      <c r="G559" s="55"/>
      <c r="H559" s="55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54"/>
      <c r="B560" s="54"/>
      <c r="C560" s="54"/>
      <c r="D560" s="55"/>
      <c r="E560" s="56"/>
      <c r="F560" s="55"/>
      <c r="G560" s="55"/>
      <c r="H560" s="55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54"/>
      <c r="B561" s="54"/>
      <c r="C561" s="54"/>
      <c r="D561" s="55"/>
      <c r="E561" s="56"/>
      <c r="F561" s="55"/>
      <c r="G561" s="55"/>
      <c r="H561" s="55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54"/>
      <c r="B562" s="54"/>
      <c r="C562" s="54"/>
      <c r="D562" s="55"/>
      <c r="E562" s="56"/>
      <c r="F562" s="55"/>
      <c r="G562" s="55"/>
      <c r="H562" s="55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54"/>
      <c r="B563" s="54"/>
      <c r="C563" s="54"/>
      <c r="D563" s="55"/>
      <c r="E563" s="56"/>
      <c r="F563" s="55"/>
      <c r="G563" s="55"/>
      <c r="H563" s="55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54"/>
      <c r="B564" s="54"/>
      <c r="C564" s="54"/>
      <c r="D564" s="55"/>
      <c r="E564" s="56"/>
      <c r="F564" s="55"/>
      <c r="G564" s="55"/>
      <c r="H564" s="55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54"/>
      <c r="B565" s="54"/>
      <c r="C565" s="54"/>
      <c r="D565" s="55"/>
      <c r="E565" s="56"/>
      <c r="F565" s="55"/>
      <c r="G565" s="55"/>
      <c r="H565" s="55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54"/>
      <c r="B566" s="54"/>
      <c r="C566" s="54"/>
      <c r="D566" s="55"/>
      <c r="E566" s="56"/>
      <c r="F566" s="55"/>
      <c r="G566" s="55"/>
      <c r="H566" s="55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54"/>
      <c r="B567" s="54"/>
      <c r="C567" s="54"/>
      <c r="D567" s="55"/>
      <c r="E567" s="56"/>
      <c r="F567" s="55"/>
      <c r="G567" s="55"/>
      <c r="H567" s="55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54"/>
      <c r="B568" s="54"/>
      <c r="C568" s="54"/>
      <c r="D568" s="55"/>
      <c r="E568" s="56"/>
      <c r="F568" s="55"/>
      <c r="G568" s="55"/>
      <c r="H568" s="55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54"/>
      <c r="B569" s="54"/>
      <c r="C569" s="54"/>
      <c r="D569" s="55"/>
      <c r="E569" s="56"/>
      <c r="F569" s="55"/>
      <c r="G569" s="55"/>
      <c r="H569" s="55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54"/>
      <c r="B570" s="54"/>
      <c r="C570" s="54"/>
      <c r="D570" s="55"/>
      <c r="E570" s="56"/>
      <c r="F570" s="55"/>
      <c r="G570" s="55"/>
      <c r="H570" s="55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54"/>
      <c r="B571" s="54"/>
      <c r="C571" s="54"/>
      <c r="D571" s="55"/>
      <c r="E571" s="56"/>
      <c r="F571" s="55"/>
      <c r="G571" s="55"/>
      <c r="H571" s="55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54"/>
      <c r="B572" s="54"/>
      <c r="C572" s="54"/>
      <c r="D572" s="55"/>
      <c r="E572" s="56"/>
      <c r="F572" s="55"/>
      <c r="G572" s="55"/>
      <c r="H572" s="55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54"/>
      <c r="B573" s="54"/>
      <c r="C573" s="54"/>
      <c r="D573" s="55"/>
      <c r="E573" s="56"/>
      <c r="F573" s="55"/>
      <c r="G573" s="55"/>
      <c r="H573" s="55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54"/>
      <c r="B574" s="54"/>
      <c r="C574" s="54"/>
      <c r="D574" s="55"/>
      <c r="E574" s="56"/>
      <c r="F574" s="55"/>
      <c r="G574" s="55"/>
      <c r="H574" s="55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54"/>
      <c r="B575" s="54"/>
      <c r="C575" s="54"/>
      <c r="D575" s="55"/>
      <c r="E575" s="56"/>
      <c r="F575" s="55"/>
      <c r="G575" s="55"/>
      <c r="H575" s="55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54"/>
      <c r="B576" s="54"/>
      <c r="C576" s="54"/>
      <c r="D576" s="55"/>
      <c r="E576" s="56"/>
      <c r="F576" s="55"/>
      <c r="G576" s="55"/>
      <c r="H576" s="55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54"/>
      <c r="B577" s="54"/>
      <c r="C577" s="54"/>
      <c r="D577" s="55"/>
      <c r="E577" s="56"/>
      <c r="F577" s="55"/>
      <c r="G577" s="55"/>
      <c r="H577" s="55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54"/>
      <c r="B578" s="54"/>
      <c r="C578" s="54"/>
      <c r="D578" s="55"/>
      <c r="E578" s="56"/>
      <c r="F578" s="55"/>
      <c r="G578" s="55"/>
      <c r="H578" s="55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54"/>
      <c r="B579" s="54"/>
      <c r="C579" s="54"/>
      <c r="D579" s="55"/>
      <c r="E579" s="56"/>
      <c r="F579" s="55"/>
      <c r="G579" s="55"/>
      <c r="H579" s="55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54"/>
      <c r="B580" s="54"/>
      <c r="C580" s="54"/>
      <c r="D580" s="55"/>
      <c r="E580" s="56"/>
      <c r="F580" s="55"/>
      <c r="G580" s="55"/>
      <c r="H580" s="55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54"/>
      <c r="B581" s="54"/>
      <c r="C581" s="54"/>
      <c r="D581" s="55"/>
      <c r="E581" s="56"/>
      <c r="F581" s="55"/>
      <c r="G581" s="55"/>
      <c r="H581" s="55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54"/>
      <c r="B582" s="54"/>
      <c r="C582" s="54"/>
      <c r="D582" s="55"/>
      <c r="E582" s="56"/>
      <c r="F582" s="55"/>
      <c r="G582" s="55"/>
      <c r="H582" s="55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54"/>
      <c r="B583" s="54"/>
      <c r="C583" s="54"/>
      <c r="D583" s="55"/>
      <c r="E583" s="56"/>
      <c r="F583" s="55"/>
      <c r="G583" s="55"/>
      <c r="H583" s="55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54"/>
      <c r="B584" s="54"/>
      <c r="C584" s="54"/>
      <c r="D584" s="55"/>
      <c r="E584" s="56"/>
      <c r="F584" s="55"/>
      <c r="G584" s="55"/>
      <c r="H584" s="55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54"/>
      <c r="B585" s="54"/>
      <c r="C585" s="54"/>
      <c r="D585" s="55"/>
      <c r="E585" s="56"/>
      <c r="F585" s="55"/>
      <c r="G585" s="55"/>
      <c r="H585" s="55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54"/>
      <c r="B586" s="54"/>
      <c r="C586" s="54"/>
      <c r="D586" s="55"/>
      <c r="E586" s="56"/>
      <c r="F586" s="55"/>
      <c r="G586" s="55"/>
      <c r="H586" s="55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54"/>
      <c r="B587" s="54"/>
      <c r="C587" s="54"/>
      <c r="D587" s="55"/>
      <c r="E587" s="56"/>
      <c r="F587" s="55"/>
      <c r="G587" s="55"/>
      <c r="H587" s="55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54"/>
      <c r="B588" s="54"/>
      <c r="C588" s="54"/>
      <c r="D588" s="55"/>
      <c r="E588" s="56"/>
      <c r="F588" s="55"/>
      <c r="G588" s="55"/>
      <c r="H588" s="55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54"/>
      <c r="B589" s="54"/>
      <c r="C589" s="54"/>
      <c r="D589" s="55"/>
      <c r="E589" s="56"/>
      <c r="F589" s="55"/>
      <c r="G589" s="55"/>
      <c r="H589" s="55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54"/>
      <c r="B590" s="54"/>
      <c r="C590" s="54"/>
      <c r="D590" s="55"/>
      <c r="E590" s="56"/>
      <c r="F590" s="55"/>
      <c r="G590" s="55"/>
      <c r="H590" s="55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54"/>
      <c r="B591" s="54"/>
      <c r="C591" s="54"/>
      <c r="D591" s="55"/>
      <c r="E591" s="56"/>
      <c r="F591" s="55"/>
      <c r="G591" s="55"/>
      <c r="H591" s="55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54"/>
      <c r="B592" s="54"/>
      <c r="C592" s="54"/>
      <c r="D592" s="55"/>
      <c r="E592" s="56"/>
      <c r="F592" s="55"/>
      <c r="G592" s="55"/>
      <c r="H592" s="55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54"/>
      <c r="B593" s="54"/>
      <c r="C593" s="54"/>
      <c r="D593" s="55"/>
      <c r="E593" s="56"/>
      <c r="F593" s="55"/>
      <c r="G593" s="55"/>
      <c r="H593" s="55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54"/>
      <c r="B594" s="54"/>
      <c r="C594" s="54"/>
      <c r="D594" s="55"/>
      <c r="E594" s="56"/>
      <c r="F594" s="55"/>
      <c r="G594" s="55"/>
      <c r="H594" s="55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54"/>
      <c r="B595" s="54"/>
      <c r="C595" s="54"/>
      <c r="D595" s="55"/>
      <c r="E595" s="56"/>
      <c r="F595" s="55"/>
      <c r="G595" s="55"/>
      <c r="H595" s="55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54"/>
      <c r="B596" s="54"/>
      <c r="C596" s="54"/>
      <c r="D596" s="55"/>
      <c r="E596" s="56"/>
      <c r="F596" s="55"/>
      <c r="G596" s="55"/>
      <c r="H596" s="55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54"/>
      <c r="B597" s="54"/>
      <c r="C597" s="54"/>
      <c r="D597" s="55"/>
      <c r="E597" s="56"/>
      <c r="F597" s="55"/>
      <c r="G597" s="55"/>
      <c r="H597" s="55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54"/>
      <c r="B598" s="54"/>
      <c r="C598" s="54"/>
      <c r="D598" s="55"/>
      <c r="E598" s="56"/>
      <c r="F598" s="55"/>
      <c r="G598" s="55"/>
      <c r="H598" s="55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54"/>
      <c r="B599" s="54"/>
      <c r="C599" s="54"/>
      <c r="D599" s="55"/>
      <c r="E599" s="56"/>
      <c r="F599" s="55"/>
      <c r="G599" s="55"/>
      <c r="H599" s="55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54"/>
      <c r="B600" s="54"/>
      <c r="C600" s="54"/>
      <c r="D600" s="55"/>
      <c r="E600" s="56"/>
      <c r="F600" s="55"/>
      <c r="G600" s="55"/>
      <c r="H600" s="55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54"/>
      <c r="B601" s="54"/>
      <c r="C601" s="54"/>
      <c r="D601" s="55"/>
      <c r="E601" s="56"/>
      <c r="F601" s="55"/>
      <c r="G601" s="55"/>
      <c r="H601" s="55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54"/>
      <c r="B602" s="54"/>
      <c r="C602" s="54"/>
      <c r="D602" s="55"/>
      <c r="E602" s="56"/>
      <c r="F602" s="55"/>
      <c r="G602" s="55"/>
      <c r="H602" s="55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54"/>
      <c r="B603" s="54"/>
      <c r="C603" s="54"/>
      <c r="D603" s="55"/>
      <c r="E603" s="56"/>
      <c r="F603" s="55"/>
      <c r="G603" s="55"/>
      <c r="H603" s="55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54"/>
      <c r="B604" s="54"/>
      <c r="C604" s="54"/>
      <c r="D604" s="55"/>
      <c r="E604" s="56"/>
      <c r="F604" s="55"/>
      <c r="G604" s="55"/>
      <c r="H604" s="55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54"/>
      <c r="B605" s="54"/>
      <c r="C605" s="54"/>
      <c r="D605" s="55"/>
      <c r="E605" s="56"/>
      <c r="F605" s="55"/>
      <c r="G605" s="55"/>
      <c r="H605" s="55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54"/>
      <c r="B606" s="54"/>
      <c r="C606" s="54"/>
      <c r="D606" s="55"/>
      <c r="E606" s="56"/>
      <c r="F606" s="55"/>
      <c r="G606" s="55"/>
      <c r="H606" s="55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54"/>
      <c r="B607" s="54"/>
      <c r="C607" s="54"/>
      <c r="D607" s="55"/>
      <c r="E607" s="56"/>
      <c r="F607" s="55"/>
      <c r="G607" s="55"/>
      <c r="H607" s="55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54"/>
      <c r="B608" s="54"/>
      <c r="C608" s="54"/>
      <c r="D608" s="55"/>
      <c r="E608" s="56"/>
      <c r="F608" s="55"/>
      <c r="G608" s="55"/>
      <c r="H608" s="55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54"/>
      <c r="B609" s="54"/>
      <c r="C609" s="54"/>
      <c r="D609" s="55"/>
      <c r="E609" s="56"/>
      <c r="F609" s="55"/>
      <c r="G609" s="55"/>
      <c r="H609" s="55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54"/>
      <c r="B610" s="54"/>
      <c r="C610" s="54"/>
      <c r="D610" s="55"/>
      <c r="E610" s="56"/>
      <c r="F610" s="55"/>
      <c r="G610" s="55"/>
      <c r="H610" s="55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54"/>
      <c r="B611" s="54"/>
      <c r="C611" s="54"/>
      <c r="D611" s="55"/>
      <c r="E611" s="56"/>
      <c r="F611" s="55"/>
      <c r="G611" s="55"/>
      <c r="H611" s="55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54"/>
      <c r="B612" s="54"/>
      <c r="C612" s="54"/>
      <c r="D612" s="55"/>
      <c r="E612" s="56"/>
      <c r="F612" s="55"/>
      <c r="G612" s="55"/>
      <c r="H612" s="55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54"/>
      <c r="B613" s="54"/>
      <c r="C613" s="54"/>
      <c r="D613" s="55"/>
      <c r="E613" s="56"/>
      <c r="F613" s="55"/>
      <c r="G613" s="55"/>
      <c r="H613" s="55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54"/>
      <c r="B614" s="54"/>
      <c r="C614" s="54"/>
      <c r="D614" s="55"/>
      <c r="E614" s="56"/>
      <c r="F614" s="55"/>
      <c r="G614" s="55"/>
      <c r="H614" s="55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54"/>
      <c r="B615" s="54"/>
      <c r="C615" s="54"/>
      <c r="D615" s="55"/>
      <c r="E615" s="56"/>
      <c r="F615" s="55"/>
      <c r="G615" s="55"/>
      <c r="H615" s="55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54"/>
      <c r="B616" s="54"/>
      <c r="C616" s="54"/>
      <c r="D616" s="55"/>
      <c r="E616" s="56"/>
      <c r="F616" s="55"/>
      <c r="G616" s="55"/>
      <c r="H616" s="55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54"/>
      <c r="B617" s="54"/>
      <c r="C617" s="54"/>
      <c r="D617" s="55"/>
      <c r="E617" s="56"/>
      <c r="F617" s="55"/>
      <c r="G617" s="55"/>
      <c r="H617" s="55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54"/>
      <c r="B618" s="54"/>
      <c r="C618" s="54"/>
      <c r="D618" s="55"/>
      <c r="E618" s="56"/>
      <c r="F618" s="55"/>
      <c r="G618" s="55"/>
      <c r="H618" s="55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54"/>
      <c r="B619" s="54"/>
      <c r="C619" s="54"/>
      <c r="D619" s="55"/>
      <c r="E619" s="56"/>
      <c r="F619" s="55"/>
      <c r="G619" s="55"/>
      <c r="H619" s="55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54"/>
      <c r="B620" s="54"/>
      <c r="C620" s="54"/>
      <c r="D620" s="55"/>
      <c r="E620" s="56"/>
      <c r="F620" s="55"/>
      <c r="G620" s="55"/>
      <c r="H620" s="55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54"/>
      <c r="B621" s="54"/>
      <c r="C621" s="54"/>
      <c r="D621" s="55"/>
      <c r="E621" s="56"/>
      <c r="F621" s="55"/>
      <c r="G621" s="55"/>
      <c r="H621" s="55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54"/>
      <c r="B622" s="54"/>
      <c r="C622" s="54"/>
      <c r="D622" s="55"/>
      <c r="E622" s="56"/>
      <c r="F622" s="55"/>
      <c r="G622" s="55"/>
      <c r="H622" s="55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54"/>
      <c r="B623" s="54"/>
      <c r="C623" s="54"/>
      <c r="D623" s="55"/>
      <c r="E623" s="56"/>
      <c r="F623" s="55"/>
      <c r="G623" s="55"/>
      <c r="H623" s="55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54"/>
      <c r="B624" s="54"/>
      <c r="C624" s="54"/>
      <c r="D624" s="55"/>
      <c r="E624" s="56"/>
      <c r="F624" s="55"/>
      <c r="G624" s="55"/>
      <c r="H624" s="55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54"/>
      <c r="B625" s="54"/>
      <c r="C625" s="54"/>
      <c r="D625" s="55"/>
      <c r="E625" s="56"/>
      <c r="F625" s="55"/>
      <c r="G625" s="55"/>
      <c r="H625" s="55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54"/>
      <c r="B626" s="54"/>
      <c r="C626" s="54"/>
      <c r="D626" s="55"/>
      <c r="E626" s="56"/>
      <c r="F626" s="55"/>
      <c r="G626" s="55"/>
      <c r="H626" s="55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54"/>
      <c r="B627" s="54"/>
      <c r="C627" s="54"/>
      <c r="D627" s="55"/>
      <c r="E627" s="56"/>
      <c r="F627" s="55"/>
      <c r="G627" s="55"/>
      <c r="H627" s="55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54"/>
      <c r="B628" s="54"/>
      <c r="C628" s="54"/>
      <c r="D628" s="55"/>
      <c r="E628" s="56"/>
      <c r="F628" s="55"/>
      <c r="G628" s="55"/>
      <c r="H628" s="55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54"/>
      <c r="B629" s="54"/>
      <c r="C629" s="54"/>
      <c r="D629" s="55"/>
      <c r="E629" s="56"/>
      <c r="F629" s="55"/>
      <c r="G629" s="55"/>
      <c r="H629" s="55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54"/>
      <c r="B630" s="54"/>
      <c r="C630" s="54"/>
      <c r="D630" s="55"/>
      <c r="E630" s="56"/>
      <c r="F630" s="55"/>
      <c r="G630" s="55"/>
      <c r="H630" s="55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54"/>
      <c r="B631" s="54"/>
      <c r="C631" s="54"/>
      <c r="D631" s="55"/>
      <c r="E631" s="56"/>
      <c r="F631" s="55"/>
      <c r="G631" s="55"/>
      <c r="H631" s="55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54"/>
      <c r="B632" s="54"/>
      <c r="C632" s="54"/>
      <c r="D632" s="55"/>
      <c r="E632" s="56"/>
      <c r="F632" s="55"/>
      <c r="G632" s="55"/>
      <c r="H632" s="55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54"/>
      <c r="B633" s="54"/>
      <c r="C633" s="54"/>
      <c r="D633" s="55"/>
      <c r="E633" s="56"/>
      <c r="F633" s="55"/>
      <c r="G633" s="55"/>
      <c r="H633" s="55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54"/>
      <c r="B634" s="54"/>
      <c r="C634" s="54"/>
      <c r="D634" s="55"/>
      <c r="E634" s="56"/>
      <c r="F634" s="55"/>
      <c r="G634" s="55"/>
      <c r="H634" s="55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54"/>
      <c r="B635" s="54"/>
      <c r="C635" s="54"/>
      <c r="D635" s="55"/>
      <c r="E635" s="56"/>
      <c r="F635" s="55"/>
      <c r="G635" s="55"/>
      <c r="H635" s="55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54"/>
      <c r="B636" s="54"/>
      <c r="C636" s="54"/>
      <c r="D636" s="55"/>
      <c r="E636" s="56"/>
      <c r="F636" s="55"/>
      <c r="G636" s="55"/>
      <c r="H636" s="55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54"/>
      <c r="B637" s="54"/>
      <c r="C637" s="54"/>
      <c r="D637" s="55"/>
      <c r="E637" s="56"/>
      <c r="F637" s="55"/>
      <c r="G637" s="55"/>
      <c r="H637" s="55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54"/>
      <c r="B638" s="54"/>
      <c r="C638" s="54"/>
      <c r="D638" s="55"/>
      <c r="E638" s="56"/>
      <c r="F638" s="55"/>
      <c r="G638" s="55"/>
      <c r="H638" s="55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54"/>
      <c r="B639" s="54"/>
      <c r="C639" s="54"/>
      <c r="D639" s="55"/>
      <c r="E639" s="56"/>
      <c r="F639" s="55"/>
      <c r="G639" s="55"/>
      <c r="H639" s="55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54"/>
      <c r="B640" s="54"/>
      <c r="C640" s="54"/>
      <c r="D640" s="55"/>
      <c r="E640" s="56"/>
      <c r="F640" s="55"/>
      <c r="G640" s="55"/>
      <c r="H640" s="55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54"/>
      <c r="B641" s="54"/>
      <c r="C641" s="54"/>
      <c r="D641" s="55"/>
      <c r="E641" s="56"/>
      <c r="F641" s="55"/>
      <c r="G641" s="55"/>
      <c r="H641" s="55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54"/>
      <c r="B642" s="54"/>
      <c r="C642" s="54"/>
      <c r="D642" s="55"/>
      <c r="E642" s="56"/>
      <c r="F642" s="55"/>
      <c r="G642" s="55"/>
      <c r="H642" s="55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54"/>
      <c r="B643" s="54"/>
      <c r="C643" s="54"/>
      <c r="D643" s="55"/>
      <c r="E643" s="56"/>
      <c r="F643" s="55"/>
      <c r="G643" s="55"/>
      <c r="H643" s="55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54"/>
      <c r="B644" s="54"/>
      <c r="C644" s="54"/>
      <c r="D644" s="55"/>
      <c r="E644" s="56"/>
      <c r="F644" s="55"/>
      <c r="G644" s="55"/>
      <c r="H644" s="55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54"/>
      <c r="B645" s="54"/>
      <c r="C645" s="54"/>
      <c r="D645" s="55"/>
      <c r="E645" s="56"/>
      <c r="F645" s="55"/>
      <c r="G645" s="55"/>
      <c r="H645" s="55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54"/>
      <c r="B646" s="54"/>
      <c r="C646" s="54"/>
      <c r="D646" s="55"/>
      <c r="E646" s="56"/>
      <c r="F646" s="55"/>
      <c r="G646" s="55"/>
      <c r="H646" s="55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54"/>
      <c r="B647" s="54"/>
      <c r="C647" s="54"/>
      <c r="D647" s="55"/>
      <c r="E647" s="56"/>
      <c r="F647" s="55"/>
      <c r="G647" s="55"/>
      <c r="H647" s="55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54"/>
      <c r="B648" s="54"/>
      <c r="C648" s="54"/>
      <c r="D648" s="55"/>
      <c r="E648" s="56"/>
      <c r="F648" s="55"/>
      <c r="G648" s="55"/>
      <c r="H648" s="55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54"/>
      <c r="B649" s="54"/>
      <c r="C649" s="54"/>
      <c r="D649" s="55"/>
      <c r="E649" s="56"/>
      <c r="F649" s="55"/>
      <c r="G649" s="55"/>
      <c r="H649" s="55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54"/>
      <c r="B650" s="54"/>
      <c r="C650" s="54"/>
      <c r="D650" s="55"/>
      <c r="E650" s="56"/>
      <c r="F650" s="55"/>
      <c r="G650" s="55"/>
      <c r="H650" s="55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54"/>
      <c r="B651" s="54"/>
      <c r="C651" s="54"/>
      <c r="D651" s="55"/>
      <c r="E651" s="56"/>
      <c r="F651" s="55"/>
      <c r="G651" s="55"/>
      <c r="H651" s="55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54"/>
      <c r="B652" s="54"/>
      <c r="C652" s="54"/>
      <c r="D652" s="55"/>
      <c r="E652" s="56"/>
      <c r="F652" s="55"/>
      <c r="G652" s="55"/>
      <c r="H652" s="55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54"/>
      <c r="B653" s="54"/>
      <c r="C653" s="54"/>
      <c r="D653" s="55"/>
      <c r="E653" s="56"/>
      <c r="F653" s="55"/>
      <c r="G653" s="55"/>
      <c r="H653" s="55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54"/>
      <c r="B654" s="54"/>
      <c r="C654" s="54"/>
      <c r="D654" s="55"/>
      <c r="E654" s="56"/>
      <c r="F654" s="55"/>
      <c r="G654" s="55"/>
      <c r="H654" s="55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54"/>
      <c r="B655" s="54"/>
      <c r="C655" s="54"/>
      <c r="D655" s="55"/>
      <c r="E655" s="56"/>
      <c r="F655" s="55"/>
      <c r="G655" s="55"/>
      <c r="H655" s="55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54"/>
      <c r="B656" s="54"/>
      <c r="C656" s="54"/>
      <c r="D656" s="55"/>
      <c r="E656" s="56"/>
      <c r="F656" s="55"/>
      <c r="G656" s="55"/>
      <c r="H656" s="55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54"/>
      <c r="B657" s="54"/>
      <c r="C657" s="54"/>
      <c r="D657" s="55"/>
      <c r="E657" s="56"/>
      <c r="F657" s="55"/>
      <c r="G657" s="55"/>
      <c r="H657" s="55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54"/>
      <c r="B658" s="54"/>
      <c r="C658" s="54"/>
      <c r="D658" s="55"/>
      <c r="E658" s="56"/>
      <c r="F658" s="55"/>
      <c r="G658" s="55"/>
      <c r="H658" s="55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54"/>
      <c r="B659" s="54"/>
      <c r="C659" s="54"/>
      <c r="D659" s="55"/>
      <c r="E659" s="56"/>
      <c r="F659" s="55"/>
      <c r="G659" s="55"/>
      <c r="H659" s="55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54"/>
      <c r="B660" s="54"/>
      <c r="C660" s="54"/>
      <c r="D660" s="55"/>
      <c r="E660" s="56"/>
      <c r="F660" s="55"/>
      <c r="G660" s="55"/>
      <c r="H660" s="55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54"/>
      <c r="B661" s="54"/>
      <c r="C661" s="54"/>
      <c r="D661" s="55"/>
      <c r="E661" s="56"/>
      <c r="F661" s="55"/>
      <c r="G661" s="55"/>
      <c r="H661" s="55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54"/>
      <c r="B662" s="54"/>
      <c r="C662" s="54"/>
      <c r="D662" s="55"/>
      <c r="E662" s="56"/>
      <c r="F662" s="55"/>
      <c r="G662" s="55"/>
      <c r="H662" s="55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54"/>
      <c r="B663" s="54"/>
      <c r="C663" s="54"/>
      <c r="D663" s="55"/>
      <c r="E663" s="56"/>
      <c r="F663" s="55"/>
      <c r="G663" s="55"/>
      <c r="H663" s="55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54"/>
      <c r="B664" s="54"/>
      <c r="C664" s="54"/>
      <c r="D664" s="55"/>
      <c r="E664" s="56"/>
      <c r="F664" s="55"/>
      <c r="G664" s="55"/>
      <c r="H664" s="55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54"/>
      <c r="B665" s="54"/>
      <c r="C665" s="54"/>
      <c r="D665" s="55"/>
      <c r="E665" s="56"/>
      <c r="F665" s="55"/>
      <c r="G665" s="55"/>
      <c r="H665" s="55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54"/>
      <c r="B666" s="54"/>
      <c r="C666" s="54"/>
      <c r="D666" s="55"/>
      <c r="E666" s="56"/>
      <c r="F666" s="55"/>
      <c r="G666" s="55"/>
      <c r="H666" s="55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54"/>
      <c r="B667" s="54"/>
      <c r="C667" s="54"/>
      <c r="D667" s="55"/>
      <c r="E667" s="56"/>
      <c r="F667" s="55"/>
      <c r="G667" s="55"/>
      <c r="H667" s="55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54"/>
      <c r="B668" s="54"/>
      <c r="C668" s="54"/>
      <c r="D668" s="55"/>
      <c r="E668" s="56"/>
      <c r="F668" s="55"/>
      <c r="G668" s="55"/>
      <c r="H668" s="55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54"/>
      <c r="B669" s="54"/>
      <c r="C669" s="54"/>
      <c r="D669" s="55"/>
      <c r="E669" s="56"/>
      <c r="F669" s="55"/>
      <c r="G669" s="55"/>
      <c r="H669" s="55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54"/>
      <c r="B670" s="54"/>
      <c r="C670" s="54"/>
      <c r="D670" s="55"/>
      <c r="E670" s="56"/>
      <c r="F670" s="55"/>
      <c r="G670" s="55"/>
      <c r="H670" s="55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54"/>
      <c r="B671" s="54"/>
      <c r="C671" s="54"/>
      <c r="D671" s="55"/>
      <c r="E671" s="56"/>
      <c r="F671" s="55"/>
      <c r="G671" s="55"/>
      <c r="H671" s="55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54"/>
      <c r="B672" s="54"/>
      <c r="C672" s="54"/>
      <c r="D672" s="55"/>
      <c r="E672" s="56"/>
      <c r="F672" s="55"/>
      <c r="G672" s="55"/>
      <c r="H672" s="55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54"/>
      <c r="B673" s="54"/>
      <c r="C673" s="54"/>
      <c r="D673" s="55"/>
      <c r="E673" s="56"/>
      <c r="F673" s="55"/>
      <c r="G673" s="55"/>
      <c r="H673" s="55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54"/>
      <c r="B674" s="54"/>
      <c r="C674" s="54"/>
      <c r="D674" s="55"/>
      <c r="E674" s="56"/>
      <c r="F674" s="55"/>
      <c r="G674" s="55"/>
      <c r="H674" s="55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54"/>
      <c r="B675" s="54"/>
      <c r="C675" s="54"/>
      <c r="D675" s="55"/>
      <c r="E675" s="56"/>
      <c r="F675" s="55"/>
      <c r="G675" s="55"/>
      <c r="H675" s="55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54"/>
      <c r="B676" s="54"/>
      <c r="C676" s="54"/>
      <c r="D676" s="55"/>
      <c r="E676" s="56"/>
      <c r="F676" s="55"/>
      <c r="G676" s="55"/>
      <c r="H676" s="55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54"/>
      <c r="B677" s="54"/>
      <c r="C677" s="54"/>
      <c r="D677" s="55"/>
      <c r="E677" s="56"/>
      <c r="F677" s="55"/>
      <c r="G677" s="55"/>
      <c r="H677" s="55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54"/>
      <c r="B678" s="54"/>
      <c r="C678" s="54"/>
      <c r="D678" s="55"/>
      <c r="E678" s="56"/>
      <c r="F678" s="55"/>
      <c r="G678" s="55"/>
      <c r="H678" s="55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54"/>
      <c r="B679" s="54"/>
      <c r="C679" s="54"/>
      <c r="D679" s="55"/>
      <c r="E679" s="56"/>
      <c r="F679" s="55"/>
      <c r="G679" s="55"/>
      <c r="H679" s="55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54"/>
      <c r="B680" s="54"/>
      <c r="C680" s="54"/>
      <c r="D680" s="55"/>
      <c r="E680" s="56"/>
      <c r="F680" s="55"/>
      <c r="G680" s="55"/>
      <c r="H680" s="55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54"/>
      <c r="B681" s="54"/>
      <c r="C681" s="54"/>
      <c r="D681" s="55"/>
      <c r="E681" s="56"/>
      <c r="F681" s="55"/>
      <c r="G681" s="55"/>
      <c r="H681" s="55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54"/>
      <c r="B682" s="54"/>
      <c r="C682" s="54"/>
      <c r="D682" s="55"/>
      <c r="E682" s="56"/>
      <c r="F682" s="55"/>
      <c r="G682" s="55"/>
      <c r="H682" s="55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54"/>
      <c r="B683" s="54"/>
      <c r="C683" s="54"/>
      <c r="D683" s="55"/>
      <c r="E683" s="56"/>
      <c r="F683" s="55"/>
      <c r="G683" s="55"/>
      <c r="H683" s="55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54"/>
      <c r="B684" s="54"/>
      <c r="C684" s="54"/>
      <c r="D684" s="55"/>
      <c r="E684" s="56"/>
      <c r="F684" s="55"/>
      <c r="G684" s="55"/>
      <c r="H684" s="55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54"/>
      <c r="B685" s="54"/>
      <c r="C685" s="54"/>
      <c r="D685" s="55"/>
      <c r="E685" s="56"/>
      <c r="F685" s="55"/>
      <c r="G685" s="55"/>
      <c r="H685" s="55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54"/>
      <c r="B686" s="54"/>
      <c r="C686" s="54"/>
      <c r="D686" s="55"/>
      <c r="E686" s="56"/>
      <c r="F686" s="55"/>
      <c r="G686" s="55"/>
      <c r="H686" s="55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54"/>
      <c r="B687" s="54"/>
      <c r="C687" s="54"/>
      <c r="D687" s="55"/>
      <c r="E687" s="56"/>
      <c r="F687" s="55"/>
      <c r="G687" s="55"/>
      <c r="H687" s="55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54"/>
      <c r="B688" s="54"/>
      <c r="C688" s="54"/>
      <c r="D688" s="55"/>
      <c r="E688" s="56"/>
      <c r="F688" s="55"/>
      <c r="G688" s="55"/>
      <c r="H688" s="55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54"/>
      <c r="B689" s="54"/>
      <c r="C689" s="54"/>
      <c r="D689" s="55"/>
      <c r="E689" s="56"/>
      <c r="F689" s="55"/>
      <c r="G689" s="55"/>
      <c r="H689" s="55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54"/>
      <c r="B690" s="54"/>
      <c r="C690" s="54"/>
      <c r="D690" s="55"/>
      <c r="E690" s="56"/>
      <c r="F690" s="55"/>
      <c r="G690" s="55"/>
      <c r="H690" s="55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54"/>
      <c r="B691" s="54"/>
      <c r="C691" s="54"/>
      <c r="D691" s="55"/>
      <c r="E691" s="56"/>
      <c r="F691" s="55"/>
      <c r="G691" s="55"/>
      <c r="H691" s="55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54"/>
      <c r="B692" s="54"/>
      <c r="C692" s="54"/>
      <c r="D692" s="55"/>
      <c r="E692" s="56"/>
      <c r="F692" s="55"/>
      <c r="G692" s="55"/>
      <c r="H692" s="55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54"/>
      <c r="B693" s="54"/>
      <c r="C693" s="54"/>
      <c r="D693" s="55"/>
      <c r="E693" s="56"/>
      <c r="F693" s="55"/>
      <c r="G693" s="55"/>
      <c r="H693" s="55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54"/>
      <c r="B694" s="54"/>
      <c r="C694" s="54"/>
      <c r="D694" s="55"/>
      <c r="E694" s="56"/>
      <c r="F694" s="55"/>
      <c r="G694" s="55"/>
      <c r="H694" s="55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54"/>
      <c r="B695" s="54"/>
      <c r="C695" s="54"/>
      <c r="D695" s="55"/>
      <c r="E695" s="56"/>
      <c r="F695" s="55"/>
      <c r="G695" s="55"/>
      <c r="H695" s="55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54"/>
      <c r="B696" s="54"/>
      <c r="C696" s="54"/>
      <c r="D696" s="55"/>
      <c r="E696" s="56"/>
      <c r="F696" s="55"/>
      <c r="G696" s="55"/>
      <c r="H696" s="55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54"/>
      <c r="B697" s="54"/>
      <c r="C697" s="54"/>
      <c r="D697" s="55"/>
      <c r="E697" s="56"/>
      <c r="F697" s="55"/>
      <c r="G697" s="55"/>
      <c r="H697" s="55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54"/>
      <c r="B698" s="54"/>
      <c r="C698" s="54"/>
      <c r="D698" s="55"/>
      <c r="E698" s="56"/>
      <c r="F698" s="55"/>
      <c r="G698" s="55"/>
      <c r="H698" s="55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54"/>
      <c r="B699" s="54"/>
      <c r="C699" s="54"/>
      <c r="D699" s="55"/>
      <c r="E699" s="56"/>
      <c r="F699" s="55"/>
      <c r="G699" s="55"/>
      <c r="H699" s="55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54"/>
      <c r="B700" s="54"/>
      <c r="C700" s="54"/>
      <c r="D700" s="55"/>
      <c r="E700" s="56"/>
      <c r="F700" s="55"/>
      <c r="G700" s="55"/>
      <c r="H700" s="55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54"/>
      <c r="B701" s="54"/>
      <c r="C701" s="54"/>
      <c r="D701" s="55"/>
      <c r="E701" s="56"/>
      <c r="F701" s="55"/>
      <c r="G701" s="55"/>
      <c r="H701" s="55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54"/>
      <c r="B702" s="54"/>
      <c r="C702" s="54"/>
      <c r="D702" s="55"/>
      <c r="E702" s="56"/>
      <c r="F702" s="55"/>
      <c r="G702" s="55"/>
      <c r="H702" s="55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54"/>
      <c r="B703" s="54"/>
      <c r="C703" s="54"/>
      <c r="D703" s="55"/>
      <c r="E703" s="56"/>
      <c r="F703" s="55"/>
      <c r="G703" s="55"/>
      <c r="H703" s="55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54"/>
      <c r="B704" s="54"/>
      <c r="C704" s="54"/>
      <c r="D704" s="55"/>
      <c r="E704" s="56"/>
      <c r="F704" s="55"/>
      <c r="G704" s="55"/>
      <c r="H704" s="55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54"/>
      <c r="B705" s="54"/>
      <c r="C705" s="54"/>
      <c r="D705" s="55"/>
      <c r="E705" s="56"/>
      <c r="F705" s="55"/>
      <c r="G705" s="55"/>
      <c r="H705" s="55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54"/>
      <c r="B706" s="54"/>
      <c r="C706" s="54"/>
      <c r="D706" s="55"/>
      <c r="E706" s="56"/>
      <c r="F706" s="55"/>
      <c r="G706" s="55"/>
      <c r="H706" s="55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54"/>
      <c r="B707" s="54"/>
      <c r="C707" s="54"/>
      <c r="D707" s="55"/>
      <c r="E707" s="56"/>
      <c r="F707" s="55"/>
      <c r="G707" s="55"/>
      <c r="H707" s="55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54"/>
      <c r="B708" s="54"/>
      <c r="C708" s="54"/>
      <c r="D708" s="55"/>
      <c r="E708" s="56"/>
      <c r="F708" s="55"/>
      <c r="G708" s="55"/>
      <c r="H708" s="55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54"/>
      <c r="B709" s="54"/>
      <c r="C709" s="54"/>
      <c r="D709" s="55"/>
      <c r="E709" s="56"/>
      <c r="F709" s="55"/>
      <c r="G709" s="55"/>
      <c r="H709" s="55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54"/>
      <c r="B710" s="54"/>
      <c r="C710" s="54"/>
      <c r="D710" s="55"/>
      <c r="E710" s="56"/>
      <c r="F710" s="55"/>
      <c r="G710" s="55"/>
      <c r="H710" s="55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54"/>
      <c r="B711" s="54"/>
      <c r="C711" s="54"/>
      <c r="D711" s="55"/>
      <c r="E711" s="56"/>
      <c r="F711" s="55"/>
      <c r="G711" s="55"/>
      <c r="H711" s="55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54"/>
      <c r="B712" s="54"/>
      <c r="C712" s="54"/>
      <c r="D712" s="55"/>
      <c r="E712" s="56"/>
      <c r="F712" s="55"/>
      <c r="G712" s="55"/>
      <c r="H712" s="55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54"/>
      <c r="B713" s="54"/>
      <c r="C713" s="54"/>
      <c r="D713" s="55"/>
      <c r="E713" s="56"/>
      <c r="F713" s="55"/>
      <c r="G713" s="55"/>
      <c r="H713" s="55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54"/>
      <c r="B714" s="54"/>
      <c r="C714" s="54"/>
      <c r="D714" s="55"/>
      <c r="E714" s="56"/>
      <c r="F714" s="55"/>
      <c r="G714" s="55"/>
      <c r="H714" s="55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54"/>
      <c r="B715" s="54"/>
      <c r="C715" s="54"/>
      <c r="D715" s="55"/>
      <c r="E715" s="56"/>
      <c r="F715" s="55"/>
      <c r="G715" s="55"/>
      <c r="H715" s="55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54"/>
      <c r="B716" s="54"/>
      <c r="C716" s="54"/>
      <c r="D716" s="55"/>
      <c r="E716" s="56"/>
      <c r="F716" s="55"/>
      <c r="G716" s="55"/>
      <c r="H716" s="55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54"/>
      <c r="B717" s="54"/>
      <c r="C717" s="54"/>
      <c r="D717" s="55"/>
      <c r="E717" s="56"/>
      <c r="F717" s="55"/>
      <c r="G717" s="55"/>
      <c r="H717" s="55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54"/>
      <c r="B718" s="54"/>
      <c r="C718" s="54"/>
      <c r="D718" s="55"/>
      <c r="E718" s="56"/>
      <c r="F718" s="55"/>
      <c r="G718" s="55"/>
      <c r="H718" s="55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54"/>
      <c r="B719" s="54"/>
      <c r="C719" s="54"/>
      <c r="D719" s="55"/>
      <c r="E719" s="56"/>
      <c r="F719" s="55"/>
      <c r="G719" s="55"/>
      <c r="H719" s="55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54"/>
      <c r="B720" s="54"/>
      <c r="C720" s="54"/>
      <c r="D720" s="55"/>
      <c r="E720" s="56"/>
      <c r="F720" s="55"/>
      <c r="G720" s="55"/>
      <c r="H720" s="55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54"/>
      <c r="B721" s="54"/>
      <c r="C721" s="54"/>
      <c r="D721" s="55"/>
      <c r="E721" s="56"/>
      <c r="F721" s="55"/>
      <c r="G721" s="55"/>
      <c r="H721" s="55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54"/>
      <c r="B722" s="54"/>
      <c r="C722" s="54"/>
      <c r="D722" s="55"/>
      <c r="E722" s="56"/>
      <c r="F722" s="55"/>
      <c r="G722" s="55"/>
      <c r="H722" s="55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54"/>
      <c r="B723" s="54"/>
      <c r="C723" s="54"/>
      <c r="D723" s="55"/>
      <c r="E723" s="56"/>
      <c r="F723" s="55"/>
      <c r="G723" s="55"/>
      <c r="H723" s="55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54"/>
      <c r="B724" s="54"/>
      <c r="C724" s="54"/>
      <c r="D724" s="55"/>
      <c r="E724" s="56"/>
      <c r="F724" s="55"/>
      <c r="G724" s="55"/>
      <c r="H724" s="55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54"/>
      <c r="B725" s="54"/>
      <c r="C725" s="54"/>
      <c r="D725" s="55"/>
      <c r="E725" s="56"/>
      <c r="F725" s="55"/>
      <c r="G725" s="55"/>
      <c r="H725" s="55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54"/>
      <c r="B726" s="54"/>
      <c r="C726" s="54"/>
      <c r="D726" s="55"/>
      <c r="E726" s="56"/>
      <c r="F726" s="55"/>
      <c r="G726" s="55"/>
      <c r="H726" s="55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54"/>
      <c r="B727" s="54"/>
      <c r="C727" s="54"/>
      <c r="D727" s="55"/>
      <c r="E727" s="56"/>
      <c r="F727" s="55"/>
      <c r="G727" s="55"/>
      <c r="H727" s="55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54"/>
      <c r="B728" s="54"/>
      <c r="C728" s="54"/>
      <c r="D728" s="55"/>
      <c r="E728" s="56"/>
      <c r="F728" s="55"/>
      <c r="G728" s="55"/>
      <c r="H728" s="55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54"/>
      <c r="B729" s="54"/>
      <c r="C729" s="54"/>
      <c r="D729" s="55"/>
      <c r="E729" s="56"/>
      <c r="F729" s="55"/>
      <c r="G729" s="55"/>
      <c r="H729" s="55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54"/>
      <c r="B730" s="54"/>
      <c r="C730" s="54"/>
      <c r="D730" s="55"/>
      <c r="E730" s="56"/>
      <c r="F730" s="55"/>
      <c r="G730" s="55"/>
      <c r="H730" s="55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54"/>
      <c r="B731" s="54"/>
      <c r="C731" s="54"/>
      <c r="D731" s="55"/>
      <c r="E731" s="56"/>
      <c r="F731" s="55"/>
      <c r="G731" s="55"/>
      <c r="H731" s="55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54"/>
      <c r="B732" s="54"/>
      <c r="C732" s="54"/>
      <c r="D732" s="55"/>
      <c r="E732" s="56"/>
      <c r="F732" s="55"/>
      <c r="G732" s="55"/>
      <c r="H732" s="55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54"/>
      <c r="B733" s="54"/>
      <c r="C733" s="54"/>
      <c r="D733" s="55"/>
      <c r="E733" s="56"/>
      <c r="F733" s="55"/>
      <c r="G733" s="55"/>
      <c r="H733" s="55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54"/>
      <c r="B734" s="54"/>
      <c r="C734" s="54"/>
      <c r="D734" s="55"/>
      <c r="E734" s="56"/>
      <c r="F734" s="55"/>
      <c r="G734" s="55"/>
      <c r="H734" s="55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54"/>
      <c r="B735" s="54"/>
      <c r="C735" s="54"/>
      <c r="D735" s="55"/>
      <c r="E735" s="56"/>
      <c r="F735" s="55"/>
      <c r="G735" s="55"/>
      <c r="H735" s="55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54"/>
      <c r="B736" s="54"/>
      <c r="C736" s="54"/>
      <c r="D736" s="55"/>
      <c r="E736" s="56"/>
      <c r="F736" s="55"/>
      <c r="G736" s="55"/>
      <c r="H736" s="55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54"/>
      <c r="B737" s="54"/>
      <c r="C737" s="54"/>
      <c r="D737" s="55"/>
      <c r="E737" s="56"/>
      <c r="F737" s="55"/>
      <c r="G737" s="55"/>
      <c r="H737" s="55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54"/>
      <c r="B738" s="54"/>
      <c r="C738" s="54"/>
      <c r="D738" s="55"/>
      <c r="E738" s="56"/>
      <c r="F738" s="55"/>
      <c r="G738" s="55"/>
      <c r="H738" s="55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54"/>
      <c r="B739" s="54"/>
      <c r="C739" s="54"/>
      <c r="D739" s="55"/>
      <c r="E739" s="56"/>
      <c r="F739" s="55"/>
      <c r="G739" s="55"/>
      <c r="H739" s="55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54"/>
      <c r="B740" s="54"/>
      <c r="C740" s="54"/>
      <c r="D740" s="55"/>
      <c r="E740" s="56"/>
      <c r="F740" s="55"/>
      <c r="G740" s="55"/>
      <c r="H740" s="55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54"/>
      <c r="B741" s="54"/>
      <c r="C741" s="54"/>
      <c r="D741" s="55"/>
      <c r="E741" s="56"/>
      <c r="F741" s="55"/>
      <c r="G741" s="55"/>
      <c r="H741" s="55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54"/>
      <c r="B742" s="54"/>
      <c r="C742" s="54"/>
      <c r="D742" s="55"/>
      <c r="E742" s="56"/>
      <c r="F742" s="55"/>
      <c r="G742" s="55"/>
      <c r="H742" s="55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54"/>
      <c r="B743" s="54"/>
      <c r="C743" s="54"/>
      <c r="D743" s="55"/>
      <c r="E743" s="56"/>
      <c r="F743" s="55"/>
      <c r="G743" s="55"/>
      <c r="H743" s="55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54"/>
      <c r="B744" s="54"/>
      <c r="C744" s="54"/>
      <c r="D744" s="55"/>
      <c r="E744" s="56"/>
      <c r="F744" s="55"/>
      <c r="G744" s="55"/>
      <c r="H744" s="55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54"/>
      <c r="B745" s="54"/>
      <c r="C745" s="54"/>
      <c r="D745" s="55"/>
      <c r="E745" s="56"/>
      <c r="F745" s="55"/>
      <c r="G745" s="55"/>
      <c r="H745" s="55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54"/>
      <c r="B746" s="54"/>
      <c r="C746" s="54"/>
      <c r="D746" s="55"/>
      <c r="E746" s="56"/>
      <c r="F746" s="55"/>
      <c r="G746" s="55"/>
      <c r="H746" s="55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54"/>
      <c r="B747" s="54"/>
      <c r="C747" s="54"/>
      <c r="D747" s="55"/>
      <c r="E747" s="56"/>
      <c r="F747" s="55"/>
      <c r="G747" s="55"/>
      <c r="H747" s="55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54"/>
      <c r="B748" s="54"/>
      <c r="C748" s="54"/>
      <c r="D748" s="55"/>
      <c r="E748" s="56"/>
      <c r="F748" s="55"/>
      <c r="G748" s="55"/>
      <c r="H748" s="55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54"/>
      <c r="B749" s="54"/>
      <c r="C749" s="54"/>
      <c r="D749" s="55"/>
      <c r="E749" s="56"/>
      <c r="F749" s="55"/>
      <c r="G749" s="55"/>
      <c r="H749" s="55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54"/>
      <c r="B750" s="54"/>
      <c r="C750" s="54"/>
      <c r="D750" s="55"/>
      <c r="E750" s="56"/>
      <c r="F750" s="55"/>
      <c r="G750" s="55"/>
      <c r="H750" s="55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54"/>
      <c r="B751" s="54"/>
      <c r="C751" s="54"/>
      <c r="D751" s="55"/>
      <c r="E751" s="56"/>
      <c r="F751" s="55"/>
      <c r="G751" s="55"/>
      <c r="H751" s="55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54"/>
      <c r="B752" s="54"/>
      <c r="C752" s="54"/>
      <c r="D752" s="55"/>
      <c r="E752" s="56"/>
      <c r="F752" s="55"/>
      <c r="G752" s="55"/>
      <c r="H752" s="55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54"/>
      <c r="B753" s="54"/>
      <c r="C753" s="54"/>
      <c r="D753" s="55"/>
      <c r="E753" s="56"/>
      <c r="F753" s="55"/>
      <c r="G753" s="55"/>
      <c r="H753" s="55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54"/>
      <c r="B754" s="54"/>
      <c r="C754" s="54"/>
      <c r="D754" s="55"/>
      <c r="E754" s="56"/>
      <c r="F754" s="55"/>
      <c r="G754" s="55"/>
      <c r="H754" s="55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54"/>
      <c r="B755" s="54"/>
      <c r="C755" s="54"/>
      <c r="D755" s="55"/>
      <c r="E755" s="56"/>
      <c r="F755" s="55"/>
      <c r="G755" s="55"/>
      <c r="H755" s="55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54"/>
      <c r="B756" s="54"/>
      <c r="C756" s="54"/>
      <c r="D756" s="55"/>
      <c r="E756" s="56"/>
      <c r="F756" s="55"/>
      <c r="G756" s="55"/>
      <c r="H756" s="55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54"/>
      <c r="B757" s="54"/>
      <c r="C757" s="54"/>
      <c r="D757" s="55"/>
      <c r="E757" s="56"/>
      <c r="F757" s="55"/>
      <c r="G757" s="55"/>
      <c r="H757" s="55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54"/>
      <c r="B758" s="54"/>
      <c r="C758" s="54"/>
      <c r="D758" s="55"/>
      <c r="E758" s="56"/>
      <c r="F758" s="55"/>
      <c r="G758" s="55"/>
      <c r="H758" s="55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54"/>
      <c r="B759" s="54"/>
      <c r="C759" s="54"/>
      <c r="D759" s="55"/>
      <c r="E759" s="56"/>
      <c r="F759" s="55"/>
      <c r="G759" s="55"/>
      <c r="H759" s="55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54"/>
      <c r="B760" s="54"/>
      <c r="C760" s="54"/>
      <c r="D760" s="55"/>
      <c r="E760" s="56"/>
      <c r="F760" s="55"/>
      <c r="G760" s="55"/>
      <c r="H760" s="55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54"/>
      <c r="B761" s="54"/>
      <c r="C761" s="54"/>
      <c r="D761" s="55"/>
      <c r="E761" s="56"/>
      <c r="F761" s="55"/>
      <c r="G761" s="55"/>
      <c r="H761" s="55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54"/>
      <c r="B762" s="54"/>
      <c r="C762" s="54"/>
      <c r="D762" s="55"/>
      <c r="E762" s="56"/>
      <c r="F762" s="55"/>
      <c r="G762" s="55"/>
      <c r="H762" s="55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54"/>
      <c r="B763" s="54"/>
      <c r="C763" s="54"/>
      <c r="D763" s="55"/>
      <c r="E763" s="56"/>
      <c r="F763" s="55"/>
      <c r="G763" s="55"/>
      <c r="H763" s="55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54"/>
      <c r="B764" s="54"/>
      <c r="C764" s="54"/>
      <c r="D764" s="55"/>
      <c r="E764" s="56"/>
      <c r="F764" s="55"/>
      <c r="G764" s="55"/>
      <c r="H764" s="55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54"/>
      <c r="B765" s="54"/>
      <c r="C765" s="54"/>
      <c r="D765" s="55"/>
      <c r="E765" s="56"/>
      <c r="F765" s="55"/>
      <c r="G765" s="55"/>
      <c r="H765" s="55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54"/>
      <c r="B766" s="54"/>
      <c r="C766" s="54"/>
      <c r="D766" s="55"/>
      <c r="E766" s="56"/>
      <c r="F766" s="55"/>
      <c r="G766" s="55"/>
      <c r="H766" s="55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54"/>
      <c r="B767" s="54"/>
      <c r="C767" s="54"/>
      <c r="D767" s="55"/>
      <c r="E767" s="56"/>
      <c r="F767" s="55"/>
      <c r="G767" s="55"/>
      <c r="H767" s="55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54"/>
      <c r="B768" s="54"/>
      <c r="C768" s="54"/>
      <c r="D768" s="55"/>
      <c r="E768" s="56"/>
      <c r="F768" s="55"/>
      <c r="G768" s="55"/>
      <c r="H768" s="55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54"/>
      <c r="B769" s="54"/>
      <c r="C769" s="54"/>
      <c r="D769" s="55"/>
      <c r="E769" s="56"/>
      <c r="F769" s="55"/>
      <c r="G769" s="55"/>
      <c r="H769" s="55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54"/>
      <c r="B770" s="54"/>
      <c r="C770" s="54"/>
      <c r="D770" s="55"/>
      <c r="E770" s="56"/>
      <c r="F770" s="55"/>
      <c r="G770" s="55"/>
      <c r="H770" s="55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54"/>
      <c r="B771" s="54"/>
      <c r="C771" s="54"/>
      <c r="D771" s="55"/>
      <c r="E771" s="56"/>
      <c r="F771" s="55"/>
      <c r="G771" s="55"/>
      <c r="H771" s="55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54"/>
      <c r="B772" s="54"/>
      <c r="C772" s="54"/>
      <c r="D772" s="55"/>
      <c r="E772" s="56"/>
      <c r="F772" s="55"/>
      <c r="G772" s="55"/>
      <c r="H772" s="55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54"/>
      <c r="B773" s="54"/>
      <c r="C773" s="54"/>
      <c r="D773" s="55"/>
      <c r="E773" s="56"/>
      <c r="F773" s="55"/>
      <c r="G773" s="55"/>
      <c r="H773" s="55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54"/>
      <c r="B774" s="54"/>
      <c r="C774" s="54"/>
      <c r="D774" s="55"/>
      <c r="E774" s="56"/>
      <c r="F774" s="55"/>
      <c r="G774" s="55"/>
      <c r="H774" s="55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54"/>
      <c r="B775" s="54"/>
      <c r="C775" s="54"/>
      <c r="D775" s="55"/>
      <c r="E775" s="56"/>
      <c r="F775" s="55"/>
      <c r="G775" s="55"/>
      <c r="H775" s="55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54"/>
      <c r="B776" s="54"/>
      <c r="C776" s="54"/>
      <c r="D776" s="55"/>
      <c r="E776" s="56"/>
      <c r="F776" s="55"/>
      <c r="G776" s="55"/>
      <c r="H776" s="55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54"/>
      <c r="B777" s="54"/>
      <c r="C777" s="54"/>
      <c r="D777" s="55"/>
      <c r="E777" s="56"/>
      <c r="F777" s="55"/>
      <c r="G777" s="55"/>
      <c r="H777" s="55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54"/>
      <c r="B778" s="54"/>
      <c r="C778" s="54"/>
      <c r="D778" s="55"/>
      <c r="E778" s="56"/>
      <c r="F778" s="55"/>
      <c r="G778" s="55"/>
      <c r="H778" s="55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54"/>
      <c r="B779" s="54"/>
      <c r="C779" s="54"/>
      <c r="D779" s="55"/>
      <c r="E779" s="56"/>
      <c r="F779" s="55"/>
      <c r="G779" s="55"/>
      <c r="H779" s="55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54"/>
      <c r="B780" s="54"/>
      <c r="C780" s="54"/>
      <c r="D780" s="55"/>
      <c r="E780" s="56"/>
      <c r="F780" s="55"/>
      <c r="G780" s="55"/>
      <c r="H780" s="55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54"/>
      <c r="B781" s="54"/>
      <c r="C781" s="54"/>
      <c r="D781" s="55"/>
      <c r="E781" s="56"/>
      <c r="F781" s="55"/>
      <c r="G781" s="55"/>
      <c r="H781" s="55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54"/>
      <c r="B782" s="54"/>
      <c r="C782" s="54"/>
      <c r="D782" s="55"/>
      <c r="E782" s="56"/>
      <c r="F782" s="55"/>
      <c r="G782" s="55"/>
      <c r="H782" s="55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54"/>
      <c r="B783" s="54"/>
      <c r="C783" s="54"/>
      <c r="D783" s="55"/>
      <c r="E783" s="56"/>
      <c r="F783" s="55"/>
      <c r="G783" s="55"/>
      <c r="H783" s="55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54"/>
      <c r="B784" s="54"/>
      <c r="C784" s="54"/>
      <c r="D784" s="55"/>
      <c r="E784" s="56"/>
      <c r="F784" s="55"/>
      <c r="G784" s="55"/>
      <c r="H784" s="55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54"/>
      <c r="B785" s="54"/>
      <c r="C785" s="54"/>
      <c r="D785" s="55"/>
      <c r="E785" s="56"/>
      <c r="F785" s="55"/>
      <c r="G785" s="55"/>
      <c r="H785" s="55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54"/>
      <c r="B786" s="54"/>
      <c r="C786" s="54"/>
      <c r="D786" s="55"/>
      <c r="E786" s="56"/>
      <c r="F786" s="55"/>
      <c r="G786" s="55"/>
      <c r="H786" s="55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54"/>
      <c r="B787" s="54"/>
      <c r="C787" s="54"/>
      <c r="D787" s="55"/>
      <c r="E787" s="56"/>
      <c r="F787" s="55"/>
      <c r="G787" s="55"/>
      <c r="H787" s="55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54"/>
      <c r="B788" s="54"/>
      <c r="C788" s="54"/>
      <c r="D788" s="55"/>
      <c r="E788" s="56"/>
      <c r="F788" s="55"/>
      <c r="G788" s="55"/>
      <c r="H788" s="55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54"/>
      <c r="B789" s="54"/>
      <c r="C789" s="54"/>
      <c r="D789" s="55"/>
      <c r="E789" s="56"/>
      <c r="F789" s="55"/>
      <c r="G789" s="55"/>
      <c r="H789" s="55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54"/>
      <c r="B790" s="54"/>
      <c r="C790" s="54"/>
      <c r="D790" s="55"/>
      <c r="E790" s="56"/>
      <c r="F790" s="55"/>
      <c r="G790" s="55"/>
      <c r="H790" s="55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54"/>
      <c r="B791" s="54"/>
      <c r="C791" s="54"/>
      <c r="D791" s="55"/>
      <c r="E791" s="56"/>
      <c r="F791" s="55"/>
      <c r="G791" s="55"/>
      <c r="H791" s="55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54"/>
      <c r="B792" s="54"/>
      <c r="C792" s="54"/>
      <c r="D792" s="55"/>
      <c r="E792" s="56"/>
      <c r="F792" s="55"/>
      <c r="G792" s="55"/>
      <c r="H792" s="55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54"/>
      <c r="B793" s="54"/>
      <c r="C793" s="54"/>
      <c r="D793" s="55"/>
      <c r="E793" s="56"/>
      <c r="F793" s="55"/>
      <c r="G793" s="55"/>
      <c r="H793" s="55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54"/>
      <c r="B794" s="54"/>
      <c r="C794" s="54"/>
      <c r="D794" s="55"/>
      <c r="E794" s="56"/>
      <c r="F794" s="55"/>
      <c r="G794" s="55"/>
      <c r="H794" s="55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54"/>
      <c r="B795" s="54"/>
      <c r="C795" s="54"/>
      <c r="D795" s="55"/>
      <c r="E795" s="56"/>
      <c r="F795" s="55"/>
      <c r="G795" s="55"/>
      <c r="H795" s="55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54"/>
      <c r="B796" s="54"/>
      <c r="C796" s="54"/>
      <c r="D796" s="55"/>
      <c r="E796" s="56"/>
      <c r="F796" s="55"/>
      <c r="G796" s="55"/>
      <c r="H796" s="55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54"/>
      <c r="B797" s="54"/>
      <c r="C797" s="54"/>
      <c r="D797" s="55"/>
      <c r="E797" s="56"/>
      <c r="F797" s="55"/>
      <c r="G797" s="55"/>
      <c r="H797" s="55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54"/>
      <c r="B798" s="54"/>
      <c r="C798" s="54"/>
      <c r="D798" s="55"/>
      <c r="E798" s="56"/>
      <c r="F798" s="55"/>
      <c r="G798" s="55"/>
      <c r="H798" s="55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54"/>
      <c r="B799" s="54"/>
      <c r="C799" s="54"/>
      <c r="D799" s="55"/>
      <c r="E799" s="56"/>
      <c r="F799" s="55"/>
      <c r="G799" s="55"/>
      <c r="H799" s="55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54"/>
      <c r="B800" s="54"/>
      <c r="C800" s="54"/>
      <c r="D800" s="55"/>
      <c r="E800" s="56"/>
      <c r="F800" s="55"/>
      <c r="G800" s="55"/>
      <c r="H800" s="55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54"/>
      <c r="B801" s="54"/>
      <c r="C801" s="54"/>
      <c r="D801" s="55"/>
      <c r="E801" s="56"/>
      <c r="F801" s="55"/>
      <c r="G801" s="55"/>
      <c r="H801" s="55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54"/>
      <c r="B802" s="54"/>
      <c r="C802" s="54"/>
      <c r="D802" s="55"/>
      <c r="E802" s="56"/>
      <c r="F802" s="55"/>
      <c r="G802" s="55"/>
      <c r="H802" s="55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54"/>
      <c r="B803" s="54"/>
      <c r="C803" s="54"/>
      <c r="D803" s="55"/>
      <c r="E803" s="56"/>
      <c r="F803" s="55"/>
      <c r="G803" s="55"/>
      <c r="H803" s="55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54"/>
      <c r="B804" s="54"/>
      <c r="C804" s="54"/>
      <c r="D804" s="55"/>
      <c r="E804" s="56"/>
      <c r="F804" s="55"/>
      <c r="G804" s="55"/>
      <c r="H804" s="55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54"/>
      <c r="B805" s="54"/>
      <c r="C805" s="54"/>
      <c r="D805" s="55"/>
      <c r="E805" s="56"/>
      <c r="F805" s="55"/>
      <c r="G805" s="55"/>
      <c r="H805" s="55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54"/>
      <c r="B806" s="54"/>
      <c r="C806" s="54"/>
      <c r="D806" s="55"/>
      <c r="E806" s="56"/>
      <c r="F806" s="55"/>
      <c r="G806" s="55"/>
      <c r="H806" s="55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54"/>
      <c r="B807" s="54"/>
      <c r="C807" s="54"/>
      <c r="D807" s="55"/>
      <c r="E807" s="56"/>
      <c r="F807" s="55"/>
      <c r="G807" s="55"/>
      <c r="H807" s="55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54"/>
      <c r="B808" s="54"/>
      <c r="C808" s="54"/>
      <c r="D808" s="55"/>
      <c r="E808" s="56"/>
      <c r="F808" s="55"/>
      <c r="G808" s="55"/>
      <c r="H808" s="55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54"/>
      <c r="B809" s="54"/>
      <c r="C809" s="54"/>
      <c r="D809" s="55"/>
      <c r="E809" s="56"/>
      <c r="F809" s="55"/>
      <c r="G809" s="55"/>
      <c r="H809" s="55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54"/>
      <c r="B810" s="54"/>
      <c r="C810" s="54"/>
      <c r="D810" s="55"/>
      <c r="E810" s="56"/>
      <c r="F810" s="55"/>
      <c r="G810" s="55"/>
      <c r="H810" s="55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54"/>
      <c r="B811" s="54"/>
      <c r="C811" s="54"/>
      <c r="D811" s="55"/>
      <c r="E811" s="56"/>
      <c r="F811" s="55"/>
      <c r="G811" s="55"/>
      <c r="H811" s="55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54"/>
      <c r="B812" s="54"/>
      <c r="C812" s="54"/>
      <c r="D812" s="55"/>
      <c r="E812" s="56"/>
      <c r="F812" s="55"/>
      <c r="G812" s="55"/>
      <c r="H812" s="55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54"/>
      <c r="B813" s="54"/>
      <c r="C813" s="54"/>
      <c r="D813" s="55"/>
      <c r="E813" s="56"/>
      <c r="F813" s="55"/>
      <c r="G813" s="55"/>
      <c r="H813" s="55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54"/>
      <c r="B814" s="54"/>
      <c r="C814" s="54"/>
      <c r="D814" s="55"/>
      <c r="E814" s="56"/>
      <c r="F814" s="55"/>
      <c r="G814" s="55"/>
      <c r="H814" s="55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54"/>
      <c r="B815" s="54"/>
      <c r="C815" s="54"/>
      <c r="D815" s="55"/>
      <c r="E815" s="56"/>
      <c r="F815" s="55"/>
      <c r="G815" s="55"/>
      <c r="H815" s="55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54"/>
      <c r="B816" s="54"/>
      <c r="C816" s="54"/>
      <c r="D816" s="55"/>
      <c r="E816" s="56"/>
      <c r="F816" s="55"/>
      <c r="G816" s="55"/>
      <c r="H816" s="55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54"/>
      <c r="B817" s="54"/>
      <c r="C817" s="54"/>
      <c r="D817" s="55"/>
      <c r="E817" s="56"/>
      <c r="F817" s="55"/>
      <c r="G817" s="55"/>
      <c r="H817" s="55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54"/>
      <c r="B818" s="54"/>
      <c r="C818" s="54"/>
      <c r="D818" s="55"/>
      <c r="E818" s="56"/>
      <c r="F818" s="55"/>
      <c r="G818" s="55"/>
      <c r="H818" s="55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54"/>
      <c r="B819" s="54"/>
      <c r="C819" s="54"/>
      <c r="D819" s="55"/>
      <c r="E819" s="56"/>
      <c r="F819" s="55"/>
      <c r="G819" s="55"/>
      <c r="H819" s="55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54"/>
      <c r="B820" s="54"/>
      <c r="C820" s="54"/>
      <c r="D820" s="55"/>
      <c r="E820" s="56"/>
      <c r="F820" s="55"/>
      <c r="G820" s="55"/>
      <c r="H820" s="55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54"/>
      <c r="B821" s="54"/>
      <c r="C821" s="54"/>
      <c r="D821" s="55"/>
      <c r="E821" s="56"/>
      <c r="F821" s="55"/>
      <c r="G821" s="55"/>
      <c r="H821" s="55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54"/>
      <c r="B822" s="54"/>
      <c r="C822" s="54"/>
      <c r="D822" s="55"/>
      <c r="E822" s="56"/>
      <c r="F822" s="55"/>
      <c r="G822" s="55"/>
      <c r="H822" s="55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54"/>
      <c r="B823" s="54"/>
      <c r="C823" s="54"/>
      <c r="D823" s="55"/>
      <c r="E823" s="56"/>
      <c r="F823" s="55"/>
      <c r="G823" s="55"/>
      <c r="H823" s="55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54"/>
      <c r="B824" s="54"/>
      <c r="C824" s="54"/>
      <c r="D824" s="55"/>
      <c r="E824" s="56"/>
      <c r="F824" s="55"/>
      <c r="G824" s="55"/>
      <c r="H824" s="55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54"/>
      <c r="B825" s="54"/>
      <c r="C825" s="54"/>
      <c r="D825" s="55"/>
      <c r="E825" s="56"/>
      <c r="F825" s="55"/>
      <c r="G825" s="55"/>
      <c r="H825" s="55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54"/>
      <c r="B826" s="54"/>
      <c r="C826" s="54"/>
      <c r="D826" s="55"/>
      <c r="E826" s="56"/>
      <c r="F826" s="55"/>
      <c r="G826" s="55"/>
      <c r="H826" s="55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54"/>
      <c r="B827" s="54"/>
      <c r="C827" s="54"/>
      <c r="D827" s="55"/>
      <c r="E827" s="56"/>
      <c r="F827" s="55"/>
      <c r="G827" s="55"/>
      <c r="H827" s="55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54"/>
      <c r="B828" s="54"/>
      <c r="C828" s="54"/>
      <c r="D828" s="55"/>
      <c r="E828" s="56"/>
      <c r="F828" s="55"/>
      <c r="G828" s="55"/>
      <c r="H828" s="55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54"/>
      <c r="B829" s="54"/>
      <c r="C829" s="54"/>
      <c r="D829" s="55"/>
      <c r="E829" s="56"/>
      <c r="F829" s="55"/>
      <c r="G829" s="55"/>
      <c r="H829" s="55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54"/>
      <c r="B830" s="54"/>
      <c r="C830" s="54"/>
      <c r="D830" s="55"/>
      <c r="E830" s="56"/>
      <c r="F830" s="55"/>
      <c r="G830" s="55"/>
      <c r="H830" s="55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54"/>
      <c r="B831" s="54"/>
      <c r="C831" s="54"/>
      <c r="D831" s="55"/>
      <c r="E831" s="56"/>
      <c r="F831" s="55"/>
      <c r="G831" s="55"/>
      <c r="H831" s="55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54"/>
      <c r="B832" s="54"/>
      <c r="C832" s="54"/>
      <c r="D832" s="55"/>
      <c r="E832" s="56"/>
      <c r="F832" s="55"/>
      <c r="G832" s="55"/>
      <c r="H832" s="55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54"/>
      <c r="B833" s="54"/>
      <c r="C833" s="54"/>
      <c r="D833" s="55"/>
      <c r="E833" s="56"/>
      <c r="F833" s="55"/>
      <c r="G833" s="55"/>
      <c r="H833" s="55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54"/>
      <c r="B834" s="54"/>
      <c r="C834" s="54"/>
      <c r="D834" s="55"/>
      <c r="E834" s="56"/>
      <c r="F834" s="55"/>
      <c r="G834" s="55"/>
      <c r="H834" s="55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54"/>
      <c r="B835" s="54"/>
      <c r="C835" s="54"/>
      <c r="D835" s="55"/>
      <c r="E835" s="56"/>
      <c r="F835" s="55"/>
      <c r="G835" s="55"/>
      <c r="H835" s="55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54"/>
      <c r="B836" s="54"/>
      <c r="C836" s="54"/>
      <c r="D836" s="55"/>
      <c r="E836" s="56"/>
      <c r="F836" s="55"/>
      <c r="G836" s="55"/>
      <c r="H836" s="55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54"/>
      <c r="B837" s="54"/>
      <c r="C837" s="54"/>
      <c r="D837" s="55"/>
      <c r="E837" s="56"/>
      <c r="F837" s="55"/>
      <c r="G837" s="55"/>
      <c r="H837" s="55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54"/>
      <c r="B838" s="54"/>
      <c r="C838" s="54"/>
      <c r="D838" s="55"/>
      <c r="E838" s="56"/>
      <c r="F838" s="55"/>
      <c r="G838" s="55"/>
      <c r="H838" s="55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54"/>
      <c r="B839" s="54"/>
      <c r="C839" s="54"/>
      <c r="D839" s="55"/>
      <c r="E839" s="56"/>
      <c r="F839" s="55"/>
      <c r="G839" s="55"/>
      <c r="H839" s="55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54"/>
      <c r="B840" s="54"/>
      <c r="C840" s="54"/>
      <c r="D840" s="55"/>
      <c r="E840" s="56"/>
      <c r="F840" s="55"/>
      <c r="G840" s="55"/>
      <c r="H840" s="55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54"/>
      <c r="B841" s="54"/>
      <c r="C841" s="54"/>
      <c r="D841" s="55"/>
      <c r="E841" s="56"/>
      <c r="F841" s="55"/>
      <c r="G841" s="55"/>
      <c r="H841" s="55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54"/>
      <c r="B842" s="54"/>
      <c r="C842" s="54"/>
      <c r="D842" s="55"/>
      <c r="E842" s="56"/>
      <c r="F842" s="55"/>
      <c r="G842" s="55"/>
      <c r="H842" s="55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54"/>
      <c r="B843" s="54"/>
      <c r="C843" s="54"/>
      <c r="D843" s="55"/>
      <c r="E843" s="56"/>
      <c r="F843" s="55"/>
      <c r="G843" s="55"/>
      <c r="H843" s="55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54"/>
      <c r="B844" s="54"/>
      <c r="C844" s="54"/>
      <c r="D844" s="55"/>
      <c r="E844" s="56"/>
      <c r="F844" s="55"/>
      <c r="G844" s="55"/>
      <c r="H844" s="55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54"/>
      <c r="B845" s="54"/>
      <c r="C845" s="54"/>
      <c r="D845" s="55"/>
      <c r="E845" s="56"/>
      <c r="F845" s="55"/>
      <c r="G845" s="55"/>
      <c r="H845" s="55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54"/>
      <c r="B846" s="54"/>
      <c r="C846" s="54"/>
      <c r="D846" s="55"/>
      <c r="E846" s="56"/>
      <c r="F846" s="55"/>
      <c r="G846" s="55"/>
      <c r="H846" s="55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54"/>
      <c r="B847" s="54"/>
      <c r="C847" s="54"/>
      <c r="D847" s="55"/>
      <c r="E847" s="56"/>
      <c r="F847" s="55"/>
      <c r="G847" s="55"/>
      <c r="H847" s="55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54"/>
      <c r="B848" s="54"/>
      <c r="C848" s="54"/>
      <c r="D848" s="55"/>
      <c r="E848" s="56"/>
      <c r="F848" s="55"/>
      <c r="G848" s="55"/>
      <c r="H848" s="55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54"/>
      <c r="B849" s="54"/>
      <c r="C849" s="54"/>
      <c r="D849" s="55"/>
      <c r="E849" s="56"/>
      <c r="F849" s="55"/>
      <c r="G849" s="55"/>
      <c r="H849" s="55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54"/>
      <c r="B850" s="54"/>
      <c r="C850" s="54"/>
      <c r="D850" s="55"/>
      <c r="E850" s="56"/>
      <c r="F850" s="55"/>
      <c r="G850" s="55"/>
      <c r="H850" s="55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54"/>
      <c r="B851" s="54"/>
      <c r="C851" s="54"/>
      <c r="D851" s="55"/>
      <c r="E851" s="56"/>
      <c r="F851" s="55"/>
      <c r="G851" s="55"/>
      <c r="H851" s="55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54"/>
      <c r="B852" s="54"/>
      <c r="C852" s="54"/>
      <c r="D852" s="55"/>
      <c r="E852" s="56"/>
      <c r="F852" s="55"/>
      <c r="G852" s="55"/>
      <c r="H852" s="55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54"/>
      <c r="B853" s="54"/>
      <c r="C853" s="54"/>
      <c r="D853" s="55"/>
      <c r="E853" s="56"/>
      <c r="F853" s="55"/>
      <c r="G853" s="55"/>
      <c r="H853" s="55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54"/>
      <c r="B854" s="54"/>
      <c r="C854" s="54"/>
      <c r="D854" s="55"/>
      <c r="E854" s="56"/>
      <c r="F854" s="55"/>
      <c r="G854" s="55"/>
      <c r="H854" s="55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54"/>
      <c r="B855" s="54"/>
      <c r="C855" s="54"/>
      <c r="D855" s="55"/>
      <c r="E855" s="56"/>
      <c r="F855" s="55"/>
      <c r="G855" s="55"/>
      <c r="H855" s="55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54"/>
      <c r="B856" s="54"/>
      <c r="C856" s="54"/>
      <c r="D856" s="55"/>
      <c r="E856" s="56"/>
      <c r="F856" s="55"/>
      <c r="G856" s="55"/>
      <c r="H856" s="55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54"/>
      <c r="B857" s="54"/>
      <c r="C857" s="54"/>
      <c r="D857" s="55"/>
      <c r="E857" s="56"/>
      <c r="F857" s="55"/>
      <c r="G857" s="55"/>
      <c r="H857" s="55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54"/>
      <c r="B858" s="54"/>
      <c r="C858" s="54"/>
      <c r="D858" s="55"/>
      <c r="E858" s="56"/>
      <c r="F858" s="55"/>
      <c r="G858" s="55"/>
      <c r="H858" s="55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54"/>
      <c r="B859" s="54"/>
      <c r="C859" s="54"/>
      <c r="D859" s="55"/>
      <c r="E859" s="56"/>
      <c r="F859" s="55"/>
      <c r="G859" s="55"/>
      <c r="H859" s="55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54"/>
      <c r="B860" s="54"/>
      <c r="C860" s="54"/>
      <c r="D860" s="55"/>
      <c r="E860" s="56"/>
      <c r="F860" s="55"/>
      <c r="G860" s="55"/>
      <c r="H860" s="55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54"/>
      <c r="B861" s="54"/>
      <c r="C861" s="54"/>
      <c r="D861" s="55"/>
      <c r="E861" s="56"/>
      <c r="F861" s="55"/>
      <c r="G861" s="55"/>
      <c r="H861" s="55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54"/>
      <c r="B862" s="54"/>
      <c r="C862" s="54"/>
      <c r="D862" s="55"/>
      <c r="E862" s="56"/>
      <c r="F862" s="55"/>
      <c r="G862" s="55"/>
      <c r="H862" s="55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54"/>
      <c r="B863" s="54"/>
      <c r="C863" s="54"/>
      <c r="D863" s="55"/>
      <c r="E863" s="56"/>
      <c r="F863" s="55"/>
      <c r="G863" s="55"/>
      <c r="H863" s="55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54"/>
      <c r="B864" s="54"/>
      <c r="C864" s="54"/>
      <c r="D864" s="55"/>
      <c r="E864" s="56"/>
      <c r="F864" s="55"/>
      <c r="G864" s="55"/>
      <c r="H864" s="55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54"/>
      <c r="B865" s="54"/>
      <c r="C865" s="54"/>
      <c r="D865" s="55"/>
      <c r="E865" s="56"/>
      <c r="F865" s="55"/>
      <c r="G865" s="55"/>
      <c r="H865" s="55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54"/>
      <c r="B866" s="54"/>
      <c r="C866" s="54"/>
      <c r="D866" s="55"/>
      <c r="E866" s="56"/>
      <c r="F866" s="55"/>
      <c r="G866" s="55"/>
      <c r="H866" s="55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54"/>
      <c r="B867" s="54"/>
      <c r="C867" s="54"/>
      <c r="D867" s="55"/>
      <c r="E867" s="56"/>
      <c r="F867" s="55"/>
      <c r="G867" s="55"/>
      <c r="H867" s="55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54"/>
      <c r="B868" s="54"/>
      <c r="C868" s="54"/>
      <c r="D868" s="55"/>
      <c r="E868" s="56"/>
      <c r="F868" s="55"/>
      <c r="G868" s="55"/>
      <c r="H868" s="55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54"/>
      <c r="B869" s="54"/>
      <c r="C869" s="54"/>
      <c r="D869" s="55"/>
      <c r="E869" s="56"/>
      <c r="F869" s="55"/>
      <c r="G869" s="55"/>
      <c r="H869" s="55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54"/>
      <c r="B870" s="54"/>
      <c r="C870" s="54"/>
      <c r="D870" s="55"/>
      <c r="E870" s="56"/>
      <c r="F870" s="55"/>
      <c r="G870" s="55"/>
      <c r="H870" s="55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54"/>
      <c r="B871" s="54"/>
      <c r="C871" s="54"/>
      <c r="D871" s="55"/>
      <c r="E871" s="56"/>
      <c r="F871" s="55"/>
      <c r="G871" s="55"/>
      <c r="H871" s="55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54"/>
      <c r="B872" s="54"/>
      <c r="C872" s="54"/>
      <c r="D872" s="55"/>
      <c r="E872" s="56"/>
      <c r="F872" s="55"/>
      <c r="G872" s="55"/>
      <c r="H872" s="55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54"/>
      <c r="B873" s="54"/>
      <c r="C873" s="54"/>
      <c r="D873" s="55"/>
      <c r="E873" s="56"/>
      <c r="F873" s="55"/>
      <c r="G873" s="55"/>
      <c r="H873" s="55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54"/>
      <c r="B874" s="54"/>
      <c r="C874" s="54"/>
      <c r="D874" s="55"/>
      <c r="E874" s="56"/>
      <c r="F874" s="55"/>
      <c r="G874" s="55"/>
      <c r="H874" s="55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54"/>
      <c r="B875" s="54"/>
      <c r="C875" s="54"/>
      <c r="D875" s="55"/>
      <c r="E875" s="56"/>
      <c r="F875" s="55"/>
      <c r="G875" s="55"/>
      <c r="H875" s="55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54"/>
      <c r="B876" s="54"/>
      <c r="C876" s="54"/>
      <c r="D876" s="55"/>
      <c r="E876" s="56"/>
      <c r="F876" s="55"/>
      <c r="G876" s="55"/>
      <c r="H876" s="55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54"/>
      <c r="B877" s="54"/>
      <c r="C877" s="54"/>
      <c r="D877" s="55"/>
      <c r="E877" s="56"/>
      <c r="F877" s="55"/>
      <c r="G877" s="55"/>
      <c r="H877" s="55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54"/>
      <c r="B878" s="54"/>
      <c r="C878" s="54"/>
      <c r="D878" s="55"/>
      <c r="E878" s="56"/>
      <c r="F878" s="55"/>
      <c r="G878" s="55"/>
      <c r="H878" s="55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54"/>
      <c r="B879" s="54"/>
      <c r="C879" s="54"/>
      <c r="D879" s="55"/>
      <c r="E879" s="56"/>
      <c r="F879" s="55"/>
      <c r="G879" s="55"/>
      <c r="H879" s="55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54"/>
      <c r="B880" s="54"/>
      <c r="C880" s="54"/>
      <c r="D880" s="55"/>
      <c r="E880" s="56"/>
      <c r="F880" s="55"/>
      <c r="G880" s="55"/>
      <c r="H880" s="55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54"/>
      <c r="B881" s="54"/>
      <c r="C881" s="54"/>
      <c r="D881" s="55"/>
      <c r="E881" s="56"/>
      <c r="F881" s="55"/>
      <c r="G881" s="55"/>
      <c r="H881" s="55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54"/>
      <c r="B882" s="54"/>
      <c r="C882" s="54"/>
      <c r="D882" s="55"/>
      <c r="E882" s="56"/>
      <c r="F882" s="55"/>
      <c r="G882" s="55"/>
      <c r="H882" s="55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54"/>
      <c r="B883" s="54"/>
      <c r="C883" s="54"/>
      <c r="D883" s="55"/>
      <c r="E883" s="56"/>
      <c r="F883" s="55"/>
      <c r="G883" s="55"/>
      <c r="H883" s="55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54"/>
      <c r="B884" s="54"/>
      <c r="C884" s="54"/>
      <c r="D884" s="55"/>
      <c r="E884" s="56"/>
      <c r="F884" s="55"/>
      <c r="G884" s="55"/>
      <c r="H884" s="55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54"/>
      <c r="B885" s="54"/>
      <c r="C885" s="54"/>
      <c r="D885" s="55"/>
      <c r="E885" s="56"/>
      <c r="F885" s="55"/>
      <c r="G885" s="55"/>
      <c r="H885" s="55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54"/>
      <c r="B886" s="54"/>
      <c r="C886" s="54"/>
      <c r="D886" s="55"/>
      <c r="E886" s="56"/>
      <c r="F886" s="55"/>
      <c r="G886" s="55"/>
      <c r="H886" s="55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54"/>
      <c r="B887" s="54"/>
      <c r="C887" s="54"/>
      <c r="D887" s="55"/>
      <c r="E887" s="56"/>
      <c r="F887" s="55"/>
      <c r="G887" s="55"/>
      <c r="H887" s="55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54"/>
      <c r="B888" s="54"/>
      <c r="C888" s="54"/>
      <c r="D888" s="55"/>
      <c r="E888" s="56"/>
      <c r="F888" s="55"/>
      <c r="G888" s="55"/>
      <c r="H888" s="55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54"/>
      <c r="B889" s="54"/>
      <c r="C889" s="54"/>
      <c r="D889" s="55"/>
      <c r="E889" s="56"/>
      <c r="F889" s="55"/>
      <c r="G889" s="55"/>
      <c r="H889" s="55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54"/>
      <c r="B890" s="54"/>
      <c r="C890" s="54"/>
      <c r="D890" s="55"/>
      <c r="E890" s="56"/>
      <c r="F890" s="55"/>
      <c r="G890" s="55"/>
      <c r="H890" s="55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54"/>
      <c r="B891" s="54"/>
      <c r="C891" s="54"/>
      <c r="D891" s="55"/>
      <c r="E891" s="56"/>
      <c r="F891" s="55"/>
      <c r="G891" s="55"/>
      <c r="H891" s="55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54"/>
      <c r="B892" s="54"/>
      <c r="C892" s="54"/>
      <c r="D892" s="55"/>
      <c r="E892" s="56"/>
      <c r="F892" s="55"/>
      <c r="G892" s="55"/>
      <c r="H892" s="55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54"/>
      <c r="B893" s="54"/>
      <c r="C893" s="54"/>
      <c r="D893" s="55"/>
      <c r="E893" s="56"/>
      <c r="F893" s="55"/>
      <c r="G893" s="55"/>
      <c r="H893" s="55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54"/>
      <c r="B894" s="54"/>
      <c r="C894" s="54"/>
      <c r="D894" s="55"/>
      <c r="E894" s="56"/>
      <c r="F894" s="55"/>
      <c r="G894" s="55"/>
      <c r="H894" s="55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54"/>
      <c r="B895" s="54"/>
      <c r="C895" s="54"/>
      <c r="D895" s="55"/>
      <c r="E895" s="56"/>
      <c r="F895" s="55"/>
      <c r="G895" s="55"/>
      <c r="H895" s="55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54"/>
      <c r="B896" s="54"/>
      <c r="C896" s="54"/>
      <c r="D896" s="55"/>
      <c r="E896" s="56"/>
      <c r="F896" s="55"/>
      <c r="G896" s="55"/>
      <c r="H896" s="55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54"/>
      <c r="B897" s="54"/>
      <c r="C897" s="54"/>
      <c r="D897" s="55"/>
      <c r="E897" s="56"/>
      <c r="F897" s="55"/>
      <c r="G897" s="55"/>
      <c r="H897" s="55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54"/>
      <c r="B898" s="54"/>
      <c r="C898" s="54"/>
      <c r="D898" s="55"/>
      <c r="E898" s="56"/>
      <c r="F898" s="55"/>
      <c r="G898" s="55"/>
      <c r="H898" s="55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54"/>
      <c r="B899" s="54"/>
      <c r="C899" s="54"/>
      <c r="D899" s="55"/>
      <c r="E899" s="56"/>
      <c r="F899" s="55"/>
      <c r="G899" s="55"/>
      <c r="H899" s="55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54"/>
      <c r="B900" s="54"/>
      <c r="C900" s="54"/>
      <c r="D900" s="55"/>
      <c r="E900" s="56"/>
      <c r="F900" s="55"/>
      <c r="G900" s="55"/>
      <c r="H900" s="55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54"/>
      <c r="B901" s="54"/>
      <c r="C901" s="54"/>
      <c r="D901" s="55"/>
      <c r="E901" s="56"/>
      <c r="F901" s="55"/>
      <c r="G901" s="55"/>
      <c r="H901" s="55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54"/>
      <c r="B902" s="54"/>
      <c r="C902" s="54"/>
      <c r="D902" s="55"/>
      <c r="E902" s="56"/>
      <c r="F902" s="55"/>
      <c r="G902" s="55"/>
      <c r="H902" s="55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54"/>
      <c r="B903" s="54"/>
      <c r="C903" s="54"/>
      <c r="D903" s="55"/>
      <c r="E903" s="56"/>
      <c r="F903" s="55"/>
      <c r="G903" s="55"/>
      <c r="H903" s="55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54"/>
      <c r="B904" s="54"/>
      <c r="C904" s="54"/>
      <c r="D904" s="55"/>
      <c r="E904" s="56"/>
      <c r="F904" s="55"/>
      <c r="G904" s="55"/>
      <c r="H904" s="55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54"/>
      <c r="B905" s="54"/>
      <c r="C905" s="54"/>
      <c r="D905" s="55"/>
      <c r="E905" s="56"/>
      <c r="F905" s="55"/>
      <c r="G905" s="55"/>
      <c r="H905" s="55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54"/>
      <c r="B906" s="54"/>
      <c r="C906" s="54"/>
      <c r="D906" s="55"/>
      <c r="E906" s="56"/>
      <c r="F906" s="55"/>
      <c r="G906" s="55"/>
      <c r="H906" s="55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54"/>
      <c r="B907" s="54"/>
      <c r="C907" s="54"/>
      <c r="D907" s="55"/>
      <c r="E907" s="56"/>
      <c r="F907" s="55"/>
      <c r="G907" s="55"/>
      <c r="H907" s="55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54"/>
      <c r="B908" s="54"/>
      <c r="C908" s="54"/>
      <c r="D908" s="55"/>
      <c r="E908" s="56"/>
      <c r="F908" s="55"/>
      <c r="G908" s="55"/>
      <c r="H908" s="55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54"/>
      <c r="B909" s="54"/>
      <c r="C909" s="54"/>
      <c r="D909" s="55"/>
      <c r="E909" s="56"/>
      <c r="F909" s="55"/>
      <c r="G909" s="55"/>
      <c r="H909" s="55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54"/>
      <c r="B910" s="54"/>
      <c r="C910" s="54"/>
      <c r="D910" s="55"/>
      <c r="E910" s="56"/>
      <c r="F910" s="55"/>
      <c r="G910" s="55"/>
      <c r="H910" s="55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54"/>
      <c r="B911" s="54"/>
      <c r="C911" s="54"/>
      <c r="D911" s="55"/>
      <c r="E911" s="56"/>
      <c r="F911" s="55"/>
      <c r="G911" s="55"/>
      <c r="H911" s="55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54"/>
      <c r="B912" s="54"/>
      <c r="C912" s="54"/>
      <c r="D912" s="55"/>
      <c r="E912" s="56"/>
      <c r="F912" s="55"/>
      <c r="G912" s="55"/>
      <c r="H912" s="55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54"/>
      <c r="B913" s="54"/>
      <c r="C913" s="54"/>
      <c r="D913" s="55"/>
      <c r="E913" s="56"/>
      <c r="F913" s="55"/>
      <c r="G913" s="55"/>
      <c r="H913" s="55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54"/>
      <c r="B914" s="54"/>
      <c r="C914" s="54"/>
      <c r="D914" s="55"/>
      <c r="E914" s="56"/>
      <c r="F914" s="55"/>
      <c r="G914" s="55"/>
      <c r="H914" s="55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54"/>
      <c r="B915" s="54"/>
      <c r="C915" s="54"/>
      <c r="D915" s="55"/>
      <c r="E915" s="56"/>
      <c r="F915" s="55"/>
      <c r="G915" s="55"/>
      <c r="H915" s="55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54"/>
      <c r="B916" s="54"/>
      <c r="C916" s="54"/>
      <c r="D916" s="55"/>
      <c r="E916" s="56"/>
      <c r="F916" s="55"/>
      <c r="G916" s="55"/>
      <c r="H916" s="55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54"/>
      <c r="B917" s="54"/>
      <c r="C917" s="54"/>
      <c r="D917" s="55"/>
      <c r="E917" s="56"/>
      <c r="F917" s="55"/>
      <c r="G917" s="55"/>
      <c r="H917" s="55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54"/>
      <c r="B918" s="54"/>
      <c r="C918" s="54"/>
      <c r="D918" s="55"/>
      <c r="E918" s="56"/>
      <c r="F918" s="55"/>
      <c r="G918" s="55"/>
      <c r="H918" s="55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54"/>
      <c r="B919" s="54"/>
      <c r="C919" s="54"/>
      <c r="D919" s="55"/>
      <c r="E919" s="56"/>
      <c r="F919" s="55"/>
      <c r="G919" s="55"/>
      <c r="H919" s="55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54"/>
      <c r="B920" s="54"/>
      <c r="C920" s="54"/>
      <c r="D920" s="55"/>
      <c r="E920" s="56"/>
      <c r="F920" s="55"/>
      <c r="G920" s="55"/>
      <c r="H920" s="55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54"/>
      <c r="B921" s="54"/>
      <c r="C921" s="54"/>
      <c r="D921" s="55"/>
      <c r="E921" s="56"/>
      <c r="F921" s="55"/>
      <c r="G921" s="55"/>
      <c r="H921" s="55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54"/>
      <c r="B922" s="54"/>
      <c r="C922" s="54"/>
      <c r="D922" s="55"/>
      <c r="E922" s="56"/>
      <c r="F922" s="55"/>
      <c r="G922" s="55"/>
      <c r="H922" s="55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54"/>
      <c r="B923" s="54"/>
      <c r="C923" s="54"/>
      <c r="D923" s="55"/>
      <c r="E923" s="56"/>
      <c r="F923" s="55"/>
      <c r="G923" s="55"/>
      <c r="H923" s="55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54"/>
      <c r="B924" s="54"/>
      <c r="C924" s="54"/>
      <c r="D924" s="55"/>
      <c r="E924" s="56"/>
      <c r="F924" s="55"/>
      <c r="G924" s="55"/>
      <c r="H924" s="55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54"/>
      <c r="B925" s="54"/>
      <c r="C925" s="54"/>
      <c r="D925" s="55"/>
      <c r="E925" s="56"/>
      <c r="F925" s="55"/>
      <c r="G925" s="55"/>
      <c r="H925" s="55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54"/>
      <c r="B926" s="54"/>
      <c r="C926" s="54"/>
      <c r="D926" s="55"/>
      <c r="E926" s="56"/>
      <c r="F926" s="55"/>
      <c r="G926" s="55"/>
      <c r="H926" s="55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54"/>
      <c r="B927" s="54"/>
      <c r="C927" s="54"/>
      <c r="D927" s="55"/>
      <c r="E927" s="56"/>
      <c r="F927" s="55"/>
      <c r="G927" s="55"/>
      <c r="H927" s="55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54"/>
      <c r="B928" s="54"/>
      <c r="C928" s="54"/>
      <c r="D928" s="55"/>
      <c r="E928" s="56"/>
      <c r="F928" s="55"/>
      <c r="G928" s="55"/>
      <c r="H928" s="55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54"/>
      <c r="B929" s="54"/>
      <c r="C929" s="54"/>
      <c r="D929" s="55"/>
      <c r="E929" s="56"/>
      <c r="F929" s="55"/>
      <c r="G929" s="55"/>
      <c r="H929" s="55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54"/>
      <c r="B930" s="54"/>
      <c r="C930" s="54"/>
      <c r="D930" s="55"/>
      <c r="E930" s="56"/>
      <c r="F930" s="55"/>
      <c r="G930" s="55"/>
      <c r="H930" s="55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54"/>
      <c r="B931" s="54"/>
      <c r="C931" s="54"/>
      <c r="D931" s="55"/>
      <c r="E931" s="56"/>
      <c r="F931" s="55"/>
      <c r="G931" s="55"/>
      <c r="H931" s="55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54"/>
      <c r="B932" s="54"/>
      <c r="C932" s="54"/>
      <c r="D932" s="55"/>
      <c r="E932" s="56"/>
      <c r="F932" s="55"/>
      <c r="G932" s="55"/>
      <c r="H932" s="55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54"/>
      <c r="B933" s="54"/>
      <c r="C933" s="54"/>
      <c r="D933" s="55"/>
      <c r="E933" s="56"/>
      <c r="F933" s="55"/>
      <c r="G933" s="55"/>
      <c r="H933" s="55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54"/>
      <c r="B934" s="54"/>
      <c r="C934" s="54"/>
      <c r="D934" s="55"/>
      <c r="E934" s="56"/>
      <c r="F934" s="55"/>
      <c r="G934" s="55"/>
      <c r="H934" s="55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54"/>
      <c r="B935" s="54"/>
      <c r="C935" s="54"/>
      <c r="D935" s="55"/>
      <c r="E935" s="56"/>
      <c r="F935" s="55"/>
      <c r="G935" s="55"/>
      <c r="H935" s="55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54"/>
      <c r="B936" s="54"/>
      <c r="C936" s="54"/>
      <c r="D936" s="55"/>
      <c r="E936" s="56"/>
      <c r="F936" s="55"/>
      <c r="G936" s="55"/>
      <c r="H936" s="55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54"/>
      <c r="B937" s="54"/>
      <c r="C937" s="54"/>
      <c r="D937" s="55"/>
      <c r="E937" s="56"/>
      <c r="F937" s="55"/>
      <c r="G937" s="55"/>
      <c r="H937" s="55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54"/>
      <c r="B938" s="54"/>
      <c r="C938" s="54"/>
      <c r="D938" s="55"/>
      <c r="E938" s="56"/>
      <c r="F938" s="55"/>
      <c r="G938" s="55"/>
      <c r="H938" s="55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54"/>
      <c r="B939" s="54"/>
      <c r="C939" s="54"/>
      <c r="D939" s="55"/>
      <c r="E939" s="56"/>
      <c r="F939" s="55"/>
      <c r="G939" s="55"/>
      <c r="H939" s="55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54"/>
      <c r="B940" s="54"/>
      <c r="C940" s="54"/>
      <c r="D940" s="55"/>
      <c r="E940" s="56"/>
      <c r="F940" s="55"/>
      <c r="G940" s="55"/>
      <c r="H940" s="55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54"/>
      <c r="B941" s="54"/>
      <c r="C941" s="54"/>
      <c r="D941" s="55"/>
      <c r="E941" s="56"/>
      <c r="F941" s="55"/>
      <c r="G941" s="55"/>
      <c r="H941" s="55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54"/>
      <c r="B942" s="54"/>
      <c r="C942" s="54"/>
      <c r="D942" s="55"/>
      <c r="E942" s="56"/>
      <c r="F942" s="55"/>
      <c r="G942" s="55"/>
      <c r="H942" s="55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54"/>
      <c r="B943" s="54"/>
      <c r="C943" s="54"/>
      <c r="D943" s="55"/>
      <c r="E943" s="56"/>
      <c r="F943" s="55"/>
      <c r="G943" s="55"/>
      <c r="H943" s="55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54"/>
      <c r="B944" s="54"/>
      <c r="C944" s="54"/>
      <c r="D944" s="55"/>
      <c r="E944" s="56"/>
      <c r="F944" s="55"/>
      <c r="G944" s="55"/>
      <c r="H944" s="55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54"/>
      <c r="B945" s="54"/>
      <c r="C945" s="54"/>
      <c r="D945" s="55"/>
      <c r="E945" s="56"/>
      <c r="F945" s="55"/>
      <c r="G945" s="55"/>
      <c r="H945" s="55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54"/>
      <c r="B946" s="54"/>
      <c r="C946" s="54"/>
      <c r="D946" s="55"/>
      <c r="E946" s="56"/>
      <c r="F946" s="55"/>
      <c r="G946" s="55"/>
      <c r="H946" s="55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54"/>
      <c r="B947" s="54"/>
      <c r="C947" s="54"/>
      <c r="D947" s="55"/>
      <c r="E947" s="56"/>
      <c r="F947" s="55"/>
      <c r="G947" s="55"/>
      <c r="H947" s="55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54"/>
      <c r="B948" s="54"/>
      <c r="C948" s="54"/>
      <c r="D948" s="55"/>
      <c r="E948" s="56"/>
      <c r="F948" s="55"/>
      <c r="G948" s="55"/>
      <c r="H948" s="55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54"/>
      <c r="B949" s="54"/>
      <c r="C949" s="54"/>
      <c r="D949" s="55"/>
      <c r="E949" s="56"/>
      <c r="F949" s="55"/>
      <c r="G949" s="55"/>
      <c r="H949" s="55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54"/>
      <c r="B950" s="54"/>
      <c r="C950" s="54"/>
      <c r="D950" s="55"/>
      <c r="E950" s="56"/>
      <c r="F950" s="55"/>
      <c r="G950" s="55"/>
      <c r="H950" s="55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54"/>
      <c r="B951" s="54"/>
      <c r="C951" s="54"/>
      <c r="D951" s="55"/>
      <c r="E951" s="56"/>
      <c r="F951" s="55"/>
      <c r="G951" s="55"/>
      <c r="H951" s="55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54"/>
      <c r="B952" s="54"/>
      <c r="C952" s="54"/>
      <c r="D952" s="55"/>
      <c r="E952" s="56"/>
      <c r="F952" s="55"/>
      <c r="G952" s="55"/>
      <c r="H952" s="55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54"/>
      <c r="B953" s="54"/>
      <c r="C953" s="54"/>
      <c r="D953" s="55"/>
      <c r="E953" s="56"/>
      <c r="F953" s="55"/>
      <c r="G953" s="55"/>
      <c r="H953" s="55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54"/>
      <c r="B954" s="54"/>
      <c r="C954" s="54"/>
      <c r="D954" s="55"/>
      <c r="E954" s="56"/>
      <c r="F954" s="55"/>
      <c r="G954" s="55"/>
      <c r="H954" s="55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54"/>
      <c r="B955" s="54"/>
      <c r="C955" s="54"/>
      <c r="D955" s="55"/>
      <c r="E955" s="56"/>
      <c r="F955" s="55"/>
      <c r="G955" s="55"/>
      <c r="H955" s="55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54"/>
      <c r="B956" s="54"/>
      <c r="C956" s="54"/>
      <c r="D956" s="55"/>
      <c r="E956" s="56"/>
      <c r="F956" s="55"/>
      <c r="G956" s="55"/>
      <c r="H956" s="55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54"/>
      <c r="B957" s="54"/>
      <c r="C957" s="54"/>
      <c r="D957" s="55"/>
      <c r="E957" s="56"/>
      <c r="F957" s="55"/>
      <c r="G957" s="55"/>
      <c r="H957" s="55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54"/>
      <c r="B958" s="54"/>
      <c r="C958" s="54"/>
      <c r="D958" s="55"/>
      <c r="E958" s="56"/>
      <c r="F958" s="55"/>
      <c r="G958" s="55"/>
      <c r="H958" s="55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54"/>
      <c r="B959" s="54"/>
      <c r="C959" s="54"/>
      <c r="D959" s="55"/>
      <c r="E959" s="56"/>
      <c r="F959" s="55"/>
      <c r="G959" s="55"/>
      <c r="H959" s="55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54"/>
      <c r="B960" s="54"/>
      <c r="C960" s="54"/>
      <c r="D960" s="55"/>
      <c r="E960" s="56"/>
      <c r="F960" s="55"/>
      <c r="G960" s="55"/>
      <c r="H960" s="55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54"/>
      <c r="B961" s="54"/>
      <c r="C961" s="54"/>
      <c r="D961" s="55"/>
      <c r="E961" s="56"/>
      <c r="F961" s="55"/>
      <c r="G961" s="55"/>
      <c r="H961" s="55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54"/>
      <c r="B962" s="54"/>
      <c r="C962" s="54"/>
      <c r="D962" s="55"/>
      <c r="E962" s="56"/>
      <c r="F962" s="55"/>
      <c r="G962" s="55"/>
      <c r="H962" s="55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54"/>
      <c r="B963" s="54"/>
      <c r="C963" s="54"/>
      <c r="D963" s="55"/>
      <c r="E963" s="56"/>
      <c r="F963" s="55"/>
      <c r="G963" s="55"/>
      <c r="H963" s="55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54"/>
      <c r="B964" s="54"/>
      <c r="C964" s="54"/>
      <c r="D964" s="55"/>
      <c r="E964" s="56"/>
      <c r="F964" s="55"/>
      <c r="G964" s="55"/>
      <c r="H964" s="55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54"/>
      <c r="B965" s="54"/>
      <c r="C965" s="54"/>
      <c r="D965" s="55"/>
      <c r="E965" s="56"/>
      <c r="F965" s="55"/>
      <c r="G965" s="55"/>
      <c r="H965" s="55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54"/>
      <c r="B966" s="54"/>
      <c r="C966" s="54"/>
      <c r="D966" s="55"/>
      <c r="E966" s="56"/>
      <c r="F966" s="55"/>
      <c r="G966" s="55"/>
      <c r="H966" s="55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54"/>
      <c r="B967" s="54"/>
      <c r="C967" s="54"/>
      <c r="D967" s="55"/>
      <c r="E967" s="56"/>
      <c r="F967" s="55"/>
      <c r="G967" s="55"/>
      <c r="H967" s="55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54"/>
      <c r="B968" s="54"/>
      <c r="C968" s="54"/>
      <c r="D968" s="55"/>
      <c r="E968" s="56"/>
      <c r="F968" s="55"/>
      <c r="G968" s="55"/>
      <c r="H968" s="55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54"/>
      <c r="B969" s="54"/>
      <c r="C969" s="54"/>
      <c r="D969" s="55"/>
      <c r="E969" s="56"/>
      <c r="F969" s="55"/>
      <c r="G969" s="55"/>
      <c r="H969" s="55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54"/>
      <c r="B970" s="54"/>
      <c r="C970" s="54"/>
      <c r="D970" s="55"/>
      <c r="E970" s="56"/>
      <c r="F970" s="55"/>
      <c r="G970" s="55"/>
      <c r="H970" s="55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54"/>
      <c r="B971" s="54"/>
      <c r="C971" s="54"/>
      <c r="D971" s="55"/>
      <c r="E971" s="56"/>
      <c r="F971" s="55"/>
      <c r="G971" s="55"/>
      <c r="H971" s="55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54"/>
      <c r="B972" s="54"/>
      <c r="C972" s="54"/>
      <c r="D972" s="55"/>
      <c r="E972" s="56"/>
      <c r="F972" s="55"/>
      <c r="G972" s="55"/>
      <c r="H972" s="55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54"/>
      <c r="B973" s="54"/>
      <c r="C973" s="54"/>
      <c r="D973" s="55"/>
      <c r="E973" s="56"/>
      <c r="F973" s="55"/>
      <c r="G973" s="55"/>
      <c r="H973" s="55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54"/>
      <c r="B974" s="54"/>
      <c r="C974" s="54"/>
      <c r="D974" s="55"/>
      <c r="E974" s="56"/>
      <c r="F974" s="55"/>
      <c r="G974" s="55"/>
      <c r="H974" s="55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54"/>
      <c r="B975" s="54"/>
      <c r="C975" s="54"/>
      <c r="D975" s="55"/>
      <c r="E975" s="56"/>
      <c r="F975" s="55"/>
      <c r="G975" s="55"/>
      <c r="H975" s="55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54"/>
      <c r="B976" s="54"/>
      <c r="C976" s="54"/>
      <c r="D976" s="55"/>
      <c r="E976" s="56"/>
      <c r="F976" s="55"/>
      <c r="G976" s="55"/>
      <c r="H976" s="55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54"/>
      <c r="B977" s="54"/>
      <c r="C977" s="54"/>
      <c r="D977" s="55"/>
      <c r="E977" s="56"/>
      <c r="F977" s="55"/>
      <c r="G977" s="55"/>
      <c r="H977" s="55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54"/>
      <c r="B978" s="54"/>
      <c r="C978" s="54"/>
      <c r="D978" s="55"/>
      <c r="E978" s="56"/>
      <c r="F978" s="55"/>
      <c r="G978" s="55"/>
      <c r="H978" s="55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54"/>
      <c r="B979" s="54"/>
      <c r="C979" s="54"/>
      <c r="D979" s="55"/>
      <c r="E979" s="56"/>
      <c r="F979" s="55"/>
      <c r="G979" s="55"/>
      <c r="H979" s="55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54"/>
      <c r="B980" s="54"/>
      <c r="C980" s="54"/>
      <c r="D980" s="55"/>
      <c r="E980" s="56"/>
      <c r="F980" s="55"/>
      <c r="G980" s="55"/>
      <c r="H980" s="55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54"/>
      <c r="B981" s="54"/>
      <c r="C981" s="54"/>
      <c r="D981" s="55"/>
      <c r="E981" s="56"/>
      <c r="F981" s="55"/>
      <c r="G981" s="55"/>
      <c r="H981" s="55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54"/>
      <c r="B982" s="54"/>
      <c r="C982" s="54"/>
      <c r="D982" s="55"/>
      <c r="E982" s="56"/>
      <c r="F982" s="55"/>
      <c r="G982" s="55"/>
      <c r="H982" s="55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54"/>
      <c r="B983" s="54"/>
      <c r="C983" s="54"/>
      <c r="D983" s="55"/>
      <c r="E983" s="56"/>
      <c r="F983" s="55"/>
      <c r="G983" s="55"/>
      <c r="H983" s="55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54"/>
      <c r="B984" s="54"/>
      <c r="C984" s="54"/>
      <c r="D984" s="55"/>
      <c r="E984" s="56"/>
      <c r="F984" s="55"/>
      <c r="G984" s="55"/>
      <c r="H984" s="55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54"/>
      <c r="B985" s="54"/>
      <c r="C985" s="54"/>
      <c r="D985" s="55"/>
      <c r="E985" s="56"/>
      <c r="F985" s="55"/>
      <c r="G985" s="55"/>
      <c r="H985" s="55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54"/>
      <c r="B986" s="54"/>
      <c r="C986" s="54"/>
      <c r="D986" s="55"/>
      <c r="E986" s="56"/>
      <c r="F986" s="55"/>
      <c r="G986" s="55"/>
      <c r="H986" s="55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54"/>
      <c r="B987" s="54"/>
      <c r="C987" s="54"/>
      <c r="D987" s="55"/>
      <c r="E987" s="56"/>
      <c r="F987" s="55"/>
      <c r="G987" s="55"/>
      <c r="H987" s="55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54"/>
      <c r="B988" s="54"/>
      <c r="C988" s="54"/>
      <c r="D988" s="55"/>
      <c r="E988" s="56"/>
      <c r="F988" s="55"/>
      <c r="G988" s="55"/>
      <c r="H988" s="55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54"/>
      <c r="B989" s="54"/>
      <c r="C989" s="54"/>
      <c r="D989" s="55"/>
      <c r="E989" s="56"/>
      <c r="F989" s="55"/>
      <c r="G989" s="55"/>
      <c r="H989" s="55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54"/>
      <c r="B990" s="54"/>
      <c r="C990" s="54"/>
      <c r="D990" s="55"/>
      <c r="E990" s="56"/>
      <c r="F990" s="55"/>
      <c r="G990" s="55"/>
      <c r="H990" s="55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54"/>
      <c r="B991" s="54"/>
      <c r="C991" s="54"/>
      <c r="D991" s="55"/>
      <c r="E991" s="56"/>
      <c r="F991" s="55"/>
      <c r="G991" s="55"/>
      <c r="H991" s="55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54"/>
      <c r="B992" s="54"/>
      <c r="C992" s="54"/>
      <c r="D992" s="55"/>
      <c r="E992" s="56"/>
      <c r="F992" s="55"/>
      <c r="G992" s="55"/>
      <c r="H992" s="55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54"/>
      <c r="B993" s="54"/>
      <c r="C993" s="54"/>
      <c r="D993" s="55"/>
      <c r="E993" s="56"/>
      <c r="F993" s="55"/>
      <c r="G993" s="55"/>
      <c r="H993" s="55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54"/>
      <c r="B994" s="54"/>
      <c r="C994" s="54"/>
      <c r="D994" s="55"/>
      <c r="E994" s="56"/>
      <c r="F994" s="55"/>
      <c r="G994" s="55"/>
      <c r="H994" s="55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54"/>
      <c r="B995" s="54"/>
      <c r="C995" s="54"/>
      <c r="D995" s="55"/>
      <c r="E995" s="56"/>
      <c r="F995" s="55"/>
      <c r="G995" s="55"/>
      <c r="H995" s="55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54"/>
      <c r="B996" s="54"/>
      <c r="C996" s="54"/>
      <c r="D996" s="55"/>
      <c r="E996" s="56"/>
      <c r="F996" s="55"/>
      <c r="G996" s="55"/>
      <c r="H996" s="55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54"/>
      <c r="B997" s="54"/>
      <c r="C997" s="54"/>
      <c r="D997" s="55"/>
      <c r="E997" s="56"/>
      <c r="F997" s="55"/>
      <c r="G997" s="55"/>
      <c r="H997" s="55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54"/>
      <c r="B998" s="54"/>
      <c r="C998" s="54"/>
      <c r="D998" s="55"/>
      <c r="E998" s="56"/>
      <c r="F998" s="55"/>
      <c r="G998" s="55"/>
      <c r="H998" s="55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</sheetData>
  <mergeCells count="7">
    <mergeCell ref="A4:D4"/>
    <mergeCell ref="E4:H4"/>
    <mergeCell ref="A5:D5"/>
    <mergeCell ref="E5:H5"/>
    <mergeCell ref="A6:D6"/>
    <mergeCell ref="A7:D7"/>
    <mergeCell ref="E7:H7"/>
  </mergeCells>
  <hyperlinks>
    <hyperlink display="Login" location="Login!A1" ref="F11"/>
    <hyperlink display="Change password" location="Change password!A1" ref="F12"/>
    <hyperlink display="View assign redstar" location="View assign redstar!A1" ref="F13"/>
    <hyperlink display="Create assign redstar" location="Create assign redstar!A1" ref="F14"/>
    <hyperlink display="Delete assign redstar" location="Delete assign redstar!A1" ref="F15"/>
    <hyperlink display="Add Timetable" location="Add Timetable!A1" ref="F16"/>
    <hyperlink display="Add Violation For Class" location="Add Violation For Class!A1" ref="F17"/>
    <hyperlink display="Edit Violation Of Class" location="Edit Violation Of Class!A1" ref="F18"/>
    <hyperlink display="Delete Request Change" location="Delete Request Change!A1" ref="F19"/>
    <hyperlink display="Accept change request" location="Accept change request!A1" ref="F20"/>
    <hyperlink display="Reject change request" location="Reject change request!A1" ref="F21"/>
    <hyperlink display="Create Rank Week" location="Create Rank Week!A1" ref="F22"/>
    <hyperlink display="Edit Rank Week" location="Edit Rank Week!A1" ref="F23"/>
    <hyperlink display="Update week rank" location="Update week rank!A1" ref="F24"/>
    <hyperlink display="Create Rank Month" location="Create Rank Month!A1" ref="F25"/>
    <hyperlink display="Edit Rank Month" location="Edit Rank Month!A1" ref="F26"/>
    <hyperlink display="Create Rank Semester" location="Create Rank Semester!A1" ref="F27"/>
    <hyperlink display="Edit Rank Semester" location="Edit Rank Semester!A1" ref="F28"/>
    <hyperlink display="Create Rank Year" location="Create Rank Year!A1" ref="F29"/>
    <hyperlink display="Edit Rank Year" location="Edit Rank Year!A1" ref="F30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25"/>
    <col customWidth="1" hidden="1" min="5" max="5" width="1.75"/>
    <col customWidth="1" min="6" max="6" width="8.13"/>
    <col customWidth="1" min="7" max="7" width="9.0"/>
    <col customWidth="1" min="8" max="8" width="10.0"/>
    <col customWidth="1" min="9" max="9" width="7.75"/>
    <col customWidth="1" min="10" max="10" width="7.25"/>
    <col customWidth="1" min="11" max="11" width="9.13"/>
    <col customWidth="1" min="12" max="12" width="7.0"/>
    <col customWidth="1" min="13" max="13" width="7.13"/>
    <col customWidth="1" min="14" max="14" width="8.88"/>
    <col customWidth="1" min="15" max="15" width="8.13"/>
    <col customWidth="1" min="16" max="16" width="9.38"/>
    <col customWidth="1" min="17" max="17" width="9.63"/>
    <col customWidth="1" min="18" max="18" width="11.25"/>
    <col customWidth="1" min="19" max="19" width="2.88"/>
    <col customWidth="1" min="20" max="21" width="9.0"/>
    <col customWidth="1" min="22" max="24" width="8.0"/>
  </cols>
  <sheetData>
    <row r="1" ht="13.5" customHeight="1">
      <c r="A1" s="104"/>
      <c r="B1" s="105"/>
      <c r="C1" s="106"/>
      <c r="D1" s="107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</row>
    <row r="2" ht="13.5" customHeight="1">
      <c r="A2" s="108" t="s">
        <v>154</v>
      </c>
      <c r="B2" s="109"/>
      <c r="C2" s="110" t="str">
        <f>FunctionList!E11</f>
        <v>Function1</v>
      </c>
      <c r="D2" s="111"/>
      <c r="E2" s="112"/>
      <c r="F2" s="113" t="str">
        <f>FunctionList!D11</f>
        <v>checkLoginUser</v>
      </c>
      <c r="G2" s="114"/>
      <c r="H2" s="114"/>
      <c r="I2" s="115"/>
      <c r="J2" s="116" t="str">
        <f>FunctionList!D11</f>
        <v>checkLoginUser</v>
      </c>
      <c r="K2" s="111"/>
      <c r="L2" s="111"/>
      <c r="M2" s="111"/>
      <c r="N2" s="111"/>
      <c r="O2" s="111"/>
      <c r="P2" s="111"/>
      <c r="Q2" s="111"/>
      <c r="R2" s="117"/>
      <c r="S2" s="106"/>
      <c r="T2" s="118"/>
      <c r="U2" s="106"/>
      <c r="V2" s="106"/>
      <c r="W2" s="106"/>
      <c r="X2" s="106"/>
    </row>
    <row r="3" ht="13.5" customHeight="1">
      <c r="A3" s="119" t="s">
        <v>155</v>
      </c>
      <c r="B3" s="17"/>
      <c r="C3" s="120" t="s">
        <v>156</v>
      </c>
      <c r="D3" s="121"/>
      <c r="E3" s="122"/>
      <c r="F3" s="123" t="s">
        <v>157</v>
      </c>
      <c r="G3" s="16"/>
      <c r="H3" s="16"/>
      <c r="I3" s="17"/>
      <c r="J3" s="124" t="s">
        <v>49</v>
      </c>
      <c r="K3" s="121"/>
      <c r="L3" s="121"/>
      <c r="M3" s="121"/>
      <c r="N3" s="121"/>
      <c r="O3" s="121"/>
      <c r="P3" s="121"/>
      <c r="Q3" s="121"/>
      <c r="R3" s="125"/>
      <c r="S3" s="106"/>
      <c r="T3" s="106"/>
      <c r="U3" s="106"/>
      <c r="V3" s="106"/>
      <c r="W3" s="106"/>
      <c r="X3" s="106"/>
    </row>
    <row r="4" ht="13.5" customHeight="1">
      <c r="A4" s="119" t="s">
        <v>158</v>
      </c>
      <c r="B4" s="17"/>
      <c r="C4" s="126">
        <v>52.0</v>
      </c>
      <c r="D4" s="61"/>
      <c r="E4" s="127"/>
      <c r="F4" s="128" t="s">
        <v>159</v>
      </c>
      <c r="G4" s="16"/>
      <c r="H4" s="16"/>
      <c r="I4" s="17"/>
      <c r="J4" s="129">
        <f>IF(FunctionList!E6&lt;&gt;"N/A",SUM(C4*FunctionList!E6/1000,-M7),"N/A")</f>
        <v>1.2</v>
      </c>
      <c r="K4" s="16"/>
      <c r="L4" s="16"/>
      <c r="M4" s="16"/>
      <c r="N4" s="16"/>
      <c r="O4" s="16"/>
      <c r="P4" s="16"/>
      <c r="Q4" s="16"/>
      <c r="R4" s="130"/>
      <c r="S4" s="106"/>
      <c r="T4" s="118"/>
      <c r="U4" s="106"/>
      <c r="V4" s="106"/>
      <c r="W4" s="106"/>
      <c r="X4" s="106"/>
    </row>
    <row r="5" ht="13.5" customHeight="1">
      <c r="A5" s="119" t="s">
        <v>160</v>
      </c>
      <c r="B5" s="17"/>
      <c r="C5" s="131" t="s">
        <v>161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30"/>
      <c r="S5" s="106"/>
      <c r="T5" s="106"/>
      <c r="U5" s="106"/>
      <c r="V5" s="106"/>
      <c r="W5" s="106"/>
      <c r="X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7"/>
      <c r="J6" s="134" t="s">
        <v>165</v>
      </c>
      <c r="K6" s="16"/>
      <c r="L6" s="61"/>
      <c r="M6" s="133" t="s">
        <v>166</v>
      </c>
      <c r="N6" s="16"/>
      <c r="O6" s="16"/>
      <c r="P6" s="16"/>
      <c r="Q6" s="16"/>
      <c r="R6" s="130"/>
      <c r="S6" s="106"/>
      <c r="T6" s="118"/>
      <c r="U6" s="106"/>
      <c r="V6" s="106"/>
      <c r="W6" s="106"/>
      <c r="X6" s="106"/>
    </row>
    <row r="7" ht="13.5" customHeight="1">
      <c r="A7" s="135">
        <f>COUNTIF(F29:HO29,"P")</f>
        <v>4</v>
      </c>
      <c r="B7" s="136"/>
      <c r="C7" s="137">
        <f>COUNTIF(F29:HO29,"F")</f>
        <v>0</v>
      </c>
      <c r="D7" s="138"/>
      <c r="E7" s="136"/>
      <c r="F7" s="137">
        <f>SUM(M7,-A7,-C7)</f>
        <v>0</v>
      </c>
      <c r="G7" s="138"/>
      <c r="H7" s="138"/>
      <c r="I7" s="136"/>
      <c r="J7" s="139">
        <f>COUNTIF(E28:HO28,"N")</f>
        <v>1</v>
      </c>
      <c r="K7" s="139">
        <f>COUNTIF(E28:HO28,"A")</f>
        <v>3</v>
      </c>
      <c r="L7" s="139">
        <f>COUNTIF(E28:HO28,"B")</f>
        <v>0</v>
      </c>
      <c r="M7" s="137">
        <f>COUNTA(E9:HR9)</f>
        <v>4</v>
      </c>
      <c r="N7" s="138"/>
      <c r="O7" s="138"/>
      <c r="P7" s="138"/>
      <c r="Q7" s="138"/>
      <c r="R7" s="140"/>
      <c r="S7" s="141"/>
      <c r="T7" s="106"/>
      <c r="U7" s="106"/>
      <c r="V7" s="106"/>
      <c r="W7" s="106"/>
      <c r="X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</row>
    <row r="9" ht="46.5" customHeight="1">
      <c r="A9" s="143"/>
      <c r="B9" s="144"/>
      <c r="C9" s="145"/>
      <c r="D9" s="146"/>
      <c r="E9" s="145"/>
      <c r="F9" s="147" t="s">
        <v>167</v>
      </c>
      <c r="G9" s="147" t="s">
        <v>168</v>
      </c>
      <c r="H9" s="147" t="s">
        <v>169</v>
      </c>
      <c r="I9" s="147" t="s">
        <v>170</v>
      </c>
      <c r="J9" s="148"/>
      <c r="K9" s="118"/>
      <c r="L9" s="106"/>
      <c r="M9" s="106"/>
      <c r="N9" s="106"/>
      <c r="O9" s="106"/>
    </row>
    <row r="10" ht="13.5" customHeight="1">
      <c r="A10" s="149" t="s">
        <v>171</v>
      </c>
      <c r="B10" s="150" t="s">
        <v>172</v>
      </c>
      <c r="C10" s="151"/>
      <c r="D10" s="152"/>
      <c r="E10" s="153"/>
      <c r="F10" s="154"/>
      <c r="G10" s="155"/>
      <c r="H10" s="155"/>
      <c r="I10" s="155"/>
      <c r="J10" s="106"/>
      <c r="K10" s="106"/>
      <c r="L10" s="106"/>
      <c r="M10" s="106"/>
      <c r="N10" s="106"/>
      <c r="O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06"/>
      <c r="K11" s="118"/>
      <c r="L11" s="106"/>
      <c r="M11" s="106"/>
      <c r="N11" s="106"/>
      <c r="O11" s="106"/>
    </row>
    <row r="12" ht="13.5" customHeight="1">
      <c r="A12" s="156"/>
      <c r="B12" s="161" t="s">
        <v>175</v>
      </c>
      <c r="C12" s="158"/>
      <c r="D12" s="159"/>
      <c r="E12" s="162"/>
      <c r="F12" s="163"/>
      <c r="G12" s="160"/>
      <c r="H12" s="160"/>
      <c r="I12" s="163"/>
      <c r="J12" s="106"/>
      <c r="K12" s="106"/>
      <c r="L12" s="106"/>
      <c r="M12" s="106"/>
      <c r="N12" s="106"/>
      <c r="O12" s="106"/>
    </row>
    <row r="13" ht="13.5" customHeight="1">
      <c r="A13" s="156"/>
      <c r="B13" s="157"/>
      <c r="C13" s="158"/>
      <c r="D13" s="164" t="s">
        <v>176</v>
      </c>
      <c r="E13" s="162"/>
      <c r="F13" s="163" t="s">
        <v>174</v>
      </c>
      <c r="G13" s="163"/>
      <c r="H13" s="163"/>
      <c r="I13" s="160" t="s">
        <v>174</v>
      </c>
      <c r="J13" s="106"/>
      <c r="K13" s="106"/>
      <c r="L13" s="106"/>
      <c r="M13" s="106"/>
      <c r="N13" s="106"/>
      <c r="O13" s="106"/>
    </row>
    <row r="14" ht="13.5" customHeight="1">
      <c r="A14" s="156"/>
      <c r="B14" s="157"/>
      <c r="C14" s="158"/>
      <c r="D14" s="164" t="s">
        <v>177</v>
      </c>
      <c r="E14" s="162"/>
      <c r="F14" s="160"/>
      <c r="G14" s="160"/>
      <c r="H14" s="160" t="s">
        <v>174</v>
      </c>
      <c r="I14" s="163"/>
      <c r="J14" s="106"/>
      <c r="K14" s="106"/>
      <c r="L14" s="106"/>
      <c r="M14" s="106"/>
      <c r="N14" s="106"/>
      <c r="O14" s="106"/>
    </row>
    <row r="15" ht="13.5" customHeight="1">
      <c r="A15" s="156"/>
      <c r="B15" s="157"/>
      <c r="C15" s="158"/>
      <c r="D15" s="164" t="s">
        <v>178</v>
      </c>
      <c r="E15" s="162"/>
      <c r="F15" s="160"/>
      <c r="G15" s="160"/>
      <c r="H15" s="160"/>
      <c r="I15" s="163"/>
      <c r="J15" s="106"/>
      <c r="K15" s="106"/>
      <c r="L15" s="106"/>
      <c r="M15" s="106"/>
      <c r="N15" s="106"/>
      <c r="O15" s="106"/>
    </row>
    <row r="16" ht="13.5" customHeight="1">
      <c r="A16" s="156"/>
      <c r="B16" s="157"/>
      <c r="C16" s="158"/>
      <c r="D16" s="164" t="s">
        <v>179</v>
      </c>
      <c r="E16" s="162"/>
      <c r="F16" s="163"/>
      <c r="G16" s="160" t="s">
        <v>174</v>
      </c>
      <c r="H16" s="163"/>
      <c r="I16" s="160"/>
      <c r="J16" s="165"/>
      <c r="K16" s="106"/>
      <c r="L16" s="106"/>
      <c r="M16" s="106"/>
      <c r="N16" s="106"/>
      <c r="O16" s="106"/>
    </row>
    <row r="17" ht="13.5" customHeight="1">
      <c r="A17" s="156"/>
      <c r="B17" s="161" t="s">
        <v>180</v>
      </c>
      <c r="C17" s="158"/>
      <c r="D17" s="159"/>
      <c r="E17" s="162"/>
      <c r="F17" s="163"/>
      <c r="G17" s="163"/>
      <c r="H17" s="163"/>
      <c r="I17" s="160"/>
      <c r="J17" s="165"/>
      <c r="K17" s="106"/>
      <c r="L17" s="106"/>
      <c r="M17" s="106"/>
      <c r="N17" s="106"/>
      <c r="O17" s="106" t="str">
        <f>FunctionList!C6</f>
        <v/>
      </c>
    </row>
    <row r="18" ht="13.5" customHeight="1">
      <c r="A18" s="156"/>
      <c r="B18" s="157"/>
      <c r="C18" s="158"/>
      <c r="D18" s="166">
        <v>123456.0</v>
      </c>
      <c r="F18" s="163" t="s">
        <v>174</v>
      </c>
      <c r="G18" s="160" t="s">
        <v>174</v>
      </c>
      <c r="H18" s="160" t="s">
        <v>174</v>
      </c>
      <c r="I18" s="163"/>
      <c r="J18" s="106"/>
      <c r="K18" s="106"/>
      <c r="L18" s="106"/>
      <c r="M18" s="106"/>
      <c r="N18" s="106"/>
      <c r="O18" s="106"/>
    </row>
    <row r="19" ht="13.5" customHeight="1">
      <c r="A19" s="156"/>
      <c r="B19" s="157"/>
      <c r="C19" s="158"/>
      <c r="D19" s="164">
        <v>1.2345678E7</v>
      </c>
      <c r="E19" s="162"/>
      <c r="F19" s="163"/>
      <c r="G19" s="163"/>
      <c r="H19" s="163"/>
      <c r="I19" s="160" t="s">
        <v>174</v>
      </c>
      <c r="J19" s="106"/>
      <c r="K19" s="106"/>
      <c r="L19" s="106"/>
      <c r="M19" s="106"/>
      <c r="N19" s="106"/>
      <c r="O19" s="106"/>
    </row>
    <row r="20" ht="13.5" customHeight="1">
      <c r="A20" s="167" t="s">
        <v>181</v>
      </c>
      <c r="B20" s="168" t="s">
        <v>182</v>
      </c>
      <c r="C20" s="169"/>
      <c r="D20" s="170"/>
      <c r="E20" s="171"/>
      <c r="F20" s="172"/>
      <c r="G20" s="172"/>
      <c r="H20" s="172"/>
      <c r="I20" s="172"/>
      <c r="J20" s="106"/>
      <c r="K20" s="106"/>
      <c r="L20" s="106"/>
      <c r="M20" s="106"/>
      <c r="N20" s="106"/>
      <c r="O20" s="106"/>
    </row>
    <row r="21" ht="13.5" customHeight="1">
      <c r="A21" s="173"/>
      <c r="B21" s="174"/>
      <c r="C21" s="175"/>
      <c r="D21" s="176" t="s">
        <v>183</v>
      </c>
      <c r="E21" s="177"/>
      <c r="F21" s="163"/>
      <c r="G21" s="160" t="s">
        <v>174</v>
      </c>
      <c r="H21" s="163"/>
      <c r="I21" s="163"/>
      <c r="J21" s="106"/>
      <c r="K21" s="106"/>
      <c r="L21" s="106"/>
      <c r="M21" s="106"/>
      <c r="N21" s="106"/>
      <c r="O21" s="106"/>
    </row>
    <row r="22" ht="13.5" customHeight="1">
      <c r="A22" s="173"/>
      <c r="B22" s="174"/>
      <c r="C22" s="178"/>
      <c r="D22" s="176" t="s">
        <v>184</v>
      </c>
      <c r="E22" s="179"/>
      <c r="F22" s="163"/>
      <c r="G22" s="160"/>
      <c r="H22" s="160" t="s">
        <v>174</v>
      </c>
      <c r="I22" s="160"/>
      <c r="J22" s="106"/>
      <c r="K22" s="106"/>
      <c r="L22" s="106"/>
      <c r="M22" s="106"/>
      <c r="N22" s="106"/>
      <c r="O22" s="106"/>
    </row>
    <row r="23" ht="13.5" customHeight="1">
      <c r="A23" s="173"/>
      <c r="B23" s="174"/>
      <c r="C23" s="178"/>
      <c r="D23" s="176" t="s">
        <v>185</v>
      </c>
      <c r="E23" s="179"/>
      <c r="F23" s="163"/>
      <c r="G23" s="163"/>
      <c r="H23" s="163"/>
      <c r="I23" s="160" t="s">
        <v>174</v>
      </c>
      <c r="J23" s="106"/>
      <c r="K23" s="106"/>
      <c r="L23" s="106"/>
      <c r="M23" s="106"/>
      <c r="N23" s="106"/>
      <c r="O23" s="106"/>
    </row>
    <row r="24" ht="13.5" customHeight="1">
      <c r="A24" s="173"/>
      <c r="B24" s="174"/>
      <c r="C24" s="178"/>
      <c r="D24" s="176" t="s">
        <v>186</v>
      </c>
      <c r="E24" s="179"/>
      <c r="F24" s="160" t="s">
        <v>174</v>
      </c>
      <c r="G24" s="163"/>
      <c r="H24" s="163"/>
      <c r="I24" s="163"/>
      <c r="J24" s="106"/>
      <c r="K24" s="106"/>
      <c r="L24" s="106"/>
      <c r="M24" s="106"/>
      <c r="N24" s="106"/>
      <c r="O24" s="106"/>
    </row>
    <row r="25" ht="13.5" customHeight="1">
      <c r="A25" s="173"/>
      <c r="B25" s="174" t="s">
        <v>187</v>
      </c>
      <c r="C25" s="178"/>
      <c r="D25" s="180"/>
      <c r="E25" s="179"/>
      <c r="F25" s="163"/>
      <c r="G25" s="163"/>
      <c r="H25" s="163"/>
      <c r="I25" s="163"/>
      <c r="J25" s="106"/>
      <c r="K25" s="106"/>
      <c r="L25" s="106"/>
      <c r="M25" s="106"/>
      <c r="N25" s="106"/>
      <c r="O25" s="106"/>
    </row>
    <row r="26" ht="13.5" customHeight="1">
      <c r="A26" s="173"/>
      <c r="B26" s="174"/>
      <c r="C26" s="178"/>
      <c r="D26" s="180"/>
      <c r="E26" s="179"/>
      <c r="F26" s="160"/>
      <c r="G26" s="163"/>
      <c r="H26" s="163"/>
      <c r="I26" s="163"/>
      <c r="J26" s="106"/>
      <c r="K26" s="106"/>
      <c r="L26" s="106"/>
      <c r="M26" s="106"/>
      <c r="N26" s="106"/>
      <c r="O26" s="106"/>
    </row>
    <row r="27" ht="13.5" customHeight="1">
      <c r="A27" s="173"/>
      <c r="B27" s="181"/>
      <c r="C27" s="182"/>
      <c r="D27" s="183"/>
      <c r="E27" s="184"/>
      <c r="F27" s="185"/>
      <c r="G27" s="186"/>
      <c r="H27" s="186"/>
      <c r="I27" s="186"/>
      <c r="J27" s="106"/>
      <c r="K27" s="106"/>
      <c r="L27" s="106"/>
      <c r="M27" s="106"/>
      <c r="N27" s="106"/>
      <c r="O27" s="106"/>
    </row>
    <row r="28" ht="13.5" customHeight="1">
      <c r="A28" s="167" t="s">
        <v>188</v>
      </c>
      <c r="B28" s="187" t="s">
        <v>189</v>
      </c>
      <c r="C28" s="188"/>
      <c r="D28" s="189"/>
      <c r="E28" s="190"/>
      <c r="F28" s="191" t="s">
        <v>190</v>
      </c>
      <c r="G28" s="191" t="s">
        <v>64</v>
      </c>
      <c r="H28" s="191" t="s">
        <v>64</v>
      </c>
      <c r="I28" s="191" t="s">
        <v>64</v>
      </c>
      <c r="J28" s="106"/>
      <c r="K28" s="106"/>
      <c r="L28" s="106"/>
      <c r="M28" s="106"/>
      <c r="N28" s="106"/>
      <c r="O28" s="106"/>
    </row>
    <row r="29" ht="13.5" customHeight="1">
      <c r="A29" s="173"/>
      <c r="B29" s="192" t="s">
        <v>191</v>
      </c>
      <c r="C29" s="16"/>
      <c r="D29" s="17"/>
      <c r="E29" s="193"/>
      <c r="F29" s="194" t="s">
        <v>192</v>
      </c>
      <c r="G29" s="194" t="s">
        <v>192</v>
      </c>
      <c r="H29" s="194" t="s">
        <v>192</v>
      </c>
      <c r="I29" s="194" t="s">
        <v>192</v>
      </c>
      <c r="J29" s="106"/>
      <c r="K29" s="106"/>
      <c r="L29" s="106"/>
      <c r="M29" s="106"/>
      <c r="N29" s="106"/>
      <c r="O29" s="106"/>
    </row>
    <row r="30" ht="48.0" customHeight="1">
      <c r="A30" s="173"/>
      <c r="B30" s="195" t="s">
        <v>193</v>
      </c>
      <c r="C30" s="16"/>
      <c r="D30" s="17"/>
      <c r="E30" s="196"/>
      <c r="F30" s="197">
        <v>44021.0</v>
      </c>
      <c r="G30" s="197">
        <v>44021.0</v>
      </c>
      <c r="H30" s="197">
        <v>44021.0</v>
      </c>
      <c r="I30" s="197">
        <v>44021.0</v>
      </c>
      <c r="J30" s="106"/>
      <c r="K30" s="106"/>
      <c r="L30" s="106"/>
      <c r="M30" s="106"/>
      <c r="N30" s="106"/>
      <c r="O30" s="106"/>
    </row>
    <row r="31" ht="75.75" customHeight="1">
      <c r="A31" s="198"/>
      <c r="B31" s="199" t="s">
        <v>194</v>
      </c>
      <c r="C31" s="200"/>
      <c r="D31" s="201"/>
      <c r="E31" s="202"/>
      <c r="F31" s="203"/>
      <c r="G31" s="203"/>
      <c r="H31" s="203"/>
      <c r="I31" s="203"/>
      <c r="J31" s="106"/>
      <c r="K31" s="106"/>
      <c r="L31" s="106"/>
      <c r="M31" s="106"/>
      <c r="N31" s="106"/>
      <c r="O31" s="106"/>
    </row>
    <row r="32" ht="11.25" customHeight="1">
      <c r="A32" s="204"/>
      <c r="B32" s="142"/>
      <c r="C32" s="106"/>
      <c r="D32" s="107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</row>
    <row r="33" ht="13.5" customHeight="1">
      <c r="A33" s="106"/>
      <c r="B33" s="142"/>
      <c r="C33" s="106"/>
      <c r="D33" s="107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</row>
    <row r="34" ht="13.5" customHeight="1">
      <c r="A34" s="106"/>
      <c r="B34" s="142"/>
      <c r="C34" s="106"/>
      <c r="D34" s="107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</row>
    <row r="35" ht="13.5" customHeight="1">
      <c r="A35" s="106"/>
      <c r="B35" s="142"/>
      <c r="C35" s="106"/>
      <c r="D35" s="107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</row>
    <row r="36" ht="13.5" customHeight="1">
      <c r="A36" s="106"/>
      <c r="B36" s="142"/>
      <c r="C36" s="106"/>
      <c r="D36" s="107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</row>
    <row r="37" ht="13.5" customHeight="1">
      <c r="A37" s="106"/>
      <c r="B37" s="142"/>
      <c r="C37" s="106"/>
      <c r="D37" s="107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</row>
    <row r="38" ht="13.5" customHeight="1">
      <c r="A38" s="106"/>
      <c r="B38" s="142"/>
      <c r="C38" s="106"/>
      <c r="D38" s="107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</row>
    <row r="39" ht="13.5" customHeight="1">
      <c r="A39" s="106"/>
      <c r="B39" s="142"/>
      <c r="C39" s="106"/>
      <c r="D39" s="107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</row>
    <row r="40" ht="13.5" customHeight="1">
      <c r="A40" s="106"/>
      <c r="B40" s="142"/>
      <c r="C40" s="106"/>
      <c r="D40" s="107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</row>
    <row r="41" ht="13.5" customHeight="1">
      <c r="A41" s="106"/>
      <c r="B41" s="142"/>
      <c r="C41" s="106"/>
      <c r="D41" s="107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</row>
    <row r="42" ht="13.5" customHeight="1">
      <c r="A42" s="106"/>
      <c r="B42" s="142"/>
      <c r="C42" s="106"/>
      <c r="D42" s="107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</row>
    <row r="43" ht="13.5" customHeight="1">
      <c r="A43" s="106"/>
      <c r="B43" s="142"/>
      <c r="C43" s="106"/>
      <c r="D43" s="107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</row>
    <row r="44" ht="13.5" customHeight="1">
      <c r="A44" s="106"/>
      <c r="B44" s="142"/>
      <c r="C44" s="106"/>
      <c r="D44" s="107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</row>
    <row r="45" ht="13.5" customHeight="1">
      <c r="A45" s="106"/>
      <c r="B45" s="142"/>
      <c r="C45" s="106"/>
      <c r="D45" s="107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</row>
  </sheetData>
  <mergeCells count="28">
    <mergeCell ref="J4:R4"/>
    <mergeCell ref="C5:R5"/>
    <mergeCell ref="A2:B2"/>
    <mergeCell ref="C2:E2"/>
    <mergeCell ref="F2:I2"/>
    <mergeCell ref="J2:R2"/>
    <mergeCell ref="C3:E3"/>
    <mergeCell ref="F3:I3"/>
    <mergeCell ref="J3:R3"/>
    <mergeCell ref="F6:I6"/>
    <mergeCell ref="J6:L6"/>
    <mergeCell ref="M6:R6"/>
    <mergeCell ref="A7:B7"/>
    <mergeCell ref="C7:E7"/>
    <mergeCell ref="F7:I7"/>
    <mergeCell ref="M7:R7"/>
    <mergeCell ref="D18:E18"/>
    <mergeCell ref="B28:D28"/>
    <mergeCell ref="B29:D29"/>
    <mergeCell ref="B30:D30"/>
    <mergeCell ref="B31:D31"/>
    <mergeCell ref="A3:B3"/>
    <mergeCell ref="A4:B4"/>
    <mergeCell ref="C4:D4"/>
    <mergeCell ref="F4:I4"/>
    <mergeCell ref="A5:B5"/>
    <mergeCell ref="A6:B6"/>
    <mergeCell ref="C6:E6"/>
  </mergeCells>
  <dataValidations>
    <dataValidation type="list" allowBlank="1" showInputMessage="1" showErrorMessage="1" prompt=" - " sqref="F10:I27">
      <formula1>"O"</formula1>
    </dataValidation>
    <dataValidation type="list" allowBlank="1" showInputMessage="1" showErrorMessage="1" prompt=" - " sqref="F28:I28">
      <formula1>"N,A,B"</formula1>
    </dataValidation>
    <dataValidation type="list" allowBlank="1" showInputMessage="1" showErrorMessage="1" prompt=" - " sqref="F29:I29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11.25"/>
    <col customWidth="1" min="7" max="7" width="16.0"/>
    <col customWidth="1" min="8" max="8" width="14.25"/>
    <col customWidth="1" min="9" max="9" width="11.75"/>
    <col customWidth="1" min="10" max="10" width="16.88"/>
    <col customWidth="1" min="11" max="11" width="6.5"/>
    <col customWidth="1" min="12" max="12" width="5.75"/>
    <col customWidth="1" min="13" max="14" width="5.13"/>
    <col customWidth="1" min="15" max="15" width="6.63"/>
    <col customWidth="1" min="16" max="16" width="4.75"/>
    <col customWidth="1" min="17" max="17" width="5.88"/>
    <col customWidth="1" min="18" max="18" width="5.5"/>
    <col customWidth="1" min="19" max="19" width="5.25"/>
    <col customWidth="1" min="20" max="20" width="6.38"/>
    <col customWidth="1" min="21" max="21" width="2.88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FunctionList!E12</f>
        <v>Function2</v>
      </c>
      <c r="D2" s="112"/>
      <c r="E2" s="206"/>
      <c r="F2" s="207" t="str">
        <f>FunctionList!D12</f>
        <v>checkchangePasswordUser</v>
      </c>
      <c r="G2" s="111"/>
      <c r="H2" s="111"/>
      <c r="I2" s="111"/>
      <c r="J2" s="111"/>
      <c r="K2" s="112"/>
      <c r="L2" s="110" t="str">
        <f>FunctionList!D12</f>
        <v>checkchangePasswordUser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156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126">
        <f>67-26+1</f>
        <v>42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-0.8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195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COUNTIF(F35:HQ35,"P")</f>
        <v>5</v>
      </c>
      <c r="B7" s="136"/>
      <c r="C7" s="137">
        <f>COUNTIF(F35:HQ35,"F")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COUNTIF(E34:HQ34,"N")</f>
        <v>1</v>
      </c>
      <c r="M7" s="139">
        <f>COUNTIF(E34:HQ34,"A")</f>
        <v>4</v>
      </c>
      <c r="N7" s="139">
        <f>COUNTIF(E34:HQ34,"B")</f>
        <v>0</v>
      </c>
      <c r="O7" s="137">
        <f>COUNTA(E9:HT9)</f>
        <v>5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148"/>
      <c r="L9" s="118"/>
      <c r="M9" s="106"/>
      <c r="N9" s="106"/>
      <c r="O9" s="106"/>
      <c r="P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06"/>
      <c r="L10" s="106"/>
      <c r="M10" s="106"/>
      <c r="N10" s="106"/>
      <c r="O10" s="106"/>
      <c r="P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06"/>
      <c r="L11" s="118"/>
      <c r="M11" s="106"/>
      <c r="N11" s="106"/>
      <c r="O11" s="106"/>
      <c r="P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06"/>
      <c r="L12" s="106"/>
      <c r="M12" s="106"/>
      <c r="N12" s="106"/>
      <c r="O12" s="106"/>
      <c r="P12" s="106"/>
    </row>
    <row r="13" ht="13.5" customHeight="1">
      <c r="A13" s="156"/>
      <c r="B13" s="161" t="s">
        <v>175</v>
      </c>
      <c r="C13" s="158"/>
      <c r="D13" s="159"/>
      <c r="E13" s="162"/>
      <c r="F13" s="163"/>
      <c r="G13" s="163"/>
      <c r="H13" s="163"/>
      <c r="I13" s="163"/>
      <c r="J13" s="160"/>
      <c r="K13" s="106"/>
      <c r="L13" s="106"/>
      <c r="M13" s="106"/>
      <c r="N13" s="106"/>
      <c r="O13" s="106"/>
      <c r="P13" s="106"/>
    </row>
    <row r="14" ht="13.5" customHeight="1">
      <c r="A14" s="156"/>
      <c r="B14" s="157"/>
      <c r="C14" s="158"/>
      <c r="D14" s="164" t="s">
        <v>198</v>
      </c>
      <c r="E14" s="162"/>
      <c r="F14" s="160" t="s">
        <v>174</v>
      </c>
      <c r="G14" s="160"/>
      <c r="H14" s="160" t="s">
        <v>174</v>
      </c>
      <c r="I14" s="163"/>
      <c r="J14" s="163"/>
      <c r="K14" s="106"/>
      <c r="L14" s="106"/>
      <c r="M14" s="106"/>
      <c r="N14" s="106"/>
      <c r="O14" s="106"/>
      <c r="P14" s="106"/>
    </row>
    <row r="15" ht="13.5" customHeight="1">
      <c r="A15" s="156"/>
      <c r="B15" s="157"/>
      <c r="C15" s="158"/>
      <c r="D15" s="159" t="s">
        <v>199</v>
      </c>
      <c r="E15" s="162"/>
      <c r="F15" s="163"/>
      <c r="G15" s="160" t="s">
        <v>174</v>
      </c>
      <c r="H15" s="163"/>
      <c r="I15" s="163"/>
      <c r="J15" s="163"/>
      <c r="K15" s="106"/>
      <c r="L15" s="106"/>
      <c r="M15" s="106"/>
      <c r="N15" s="106"/>
      <c r="O15" s="106"/>
      <c r="P15" s="106"/>
    </row>
    <row r="16" ht="13.5" customHeight="1">
      <c r="A16" s="156"/>
      <c r="B16" s="157"/>
      <c r="C16" s="158"/>
      <c r="D16" s="164" t="s">
        <v>200</v>
      </c>
      <c r="E16" s="162"/>
      <c r="F16" s="163"/>
      <c r="G16" s="163"/>
      <c r="H16" s="160"/>
      <c r="I16" s="160" t="s">
        <v>174</v>
      </c>
      <c r="J16" s="160" t="s">
        <v>174</v>
      </c>
      <c r="K16" s="220"/>
      <c r="L16" s="106"/>
      <c r="M16" s="106"/>
      <c r="N16" s="106"/>
      <c r="O16" s="106"/>
      <c r="P16" s="106"/>
    </row>
    <row r="17" ht="13.5" customHeight="1">
      <c r="A17" s="156"/>
      <c r="B17" s="161" t="s">
        <v>201</v>
      </c>
      <c r="C17" s="158"/>
      <c r="D17" s="159"/>
      <c r="E17" s="162"/>
      <c r="F17" s="163"/>
      <c r="G17" s="163"/>
      <c r="H17" s="163"/>
      <c r="I17" s="163"/>
      <c r="J17" s="163"/>
      <c r="K17" s="220"/>
      <c r="L17" s="106"/>
      <c r="M17" s="106"/>
      <c r="N17" s="106"/>
      <c r="O17" s="106"/>
      <c r="P17" s="106"/>
    </row>
    <row r="18" ht="13.5" customHeight="1">
      <c r="A18" s="156"/>
      <c r="B18" s="157"/>
      <c r="C18" s="158"/>
      <c r="D18" s="166" t="s">
        <v>202</v>
      </c>
      <c r="F18" s="160" t="s">
        <v>174</v>
      </c>
      <c r="G18" s="160" t="s">
        <v>174</v>
      </c>
      <c r="H18" s="160"/>
      <c r="I18" s="160" t="s">
        <v>174</v>
      </c>
      <c r="J18" s="160" t="s">
        <v>174</v>
      </c>
      <c r="K18" s="106"/>
      <c r="L18" s="106"/>
      <c r="M18" s="106"/>
      <c r="N18" s="106"/>
      <c r="O18" s="106"/>
      <c r="P18" s="106"/>
    </row>
    <row r="19" ht="13.5" customHeight="1">
      <c r="A19" s="156"/>
      <c r="B19" s="157"/>
      <c r="C19" s="158"/>
      <c r="D19" s="164" t="s">
        <v>203</v>
      </c>
      <c r="E19" s="162"/>
      <c r="F19" s="163"/>
      <c r="G19" s="163"/>
      <c r="H19" s="163"/>
      <c r="I19" s="163"/>
      <c r="J19" s="160"/>
      <c r="K19" s="106"/>
      <c r="L19" s="106"/>
      <c r="M19" s="106"/>
      <c r="N19" s="106"/>
      <c r="O19" s="106"/>
      <c r="P19" s="106"/>
    </row>
    <row r="20" ht="13.5" customHeight="1">
      <c r="A20" s="156"/>
      <c r="B20" s="157"/>
      <c r="C20" s="158"/>
      <c r="D20" s="164" t="s">
        <v>199</v>
      </c>
      <c r="E20" s="162"/>
      <c r="F20" s="163"/>
      <c r="G20" s="160"/>
      <c r="H20" s="160" t="s">
        <v>174</v>
      </c>
      <c r="I20" s="163"/>
      <c r="J20" s="163"/>
      <c r="K20" s="106"/>
      <c r="L20" s="106"/>
      <c r="M20" s="106"/>
      <c r="N20" s="106"/>
      <c r="O20" s="106"/>
      <c r="P20" s="106"/>
    </row>
    <row r="21" ht="13.5" customHeight="1">
      <c r="A21" s="156"/>
      <c r="B21" s="161" t="s">
        <v>204</v>
      </c>
      <c r="C21" s="158"/>
      <c r="D21" s="159"/>
      <c r="E21" s="162"/>
      <c r="F21" s="163"/>
      <c r="G21" s="163"/>
      <c r="H21" s="163"/>
      <c r="I21" s="163"/>
      <c r="J21" s="163"/>
      <c r="K21" s="106"/>
      <c r="L21" s="106"/>
      <c r="M21" s="106"/>
      <c r="N21" s="106"/>
      <c r="O21" s="106"/>
      <c r="P21" s="106"/>
    </row>
    <row r="22" ht="13.5" customHeight="1">
      <c r="A22" s="156"/>
      <c r="B22" s="157"/>
      <c r="C22" s="158"/>
      <c r="D22" s="164" t="s">
        <v>202</v>
      </c>
      <c r="E22" s="162"/>
      <c r="F22" s="160" t="s">
        <v>174</v>
      </c>
      <c r="G22" s="160" t="s">
        <v>174</v>
      </c>
      <c r="H22" s="160"/>
      <c r="I22" s="160"/>
      <c r="J22" s="160" t="s">
        <v>174</v>
      </c>
      <c r="K22" s="106"/>
      <c r="L22" s="106"/>
      <c r="M22" s="106"/>
      <c r="N22" s="106"/>
      <c r="O22" s="106"/>
      <c r="P22" s="106"/>
    </row>
    <row r="23" ht="13.5" customHeight="1">
      <c r="A23" s="156"/>
      <c r="B23" s="157"/>
      <c r="C23" s="158"/>
      <c r="D23" s="164" t="s">
        <v>205</v>
      </c>
      <c r="E23" s="162"/>
      <c r="F23" s="163"/>
      <c r="G23" s="160"/>
      <c r="H23" s="160"/>
      <c r="I23" s="160" t="s">
        <v>174</v>
      </c>
      <c r="J23" s="163"/>
      <c r="K23" s="106"/>
      <c r="L23" s="106"/>
      <c r="M23" s="106"/>
      <c r="N23" s="106"/>
      <c r="O23" s="106"/>
      <c r="P23" s="106"/>
    </row>
    <row r="24" ht="13.5" customHeight="1">
      <c r="A24" s="156"/>
      <c r="B24" s="157"/>
      <c r="C24" s="158"/>
      <c r="D24" s="164" t="s">
        <v>199</v>
      </c>
      <c r="E24" s="162"/>
      <c r="F24" s="163"/>
      <c r="G24" s="160"/>
      <c r="H24" s="160" t="s">
        <v>174</v>
      </c>
      <c r="I24" s="163"/>
      <c r="J24" s="163"/>
      <c r="K24" s="106"/>
      <c r="L24" s="106"/>
      <c r="M24" s="106"/>
      <c r="N24" s="106"/>
      <c r="O24" s="106"/>
      <c r="P24" s="106"/>
    </row>
    <row r="25" ht="13.5" customHeight="1">
      <c r="A25" s="167" t="s">
        <v>181</v>
      </c>
      <c r="B25" s="168" t="s">
        <v>182</v>
      </c>
      <c r="C25" s="169"/>
      <c r="D25" s="170"/>
      <c r="E25" s="171"/>
      <c r="F25" s="172"/>
      <c r="G25" s="172"/>
      <c r="H25" s="172"/>
      <c r="I25" s="172"/>
      <c r="J25" s="172"/>
      <c r="K25" s="106"/>
      <c r="L25" s="106"/>
      <c r="M25" s="106"/>
      <c r="N25" s="106"/>
      <c r="O25" s="106"/>
      <c r="P25" s="106"/>
    </row>
    <row r="26" ht="13.5" customHeight="1">
      <c r="A26" s="173"/>
      <c r="B26" s="174"/>
      <c r="C26" s="175"/>
      <c r="D26" s="176" t="s">
        <v>206</v>
      </c>
      <c r="E26" s="177"/>
      <c r="F26" s="160"/>
      <c r="G26" s="160" t="s">
        <v>174</v>
      </c>
      <c r="H26" s="163"/>
      <c r="I26" s="163"/>
      <c r="J26" s="163"/>
      <c r="K26" s="106"/>
      <c r="L26" s="106"/>
      <c r="M26" s="106"/>
      <c r="N26" s="106"/>
      <c r="O26" s="106"/>
      <c r="P26" s="106"/>
    </row>
    <row r="27" ht="13.5" customHeight="1">
      <c r="A27" s="173"/>
      <c r="B27" s="174"/>
      <c r="C27" s="221"/>
      <c r="D27" s="176" t="s">
        <v>207</v>
      </c>
      <c r="E27" s="179"/>
      <c r="F27" s="163"/>
      <c r="G27" s="160"/>
      <c r="H27" s="160" t="s">
        <v>174</v>
      </c>
      <c r="I27" s="160"/>
      <c r="J27" s="160"/>
      <c r="K27" s="106"/>
      <c r="L27" s="106"/>
      <c r="M27" s="106"/>
      <c r="N27" s="106"/>
      <c r="O27" s="106"/>
      <c r="P27" s="106"/>
    </row>
    <row r="28" ht="13.5" customHeight="1">
      <c r="A28" s="173"/>
      <c r="B28" s="174"/>
      <c r="C28" s="221"/>
      <c r="D28" s="176" t="s">
        <v>185</v>
      </c>
      <c r="E28" s="179"/>
      <c r="F28" s="163"/>
      <c r="G28" s="163"/>
      <c r="H28" s="163"/>
      <c r="I28" s="160" t="s">
        <v>174</v>
      </c>
      <c r="J28" s="163"/>
      <c r="K28" s="106"/>
      <c r="L28" s="106"/>
      <c r="M28" s="106"/>
      <c r="N28" s="106"/>
      <c r="O28" s="106"/>
      <c r="P28" s="106"/>
    </row>
    <row r="29" ht="13.5" customHeight="1">
      <c r="A29" s="173"/>
      <c r="B29" s="174"/>
      <c r="C29" s="221"/>
      <c r="D29" s="176" t="s">
        <v>183</v>
      </c>
      <c r="E29" s="179"/>
      <c r="F29" s="163"/>
      <c r="G29" s="163"/>
      <c r="H29" s="163"/>
      <c r="I29" s="163"/>
      <c r="J29" s="160" t="s">
        <v>174</v>
      </c>
      <c r="K29" s="106"/>
      <c r="L29" s="106"/>
      <c r="M29" s="106"/>
      <c r="N29" s="106"/>
      <c r="O29" s="106"/>
      <c r="P29" s="106"/>
    </row>
    <row r="30" ht="13.5" customHeight="1">
      <c r="A30" s="173"/>
      <c r="B30" s="174"/>
      <c r="C30" s="221"/>
      <c r="D30" s="176" t="s">
        <v>208</v>
      </c>
      <c r="E30" s="179"/>
      <c r="F30" s="160" t="s">
        <v>174</v>
      </c>
      <c r="G30" s="163"/>
      <c r="H30" s="163"/>
      <c r="I30" s="163"/>
      <c r="J30" s="163"/>
      <c r="K30" s="106"/>
      <c r="L30" s="106"/>
      <c r="M30" s="106"/>
      <c r="N30" s="106"/>
      <c r="O30" s="106"/>
      <c r="P30" s="106"/>
    </row>
    <row r="31" ht="13.5" customHeight="1">
      <c r="A31" s="173"/>
      <c r="B31" s="174" t="s">
        <v>209</v>
      </c>
      <c r="C31" s="221"/>
      <c r="D31" s="180"/>
      <c r="E31" s="179"/>
      <c r="F31" s="163"/>
      <c r="G31" s="163"/>
      <c r="H31" s="163"/>
      <c r="I31" s="163"/>
      <c r="J31" s="163"/>
      <c r="K31" s="106"/>
      <c r="L31" s="106"/>
      <c r="M31" s="106"/>
      <c r="N31" s="106"/>
      <c r="O31" s="106"/>
      <c r="P31" s="106"/>
    </row>
    <row r="32" ht="13.5" customHeight="1">
      <c r="A32" s="173"/>
      <c r="B32" s="174"/>
      <c r="C32" s="221"/>
      <c r="D32" s="180"/>
      <c r="E32" s="179"/>
      <c r="F32" s="163"/>
      <c r="G32" s="163"/>
      <c r="H32" s="163"/>
      <c r="I32" s="163"/>
      <c r="J32" s="163"/>
      <c r="K32" s="106"/>
      <c r="L32" s="106"/>
      <c r="M32" s="106"/>
      <c r="N32" s="106"/>
      <c r="O32" s="106"/>
      <c r="P32" s="106"/>
    </row>
    <row r="33" ht="13.5" customHeight="1">
      <c r="A33" s="173"/>
      <c r="B33" s="174" t="s">
        <v>187</v>
      </c>
      <c r="C33" s="221"/>
      <c r="D33" s="180"/>
      <c r="E33" s="179"/>
      <c r="F33" s="163"/>
      <c r="G33" s="163"/>
      <c r="H33" s="163"/>
      <c r="I33" s="163"/>
      <c r="J33" s="163"/>
      <c r="K33" s="106"/>
      <c r="L33" s="106"/>
      <c r="M33" s="106"/>
      <c r="N33" s="106"/>
      <c r="O33" s="106"/>
      <c r="P33" s="106"/>
    </row>
    <row r="34" ht="13.5" customHeight="1">
      <c r="A34" s="167" t="s">
        <v>188</v>
      </c>
      <c r="B34" s="187" t="s">
        <v>189</v>
      </c>
      <c r="C34" s="188"/>
      <c r="D34" s="189"/>
      <c r="E34" s="190"/>
      <c r="F34" s="222" t="s">
        <v>190</v>
      </c>
      <c r="G34" s="223" t="s">
        <v>64</v>
      </c>
      <c r="H34" s="223" t="s">
        <v>64</v>
      </c>
      <c r="I34" s="223" t="s">
        <v>64</v>
      </c>
      <c r="J34" s="223" t="s">
        <v>64</v>
      </c>
      <c r="K34" s="106"/>
      <c r="L34" s="106"/>
      <c r="M34" s="106"/>
      <c r="N34" s="106"/>
      <c r="O34" s="106"/>
      <c r="P34" s="106"/>
    </row>
    <row r="35" ht="13.5" customHeight="1">
      <c r="A35" s="173"/>
      <c r="B35" s="192" t="s">
        <v>191</v>
      </c>
      <c r="C35" s="16"/>
      <c r="D35" s="17"/>
      <c r="E35" s="193"/>
      <c r="F35" s="224" t="s">
        <v>192</v>
      </c>
      <c r="G35" s="224" t="s">
        <v>192</v>
      </c>
      <c r="H35" s="224" t="s">
        <v>192</v>
      </c>
      <c r="I35" s="224" t="s">
        <v>192</v>
      </c>
      <c r="J35" s="224" t="s">
        <v>192</v>
      </c>
      <c r="K35" s="106"/>
      <c r="L35" s="106"/>
      <c r="M35" s="106"/>
      <c r="N35" s="106"/>
      <c r="O35" s="106"/>
      <c r="P35" s="106"/>
    </row>
    <row r="36" ht="13.5" customHeight="1">
      <c r="A36" s="173"/>
      <c r="B36" s="195" t="s">
        <v>193</v>
      </c>
      <c r="C36" s="16"/>
      <c r="D36" s="17"/>
      <c r="E36" s="196"/>
      <c r="F36" s="197">
        <v>44021.0</v>
      </c>
      <c r="G36" s="197">
        <v>44021.0</v>
      </c>
      <c r="H36" s="197">
        <v>44021.0</v>
      </c>
      <c r="I36" s="197">
        <v>44021.0</v>
      </c>
      <c r="J36" s="197">
        <v>44021.0</v>
      </c>
      <c r="K36" s="106"/>
      <c r="L36" s="106"/>
      <c r="M36" s="106"/>
      <c r="N36" s="106"/>
      <c r="O36" s="106"/>
      <c r="P36" s="106"/>
    </row>
    <row r="37" ht="75.75" customHeight="1">
      <c r="A37" s="198"/>
      <c r="B37" s="199" t="s">
        <v>194</v>
      </c>
      <c r="C37" s="200"/>
      <c r="D37" s="201"/>
      <c r="E37" s="202"/>
      <c r="F37" s="203"/>
      <c r="G37" s="203"/>
      <c r="H37" s="203"/>
      <c r="I37" s="203"/>
      <c r="J37" s="203"/>
      <c r="K37" s="106"/>
      <c r="L37" s="106"/>
      <c r="M37" s="106"/>
      <c r="N37" s="106"/>
      <c r="O37" s="106"/>
      <c r="P37" s="106"/>
    </row>
    <row r="38" ht="11.25" customHeight="1">
      <c r="A38" s="142"/>
      <c r="B38" s="106"/>
      <c r="C38" s="107"/>
      <c r="D38" s="106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ht="13.5" customHeight="1">
      <c r="A39" s="106"/>
      <c r="B39" s="142"/>
      <c r="C39" s="106"/>
      <c r="D39" s="107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ht="13.5" customHeight="1">
      <c r="A40" s="106"/>
      <c r="B40" s="142"/>
      <c r="C40" s="106"/>
      <c r="D40" s="107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ht="13.5" customHeight="1">
      <c r="A41" s="106"/>
      <c r="B41" s="142"/>
      <c r="C41" s="106"/>
      <c r="D41" s="107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ht="13.5" customHeight="1">
      <c r="A42" s="106"/>
      <c r="B42" s="142"/>
      <c r="C42" s="106"/>
      <c r="D42" s="107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ht="13.5" customHeight="1">
      <c r="A43" s="106"/>
      <c r="B43" s="142"/>
      <c r="C43" s="106"/>
      <c r="D43" s="107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ht="13.5" customHeight="1">
      <c r="A44" s="106"/>
      <c r="B44" s="142"/>
      <c r="C44" s="106"/>
      <c r="D44" s="107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ht="13.5" customHeight="1">
      <c r="A45" s="106"/>
      <c r="B45" s="142"/>
      <c r="C45" s="106"/>
      <c r="D45" s="107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ht="13.5" customHeight="1">
      <c r="A993" s="106"/>
      <c r="B993" s="142"/>
      <c r="C993" s="106"/>
      <c r="D993" s="107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ht="13.5" customHeight="1">
      <c r="A994" s="106"/>
      <c r="B994" s="142"/>
      <c r="C994" s="106"/>
      <c r="D994" s="107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ht="13.5" customHeight="1">
      <c r="A995" s="106"/>
      <c r="B995" s="142"/>
      <c r="C995" s="106"/>
      <c r="D995" s="107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</sheetData>
  <mergeCells count="28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8:E18"/>
    <mergeCell ref="B34:D34"/>
    <mergeCell ref="B35:D35"/>
    <mergeCell ref="B36:D36"/>
    <mergeCell ref="B37:D37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J33">
      <formula1>"O"</formula1>
    </dataValidation>
    <dataValidation type="list" allowBlank="1" showInputMessage="1" showErrorMessage="1" prompt=" - " sqref="F34:J34">
      <formula1>"N,A,B"</formula1>
    </dataValidation>
    <dataValidation type="list" allowBlank="1" showInputMessage="1" showErrorMessage="1" prompt=" - " sqref="F35:J35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6.13"/>
    <col customWidth="1" min="7" max="7" width="8.75"/>
    <col customWidth="1" min="8" max="8" width="7.13"/>
    <col customWidth="1" min="9" max="9" width="8.0"/>
    <col customWidth="1" min="10" max="10" width="7.75"/>
    <col customWidth="1" min="11" max="11" width="6.5"/>
    <col customWidth="1" min="12" max="12" width="5.75"/>
    <col customWidth="1" min="13" max="14" width="5.13"/>
    <col customWidth="1" min="15" max="15" width="6.63"/>
    <col customWidth="1" min="16" max="16" width="4.75"/>
    <col customWidth="1" min="17" max="17" width="5.88"/>
    <col customWidth="1" min="18" max="18" width="5.5"/>
    <col customWidth="1" min="19" max="19" width="5.25"/>
    <col customWidth="1" min="20" max="20" width="6.38"/>
    <col customWidth="1" min="21" max="21" width="2.88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FunctionList!E20</f>
        <v>Function10</v>
      </c>
      <c r="D2" s="112"/>
      <c r="E2" s="206"/>
      <c r="F2" s="207" t="str">
        <f>FunctionList!D20</f>
        <v>acceptRequest</v>
      </c>
      <c r="G2" s="111"/>
      <c r="H2" s="111"/>
      <c r="I2" s="111"/>
      <c r="J2" s="111"/>
      <c r="K2" s="112"/>
      <c r="L2" s="110" t="str">
        <f>FunctionList!D20</f>
        <v>acceptRequest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156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225">
        <v>66.0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0.6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210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COUNTIF(F32:HQ32,"P")</f>
        <v>6</v>
      </c>
      <c r="B7" s="136"/>
      <c r="C7" s="137">
        <f>COUNTIF(F32:HQ32,"F")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COUNTIF(E31:HQ31,"N")</f>
        <v>1</v>
      </c>
      <c r="M7" s="139">
        <f>COUNTIF(E31:HQ31,"A")</f>
        <v>5</v>
      </c>
      <c r="N7" s="139">
        <f>COUNTIF(E31:HQ31,"B")</f>
        <v>0</v>
      </c>
      <c r="O7" s="137">
        <f>COUNTA(E9:HT9)</f>
        <v>6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226" t="s">
        <v>211</v>
      </c>
      <c r="L9" s="106"/>
      <c r="M9" s="106"/>
      <c r="N9" s="106"/>
      <c r="O9" s="106"/>
      <c r="P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06"/>
      <c r="M10" s="106"/>
      <c r="N10" s="106"/>
      <c r="O10" s="106"/>
      <c r="P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06"/>
      <c r="M11" s="106"/>
      <c r="N11" s="106"/>
      <c r="O11" s="106"/>
      <c r="P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06"/>
      <c r="M12" s="106"/>
      <c r="N12" s="106"/>
      <c r="O12" s="106"/>
      <c r="P12" s="106"/>
    </row>
    <row r="13" ht="13.5" customHeight="1">
      <c r="A13" s="156"/>
      <c r="B13" s="161" t="s">
        <v>212</v>
      </c>
      <c r="C13" s="158"/>
      <c r="D13" s="159"/>
      <c r="E13" s="162"/>
      <c r="F13" s="163"/>
      <c r="G13" s="163"/>
      <c r="H13" s="163"/>
      <c r="I13" s="163"/>
      <c r="J13" s="163"/>
      <c r="K13" s="163"/>
      <c r="L13" s="106"/>
      <c r="M13" s="106"/>
      <c r="N13" s="106"/>
      <c r="O13" s="106"/>
      <c r="P13" s="106"/>
    </row>
    <row r="14" ht="13.5" customHeight="1">
      <c r="A14" s="156"/>
      <c r="B14" s="157"/>
      <c r="C14" s="158"/>
      <c r="D14" s="166" t="s">
        <v>213</v>
      </c>
      <c r="F14" s="160"/>
      <c r="G14" s="160" t="s">
        <v>174</v>
      </c>
      <c r="H14" s="160"/>
      <c r="I14" s="160" t="s">
        <v>174</v>
      </c>
      <c r="J14" s="163"/>
      <c r="K14" s="163"/>
      <c r="L14" s="106"/>
      <c r="M14" s="106"/>
      <c r="N14" s="106"/>
      <c r="O14" s="106"/>
      <c r="P14" s="106"/>
    </row>
    <row r="15" ht="13.5" customHeight="1">
      <c r="A15" s="156"/>
      <c r="B15" s="157"/>
      <c r="C15" s="158"/>
      <c r="D15" s="164">
        <v>1.0</v>
      </c>
      <c r="E15" s="162"/>
      <c r="F15" s="160" t="s">
        <v>174</v>
      </c>
      <c r="G15" s="163"/>
      <c r="H15" s="160" t="s">
        <v>174</v>
      </c>
      <c r="I15" s="160" t="s">
        <v>174</v>
      </c>
      <c r="J15" s="160" t="s">
        <v>174</v>
      </c>
      <c r="K15" s="160"/>
      <c r="L15" s="106"/>
      <c r="M15" s="106"/>
      <c r="N15" s="106"/>
      <c r="O15" s="106"/>
      <c r="P15" s="106"/>
    </row>
    <row r="16" ht="13.5" customHeight="1">
      <c r="A16" s="156"/>
      <c r="B16" s="157"/>
      <c r="C16" s="158"/>
      <c r="D16" s="164">
        <v>123456.0</v>
      </c>
      <c r="E16" s="162"/>
      <c r="F16" s="163"/>
      <c r="G16" s="160"/>
      <c r="H16" s="160"/>
      <c r="I16" s="163"/>
      <c r="J16" s="163"/>
      <c r="K16" s="160" t="s">
        <v>174</v>
      </c>
      <c r="L16" s="106"/>
      <c r="M16" s="106"/>
      <c r="N16" s="106"/>
      <c r="O16" s="106"/>
      <c r="P16" s="106"/>
    </row>
    <row r="17" ht="13.5" customHeight="1">
      <c r="A17" s="156"/>
      <c r="B17" s="161" t="s">
        <v>214</v>
      </c>
      <c r="C17" s="158"/>
      <c r="D17" s="159"/>
      <c r="E17" s="162"/>
      <c r="F17" s="163"/>
      <c r="G17" s="163"/>
      <c r="H17" s="163"/>
      <c r="I17" s="163"/>
      <c r="J17" s="163"/>
      <c r="K17" s="160"/>
      <c r="L17" s="106"/>
      <c r="M17" s="106"/>
      <c r="N17" s="106"/>
      <c r="O17" s="106"/>
      <c r="P17" s="106"/>
    </row>
    <row r="18" ht="13.5" customHeight="1">
      <c r="A18" s="156"/>
      <c r="B18" s="157"/>
      <c r="C18" s="158"/>
      <c r="D18" s="164" t="s">
        <v>198</v>
      </c>
      <c r="E18" s="162"/>
      <c r="F18" s="160" t="s">
        <v>174</v>
      </c>
      <c r="G18" s="160" t="s">
        <v>174</v>
      </c>
      <c r="H18" s="160"/>
      <c r="I18" s="160"/>
      <c r="J18" s="160"/>
      <c r="K18" s="160" t="s">
        <v>174</v>
      </c>
      <c r="L18" s="106"/>
      <c r="M18" s="106"/>
      <c r="N18" s="106"/>
      <c r="O18" s="106"/>
      <c r="P18" s="106"/>
    </row>
    <row r="19" ht="13.5" customHeight="1">
      <c r="A19" s="156"/>
      <c r="B19" s="157"/>
      <c r="C19" s="158"/>
      <c r="D19" s="164" t="s">
        <v>215</v>
      </c>
      <c r="E19" s="162"/>
      <c r="F19" s="163"/>
      <c r="G19" s="160"/>
      <c r="H19" s="160"/>
      <c r="I19" s="160" t="s">
        <v>174</v>
      </c>
      <c r="J19" s="163"/>
      <c r="K19" s="163"/>
      <c r="L19" s="106"/>
      <c r="M19" s="106"/>
      <c r="N19" s="106"/>
      <c r="O19" s="106"/>
      <c r="P19" s="106"/>
    </row>
    <row r="20" ht="13.5" customHeight="1">
      <c r="A20" s="156"/>
      <c r="B20" s="157"/>
      <c r="C20" s="158"/>
      <c r="D20" s="164" t="s">
        <v>216</v>
      </c>
      <c r="E20" s="162"/>
      <c r="F20" s="163"/>
      <c r="G20" s="160"/>
      <c r="H20" s="160"/>
      <c r="I20" s="163"/>
      <c r="J20" s="160" t="s">
        <v>174</v>
      </c>
      <c r="K20" s="160"/>
      <c r="L20" s="106"/>
      <c r="M20" s="106"/>
      <c r="N20" s="106"/>
      <c r="O20" s="106"/>
      <c r="P20" s="106"/>
    </row>
    <row r="21" ht="13.5" customHeight="1">
      <c r="A21" s="156"/>
      <c r="B21" s="157"/>
      <c r="C21" s="158"/>
      <c r="D21" s="164" t="s">
        <v>199</v>
      </c>
      <c r="E21" s="162"/>
      <c r="F21" s="163"/>
      <c r="G21" s="160"/>
      <c r="H21" s="160" t="s">
        <v>174</v>
      </c>
      <c r="I21" s="163"/>
      <c r="J21" s="163"/>
      <c r="K21" s="163"/>
      <c r="L21" s="106"/>
      <c r="M21" s="106"/>
      <c r="N21" s="106"/>
      <c r="O21" s="106"/>
      <c r="P21" s="106"/>
    </row>
    <row r="22" ht="13.5" customHeight="1">
      <c r="A22" s="167" t="s">
        <v>181</v>
      </c>
      <c r="B22" s="168" t="s">
        <v>217</v>
      </c>
      <c r="C22" s="169"/>
      <c r="D22" s="170"/>
      <c r="E22" s="171"/>
      <c r="F22" s="172"/>
      <c r="G22" s="172"/>
      <c r="H22" s="172"/>
      <c r="I22" s="172"/>
      <c r="J22" s="172"/>
      <c r="K22" s="172"/>
      <c r="L22" s="106"/>
      <c r="M22" s="106"/>
      <c r="N22" s="106"/>
      <c r="O22" s="106"/>
      <c r="P22" s="106"/>
    </row>
    <row r="23" ht="13.5" customHeight="1">
      <c r="A23" s="173"/>
      <c r="B23" s="174"/>
      <c r="C23" s="175"/>
      <c r="D23" s="176" t="s">
        <v>218</v>
      </c>
      <c r="E23" s="177"/>
      <c r="F23" s="160"/>
      <c r="G23" s="160" t="s">
        <v>174</v>
      </c>
      <c r="H23" s="163"/>
      <c r="I23" s="163"/>
      <c r="J23" s="163"/>
      <c r="K23" s="163"/>
      <c r="L23" s="106"/>
      <c r="M23" s="106"/>
      <c r="N23" s="106"/>
      <c r="O23" s="106"/>
      <c r="P23" s="106"/>
    </row>
    <row r="24" ht="13.5" customHeight="1">
      <c r="A24" s="173"/>
      <c r="B24" s="174"/>
      <c r="C24" s="221"/>
      <c r="D24" s="176" t="s">
        <v>206</v>
      </c>
      <c r="E24" s="179"/>
      <c r="F24" s="163"/>
      <c r="G24" s="160"/>
      <c r="H24" s="160" t="s">
        <v>174</v>
      </c>
      <c r="I24" s="160"/>
      <c r="J24" s="160"/>
      <c r="K24" s="160"/>
      <c r="L24" s="106"/>
      <c r="M24" s="106"/>
      <c r="N24" s="106"/>
      <c r="O24" s="106"/>
      <c r="P24" s="106"/>
    </row>
    <row r="25" ht="13.5" customHeight="1">
      <c r="A25" s="173"/>
      <c r="B25" s="174"/>
      <c r="C25" s="221"/>
      <c r="D25" s="176" t="s">
        <v>183</v>
      </c>
      <c r="E25" s="179"/>
      <c r="F25" s="163"/>
      <c r="G25" s="163"/>
      <c r="H25" s="163"/>
      <c r="I25" s="160" t="s">
        <v>174</v>
      </c>
      <c r="J25" s="163"/>
      <c r="K25" s="163"/>
      <c r="L25" s="106"/>
      <c r="M25" s="106"/>
      <c r="N25" s="106"/>
      <c r="O25" s="106"/>
      <c r="P25" s="106"/>
    </row>
    <row r="26" ht="13.5" customHeight="1">
      <c r="A26" s="173"/>
      <c r="B26" s="174"/>
      <c r="C26" s="221"/>
      <c r="D26" s="176" t="s">
        <v>219</v>
      </c>
      <c r="E26" s="179"/>
      <c r="F26" s="163"/>
      <c r="G26" s="163"/>
      <c r="H26" s="163"/>
      <c r="I26" s="163"/>
      <c r="J26" s="160" t="s">
        <v>174</v>
      </c>
      <c r="K26" s="160"/>
      <c r="L26" s="106"/>
      <c r="M26" s="106"/>
      <c r="N26" s="106"/>
      <c r="O26" s="106"/>
      <c r="P26" s="106"/>
    </row>
    <row r="27" ht="13.5" customHeight="1">
      <c r="A27" s="173"/>
      <c r="B27" s="174"/>
      <c r="C27" s="221"/>
      <c r="D27" s="176" t="s">
        <v>220</v>
      </c>
      <c r="E27" s="179"/>
      <c r="F27" s="163"/>
      <c r="G27" s="163"/>
      <c r="H27" s="163"/>
      <c r="I27" s="163"/>
      <c r="J27" s="163"/>
      <c r="K27" s="160" t="s">
        <v>174</v>
      </c>
      <c r="L27" s="106"/>
      <c r="M27" s="106"/>
      <c r="N27" s="106"/>
      <c r="O27" s="106"/>
      <c r="P27" s="106"/>
    </row>
    <row r="28" ht="13.5" customHeight="1">
      <c r="A28" s="173"/>
      <c r="B28" s="174"/>
      <c r="C28" s="221"/>
      <c r="D28" s="176" t="s">
        <v>221</v>
      </c>
      <c r="E28" s="179"/>
      <c r="F28" s="160" t="s">
        <v>174</v>
      </c>
      <c r="G28" s="163"/>
      <c r="H28" s="163"/>
      <c r="I28" s="163"/>
      <c r="J28" s="163"/>
      <c r="K28" s="163"/>
      <c r="L28" s="106"/>
      <c r="M28" s="106"/>
      <c r="N28" s="106"/>
      <c r="O28" s="106"/>
      <c r="P28" s="106"/>
    </row>
    <row r="29" ht="13.5" customHeight="1">
      <c r="A29" s="173"/>
      <c r="B29" s="174" t="s">
        <v>209</v>
      </c>
      <c r="C29" s="221"/>
      <c r="D29" s="180"/>
      <c r="E29" s="179"/>
      <c r="F29" s="163"/>
      <c r="G29" s="163"/>
      <c r="H29" s="163"/>
      <c r="I29" s="163"/>
      <c r="J29" s="163"/>
      <c r="K29" s="163"/>
      <c r="L29" s="106"/>
      <c r="M29" s="106"/>
      <c r="N29" s="106"/>
      <c r="O29" s="106"/>
      <c r="P29" s="106"/>
    </row>
    <row r="30" ht="13.5" customHeight="1">
      <c r="A30" s="173"/>
      <c r="B30" s="174"/>
      <c r="C30" s="221"/>
      <c r="D30" s="180"/>
      <c r="E30" s="179"/>
      <c r="F30" s="163"/>
      <c r="G30" s="163"/>
      <c r="H30" s="163"/>
      <c r="I30" s="163"/>
      <c r="J30" s="163"/>
      <c r="K30" s="163"/>
      <c r="L30" s="106"/>
      <c r="M30" s="106"/>
      <c r="N30" s="106"/>
      <c r="O30" s="106"/>
      <c r="P30" s="106"/>
    </row>
    <row r="31" ht="13.5" customHeight="1">
      <c r="A31" s="167" t="s">
        <v>188</v>
      </c>
      <c r="B31" s="187" t="s">
        <v>189</v>
      </c>
      <c r="C31" s="188"/>
      <c r="D31" s="189"/>
      <c r="E31" s="190"/>
      <c r="F31" s="222" t="s">
        <v>190</v>
      </c>
      <c r="G31" s="223" t="s">
        <v>64</v>
      </c>
      <c r="H31" s="223" t="s">
        <v>64</v>
      </c>
      <c r="I31" s="223" t="s">
        <v>64</v>
      </c>
      <c r="J31" s="223" t="s">
        <v>64</v>
      </c>
      <c r="K31" s="223" t="s">
        <v>64</v>
      </c>
      <c r="L31" s="106"/>
      <c r="M31" s="106"/>
      <c r="N31" s="106"/>
      <c r="O31" s="106"/>
      <c r="P31" s="106"/>
    </row>
    <row r="32" ht="13.5" customHeight="1">
      <c r="A32" s="173"/>
      <c r="B32" s="192" t="s">
        <v>191</v>
      </c>
      <c r="C32" s="16"/>
      <c r="D32" s="17"/>
      <c r="E32" s="193"/>
      <c r="F32" s="224" t="s">
        <v>192</v>
      </c>
      <c r="G32" s="224" t="s">
        <v>192</v>
      </c>
      <c r="H32" s="224" t="s">
        <v>192</v>
      </c>
      <c r="I32" s="224" t="s">
        <v>192</v>
      </c>
      <c r="J32" s="224" t="s">
        <v>192</v>
      </c>
      <c r="K32" s="224" t="s">
        <v>192</v>
      </c>
      <c r="L32" s="106"/>
      <c r="M32" s="106"/>
      <c r="N32" s="106"/>
      <c r="O32" s="106"/>
      <c r="P32" s="106"/>
    </row>
    <row r="33" ht="45.0" customHeight="1">
      <c r="A33" s="173"/>
      <c r="B33" s="195" t="s">
        <v>193</v>
      </c>
      <c r="C33" s="16"/>
      <c r="D33" s="17"/>
      <c r="E33" s="196"/>
      <c r="F33" s="197">
        <v>44044.0</v>
      </c>
      <c r="G33" s="197">
        <v>44044.0</v>
      </c>
      <c r="H33" s="197">
        <v>44044.0</v>
      </c>
      <c r="I33" s="197">
        <v>44044.0</v>
      </c>
      <c r="J33" s="197">
        <v>44044.0</v>
      </c>
      <c r="K33" s="197">
        <v>44044.0</v>
      </c>
      <c r="L33" s="106"/>
      <c r="M33" s="106"/>
      <c r="N33" s="106"/>
      <c r="O33" s="106"/>
      <c r="P33" s="106"/>
    </row>
    <row r="34" ht="75.75" customHeight="1">
      <c r="A34" s="198"/>
      <c r="B34" s="199" t="s">
        <v>194</v>
      </c>
      <c r="C34" s="200"/>
      <c r="D34" s="201"/>
      <c r="E34" s="202"/>
      <c r="F34" s="203"/>
      <c r="G34" s="203"/>
      <c r="H34" s="203"/>
      <c r="I34" s="203"/>
      <c r="J34" s="203"/>
      <c r="K34" s="203"/>
      <c r="L34" s="106"/>
      <c r="M34" s="106"/>
      <c r="N34" s="106"/>
      <c r="O34" s="106"/>
      <c r="P34" s="106"/>
    </row>
    <row r="35" ht="11.25" customHeight="1">
      <c r="A35" s="142"/>
      <c r="B35" s="106"/>
      <c r="C35" s="107"/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ht="13.5" customHeight="1">
      <c r="A36" s="106"/>
      <c r="B36" s="142"/>
      <c r="C36" s="106"/>
      <c r="D36" s="107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ht="13.5" customHeight="1">
      <c r="A37" s="106"/>
      <c r="B37" s="142"/>
      <c r="C37" s="106"/>
      <c r="D37" s="107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ht="13.5" customHeight="1">
      <c r="A38" s="106"/>
      <c r="B38" s="142"/>
      <c r="C38" s="106"/>
      <c r="D38" s="107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ht="13.5" customHeight="1">
      <c r="A39" s="106"/>
      <c r="B39" s="142"/>
      <c r="C39" s="106"/>
      <c r="D39" s="107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ht="13.5" customHeight="1">
      <c r="A40" s="106"/>
      <c r="B40" s="142"/>
      <c r="C40" s="106"/>
      <c r="D40" s="107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ht="13.5" customHeight="1">
      <c r="A41" s="106"/>
      <c r="B41" s="142"/>
      <c r="C41" s="106"/>
      <c r="D41" s="107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ht="13.5" customHeight="1">
      <c r="A42" s="106"/>
      <c r="B42" s="142"/>
      <c r="C42" s="106"/>
      <c r="D42" s="107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ht="13.5" customHeight="1">
      <c r="A43" s="106"/>
      <c r="B43" s="142"/>
      <c r="C43" s="106"/>
      <c r="D43" s="107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ht="13.5" customHeight="1">
      <c r="A44" s="106"/>
      <c r="B44" s="142"/>
      <c r="C44" s="106"/>
      <c r="D44" s="107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ht="13.5" customHeight="1">
      <c r="A45" s="106"/>
      <c r="B45" s="142"/>
      <c r="C45" s="106"/>
      <c r="D45" s="107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</sheetData>
  <mergeCells count="28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4:E14"/>
    <mergeCell ref="B31:D31"/>
    <mergeCell ref="B32:D32"/>
    <mergeCell ref="B33:D33"/>
    <mergeCell ref="B34:D34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K30">
      <formula1>"O"</formula1>
    </dataValidation>
    <dataValidation type="list" allowBlank="1" showInputMessage="1" showErrorMessage="1" prompt=" - " sqref="F31:K31">
      <formula1>"N,A,B"</formula1>
    </dataValidation>
    <dataValidation type="list" allowBlank="1" showInputMessage="1" showErrorMessage="1" prompt=" - " sqref="F32:K32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6.13"/>
    <col customWidth="1" min="7" max="7" width="8.75"/>
    <col customWidth="1" min="8" max="8" width="5.75"/>
    <col customWidth="1" min="9" max="10" width="5.13"/>
    <col customWidth="1" min="11" max="11" width="6.63"/>
    <col customWidth="1" min="12" max="12" width="4.75"/>
    <col customWidth="1" min="13" max="13" width="5.88"/>
    <col customWidth="1" min="14" max="14" width="5.5"/>
    <col customWidth="1" min="15" max="15" width="5.25"/>
    <col customWidth="1" min="16" max="16" width="6.38"/>
    <col customWidth="1" min="17" max="17" width="2.88"/>
    <col customWidth="1" min="18" max="19" width="9.0"/>
    <col customWidth="1" min="20" max="22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</row>
    <row r="2" ht="15.0" customHeight="1">
      <c r="A2" s="108" t="s">
        <v>154</v>
      </c>
      <c r="B2" s="112"/>
      <c r="C2" s="110" t="str">
        <f>FunctionList!E15</f>
        <v>Function5</v>
      </c>
      <c r="D2" s="112"/>
      <c r="E2" s="206"/>
      <c r="F2" s="227" t="str">
        <f>FunctionList!D15</f>
        <v>delete</v>
      </c>
      <c r="G2" s="112"/>
      <c r="H2" s="110" t="str">
        <f>FunctionList!D15</f>
        <v>delete</v>
      </c>
      <c r="I2" s="111"/>
      <c r="J2" s="111"/>
      <c r="K2" s="111"/>
      <c r="L2" s="111"/>
      <c r="M2" s="111"/>
      <c r="N2" s="111"/>
      <c r="O2" s="111"/>
      <c r="P2" s="117"/>
      <c r="Q2" s="106"/>
      <c r="R2" s="106"/>
      <c r="S2" s="106"/>
      <c r="T2" s="106"/>
      <c r="U2" s="106"/>
      <c r="V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2"/>
      <c r="H3" s="210" t="s">
        <v>156</v>
      </c>
      <c r="I3" s="121"/>
      <c r="J3" s="211"/>
      <c r="K3" s="212"/>
      <c r="L3" s="212"/>
      <c r="M3" s="212"/>
      <c r="N3" s="212"/>
      <c r="O3" s="212"/>
      <c r="P3" s="213"/>
      <c r="Q3" s="106"/>
      <c r="R3" s="106"/>
      <c r="S3" s="106"/>
      <c r="T3" s="106"/>
      <c r="U3" s="106"/>
      <c r="V3" s="106"/>
    </row>
    <row r="4" ht="13.5" customHeight="1">
      <c r="A4" s="119" t="s">
        <v>158</v>
      </c>
      <c r="B4" s="17"/>
      <c r="C4" s="126">
        <v>18.0</v>
      </c>
      <c r="D4" s="61"/>
      <c r="E4" s="127"/>
      <c r="F4" s="128" t="s">
        <v>159</v>
      </c>
      <c r="G4" s="17"/>
      <c r="H4" s="129">
        <f>IF(FunctionList!E6&lt;&gt;"N/A",SUM(C4*FunctionList!E6/1000,-K7),"N/A")</f>
        <v>-0.2</v>
      </c>
      <c r="I4" s="16"/>
      <c r="J4" s="16"/>
      <c r="K4" s="16"/>
      <c r="L4" s="16"/>
      <c r="M4" s="16"/>
      <c r="N4" s="16"/>
      <c r="O4" s="16"/>
      <c r="P4" s="130"/>
      <c r="Q4" s="106"/>
      <c r="R4" s="118"/>
      <c r="S4" s="106"/>
      <c r="T4" s="106"/>
      <c r="U4" s="106"/>
      <c r="V4" s="106"/>
    </row>
    <row r="5" ht="13.5" customHeight="1">
      <c r="A5" s="119" t="s">
        <v>160</v>
      </c>
      <c r="B5" s="17"/>
      <c r="C5" s="131" t="s">
        <v>222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30"/>
      <c r="Q5" s="106"/>
      <c r="R5" s="106"/>
      <c r="S5" s="106"/>
      <c r="T5" s="106"/>
      <c r="U5" s="106"/>
      <c r="V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7"/>
      <c r="H6" s="134" t="s">
        <v>165</v>
      </c>
      <c r="I6" s="16"/>
      <c r="J6" s="61"/>
      <c r="K6" s="133" t="s">
        <v>166</v>
      </c>
      <c r="L6" s="16"/>
      <c r="M6" s="16"/>
      <c r="N6" s="16"/>
      <c r="O6" s="16"/>
      <c r="P6" s="130"/>
      <c r="Q6" s="106"/>
      <c r="R6" s="118"/>
      <c r="S6" s="106"/>
      <c r="T6" s="106"/>
      <c r="U6" s="106"/>
      <c r="V6" s="106"/>
    </row>
    <row r="7" ht="13.5" customHeight="1">
      <c r="A7" s="135">
        <f>COUNTIF(F22:HM22,"P")</f>
        <v>2</v>
      </c>
      <c r="B7" s="136"/>
      <c r="C7" s="137">
        <f>COUNTIF(F22:HM22,"F")</f>
        <v>0</v>
      </c>
      <c r="D7" s="138"/>
      <c r="E7" s="136"/>
      <c r="F7" s="137">
        <f>SUM(K7,-A7,-C7)</f>
        <v>0</v>
      </c>
      <c r="G7" s="136"/>
      <c r="H7" s="139">
        <f>COUNTIF(E21:HM21,"N")</f>
        <v>1</v>
      </c>
      <c r="I7" s="139">
        <f>COUNTIF(E21:HM21,"A")</f>
        <v>1</v>
      </c>
      <c r="J7" s="139">
        <f>COUNTIF(E21:HM21,"B")</f>
        <v>0</v>
      </c>
      <c r="K7" s="137">
        <f>COUNTA(E9:HP9)</f>
        <v>2</v>
      </c>
      <c r="L7" s="138"/>
      <c r="M7" s="138"/>
      <c r="N7" s="138"/>
      <c r="O7" s="138"/>
      <c r="P7" s="140"/>
      <c r="Q7" s="141"/>
      <c r="R7" s="106"/>
      <c r="S7" s="106"/>
      <c r="T7" s="106"/>
      <c r="U7" s="106"/>
      <c r="V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106"/>
      <c r="I9" s="106"/>
      <c r="J9" s="106"/>
      <c r="K9" s="106"/>
      <c r="L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06"/>
      <c r="I10" s="106"/>
      <c r="J10" s="106"/>
      <c r="K10" s="106"/>
      <c r="L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06"/>
      <c r="I11" s="106"/>
      <c r="J11" s="106"/>
      <c r="K11" s="106"/>
      <c r="L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06"/>
      <c r="I12" s="106"/>
      <c r="J12" s="106"/>
      <c r="K12" s="106"/>
      <c r="L12" s="106"/>
    </row>
    <row r="13" ht="13.5" customHeight="1">
      <c r="A13" s="156"/>
      <c r="B13" s="161" t="s">
        <v>223</v>
      </c>
      <c r="C13" s="158"/>
      <c r="D13" s="159"/>
      <c r="E13" s="162"/>
      <c r="F13" s="163"/>
      <c r="G13" s="163"/>
      <c r="H13" s="106"/>
      <c r="I13" s="106"/>
      <c r="J13" s="106"/>
      <c r="K13" s="106"/>
      <c r="L13" s="106"/>
    </row>
    <row r="14" ht="13.5" customHeight="1">
      <c r="A14" s="156"/>
      <c r="B14" s="157"/>
      <c r="C14" s="158"/>
      <c r="D14" s="166" t="s">
        <v>224</v>
      </c>
      <c r="F14" s="160" t="s">
        <v>174</v>
      </c>
      <c r="G14" s="160"/>
      <c r="H14" s="106"/>
      <c r="I14" s="106"/>
      <c r="J14" s="106"/>
      <c r="K14" s="106"/>
      <c r="L14" s="106"/>
    </row>
    <row r="15" ht="13.5" customHeight="1">
      <c r="A15" s="156"/>
      <c r="B15" s="157"/>
      <c r="C15" s="158"/>
      <c r="D15" s="228">
        <v>43988.0</v>
      </c>
      <c r="E15" s="162"/>
      <c r="F15" s="160"/>
      <c r="G15" s="160" t="s">
        <v>174</v>
      </c>
      <c r="H15" s="106"/>
      <c r="I15" s="106"/>
      <c r="J15" s="106"/>
      <c r="K15" s="106"/>
      <c r="L15" s="106"/>
    </row>
    <row r="16" ht="13.5" customHeight="1">
      <c r="A16" s="167" t="s">
        <v>181</v>
      </c>
      <c r="B16" s="168" t="s">
        <v>217</v>
      </c>
      <c r="C16" s="169"/>
      <c r="D16" s="170"/>
      <c r="E16" s="171"/>
      <c r="F16" s="172"/>
      <c r="G16" s="172"/>
      <c r="H16" s="106"/>
      <c r="I16" s="106"/>
      <c r="J16" s="106"/>
      <c r="K16" s="106"/>
      <c r="L16" s="106"/>
    </row>
    <row r="17" ht="13.5" customHeight="1">
      <c r="A17" s="173"/>
      <c r="B17" s="174"/>
      <c r="C17" s="175"/>
      <c r="D17" s="176" t="s">
        <v>225</v>
      </c>
      <c r="E17" s="177"/>
      <c r="F17" s="160"/>
      <c r="G17" s="160" t="s">
        <v>174</v>
      </c>
      <c r="H17" s="106"/>
      <c r="I17" s="106"/>
      <c r="J17" s="106"/>
      <c r="K17" s="106"/>
      <c r="L17" s="106"/>
    </row>
    <row r="18" ht="13.5" customHeight="1">
      <c r="A18" s="173"/>
      <c r="B18" s="174"/>
      <c r="C18" s="221"/>
      <c r="D18" s="176" t="s">
        <v>186</v>
      </c>
      <c r="E18" s="179"/>
      <c r="F18" s="160" t="s">
        <v>174</v>
      </c>
      <c r="G18" s="160"/>
      <c r="H18" s="106"/>
      <c r="I18" s="106"/>
      <c r="J18" s="106"/>
      <c r="K18" s="106"/>
      <c r="L18" s="106"/>
    </row>
    <row r="19" ht="13.5" customHeight="1">
      <c r="A19" s="173"/>
      <c r="B19" s="174" t="s">
        <v>209</v>
      </c>
      <c r="C19" s="221"/>
      <c r="D19" s="180"/>
      <c r="E19" s="179"/>
      <c r="F19" s="163"/>
      <c r="G19" s="163"/>
      <c r="H19" s="106"/>
      <c r="I19" s="106"/>
      <c r="J19" s="106"/>
      <c r="K19" s="106"/>
      <c r="L19" s="106"/>
    </row>
    <row r="20" ht="13.5" customHeight="1">
      <c r="A20" s="173"/>
      <c r="B20" s="174"/>
      <c r="C20" s="221"/>
      <c r="D20" s="180"/>
      <c r="E20" s="179"/>
      <c r="F20" s="163"/>
      <c r="G20" s="163"/>
      <c r="H20" s="106"/>
      <c r="I20" s="106"/>
      <c r="J20" s="106"/>
      <c r="K20" s="106"/>
      <c r="L20" s="106"/>
    </row>
    <row r="21" ht="13.5" customHeight="1">
      <c r="A21" s="167" t="s">
        <v>188</v>
      </c>
      <c r="B21" s="187" t="s">
        <v>189</v>
      </c>
      <c r="C21" s="188"/>
      <c r="D21" s="189"/>
      <c r="E21" s="190"/>
      <c r="F21" s="222" t="s">
        <v>190</v>
      </c>
      <c r="G21" s="223" t="s">
        <v>64</v>
      </c>
      <c r="H21" s="106"/>
      <c r="I21" s="106"/>
      <c r="J21" s="106"/>
      <c r="K21" s="106"/>
      <c r="L21" s="106"/>
    </row>
    <row r="22" ht="13.5" customHeight="1">
      <c r="A22" s="173"/>
      <c r="B22" s="192" t="s">
        <v>191</v>
      </c>
      <c r="C22" s="16"/>
      <c r="D22" s="17"/>
      <c r="E22" s="193"/>
      <c r="F22" s="224" t="s">
        <v>192</v>
      </c>
      <c r="G22" s="224" t="s">
        <v>192</v>
      </c>
      <c r="H22" s="106"/>
      <c r="I22" s="106"/>
      <c r="J22" s="106"/>
      <c r="K22" s="106"/>
      <c r="L22" s="106"/>
    </row>
    <row r="23" ht="13.5" customHeight="1">
      <c r="A23" s="173"/>
      <c r="B23" s="195" t="s">
        <v>193</v>
      </c>
      <c r="C23" s="16"/>
      <c r="D23" s="17"/>
      <c r="E23" s="196"/>
      <c r="F23" s="197">
        <v>44044.0</v>
      </c>
      <c r="G23" s="197">
        <v>44044.0</v>
      </c>
      <c r="H23" s="106"/>
      <c r="I23" s="106"/>
      <c r="J23" s="106"/>
      <c r="K23" s="106"/>
      <c r="L23" s="106"/>
    </row>
    <row r="24" ht="75.75" customHeight="1">
      <c r="A24" s="198"/>
      <c r="B24" s="199" t="s">
        <v>194</v>
      </c>
      <c r="C24" s="200"/>
      <c r="D24" s="201"/>
      <c r="E24" s="202"/>
      <c r="F24" s="203"/>
      <c r="G24" s="203"/>
      <c r="H24" s="106"/>
      <c r="I24" s="106"/>
      <c r="J24" s="106"/>
      <c r="K24" s="106"/>
      <c r="L24" s="106"/>
    </row>
    <row r="25" ht="11.25" customHeight="1">
      <c r="A25" s="142"/>
      <c r="B25" s="106"/>
      <c r="C25" s="107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</row>
    <row r="26" ht="13.5" customHeight="1">
      <c r="A26" s="106"/>
      <c r="B26" s="142"/>
      <c r="C26" s="106"/>
      <c r="D26" s="107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</row>
    <row r="27" ht="13.5" customHeight="1">
      <c r="A27" s="106"/>
      <c r="B27" s="142"/>
      <c r="C27" s="106"/>
      <c r="D27" s="107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</row>
    <row r="28" ht="13.5" customHeight="1">
      <c r="A28" s="106"/>
      <c r="B28" s="142"/>
      <c r="C28" s="106"/>
      <c r="D28" s="107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</row>
    <row r="29" ht="13.5" customHeight="1">
      <c r="A29" s="106"/>
      <c r="B29" s="142"/>
      <c r="C29" s="106"/>
      <c r="D29" s="107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</row>
    <row r="30" ht="13.5" customHeight="1">
      <c r="A30" s="106"/>
      <c r="B30" s="142"/>
      <c r="C30" s="106"/>
      <c r="D30" s="107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</row>
    <row r="31" ht="13.5" customHeight="1">
      <c r="A31" s="106"/>
      <c r="B31" s="142"/>
      <c r="C31" s="106"/>
      <c r="D31" s="107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</row>
    <row r="32" ht="13.5" customHeight="1">
      <c r="A32" s="106"/>
      <c r="B32" s="142"/>
      <c r="C32" s="106"/>
      <c r="D32" s="107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</row>
    <row r="33" ht="13.5" customHeight="1">
      <c r="A33" s="106"/>
      <c r="B33" s="142"/>
      <c r="C33" s="106"/>
      <c r="D33" s="107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</row>
    <row r="34" ht="13.5" customHeight="1">
      <c r="A34" s="106"/>
      <c r="B34" s="142"/>
      <c r="C34" s="106"/>
      <c r="D34" s="107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</row>
    <row r="35" ht="13.5" customHeight="1">
      <c r="A35" s="106"/>
      <c r="B35" s="142"/>
      <c r="C35" s="106"/>
      <c r="D35" s="107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</row>
    <row r="36" ht="13.5" customHeight="1">
      <c r="A36" s="106"/>
      <c r="B36" s="142"/>
      <c r="C36" s="106"/>
      <c r="D36" s="107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</row>
    <row r="37" ht="13.5" customHeight="1">
      <c r="A37" s="106"/>
      <c r="B37" s="142"/>
      <c r="C37" s="106"/>
      <c r="D37" s="107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</row>
    <row r="38" ht="13.5" customHeight="1">
      <c r="A38" s="106"/>
      <c r="B38" s="142"/>
      <c r="C38" s="106"/>
      <c r="D38" s="107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</row>
    <row r="39" ht="13.5" customHeight="1">
      <c r="A39" s="106"/>
      <c r="B39" s="142"/>
      <c r="C39" s="106"/>
      <c r="D39" s="107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</row>
    <row r="40" ht="13.5" customHeight="1">
      <c r="A40" s="106"/>
      <c r="B40" s="142"/>
      <c r="C40" s="106"/>
      <c r="D40" s="107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</row>
    <row r="41" ht="13.5" customHeight="1">
      <c r="A41" s="106"/>
      <c r="B41" s="142"/>
      <c r="C41" s="106"/>
      <c r="D41" s="107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</row>
    <row r="42" ht="13.5" customHeight="1">
      <c r="A42" s="106"/>
      <c r="B42" s="142"/>
      <c r="C42" s="106"/>
      <c r="D42" s="107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</row>
    <row r="43" ht="13.5" customHeight="1">
      <c r="A43" s="106"/>
      <c r="B43" s="142"/>
      <c r="C43" s="106"/>
      <c r="D43" s="107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</row>
    <row r="44" ht="13.5" customHeight="1">
      <c r="A44" s="106"/>
      <c r="B44" s="142"/>
      <c r="C44" s="106"/>
      <c r="D44" s="107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</row>
    <row r="45" ht="13.5" customHeight="1">
      <c r="A45" s="106"/>
      <c r="B45" s="142"/>
      <c r="C45" s="106"/>
      <c r="D45" s="107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</row>
    <row r="957" ht="13.5" customHeight="1">
      <c r="A957" s="106"/>
      <c r="B957" s="142"/>
      <c r="C957" s="106"/>
      <c r="D957" s="107"/>
      <c r="E957" s="106"/>
      <c r="F957" s="106"/>
      <c r="G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</row>
    <row r="958" ht="13.5" customHeight="1">
      <c r="A958" s="106"/>
      <c r="B958" s="142"/>
      <c r="C958" s="106"/>
      <c r="D958" s="107"/>
      <c r="E958" s="106"/>
      <c r="F958" s="106"/>
      <c r="G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</row>
    <row r="959" ht="13.5" customHeight="1">
      <c r="A959" s="106"/>
      <c r="B959" s="142"/>
      <c r="C959" s="106"/>
      <c r="D959" s="107"/>
      <c r="E959" s="106"/>
      <c r="F959" s="106"/>
      <c r="G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</row>
    <row r="960" ht="13.5" customHeight="1">
      <c r="A960" s="106"/>
      <c r="B960" s="142"/>
      <c r="C960" s="106"/>
      <c r="D960" s="107"/>
      <c r="E960" s="106"/>
      <c r="F960" s="106"/>
      <c r="G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</row>
    <row r="961" ht="13.5" customHeight="1">
      <c r="A961" s="106"/>
      <c r="B961" s="142"/>
      <c r="C961" s="106"/>
      <c r="D961" s="107"/>
      <c r="E961" s="106"/>
      <c r="F961" s="106"/>
      <c r="G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</row>
    <row r="962" ht="13.5" customHeight="1">
      <c r="A962" s="106"/>
      <c r="B962" s="142"/>
      <c r="C962" s="106"/>
      <c r="D962" s="107"/>
      <c r="E962" s="106"/>
      <c r="F962" s="106"/>
      <c r="G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</row>
    <row r="963" ht="13.5" customHeight="1">
      <c r="A963" s="106"/>
      <c r="B963" s="142"/>
      <c r="C963" s="106"/>
      <c r="D963" s="107"/>
      <c r="E963" s="106"/>
      <c r="F963" s="106"/>
      <c r="G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</row>
    <row r="964" ht="13.5" customHeight="1">
      <c r="A964" s="106"/>
      <c r="B964" s="142"/>
      <c r="C964" s="106"/>
      <c r="D964" s="107"/>
      <c r="E964" s="106"/>
      <c r="F964" s="106"/>
      <c r="G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</row>
    <row r="965" ht="13.5" customHeight="1">
      <c r="A965" s="106"/>
      <c r="B965" s="142"/>
      <c r="C965" s="106"/>
      <c r="D965" s="107"/>
      <c r="E965" s="106"/>
      <c r="F965" s="106"/>
      <c r="G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</row>
    <row r="966" ht="13.5" customHeight="1">
      <c r="A966" s="106"/>
      <c r="B966" s="142"/>
      <c r="C966" s="106"/>
      <c r="D966" s="107"/>
      <c r="E966" s="106"/>
      <c r="F966" s="106"/>
      <c r="G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</row>
    <row r="967" ht="13.5" customHeight="1">
      <c r="A967" s="106"/>
      <c r="B967" s="142"/>
      <c r="C967" s="106"/>
      <c r="D967" s="107"/>
      <c r="E967" s="106"/>
      <c r="F967" s="106"/>
      <c r="G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</row>
    <row r="968" ht="13.5" customHeight="1">
      <c r="A968" s="106"/>
      <c r="B968" s="142"/>
      <c r="C968" s="106"/>
      <c r="D968" s="107"/>
      <c r="E968" s="106"/>
      <c r="F968" s="106"/>
      <c r="G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</row>
    <row r="969" ht="13.5" customHeight="1">
      <c r="A969" s="106"/>
      <c r="B969" s="142"/>
      <c r="C969" s="106"/>
      <c r="D969" s="107"/>
      <c r="E969" s="106"/>
      <c r="F969" s="106"/>
      <c r="G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</row>
    <row r="970" ht="13.5" customHeight="1">
      <c r="A970" s="106"/>
      <c r="B970" s="142"/>
      <c r="C970" s="106"/>
      <c r="D970" s="107"/>
      <c r="E970" s="106"/>
      <c r="F970" s="106"/>
      <c r="G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</row>
    <row r="971" ht="13.5" customHeight="1">
      <c r="A971" s="106"/>
      <c r="B971" s="142"/>
      <c r="C971" s="106"/>
      <c r="D971" s="107"/>
      <c r="E971" s="106"/>
      <c r="F971" s="106"/>
      <c r="G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</row>
    <row r="972" ht="13.5" customHeight="1">
      <c r="A972" s="106"/>
      <c r="B972" s="142"/>
      <c r="C972" s="106"/>
      <c r="D972" s="107"/>
      <c r="E972" s="106"/>
      <c r="F972" s="106"/>
      <c r="G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</row>
    <row r="973" ht="13.5" customHeight="1">
      <c r="A973" s="106"/>
      <c r="B973" s="142"/>
      <c r="C973" s="106"/>
      <c r="D973" s="107"/>
      <c r="E973" s="106"/>
      <c r="F973" s="106"/>
      <c r="G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</row>
    <row r="974" ht="13.5" customHeight="1">
      <c r="A974" s="106"/>
      <c r="B974" s="142"/>
      <c r="C974" s="106"/>
      <c r="D974" s="107"/>
      <c r="E974" s="106"/>
      <c r="F974" s="106"/>
      <c r="G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</row>
    <row r="975" ht="13.5" customHeight="1">
      <c r="A975" s="106"/>
      <c r="B975" s="142"/>
      <c r="C975" s="106"/>
      <c r="D975" s="107"/>
      <c r="E975" s="106"/>
      <c r="F975" s="106"/>
      <c r="G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</row>
    <row r="976" ht="13.5" customHeight="1">
      <c r="A976" s="106"/>
      <c r="B976" s="142"/>
      <c r="C976" s="106"/>
      <c r="D976" s="107"/>
      <c r="E976" s="106"/>
      <c r="F976" s="106"/>
      <c r="G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</row>
    <row r="977" ht="13.5" customHeight="1">
      <c r="A977" s="106"/>
      <c r="B977" s="142"/>
      <c r="C977" s="106"/>
      <c r="D977" s="107"/>
      <c r="E977" s="106"/>
      <c r="F977" s="106"/>
      <c r="G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</row>
    <row r="978" ht="13.5" customHeight="1">
      <c r="A978" s="106"/>
      <c r="B978" s="142"/>
      <c r="C978" s="106"/>
      <c r="D978" s="107"/>
      <c r="E978" s="106"/>
      <c r="F978" s="106"/>
      <c r="G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</row>
    <row r="979" ht="13.5" customHeight="1">
      <c r="A979" s="106"/>
      <c r="B979" s="142"/>
      <c r="C979" s="106"/>
      <c r="D979" s="107"/>
      <c r="E979" s="106"/>
      <c r="F979" s="106"/>
      <c r="G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</row>
    <row r="980" ht="13.5" customHeight="1">
      <c r="A980" s="106"/>
      <c r="B980" s="142"/>
      <c r="C980" s="106"/>
      <c r="D980" s="107"/>
      <c r="E980" s="106"/>
      <c r="F980" s="106"/>
      <c r="G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</row>
    <row r="981" ht="13.5" customHeight="1">
      <c r="A981" s="106"/>
      <c r="B981" s="142"/>
      <c r="C981" s="106"/>
      <c r="D981" s="107"/>
      <c r="E981" s="106"/>
      <c r="F981" s="106"/>
      <c r="G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</row>
    <row r="982" ht="13.5" customHeight="1">
      <c r="A982" s="106"/>
      <c r="B982" s="142"/>
      <c r="C982" s="106"/>
      <c r="D982" s="107"/>
      <c r="E982" s="106"/>
      <c r="F982" s="106"/>
      <c r="G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</row>
  </sheetData>
  <mergeCells count="28">
    <mergeCell ref="H4:P4"/>
    <mergeCell ref="C5:P5"/>
    <mergeCell ref="A2:B2"/>
    <mergeCell ref="C2:D2"/>
    <mergeCell ref="F2:G2"/>
    <mergeCell ref="H2:P2"/>
    <mergeCell ref="C3:E3"/>
    <mergeCell ref="F3:G3"/>
    <mergeCell ref="H3:J3"/>
    <mergeCell ref="F6:G6"/>
    <mergeCell ref="H6:J6"/>
    <mergeCell ref="K6:P6"/>
    <mergeCell ref="A7:B7"/>
    <mergeCell ref="C7:E7"/>
    <mergeCell ref="F7:G7"/>
    <mergeCell ref="K7:P7"/>
    <mergeCell ref="D14:E14"/>
    <mergeCell ref="B21:D21"/>
    <mergeCell ref="B22:D22"/>
    <mergeCell ref="B23:D23"/>
    <mergeCell ref="B24:D24"/>
    <mergeCell ref="A3:B3"/>
    <mergeCell ref="A4:B4"/>
    <mergeCell ref="C4:D4"/>
    <mergeCell ref="F4:G4"/>
    <mergeCell ref="A5:B5"/>
    <mergeCell ref="A6:B6"/>
    <mergeCell ref="C6:E6"/>
  </mergeCells>
  <dataValidations>
    <dataValidation type="list" allowBlank="1" showInputMessage="1" showErrorMessage="1" prompt=" - " sqref="F10:G20">
      <formula1>"O"</formula1>
    </dataValidation>
    <dataValidation type="list" allowBlank="1" showInputMessage="1" showErrorMessage="1" prompt=" - " sqref="F21:G21">
      <formula1>"N,A,B"</formula1>
    </dataValidation>
    <dataValidation type="list" allowBlank="1" showInputMessage="1" showErrorMessage="1" prompt=" - " sqref="F22:G22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6.13"/>
    <col customWidth="1" min="7" max="7" width="8.75"/>
    <col customWidth="1" min="8" max="8" width="5.75"/>
    <col customWidth="1" min="9" max="10" width="5.13"/>
    <col customWidth="1" min="11" max="11" width="6.63"/>
    <col customWidth="1" min="12" max="12" width="4.75"/>
    <col customWidth="1" min="13" max="13" width="5.88"/>
    <col customWidth="1" min="14" max="14" width="5.5"/>
    <col customWidth="1" min="15" max="15" width="5.25"/>
    <col customWidth="1" min="16" max="16" width="6.38"/>
    <col customWidth="1" min="17" max="17" width="2.88"/>
    <col customWidth="1" min="18" max="19" width="9.0"/>
    <col customWidth="1" min="20" max="22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</row>
    <row r="2" ht="15.0" customHeight="1">
      <c r="A2" s="108" t="s">
        <v>154</v>
      </c>
      <c r="B2" s="112"/>
      <c r="C2" s="110" t="str">
        <f>FunctionList!E14</f>
        <v>Function4</v>
      </c>
      <c r="D2" s="112"/>
      <c r="E2" s="206"/>
      <c r="F2" s="227" t="str">
        <f>FunctionList!D14</f>
        <v>create</v>
      </c>
      <c r="G2" s="112"/>
      <c r="H2" s="110" t="str">
        <f>FunctionList!D14</f>
        <v>create</v>
      </c>
      <c r="I2" s="111"/>
      <c r="J2" s="111"/>
      <c r="K2" s="111"/>
      <c r="L2" s="111"/>
      <c r="M2" s="111"/>
      <c r="N2" s="111"/>
      <c r="O2" s="111"/>
      <c r="P2" s="117"/>
      <c r="Q2" s="106"/>
      <c r="R2" s="106"/>
      <c r="S2" s="106"/>
      <c r="T2" s="106"/>
      <c r="U2" s="106"/>
      <c r="V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2"/>
      <c r="H3" s="210" t="s">
        <v>156</v>
      </c>
      <c r="I3" s="121"/>
      <c r="J3" s="211"/>
      <c r="K3" s="212"/>
      <c r="L3" s="212"/>
      <c r="M3" s="212"/>
      <c r="N3" s="212"/>
      <c r="O3" s="212"/>
      <c r="P3" s="213"/>
      <c r="Q3" s="106"/>
      <c r="R3" s="106"/>
      <c r="S3" s="106"/>
      <c r="T3" s="106"/>
      <c r="U3" s="106"/>
      <c r="V3" s="106"/>
    </row>
    <row r="4" ht="13.5" customHeight="1">
      <c r="A4" s="119" t="s">
        <v>158</v>
      </c>
      <c r="B4" s="17"/>
      <c r="C4" s="126">
        <v>57.0</v>
      </c>
      <c r="D4" s="61"/>
      <c r="E4" s="127"/>
      <c r="F4" s="128" t="s">
        <v>159</v>
      </c>
      <c r="G4" s="17"/>
      <c r="H4" s="129">
        <f>IF(FunctionList!E6&lt;&gt;"N/A",SUM(C4*FunctionList!E6/1000,-K7),"N/A")</f>
        <v>3.7</v>
      </c>
      <c r="I4" s="16"/>
      <c r="J4" s="16"/>
      <c r="K4" s="16"/>
      <c r="L4" s="16"/>
      <c r="M4" s="16"/>
      <c r="N4" s="16"/>
      <c r="O4" s="16"/>
      <c r="P4" s="130"/>
      <c r="Q4" s="106"/>
      <c r="R4" s="118"/>
      <c r="S4" s="106"/>
      <c r="T4" s="106"/>
      <c r="U4" s="106"/>
      <c r="V4" s="106"/>
    </row>
    <row r="5" ht="13.5" customHeight="1">
      <c r="A5" s="119" t="s">
        <v>160</v>
      </c>
      <c r="B5" s="17"/>
      <c r="C5" s="131" t="s">
        <v>226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30"/>
      <c r="Q5" s="106"/>
      <c r="R5" s="106"/>
      <c r="S5" s="106"/>
      <c r="T5" s="106"/>
      <c r="U5" s="106"/>
      <c r="V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7"/>
      <c r="H6" s="134" t="s">
        <v>165</v>
      </c>
      <c r="I6" s="16"/>
      <c r="J6" s="61"/>
      <c r="K6" s="133" t="s">
        <v>166</v>
      </c>
      <c r="L6" s="16"/>
      <c r="M6" s="16"/>
      <c r="N6" s="16"/>
      <c r="O6" s="16"/>
      <c r="P6" s="130"/>
      <c r="Q6" s="106"/>
      <c r="R6" s="118"/>
      <c r="S6" s="106"/>
      <c r="T6" s="106"/>
      <c r="U6" s="106"/>
      <c r="V6" s="106"/>
    </row>
    <row r="7" ht="13.5" customHeight="1">
      <c r="A7" s="135">
        <f>COUNTIF(F22:HM22,"P")</f>
        <v>2</v>
      </c>
      <c r="B7" s="136"/>
      <c r="C7" s="137">
        <f>COUNTIF(F22:HM22,"F")</f>
        <v>0</v>
      </c>
      <c r="D7" s="138"/>
      <c r="E7" s="136"/>
      <c r="F7" s="137">
        <f>SUM(K7,-A7,-C7)</f>
        <v>0</v>
      </c>
      <c r="G7" s="136"/>
      <c r="H7" s="139">
        <f>COUNTIF(E21:HM21,"N")</f>
        <v>1</v>
      </c>
      <c r="I7" s="139">
        <f>COUNTIF(E21:HM21,"A")</f>
        <v>1</v>
      </c>
      <c r="J7" s="139">
        <f>COUNTIF(E21:HM21,"B")</f>
        <v>0</v>
      </c>
      <c r="K7" s="137">
        <f>COUNTA(E9:HP9)</f>
        <v>2</v>
      </c>
      <c r="L7" s="138"/>
      <c r="M7" s="138"/>
      <c r="N7" s="138"/>
      <c r="O7" s="138"/>
      <c r="P7" s="140"/>
      <c r="Q7" s="141"/>
      <c r="R7" s="106"/>
      <c r="S7" s="106"/>
      <c r="T7" s="106"/>
      <c r="U7" s="106"/>
      <c r="V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106"/>
      <c r="I9" s="106"/>
      <c r="J9" s="106"/>
      <c r="K9" s="106"/>
      <c r="L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06"/>
      <c r="I10" s="106"/>
      <c r="J10" s="106"/>
      <c r="K10" s="106"/>
      <c r="L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06"/>
      <c r="I11" s="106"/>
      <c r="J11" s="106"/>
      <c r="K11" s="106"/>
      <c r="L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06"/>
      <c r="I12" s="106"/>
      <c r="J12" s="106"/>
      <c r="K12" s="106"/>
      <c r="L12" s="106"/>
    </row>
    <row r="13" ht="13.5" customHeight="1">
      <c r="A13" s="156"/>
      <c r="B13" s="161" t="s">
        <v>223</v>
      </c>
      <c r="C13" s="158"/>
      <c r="D13" s="159"/>
      <c r="E13" s="162"/>
      <c r="F13" s="163"/>
      <c r="G13" s="163"/>
      <c r="H13" s="106"/>
      <c r="I13" s="106"/>
      <c r="J13" s="106"/>
      <c r="K13" s="106"/>
      <c r="L13" s="106"/>
    </row>
    <row r="14" ht="13.5" customHeight="1">
      <c r="A14" s="156"/>
      <c r="B14" s="157"/>
      <c r="C14" s="158"/>
      <c r="D14" s="166" t="s">
        <v>224</v>
      </c>
      <c r="F14" s="160" t="s">
        <v>174</v>
      </c>
      <c r="G14" s="160"/>
      <c r="H14" s="106"/>
      <c r="I14" s="106"/>
      <c r="J14" s="106"/>
      <c r="K14" s="106"/>
      <c r="L14" s="106"/>
    </row>
    <row r="15" ht="13.5" customHeight="1">
      <c r="A15" s="156"/>
      <c r="B15" s="157"/>
      <c r="C15" s="158"/>
      <c r="D15" s="228">
        <v>43988.0</v>
      </c>
      <c r="E15" s="162"/>
      <c r="F15" s="160"/>
      <c r="G15" s="160" t="s">
        <v>174</v>
      </c>
      <c r="H15" s="106"/>
      <c r="I15" s="106"/>
      <c r="J15" s="106"/>
      <c r="K15" s="106"/>
      <c r="L15" s="106"/>
    </row>
    <row r="16" ht="13.5" customHeight="1">
      <c r="A16" s="167" t="s">
        <v>181</v>
      </c>
      <c r="B16" s="168" t="s">
        <v>217</v>
      </c>
      <c r="C16" s="169"/>
      <c r="D16" s="170"/>
      <c r="E16" s="171"/>
      <c r="F16" s="172"/>
      <c r="G16" s="172"/>
      <c r="H16" s="106"/>
      <c r="I16" s="106"/>
      <c r="J16" s="106"/>
      <c r="K16" s="106"/>
      <c r="L16" s="106"/>
    </row>
    <row r="17" ht="13.5" customHeight="1">
      <c r="A17" s="173"/>
      <c r="B17" s="174"/>
      <c r="C17" s="175"/>
      <c r="D17" s="176" t="s">
        <v>227</v>
      </c>
      <c r="E17" s="177"/>
      <c r="F17" s="160"/>
      <c r="G17" s="160" t="s">
        <v>174</v>
      </c>
      <c r="H17" s="106"/>
      <c r="I17" s="106"/>
      <c r="J17" s="106"/>
      <c r="K17" s="106"/>
      <c r="L17" s="106"/>
    </row>
    <row r="18" ht="13.5" customHeight="1">
      <c r="A18" s="173"/>
      <c r="B18" s="174"/>
      <c r="C18" s="221"/>
      <c r="D18" s="176" t="s">
        <v>186</v>
      </c>
      <c r="E18" s="179"/>
      <c r="F18" s="160" t="s">
        <v>174</v>
      </c>
      <c r="G18" s="160"/>
      <c r="H18" s="106"/>
      <c r="I18" s="106"/>
      <c r="J18" s="106"/>
      <c r="K18" s="106"/>
      <c r="L18" s="106"/>
    </row>
    <row r="19" ht="13.5" customHeight="1">
      <c r="A19" s="173"/>
      <c r="B19" s="174" t="s">
        <v>209</v>
      </c>
      <c r="C19" s="221"/>
      <c r="D19" s="180"/>
      <c r="E19" s="179"/>
      <c r="F19" s="163"/>
      <c r="G19" s="163"/>
      <c r="H19" s="106"/>
      <c r="I19" s="106"/>
      <c r="J19" s="106"/>
      <c r="K19" s="106"/>
      <c r="L19" s="106"/>
    </row>
    <row r="20" ht="13.5" customHeight="1">
      <c r="A20" s="173"/>
      <c r="B20" s="174"/>
      <c r="C20" s="221"/>
      <c r="D20" s="180"/>
      <c r="E20" s="179"/>
      <c r="F20" s="163"/>
      <c r="G20" s="163"/>
      <c r="H20" s="106"/>
      <c r="I20" s="106"/>
      <c r="J20" s="106"/>
      <c r="K20" s="106"/>
      <c r="L20" s="106"/>
    </row>
    <row r="21" ht="13.5" customHeight="1">
      <c r="A21" s="167" t="s">
        <v>188</v>
      </c>
      <c r="B21" s="187" t="s">
        <v>189</v>
      </c>
      <c r="C21" s="188"/>
      <c r="D21" s="189"/>
      <c r="E21" s="190"/>
      <c r="F21" s="222" t="s">
        <v>190</v>
      </c>
      <c r="G21" s="223" t="s">
        <v>64</v>
      </c>
      <c r="H21" s="106"/>
      <c r="I21" s="106"/>
      <c r="J21" s="106"/>
      <c r="K21" s="106"/>
      <c r="L21" s="106"/>
    </row>
    <row r="22" ht="13.5" customHeight="1">
      <c r="A22" s="173"/>
      <c r="B22" s="192" t="s">
        <v>191</v>
      </c>
      <c r="C22" s="16"/>
      <c r="D22" s="17"/>
      <c r="E22" s="193"/>
      <c r="F22" s="224" t="s">
        <v>192</v>
      </c>
      <c r="G22" s="224" t="s">
        <v>192</v>
      </c>
      <c r="H22" s="106"/>
      <c r="I22" s="106"/>
      <c r="J22" s="106"/>
      <c r="K22" s="106"/>
      <c r="L22" s="106"/>
    </row>
    <row r="23" ht="13.5" customHeight="1">
      <c r="A23" s="173"/>
      <c r="B23" s="195" t="s">
        <v>193</v>
      </c>
      <c r="C23" s="16"/>
      <c r="D23" s="17"/>
      <c r="E23" s="196"/>
      <c r="F23" s="197">
        <v>44044.0</v>
      </c>
      <c r="G23" s="197">
        <v>44044.0</v>
      </c>
      <c r="H23" s="106"/>
      <c r="I23" s="106"/>
      <c r="J23" s="106"/>
      <c r="K23" s="106"/>
      <c r="L23" s="106"/>
    </row>
    <row r="24" ht="75.75" customHeight="1">
      <c r="A24" s="198"/>
      <c r="B24" s="199" t="s">
        <v>194</v>
      </c>
      <c r="C24" s="200"/>
      <c r="D24" s="201"/>
      <c r="E24" s="202"/>
      <c r="F24" s="203"/>
      <c r="G24" s="203"/>
      <c r="H24" s="106"/>
      <c r="I24" s="106"/>
      <c r="J24" s="106"/>
      <c r="K24" s="106"/>
      <c r="L24" s="106"/>
    </row>
    <row r="25" ht="11.25" customHeight="1">
      <c r="A25" s="142"/>
      <c r="B25" s="106"/>
      <c r="C25" s="107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</row>
    <row r="26" ht="13.5" customHeight="1">
      <c r="A26" s="106"/>
      <c r="B26" s="142"/>
      <c r="C26" s="106"/>
      <c r="D26" s="107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</row>
    <row r="27" ht="13.5" customHeight="1">
      <c r="A27" s="106"/>
      <c r="B27" s="142"/>
      <c r="C27" s="106"/>
      <c r="D27" s="107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</row>
    <row r="28" ht="13.5" customHeight="1">
      <c r="A28" s="106"/>
      <c r="B28" s="142"/>
      <c r="C28" s="106"/>
      <c r="D28" s="107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</row>
    <row r="29" ht="13.5" customHeight="1">
      <c r="A29" s="106"/>
      <c r="B29" s="142"/>
      <c r="C29" s="106"/>
      <c r="D29" s="107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</row>
    <row r="30" ht="13.5" customHeight="1">
      <c r="A30" s="106"/>
      <c r="B30" s="142"/>
      <c r="C30" s="106"/>
      <c r="D30" s="107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</row>
    <row r="31" ht="13.5" customHeight="1">
      <c r="A31" s="106"/>
      <c r="B31" s="142"/>
      <c r="C31" s="106"/>
      <c r="D31" s="107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</row>
    <row r="32" ht="13.5" customHeight="1">
      <c r="A32" s="106"/>
      <c r="B32" s="142"/>
      <c r="C32" s="106"/>
      <c r="D32" s="107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</row>
    <row r="33" ht="13.5" customHeight="1">
      <c r="A33" s="106"/>
      <c r="B33" s="142"/>
      <c r="C33" s="106"/>
      <c r="D33" s="107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</row>
    <row r="34" ht="13.5" customHeight="1">
      <c r="A34" s="106"/>
      <c r="B34" s="142"/>
      <c r="C34" s="106"/>
      <c r="D34" s="107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</row>
    <row r="35" ht="13.5" customHeight="1">
      <c r="A35" s="106"/>
      <c r="B35" s="142"/>
      <c r="C35" s="106"/>
      <c r="D35" s="107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</row>
    <row r="36" ht="13.5" customHeight="1">
      <c r="A36" s="106"/>
      <c r="B36" s="142"/>
      <c r="C36" s="106"/>
      <c r="D36" s="107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</row>
    <row r="37" ht="13.5" customHeight="1">
      <c r="A37" s="106"/>
      <c r="B37" s="142"/>
      <c r="C37" s="106"/>
      <c r="D37" s="107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</row>
    <row r="38" ht="13.5" customHeight="1">
      <c r="A38" s="106"/>
      <c r="B38" s="142"/>
      <c r="C38" s="106"/>
      <c r="D38" s="107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</row>
    <row r="39" ht="13.5" customHeight="1">
      <c r="A39" s="106"/>
      <c r="B39" s="142"/>
      <c r="C39" s="106"/>
      <c r="D39" s="107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</row>
    <row r="40" ht="13.5" customHeight="1">
      <c r="A40" s="106"/>
      <c r="B40" s="142"/>
      <c r="C40" s="106"/>
      <c r="D40" s="107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</row>
    <row r="41" ht="13.5" customHeight="1">
      <c r="A41" s="106"/>
      <c r="B41" s="142"/>
      <c r="C41" s="106"/>
      <c r="D41" s="107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</row>
    <row r="42" ht="13.5" customHeight="1">
      <c r="A42" s="106"/>
      <c r="B42" s="142"/>
      <c r="C42" s="106"/>
      <c r="D42" s="107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</row>
    <row r="43" ht="13.5" customHeight="1">
      <c r="A43" s="106"/>
      <c r="B43" s="142"/>
      <c r="C43" s="106"/>
      <c r="D43" s="107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</row>
    <row r="44" ht="13.5" customHeight="1">
      <c r="A44" s="106"/>
      <c r="B44" s="142"/>
      <c r="C44" s="106"/>
      <c r="D44" s="107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</row>
    <row r="45" ht="13.5" customHeight="1">
      <c r="A45" s="106"/>
      <c r="B45" s="142"/>
      <c r="C45" s="106"/>
      <c r="D45" s="107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</row>
    <row r="957" ht="13.5" customHeight="1">
      <c r="A957" s="106"/>
      <c r="B957" s="142"/>
      <c r="C957" s="106"/>
      <c r="D957" s="107"/>
      <c r="E957" s="106"/>
      <c r="F957" s="106"/>
      <c r="G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</row>
    <row r="958" ht="13.5" customHeight="1">
      <c r="A958" s="106"/>
      <c r="B958" s="142"/>
      <c r="C958" s="106"/>
      <c r="D958" s="107"/>
      <c r="E958" s="106"/>
      <c r="F958" s="106"/>
      <c r="G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</row>
    <row r="959" ht="13.5" customHeight="1">
      <c r="A959" s="106"/>
      <c r="B959" s="142"/>
      <c r="C959" s="106"/>
      <c r="D959" s="107"/>
      <c r="E959" s="106"/>
      <c r="F959" s="106"/>
      <c r="G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</row>
    <row r="960" ht="13.5" customHeight="1">
      <c r="A960" s="106"/>
      <c r="B960" s="142"/>
      <c r="C960" s="106"/>
      <c r="D960" s="107"/>
      <c r="E960" s="106"/>
      <c r="F960" s="106"/>
      <c r="G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</row>
    <row r="961" ht="13.5" customHeight="1">
      <c r="A961" s="106"/>
      <c r="B961" s="142"/>
      <c r="C961" s="106"/>
      <c r="D961" s="107"/>
      <c r="E961" s="106"/>
      <c r="F961" s="106"/>
      <c r="G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</row>
    <row r="962" ht="13.5" customHeight="1">
      <c r="A962" s="106"/>
      <c r="B962" s="142"/>
      <c r="C962" s="106"/>
      <c r="D962" s="107"/>
      <c r="E962" s="106"/>
      <c r="F962" s="106"/>
      <c r="G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</row>
    <row r="963" ht="13.5" customHeight="1">
      <c r="A963" s="106"/>
      <c r="B963" s="142"/>
      <c r="C963" s="106"/>
      <c r="D963" s="107"/>
      <c r="E963" s="106"/>
      <c r="F963" s="106"/>
      <c r="G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</row>
    <row r="964" ht="13.5" customHeight="1">
      <c r="A964" s="106"/>
      <c r="B964" s="142"/>
      <c r="C964" s="106"/>
      <c r="D964" s="107"/>
      <c r="E964" s="106"/>
      <c r="F964" s="106"/>
      <c r="G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</row>
    <row r="965" ht="13.5" customHeight="1">
      <c r="A965" s="106"/>
      <c r="B965" s="142"/>
      <c r="C965" s="106"/>
      <c r="D965" s="107"/>
      <c r="E965" s="106"/>
      <c r="F965" s="106"/>
      <c r="G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</row>
    <row r="966" ht="13.5" customHeight="1">
      <c r="A966" s="106"/>
      <c r="B966" s="142"/>
      <c r="C966" s="106"/>
      <c r="D966" s="107"/>
      <c r="E966" s="106"/>
      <c r="F966" s="106"/>
      <c r="G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</row>
    <row r="967" ht="13.5" customHeight="1">
      <c r="A967" s="106"/>
      <c r="B967" s="142"/>
      <c r="C967" s="106"/>
      <c r="D967" s="107"/>
      <c r="E967" s="106"/>
      <c r="F967" s="106"/>
      <c r="G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</row>
    <row r="968" ht="13.5" customHeight="1">
      <c r="A968" s="106"/>
      <c r="B968" s="142"/>
      <c r="C968" s="106"/>
      <c r="D968" s="107"/>
      <c r="E968" s="106"/>
      <c r="F968" s="106"/>
      <c r="G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</row>
    <row r="969" ht="13.5" customHeight="1">
      <c r="A969" s="106"/>
      <c r="B969" s="142"/>
      <c r="C969" s="106"/>
      <c r="D969" s="107"/>
      <c r="E969" s="106"/>
      <c r="F969" s="106"/>
      <c r="G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</row>
    <row r="970" ht="13.5" customHeight="1">
      <c r="A970" s="106"/>
      <c r="B970" s="142"/>
      <c r="C970" s="106"/>
      <c r="D970" s="107"/>
      <c r="E970" s="106"/>
      <c r="F970" s="106"/>
      <c r="G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</row>
    <row r="971" ht="13.5" customHeight="1">
      <c r="A971" s="106"/>
      <c r="B971" s="142"/>
      <c r="C971" s="106"/>
      <c r="D971" s="107"/>
      <c r="E971" s="106"/>
      <c r="F971" s="106"/>
      <c r="G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</row>
    <row r="972" ht="13.5" customHeight="1">
      <c r="A972" s="106"/>
      <c r="B972" s="142"/>
      <c r="C972" s="106"/>
      <c r="D972" s="107"/>
      <c r="E972" s="106"/>
      <c r="F972" s="106"/>
      <c r="G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</row>
    <row r="973" ht="13.5" customHeight="1">
      <c r="A973" s="106"/>
      <c r="B973" s="142"/>
      <c r="C973" s="106"/>
      <c r="D973" s="107"/>
      <c r="E973" s="106"/>
      <c r="F973" s="106"/>
      <c r="G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</row>
    <row r="974" ht="13.5" customHeight="1">
      <c r="A974" s="106"/>
      <c r="B974" s="142"/>
      <c r="C974" s="106"/>
      <c r="D974" s="107"/>
      <c r="E974" s="106"/>
      <c r="F974" s="106"/>
      <c r="G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</row>
    <row r="975" ht="13.5" customHeight="1">
      <c r="A975" s="106"/>
      <c r="B975" s="142"/>
      <c r="C975" s="106"/>
      <c r="D975" s="107"/>
      <c r="E975" s="106"/>
      <c r="F975" s="106"/>
      <c r="G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</row>
    <row r="976" ht="13.5" customHeight="1">
      <c r="A976" s="106"/>
      <c r="B976" s="142"/>
      <c r="C976" s="106"/>
      <c r="D976" s="107"/>
      <c r="E976" s="106"/>
      <c r="F976" s="106"/>
      <c r="G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</row>
    <row r="977" ht="13.5" customHeight="1">
      <c r="A977" s="106"/>
      <c r="B977" s="142"/>
      <c r="C977" s="106"/>
      <c r="D977" s="107"/>
      <c r="E977" s="106"/>
      <c r="F977" s="106"/>
      <c r="G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</row>
    <row r="978" ht="13.5" customHeight="1">
      <c r="A978" s="106"/>
      <c r="B978" s="142"/>
      <c r="C978" s="106"/>
      <c r="D978" s="107"/>
      <c r="E978" s="106"/>
      <c r="F978" s="106"/>
      <c r="G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</row>
    <row r="979" ht="13.5" customHeight="1">
      <c r="A979" s="106"/>
      <c r="B979" s="142"/>
      <c r="C979" s="106"/>
      <c r="D979" s="107"/>
      <c r="E979" s="106"/>
      <c r="F979" s="106"/>
      <c r="G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</row>
    <row r="980" ht="13.5" customHeight="1">
      <c r="A980" s="106"/>
      <c r="B980" s="142"/>
      <c r="C980" s="106"/>
      <c r="D980" s="107"/>
      <c r="E980" s="106"/>
      <c r="F980" s="106"/>
      <c r="G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</row>
    <row r="981" ht="13.5" customHeight="1">
      <c r="A981" s="106"/>
      <c r="B981" s="142"/>
      <c r="C981" s="106"/>
      <c r="D981" s="107"/>
      <c r="E981" s="106"/>
      <c r="F981" s="106"/>
      <c r="G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</row>
    <row r="982" ht="13.5" customHeight="1">
      <c r="A982" s="106"/>
      <c r="B982" s="142"/>
      <c r="C982" s="106"/>
      <c r="D982" s="107"/>
      <c r="E982" s="106"/>
      <c r="F982" s="106"/>
      <c r="G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</row>
  </sheetData>
  <mergeCells count="28">
    <mergeCell ref="H4:P4"/>
    <mergeCell ref="C5:P5"/>
    <mergeCell ref="A2:B2"/>
    <mergeCell ref="C2:D2"/>
    <mergeCell ref="F2:G2"/>
    <mergeCell ref="H2:P2"/>
    <mergeCell ref="C3:E3"/>
    <mergeCell ref="F3:G3"/>
    <mergeCell ref="H3:J3"/>
    <mergeCell ref="F6:G6"/>
    <mergeCell ref="H6:J6"/>
    <mergeCell ref="K6:P6"/>
    <mergeCell ref="A7:B7"/>
    <mergeCell ref="C7:E7"/>
    <mergeCell ref="F7:G7"/>
    <mergeCell ref="K7:P7"/>
    <mergeCell ref="D14:E14"/>
    <mergeCell ref="B21:D21"/>
    <mergeCell ref="B22:D22"/>
    <mergeCell ref="B23:D23"/>
    <mergeCell ref="B24:D24"/>
    <mergeCell ref="A3:B3"/>
    <mergeCell ref="A4:B4"/>
    <mergeCell ref="C4:D4"/>
    <mergeCell ref="F4:G4"/>
    <mergeCell ref="A5:B5"/>
    <mergeCell ref="A6:B6"/>
    <mergeCell ref="C6:E6"/>
  </mergeCells>
  <dataValidations>
    <dataValidation type="list" allowBlank="1" showInputMessage="1" showErrorMessage="1" prompt=" - " sqref="F10:G20">
      <formula1>"O"</formula1>
    </dataValidation>
    <dataValidation type="list" allowBlank="1" showInputMessage="1" showErrorMessage="1" prompt=" - " sqref="F21:G21">
      <formula1>"N,A,B"</formula1>
    </dataValidation>
    <dataValidation type="list" allowBlank="1" showInputMessage="1" showErrorMessage="1" prompt=" - " sqref="F22:G22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9.25"/>
    <col customWidth="1" min="7" max="8" width="8.75"/>
    <col customWidth="1" min="9" max="10" width="5.13"/>
    <col customWidth="1" min="11" max="11" width="6.63"/>
    <col customWidth="1" min="12" max="12" width="4.75"/>
    <col customWidth="1" min="13" max="13" width="5.88"/>
    <col customWidth="1" min="14" max="14" width="5.5"/>
    <col customWidth="1" min="15" max="15" width="5.25"/>
    <col customWidth="1" min="16" max="16" width="6.38"/>
    <col customWidth="1" min="17" max="17" width="2.88"/>
    <col customWidth="1" min="18" max="19" width="9.0"/>
    <col customWidth="1" min="20" max="22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</row>
    <row r="2" ht="15.0" customHeight="1">
      <c r="A2" s="108" t="s">
        <v>154</v>
      </c>
      <c r="B2" s="112"/>
      <c r="C2" s="110" t="str">
        <f>FunctionList!E16</f>
        <v>Function6</v>
      </c>
      <c r="D2" s="112"/>
      <c r="E2" s="206"/>
      <c r="F2" s="227" t="str">
        <f>FunctionList!D14</f>
        <v>create</v>
      </c>
      <c r="G2" s="112"/>
      <c r="H2" s="110" t="str">
        <f>FunctionList!D16</f>
        <v>addTimetable</v>
      </c>
      <c r="I2" s="111"/>
      <c r="J2" s="111"/>
      <c r="K2" s="111"/>
      <c r="L2" s="111"/>
      <c r="M2" s="111"/>
      <c r="N2" s="111"/>
      <c r="O2" s="111"/>
      <c r="P2" s="117"/>
      <c r="Q2" s="106"/>
      <c r="R2" s="106"/>
      <c r="S2" s="106"/>
      <c r="T2" s="106"/>
      <c r="U2" s="106"/>
      <c r="V2" s="106"/>
    </row>
    <row r="3" ht="13.5" customHeight="1">
      <c r="A3" s="208" t="s">
        <v>155</v>
      </c>
      <c r="B3" s="122"/>
      <c r="C3" s="120" t="s">
        <v>156</v>
      </c>
      <c r="D3" s="121"/>
      <c r="E3" s="122"/>
      <c r="F3" s="209" t="s">
        <v>157</v>
      </c>
      <c r="G3" s="122"/>
      <c r="H3" s="210" t="s">
        <v>49</v>
      </c>
      <c r="I3" s="121"/>
      <c r="J3" s="211"/>
      <c r="K3" s="212"/>
      <c r="L3" s="212"/>
      <c r="M3" s="212"/>
      <c r="N3" s="212"/>
      <c r="O3" s="212"/>
      <c r="P3" s="213"/>
      <c r="Q3" s="106"/>
      <c r="R3" s="106"/>
      <c r="S3" s="106"/>
      <c r="T3" s="106"/>
      <c r="U3" s="106"/>
      <c r="V3" s="106"/>
    </row>
    <row r="4" ht="13.5" customHeight="1">
      <c r="A4" s="119" t="s">
        <v>158</v>
      </c>
      <c r="B4" s="17"/>
      <c r="C4" s="126">
        <f>27</f>
        <v>27</v>
      </c>
      <c r="D4" s="61"/>
      <c r="E4" s="127"/>
      <c r="F4" s="128" t="s">
        <v>159</v>
      </c>
      <c r="G4" s="17"/>
      <c r="H4" s="129">
        <f>IF(FunctionList!E6&lt;&gt;"N/A",SUM(C4*FunctionList!E6/1000,-K7),"N/A")</f>
        <v>-0.3</v>
      </c>
      <c r="I4" s="16"/>
      <c r="J4" s="16"/>
      <c r="K4" s="16"/>
      <c r="L4" s="16"/>
      <c r="M4" s="16"/>
      <c r="N4" s="16"/>
      <c r="O4" s="16"/>
      <c r="P4" s="130"/>
      <c r="Q4" s="106"/>
      <c r="R4" s="118"/>
      <c r="S4" s="106"/>
      <c r="T4" s="106"/>
      <c r="U4" s="106"/>
      <c r="V4" s="106"/>
    </row>
    <row r="5" ht="13.5" customHeight="1">
      <c r="A5" s="119" t="s">
        <v>160</v>
      </c>
      <c r="B5" s="17"/>
      <c r="C5" s="131" t="s">
        <v>228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30"/>
      <c r="Q5" s="106"/>
      <c r="R5" s="106"/>
      <c r="S5" s="106"/>
      <c r="T5" s="106"/>
      <c r="U5" s="106"/>
      <c r="V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7"/>
      <c r="H6" s="134" t="s">
        <v>165</v>
      </c>
      <c r="I6" s="16"/>
      <c r="J6" s="61"/>
      <c r="K6" s="133" t="s">
        <v>166</v>
      </c>
      <c r="L6" s="16"/>
      <c r="M6" s="16"/>
      <c r="N6" s="16"/>
      <c r="O6" s="16"/>
      <c r="P6" s="130"/>
      <c r="Q6" s="106"/>
      <c r="R6" s="118"/>
      <c r="S6" s="106"/>
      <c r="T6" s="106"/>
      <c r="U6" s="106"/>
      <c r="V6" s="106"/>
    </row>
    <row r="7" ht="13.5" customHeight="1">
      <c r="A7" s="135">
        <f>COUNTIF(F27:HM27,"P")</f>
        <v>3</v>
      </c>
      <c r="B7" s="136"/>
      <c r="C7" s="137">
        <f>COUNTIF(F27:HM27,"F")</f>
        <v>0</v>
      </c>
      <c r="D7" s="138"/>
      <c r="E7" s="136"/>
      <c r="F7" s="137">
        <f>SUM(K7,-A7,-C7)</f>
        <v>0</v>
      </c>
      <c r="G7" s="136"/>
      <c r="H7" s="139">
        <f>COUNTIF(E26:HM26,"N")</f>
        <v>1</v>
      </c>
      <c r="I7" s="139">
        <f>COUNTIF(E26:HM26,"A")</f>
        <v>2</v>
      </c>
      <c r="J7" s="139">
        <f>COUNTIF(E26:HM26,"B")</f>
        <v>0</v>
      </c>
      <c r="K7" s="137">
        <f>COUNTA(E9:HP9)</f>
        <v>3</v>
      </c>
      <c r="L7" s="138"/>
      <c r="M7" s="138"/>
      <c r="N7" s="138"/>
      <c r="O7" s="138"/>
      <c r="P7" s="140"/>
      <c r="Q7" s="141"/>
      <c r="R7" s="106"/>
      <c r="S7" s="106"/>
      <c r="T7" s="106"/>
      <c r="U7" s="106"/>
      <c r="V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26" t="s">
        <v>169</v>
      </c>
      <c r="I9" s="106"/>
      <c r="J9" s="106"/>
      <c r="K9" s="106"/>
      <c r="L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06"/>
      <c r="J10" s="106"/>
      <c r="K10" s="106"/>
      <c r="L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06"/>
      <c r="J11" s="106"/>
      <c r="K11" s="106"/>
      <c r="L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06"/>
      <c r="J12" s="106"/>
      <c r="K12" s="106"/>
      <c r="L12" s="106"/>
    </row>
    <row r="13" ht="13.5" customHeight="1">
      <c r="A13" s="156"/>
      <c r="B13" s="161" t="s">
        <v>229</v>
      </c>
      <c r="C13" s="158"/>
      <c r="D13" s="159"/>
      <c r="E13" s="162"/>
      <c r="F13" s="163"/>
      <c r="G13" s="163"/>
      <c r="H13" s="163"/>
      <c r="I13" s="106"/>
      <c r="J13" s="106"/>
      <c r="K13" s="106"/>
      <c r="L13" s="106"/>
    </row>
    <row r="14" ht="13.5" customHeight="1">
      <c r="A14" s="156"/>
      <c r="B14" s="157"/>
      <c r="C14" s="158"/>
      <c r="D14" s="166" t="s">
        <v>224</v>
      </c>
      <c r="F14" s="160" t="s">
        <v>174</v>
      </c>
      <c r="G14" s="160"/>
      <c r="H14" s="160"/>
      <c r="I14" s="106"/>
      <c r="J14" s="106"/>
      <c r="K14" s="106"/>
      <c r="L14" s="106"/>
    </row>
    <row r="15" ht="13.5" customHeight="1">
      <c r="A15" s="156"/>
      <c r="B15" s="157"/>
      <c r="C15" s="158"/>
      <c r="D15" s="164" t="s">
        <v>213</v>
      </c>
      <c r="E15" s="162"/>
      <c r="F15" s="160"/>
      <c r="G15" s="160" t="s">
        <v>174</v>
      </c>
      <c r="H15" s="160" t="s">
        <v>174</v>
      </c>
      <c r="I15" s="106"/>
      <c r="J15" s="106"/>
      <c r="K15" s="106"/>
      <c r="L15" s="106"/>
    </row>
    <row r="16" ht="13.5" customHeight="1">
      <c r="A16" s="156"/>
      <c r="B16" s="161" t="s">
        <v>230</v>
      </c>
      <c r="C16" s="158"/>
      <c r="D16" s="159"/>
      <c r="E16" s="162"/>
      <c r="F16" s="163"/>
      <c r="G16" s="163"/>
      <c r="H16" s="163"/>
      <c r="I16" s="106"/>
      <c r="J16" s="106"/>
      <c r="K16" s="106"/>
      <c r="L16" s="106"/>
    </row>
    <row r="17" ht="13.5" customHeight="1">
      <c r="A17" s="156"/>
      <c r="B17" s="157"/>
      <c r="C17" s="158"/>
      <c r="D17" s="166" t="s">
        <v>231</v>
      </c>
      <c r="F17" s="160" t="s">
        <v>174</v>
      </c>
      <c r="G17" s="160"/>
      <c r="H17" s="160"/>
      <c r="I17" s="106"/>
      <c r="J17" s="106"/>
      <c r="K17" s="106"/>
      <c r="L17" s="106"/>
    </row>
    <row r="18" ht="13.5" customHeight="1">
      <c r="A18" s="156"/>
      <c r="B18" s="157"/>
      <c r="C18" s="158"/>
      <c r="D18" s="164" t="s">
        <v>232</v>
      </c>
      <c r="E18" s="162"/>
      <c r="F18" s="160"/>
      <c r="G18" s="160" t="s">
        <v>174</v>
      </c>
      <c r="H18" s="160"/>
      <c r="I18" s="106"/>
      <c r="J18" s="106"/>
      <c r="K18" s="106"/>
      <c r="L18" s="106"/>
    </row>
    <row r="19" ht="13.5" customHeight="1">
      <c r="A19" s="229"/>
      <c r="B19" s="230"/>
      <c r="C19" s="231"/>
      <c r="D19" s="232" t="s">
        <v>233</v>
      </c>
      <c r="E19" s="233"/>
      <c r="F19" s="234"/>
      <c r="G19" s="234"/>
      <c r="H19" s="234" t="s">
        <v>174</v>
      </c>
      <c r="I19" s="106"/>
      <c r="J19" s="106"/>
      <c r="K19" s="106"/>
      <c r="L19" s="106"/>
    </row>
    <row r="20" ht="13.5" customHeight="1">
      <c r="A20" s="167" t="s">
        <v>181</v>
      </c>
      <c r="B20" s="168" t="s">
        <v>234</v>
      </c>
      <c r="C20" s="169"/>
      <c r="D20" s="170"/>
      <c r="E20" s="171"/>
      <c r="F20" s="172"/>
      <c r="G20" s="172"/>
      <c r="H20" s="172"/>
      <c r="I20" s="106"/>
      <c r="J20" s="106"/>
      <c r="K20" s="106"/>
      <c r="L20" s="106"/>
    </row>
    <row r="21" ht="13.5" customHeight="1">
      <c r="A21" s="173"/>
      <c r="B21" s="174"/>
      <c r="C21" s="175"/>
      <c r="D21" s="176" t="s">
        <v>235</v>
      </c>
      <c r="E21" s="177"/>
      <c r="F21" s="160" t="s">
        <v>174</v>
      </c>
      <c r="G21" s="160"/>
      <c r="H21" s="160"/>
      <c r="I21" s="106"/>
      <c r="J21" s="106"/>
      <c r="K21" s="106"/>
      <c r="L21" s="106"/>
    </row>
    <row r="22" ht="13.5" customHeight="1">
      <c r="A22" s="173"/>
      <c r="B22" s="174"/>
      <c r="C22" s="221"/>
      <c r="D22" s="176" t="s">
        <v>236</v>
      </c>
      <c r="E22" s="179"/>
      <c r="F22" s="160"/>
      <c r="G22" s="160" t="s">
        <v>174</v>
      </c>
      <c r="H22" s="160"/>
      <c r="I22" s="106"/>
      <c r="J22" s="106"/>
      <c r="K22" s="106"/>
      <c r="L22" s="106"/>
    </row>
    <row r="23" ht="13.5" customHeight="1">
      <c r="A23" s="173"/>
      <c r="B23" s="174"/>
      <c r="C23" s="221"/>
      <c r="D23" s="176" t="s">
        <v>237</v>
      </c>
      <c r="E23" s="179"/>
      <c r="F23" s="160"/>
      <c r="G23" s="160"/>
      <c r="H23" s="160" t="s">
        <v>174</v>
      </c>
      <c r="I23" s="106"/>
      <c r="J23" s="106"/>
      <c r="K23" s="106"/>
      <c r="L23" s="106"/>
    </row>
    <row r="24" ht="13.5" customHeight="1">
      <c r="A24" s="173"/>
      <c r="B24" s="174" t="s">
        <v>209</v>
      </c>
      <c r="C24" s="221"/>
      <c r="D24" s="180"/>
      <c r="E24" s="179"/>
      <c r="F24" s="163"/>
      <c r="G24" s="163"/>
      <c r="H24" s="163"/>
      <c r="I24" s="106"/>
      <c r="J24" s="106"/>
      <c r="K24" s="106"/>
      <c r="L24" s="106"/>
    </row>
    <row r="25" ht="13.5" customHeight="1">
      <c r="A25" s="173"/>
      <c r="B25" s="174"/>
      <c r="C25" s="221"/>
      <c r="D25" s="180"/>
      <c r="E25" s="179"/>
      <c r="F25" s="163"/>
      <c r="G25" s="163"/>
      <c r="H25" s="163"/>
      <c r="I25" s="106"/>
      <c r="J25" s="106"/>
      <c r="K25" s="106"/>
      <c r="L25" s="106"/>
    </row>
    <row r="26" ht="13.5" customHeight="1">
      <c r="A26" s="167" t="s">
        <v>188</v>
      </c>
      <c r="B26" s="187" t="s">
        <v>189</v>
      </c>
      <c r="C26" s="188"/>
      <c r="D26" s="189"/>
      <c r="E26" s="190"/>
      <c r="F26" s="223" t="s">
        <v>64</v>
      </c>
      <c r="G26" s="223" t="s">
        <v>64</v>
      </c>
      <c r="H26" s="223" t="s">
        <v>190</v>
      </c>
      <c r="I26" s="106"/>
      <c r="J26" s="106"/>
      <c r="K26" s="106"/>
      <c r="L26" s="106"/>
    </row>
    <row r="27" ht="13.5" customHeight="1">
      <c r="A27" s="173"/>
      <c r="B27" s="192" t="s">
        <v>191</v>
      </c>
      <c r="C27" s="16"/>
      <c r="D27" s="17"/>
      <c r="E27" s="193"/>
      <c r="F27" s="224" t="s">
        <v>192</v>
      </c>
      <c r="G27" s="224" t="s">
        <v>192</v>
      </c>
      <c r="H27" s="224" t="s">
        <v>192</v>
      </c>
      <c r="I27" s="106"/>
      <c r="J27" s="106"/>
      <c r="K27" s="106"/>
      <c r="L27" s="106"/>
    </row>
    <row r="28" ht="13.5" customHeight="1">
      <c r="A28" s="173"/>
      <c r="B28" s="195" t="s">
        <v>193</v>
      </c>
      <c r="C28" s="16"/>
      <c r="D28" s="17"/>
      <c r="E28" s="196"/>
      <c r="F28" s="197">
        <v>44021.0</v>
      </c>
      <c r="G28" s="197">
        <v>44022.0</v>
      </c>
      <c r="H28" s="197">
        <v>44023.0</v>
      </c>
      <c r="I28" s="106"/>
      <c r="J28" s="106"/>
      <c r="K28" s="106"/>
      <c r="L28" s="106"/>
    </row>
    <row r="29" ht="75.75" customHeight="1">
      <c r="A29" s="198"/>
      <c r="B29" s="199" t="s">
        <v>194</v>
      </c>
      <c r="C29" s="200"/>
      <c r="D29" s="201"/>
      <c r="E29" s="202"/>
      <c r="F29" s="203"/>
      <c r="G29" s="203"/>
      <c r="H29" s="203"/>
      <c r="I29" s="106"/>
      <c r="J29" s="106"/>
      <c r="K29" s="106"/>
      <c r="L29" s="106"/>
    </row>
    <row r="30" ht="11.25" customHeight="1">
      <c r="A30" s="142"/>
      <c r="B30" s="106"/>
      <c r="C30" s="107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</row>
    <row r="31" ht="13.5" customHeight="1">
      <c r="A31" s="106"/>
      <c r="B31" s="142"/>
      <c r="C31" s="106"/>
      <c r="D31" s="107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</row>
    <row r="32" ht="13.5" customHeight="1">
      <c r="A32" s="106"/>
      <c r="B32" s="142"/>
      <c r="C32" s="106"/>
      <c r="D32" s="107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</row>
    <row r="33" ht="13.5" customHeight="1">
      <c r="A33" s="106"/>
      <c r="B33" s="142"/>
      <c r="C33" s="106"/>
      <c r="D33" s="107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</row>
    <row r="34" ht="13.5" customHeight="1">
      <c r="A34" s="106"/>
      <c r="B34" s="142"/>
      <c r="C34" s="106"/>
      <c r="D34" s="107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</row>
    <row r="35" ht="13.5" customHeight="1">
      <c r="A35" s="106"/>
      <c r="B35" s="142"/>
      <c r="C35" s="106"/>
      <c r="D35" s="107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</row>
    <row r="36" ht="13.5" customHeight="1">
      <c r="A36" s="106"/>
      <c r="B36" s="142"/>
      <c r="C36" s="106"/>
      <c r="D36" s="107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</row>
    <row r="37" ht="13.5" customHeight="1">
      <c r="A37" s="106"/>
      <c r="B37" s="142"/>
      <c r="C37" s="106"/>
      <c r="D37" s="107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</row>
    <row r="38" ht="13.5" customHeight="1">
      <c r="A38" s="106"/>
      <c r="B38" s="142"/>
      <c r="C38" s="106"/>
      <c r="D38" s="107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</row>
    <row r="39" ht="13.5" customHeight="1">
      <c r="A39" s="106"/>
      <c r="B39" s="142"/>
      <c r="C39" s="106"/>
      <c r="D39" s="107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</row>
    <row r="40" ht="13.5" customHeight="1">
      <c r="A40" s="106"/>
      <c r="B40" s="142"/>
      <c r="C40" s="106"/>
      <c r="D40" s="107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</row>
    <row r="41" ht="13.5" customHeight="1">
      <c r="A41" s="106"/>
      <c r="B41" s="142"/>
      <c r="C41" s="106"/>
      <c r="D41" s="107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</row>
    <row r="42" ht="13.5" customHeight="1">
      <c r="A42" s="106"/>
      <c r="B42" s="142"/>
      <c r="C42" s="106"/>
      <c r="D42" s="107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</row>
    <row r="43" ht="13.5" customHeight="1">
      <c r="A43" s="106"/>
      <c r="B43" s="142"/>
      <c r="C43" s="106"/>
      <c r="D43" s="107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</row>
    <row r="44" ht="13.5" customHeight="1">
      <c r="A44" s="106"/>
      <c r="B44" s="142"/>
      <c r="C44" s="106"/>
      <c r="D44" s="107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</row>
    <row r="45" ht="13.5" customHeight="1">
      <c r="A45" s="106"/>
      <c r="B45" s="142"/>
      <c r="C45" s="106"/>
      <c r="D45" s="107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</row>
    <row r="962" ht="13.5" customHeight="1">
      <c r="A962" s="106"/>
      <c r="B962" s="142"/>
      <c r="C962" s="106"/>
      <c r="D962" s="107"/>
      <c r="E962" s="106"/>
      <c r="F962" s="106"/>
      <c r="G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</row>
    <row r="963" ht="13.5" customHeight="1">
      <c r="A963" s="106"/>
      <c r="B963" s="142"/>
      <c r="C963" s="106"/>
      <c r="D963" s="107"/>
      <c r="E963" s="106"/>
      <c r="F963" s="106"/>
      <c r="G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</row>
    <row r="964" ht="13.5" customHeight="1">
      <c r="A964" s="106"/>
      <c r="B964" s="142"/>
      <c r="C964" s="106"/>
      <c r="D964" s="107"/>
      <c r="E964" s="106"/>
      <c r="F964" s="106"/>
      <c r="G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</row>
    <row r="965" ht="13.5" customHeight="1">
      <c r="A965" s="106"/>
      <c r="B965" s="142"/>
      <c r="C965" s="106"/>
      <c r="D965" s="107"/>
      <c r="E965" s="106"/>
      <c r="F965" s="106"/>
      <c r="G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</row>
    <row r="966" ht="13.5" customHeight="1">
      <c r="A966" s="106"/>
      <c r="B966" s="142"/>
      <c r="C966" s="106"/>
      <c r="D966" s="107"/>
      <c r="E966" s="106"/>
      <c r="F966" s="106"/>
      <c r="G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</row>
    <row r="967" ht="13.5" customHeight="1">
      <c r="A967" s="106"/>
      <c r="B967" s="142"/>
      <c r="C967" s="106"/>
      <c r="D967" s="107"/>
      <c r="E967" s="106"/>
      <c r="F967" s="106"/>
      <c r="G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</row>
    <row r="968" ht="13.5" customHeight="1">
      <c r="A968" s="106"/>
      <c r="B968" s="142"/>
      <c r="C968" s="106"/>
      <c r="D968" s="107"/>
      <c r="E968" s="106"/>
      <c r="F968" s="106"/>
      <c r="G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</row>
    <row r="969" ht="13.5" customHeight="1">
      <c r="A969" s="106"/>
      <c r="B969" s="142"/>
      <c r="C969" s="106"/>
      <c r="D969" s="107"/>
      <c r="E969" s="106"/>
      <c r="F969" s="106"/>
      <c r="G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</row>
    <row r="970" ht="13.5" customHeight="1">
      <c r="A970" s="106"/>
      <c r="B970" s="142"/>
      <c r="C970" s="106"/>
      <c r="D970" s="107"/>
      <c r="E970" s="106"/>
      <c r="F970" s="106"/>
      <c r="G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</row>
    <row r="971" ht="13.5" customHeight="1">
      <c r="A971" s="106"/>
      <c r="B971" s="142"/>
      <c r="C971" s="106"/>
      <c r="D971" s="107"/>
      <c r="E971" s="106"/>
      <c r="F971" s="106"/>
      <c r="G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</row>
    <row r="972" ht="13.5" customHeight="1">
      <c r="A972" s="106"/>
      <c r="B972" s="142"/>
      <c r="C972" s="106"/>
      <c r="D972" s="107"/>
      <c r="E972" s="106"/>
      <c r="F972" s="106"/>
      <c r="G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</row>
    <row r="973" ht="13.5" customHeight="1">
      <c r="A973" s="106"/>
      <c r="B973" s="142"/>
      <c r="C973" s="106"/>
      <c r="D973" s="107"/>
      <c r="E973" s="106"/>
      <c r="F973" s="106"/>
      <c r="G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</row>
    <row r="974" ht="13.5" customHeight="1">
      <c r="A974" s="106"/>
      <c r="B974" s="142"/>
      <c r="C974" s="106"/>
      <c r="D974" s="107"/>
      <c r="E974" s="106"/>
      <c r="F974" s="106"/>
      <c r="G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</row>
    <row r="975" ht="13.5" customHeight="1">
      <c r="A975" s="106"/>
      <c r="B975" s="142"/>
      <c r="C975" s="106"/>
      <c r="D975" s="107"/>
      <c r="E975" s="106"/>
      <c r="F975" s="106"/>
      <c r="G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</row>
    <row r="976" ht="13.5" customHeight="1">
      <c r="A976" s="106"/>
      <c r="B976" s="142"/>
      <c r="C976" s="106"/>
      <c r="D976" s="107"/>
      <c r="E976" s="106"/>
      <c r="F976" s="106"/>
      <c r="G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</row>
    <row r="977" ht="13.5" customHeight="1">
      <c r="A977" s="106"/>
      <c r="B977" s="142"/>
      <c r="C977" s="106"/>
      <c r="D977" s="107"/>
      <c r="E977" s="106"/>
      <c r="F977" s="106"/>
      <c r="G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</row>
    <row r="978" ht="13.5" customHeight="1">
      <c r="A978" s="106"/>
      <c r="B978" s="142"/>
      <c r="C978" s="106"/>
      <c r="D978" s="107"/>
      <c r="E978" s="106"/>
      <c r="F978" s="106"/>
      <c r="G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</row>
    <row r="979" ht="13.5" customHeight="1">
      <c r="A979" s="106"/>
      <c r="B979" s="142"/>
      <c r="C979" s="106"/>
      <c r="D979" s="107"/>
      <c r="E979" s="106"/>
      <c r="F979" s="106"/>
      <c r="G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</row>
    <row r="980" ht="13.5" customHeight="1">
      <c r="A980" s="106"/>
      <c r="B980" s="142"/>
      <c r="C980" s="106"/>
      <c r="D980" s="107"/>
      <c r="E980" s="106"/>
      <c r="F980" s="106"/>
      <c r="G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</row>
    <row r="981" ht="13.5" customHeight="1">
      <c r="A981" s="106"/>
      <c r="B981" s="142"/>
      <c r="C981" s="106"/>
      <c r="D981" s="107"/>
      <c r="E981" s="106"/>
      <c r="F981" s="106"/>
      <c r="G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</row>
    <row r="982" ht="13.5" customHeight="1">
      <c r="A982" s="106"/>
      <c r="B982" s="142"/>
      <c r="C982" s="106"/>
      <c r="D982" s="107"/>
      <c r="E982" s="106"/>
      <c r="F982" s="106"/>
      <c r="G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</row>
    <row r="983" ht="13.5" customHeight="1">
      <c r="A983" s="106"/>
      <c r="B983" s="142"/>
      <c r="C983" s="106"/>
      <c r="D983" s="107"/>
      <c r="E983" s="106"/>
      <c r="F983" s="106"/>
      <c r="G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</row>
    <row r="984" ht="13.5" customHeight="1">
      <c r="A984" s="106"/>
      <c r="B984" s="142"/>
      <c r="C984" s="106"/>
      <c r="D984" s="107"/>
      <c r="E984" s="106"/>
      <c r="F984" s="106"/>
      <c r="G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</row>
    <row r="985" ht="13.5" customHeight="1">
      <c r="A985" s="106"/>
      <c r="B985" s="142"/>
      <c r="C985" s="106"/>
      <c r="D985" s="107"/>
      <c r="E985" s="106"/>
      <c r="F985" s="106"/>
      <c r="G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</row>
    <row r="986" ht="13.5" customHeight="1">
      <c r="A986" s="106"/>
      <c r="B986" s="142"/>
      <c r="C986" s="106"/>
      <c r="D986" s="107"/>
      <c r="E986" s="106"/>
      <c r="F986" s="106"/>
      <c r="G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</row>
    <row r="987" ht="13.5" customHeight="1">
      <c r="A987" s="106"/>
      <c r="B987" s="142"/>
      <c r="C987" s="106"/>
      <c r="D987" s="107"/>
      <c r="E987" s="106"/>
      <c r="F987" s="106"/>
      <c r="G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</row>
  </sheetData>
  <mergeCells count="29">
    <mergeCell ref="H4:P4"/>
    <mergeCell ref="C5:P5"/>
    <mergeCell ref="A2:B2"/>
    <mergeCell ref="C2:D2"/>
    <mergeCell ref="F2:G2"/>
    <mergeCell ref="H2:P2"/>
    <mergeCell ref="C3:E3"/>
    <mergeCell ref="F3:G3"/>
    <mergeCell ref="H3:J3"/>
    <mergeCell ref="F6:G6"/>
    <mergeCell ref="H6:J6"/>
    <mergeCell ref="K6:P6"/>
    <mergeCell ref="A7:B7"/>
    <mergeCell ref="C7:E7"/>
    <mergeCell ref="F7:G7"/>
    <mergeCell ref="K7:P7"/>
    <mergeCell ref="D14:E14"/>
    <mergeCell ref="D17:E17"/>
    <mergeCell ref="B26:D26"/>
    <mergeCell ref="B27:D27"/>
    <mergeCell ref="B28:D28"/>
    <mergeCell ref="B29:D29"/>
    <mergeCell ref="A3:B3"/>
    <mergeCell ref="A4:B4"/>
    <mergeCell ref="C4:D4"/>
    <mergeCell ref="F4:G4"/>
    <mergeCell ref="A5:B5"/>
    <mergeCell ref="A6:B6"/>
    <mergeCell ref="C6:E6"/>
  </mergeCells>
  <dataValidations>
    <dataValidation type="list" allowBlank="1" showInputMessage="1" showErrorMessage="1" prompt=" - " sqref="F10:H25">
      <formula1>"O"</formula1>
    </dataValidation>
    <dataValidation type="list" allowBlank="1" showInputMessage="1" showErrorMessage="1" prompt=" - " sqref="F26:H26">
      <formula1>"N,A,B"</formula1>
    </dataValidation>
    <dataValidation type="list" allowBlank="1" showInputMessage="1" showErrorMessage="1" prompt=" - " sqref="F27:H27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6.13"/>
    <col customWidth="1" min="7" max="7" width="8.75"/>
    <col customWidth="1" min="8" max="8" width="7.13"/>
    <col customWidth="1" min="9" max="9" width="8.0"/>
    <col customWidth="1" min="10" max="10" width="7.75"/>
    <col customWidth="1" min="11" max="11" width="6.5"/>
    <col customWidth="1" min="12" max="12" width="5.75"/>
    <col customWidth="1" min="13" max="14" width="5.13"/>
    <col customWidth="1" min="15" max="15" width="6.63"/>
    <col customWidth="1" min="16" max="16" width="4.75"/>
    <col customWidth="1" min="17" max="17" width="5.88"/>
    <col customWidth="1" min="18" max="18" width="5.5"/>
    <col customWidth="1" min="19" max="19" width="5.25"/>
    <col customWidth="1" min="20" max="20" width="6.38"/>
    <col customWidth="1" min="21" max="21" width="2.88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FunctionList!E21</f>
        <v>Function11</v>
      </c>
      <c r="D2" s="112"/>
      <c r="E2" s="206"/>
      <c r="F2" s="207" t="str">
        <f>FunctionList!D21</f>
        <v>rejectRequest</v>
      </c>
      <c r="G2" s="111"/>
      <c r="H2" s="111"/>
      <c r="I2" s="111"/>
      <c r="J2" s="111"/>
      <c r="K2" s="112"/>
      <c r="L2" s="110" t="str">
        <f>FunctionList!D21</f>
        <v>rejectRequest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156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225">
        <v>58.0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-0.2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238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COUNTIF(F32:HQ32,"P")</f>
        <v>6</v>
      </c>
      <c r="B7" s="136"/>
      <c r="C7" s="137">
        <f>COUNTIF(F32:HQ32,"F")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COUNTIF(E31:HQ31,"N")</f>
        <v>1</v>
      </c>
      <c r="M7" s="139">
        <f>COUNTIF(E31:HQ31,"A")</f>
        <v>5</v>
      </c>
      <c r="N7" s="139">
        <f>COUNTIF(E31:HQ31,"B")</f>
        <v>0</v>
      </c>
      <c r="O7" s="137">
        <f>COUNTA(E9:HT9)</f>
        <v>6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226" t="s">
        <v>211</v>
      </c>
      <c r="L9" s="106"/>
      <c r="M9" s="106"/>
      <c r="N9" s="106"/>
      <c r="O9" s="106"/>
      <c r="P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06"/>
      <c r="M10" s="106"/>
      <c r="N10" s="106"/>
      <c r="O10" s="106"/>
      <c r="P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06"/>
      <c r="M11" s="106"/>
      <c r="N11" s="106"/>
      <c r="O11" s="106"/>
      <c r="P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06"/>
      <c r="M12" s="106"/>
      <c r="N12" s="106"/>
      <c r="O12" s="106"/>
      <c r="P12" s="106"/>
    </row>
    <row r="13" ht="13.5" customHeight="1">
      <c r="A13" s="156"/>
      <c r="B13" s="161" t="s">
        <v>212</v>
      </c>
      <c r="C13" s="158"/>
      <c r="D13" s="159"/>
      <c r="E13" s="162"/>
      <c r="F13" s="163"/>
      <c r="G13" s="163"/>
      <c r="H13" s="163"/>
      <c r="I13" s="163"/>
      <c r="J13" s="163"/>
      <c r="K13" s="163"/>
      <c r="L13" s="106"/>
      <c r="M13" s="106"/>
      <c r="N13" s="106"/>
      <c r="O13" s="106"/>
      <c r="P13" s="106"/>
    </row>
    <row r="14" ht="13.5" customHeight="1">
      <c r="A14" s="156"/>
      <c r="B14" s="157"/>
      <c r="C14" s="158"/>
      <c r="D14" s="166" t="s">
        <v>213</v>
      </c>
      <c r="F14" s="160"/>
      <c r="G14" s="160" t="s">
        <v>174</v>
      </c>
      <c r="H14" s="160"/>
      <c r="I14" s="160" t="s">
        <v>174</v>
      </c>
      <c r="J14" s="163"/>
      <c r="K14" s="163"/>
      <c r="L14" s="106"/>
      <c r="M14" s="106"/>
      <c r="N14" s="106"/>
      <c r="O14" s="106"/>
      <c r="P14" s="106"/>
    </row>
    <row r="15" ht="13.5" customHeight="1">
      <c r="A15" s="156"/>
      <c r="B15" s="157"/>
      <c r="C15" s="158"/>
      <c r="D15" s="164">
        <v>1.0</v>
      </c>
      <c r="E15" s="162"/>
      <c r="F15" s="160" t="s">
        <v>174</v>
      </c>
      <c r="G15" s="163"/>
      <c r="H15" s="160" t="s">
        <v>174</v>
      </c>
      <c r="I15" s="160" t="s">
        <v>174</v>
      </c>
      <c r="J15" s="160" t="s">
        <v>174</v>
      </c>
      <c r="K15" s="160"/>
      <c r="L15" s="106"/>
      <c r="M15" s="106"/>
      <c r="N15" s="106"/>
      <c r="O15" s="106"/>
      <c r="P15" s="106"/>
    </row>
    <row r="16" ht="13.5" customHeight="1">
      <c r="A16" s="156"/>
      <c r="B16" s="157"/>
      <c r="C16" s="158"/>
      <c r="D16" s="164">
        <v>123456.0</v>
      </c>
      <c r="E16" s="162"/>
      <c r="F16" s="163"/>
      <c r="G16" s="160"/>
      <c r="H16" s="160"/>
      <c r="I16" s="163"/>
      <c r="J16" s="163"/>
      <c r="K16" s="160" t="s">
        <v>174</v>
      </c>
      <c r="L16" s="106"/>
      <c r="M16" s="106"/>
      <c r="N16" s="106"/>
      <c r="O16" s="106"/>
      <c r="P16" s="106"/>
    </row>
    <row r="17" ht="13.5" customHeight="1">
      <c r="A17" s="156"/>
      <c r="B17" s="161" t="s">
        <v>214</v>
      </c>
      <c r="C17" s="158"/>
      <c r="D17" s="159"/>
      <c r="E17" s="162"/>
      <c r="F17" s="163"/>
      <c r="G17" s="163"/>
      <c r="H17" s="163"/>
      <c r="I17" s="163"/>
      <c r="J17" s="163"/>
      <c r="K17" s="160"/>
      <c r="L17" s="106"/>
      <c r="M17" s="106"/>
      <c r="N17" s="106"/>
      <c r="O17" s="106"/>
      <c r="P17" s="106"/>
    </row>
    <row r="18" ht="13.5" customHeight="1">
      <c r="A18" s="156"/>
      <c r="B18" s="157"/>
      <c r="C18" s="158"/>
      <c r="D18" s="164" t="s">
        <v>198</v>
      </c>
      <c r="E18" s="162"/>
      <c r="F18" s="160" t="s">
        <v>174</v>
      </c>
      <c r="G18" s="160" t="s">
        <v>174</v>
      </c>
      <c r="H18" s="160"/>
      <c r="I18" s="160"/>
      <c r="J18" s="160"/>
      <c r="K18" s="160" t="s">
        <v>174</v>
      </c>
      <c r="L18" s="106"/>
      <c r="M18" s="106"/>
      <c r="N18" s="106"/>
      <c r="O18" s="106"/>
      <c r="P18" s="106"/>
    </row>
    <row r="19" ht="13.5" customHeight="1">
      <c r="A19" s="156"/>
      <c r="B19" s="157"/>
      <c r="C19" s="158"/>
      <c r="D19" s="164" t="s">
        <v>215</v>
      </c>
      <c r="E19" s="162"/>
      <c r="F19" s="163"/>
      <c r="G19" s="160"/>
      <c r="H19" s="160"/>
      <c r="I19" s="160" t="s">
        <v>174</v>
      </c>
      <c r="J19" s="163"/>
      <c r="K19" s="163"/>
      <c r="L19" s="106"/>
      <c r="M19" s="106"/>
      <c r="N19" s="106"/>
      <c r="O19" s="106"/>
      <c r="P19" s="106"/>
    </row>
    <row r="20" ht="13.5" customHeight="1">
      <c r="A20" s="156"/>
      <c r="B20" s="157"/>
      <c r="C20" s="158"/>
      <c r="D20" s="164" t="s">
        <v>216</v>
      </c>
      <c r="E20" s="162"/>
      <c r="F20" s="163"/>
      <c r="G20" s="160"/>
      <c r="H20" s="160"/>
      <c r="I20" s="163"/>
      <c r="J20" s="160" t="s">
        <v>174</v>
      </c>
      <c r="K20" s="160"/>
      <c r="L20" s="106"/>
      <c r="M20" s="106"/>
      <c r="N20" s="106"/>
      <c r="O20" s="106"/>
      <c r="P20" s="106"/>
    </row>
    <row r="21" ht="13.5" customHeight="1">
      <c r="A21" s="156"/>
      <c r="B21" s="157"/>
      <c r="C21" s="158"/>
      <c r="D21" s="164" t="s">
        <v>199</v>
      </c>
      <c r="E21" s="162"/>
      <c r="F21" s="163"/>
      <c r="G21" s="160"/>
      <c r="H21" s="160" t="s">
        <v>174</v>
      </c>
      <c r="I21" s="163"/>
      <c r="J21" s="163"/>
      <c r="K21" s="163"/>
      <c r="L21" s="106"/>
      <c r="M21" s="106"/>
      <c r="N21" s="106"/>
      <c r="O21" s="106"/>
      <c r="P21" s="106"/>
    </row>
    <row r="22" ht="13.5" customHeight="1">
      <c r="A22" s="167" t="s">
        <v>181</v>
      </c>
      <c r="B22" s="168" t="s">
        <v>217</v>
      </c>
      <c r="C22" s="169"/>
      <c r="D22" s="170"/>
      <c r="E22" s="171"/>
      <c r="F22" s="172"/>
      <c r="G22" s="172"/>
      <c r="H22" s="172"/>
      <c r="I22" s="172"/>
      <c r="J22" s="172"/>
      <c r="K22" s="172"/>
      <c r="L22" s="106"/>
      <c r="M22" s="106"/>
      <c r="N22" s="106"/>
      <c r="O22" s="106"/>
      <c r="P22" s="106"/>
    </row>
    <row r="23" ht="13.5" customHeight="1">
      <c r="A23" s="173"/>
      <c r="B23" s="174"/>
      <c r="C23" s="175"/>
      <c r="D23" s="176" t="s">
        <v>218</v>
      </c>
      <c r="E23" s="177"/>
      <c r="F23" s="160"/>
      <c r="G23" s="160" t="s">
        <v>174</v>
      </c>
      <c r="H23" s="163"/>
      <c r="I23" s="163"/>
      <c r="J23" s="163"/>
      <c r="K23" s="163"/>
      <c r="L23" s="106"/>
      <c r="M23" s="106"/>
      <c r="N23" s="106"/>
      <c r="O23" s="106"/>
      <c r="P23" s="106"/>
    </row>
    <row r="24" ht="13.5" customHeight="1">
      <c r="A24" s="173"/>
      <c r="B24" s="174"/>
      <c r="C24" s="221"/>
      <c r="D24" s="176" t="s">
        <v>206</v>
      </c>
      <c r="E24" s="179"/>
      <c r="F24" s="163"/>
      <c r="G24" s="160"/>
      <c r="H24" s="160" t="s">
        <v>174</v>
      </c>
      <c r="I24" s="160"/>
      <c r="J24" s="160"/>
      <c r="K24" s="160"/>
      <c r="L24" s="106"/>
      <c r="M24" s="106"/>
      <c r="N24" s="106"/>
      <c r="O24" s="106"/>
      <c r="P24" s="106"/>
    </row>
    <row r="25" ht="13.5" customHeight="1">
      <c r="A25" s="173"/>
      <c r="B25" s="174"/>
      <c r="C25" s="221"/>
      <c r="D25" s="176" t="s">
        <v>183</v>
      </c>
      <c r="E25" s="179"/>
      <c r="F25" s="163"/>
      <c r="G25" s="163"/>
      <c r="H25" s="163"/>
      <c r="I25" s="160" t="s">
        <v>174</v>
      </c>
      <c r="J25" s="163"/>
      <c r="K25" s="163"/>
      <c r="L25" s="106"/>
      <c r="M25" s="106"/>
      <c r="N25" s="106"/>
      <c r="O25" s="106"/>
      <c r="P25" s="106"/>
    </row>
    <row r="26" ht="13.5" customHeight="1">
      <c r="A26" s="173"/>
      <c r="B26" s="174"/>
      <c r="C26" s="221"/>
      <c r="D26" s="176" t="s">
        <v>219</v>
      </c>
      <c r="E26" s="179"/>
      <c r="F26" s="163"/>
      <c r="G26" s="163"/>
      <c r="H26" s="163"/>
      <c r="I26" s="163"/>
      <c r="J26" s="160" t="s">
        <v>174</v>
      </c>
      <c r="K26" s="160"/>
      <c r="L26" s="106"/>
      <c r="M26" s="106"/>
      <c r="N26" s="106"/>
      <c r="O26" s="106"/>
      <c r="P26" s="106"/>
    </row>
    <row r="27" ht="13.5" customHeight="1">
      <c r="A27" s="173"/>
      <c r="B27" s="174"/>
      <c r="C27" s="221"/>
      <c r="D27" s="176" t="s">
        <v>220</v>
      </c>
      <c r="E27" s="179"/>
      <c r="F27" s="163"/>
      <c r="G27" s="163"/>
      <c r="H27" s="163"/>
      <c r="I27" s="163"/>
      <c r="J27" s="163"/>
      <c r="K27" s="160" t="s">
        <v>174</v>
      </c>
      <c r="L27" s="106"/>
      <c r="M27" s="106"/>
      <c r="N27" s="106"/>
      <c r="O27" s="106"/>
      <c r="P27" s="106"/>
    </row>
    <row r="28" ht="13.5" customHeight="1">
      <c r="A28" s="173"/>
      <c r="B28" s="174"/>
      <c r="C28" s="221"/>
      <c r="D28" s="176" t="s">
        <v>239</v>
      </c>
      <c r="E28" s="179"/>
      <c r="F28" s="160" t="s">
        <v>174</v>
      </c>
      <c r="G28" s="163"/>
      <c r="H28" s="163"/>
      <c r="I28" s="163"/>
      <c r="J28" s="163"/>
      <c r="K28" s="163"/>
      <c r="L28" s="106"/>
      <c r="M28" s="106"/>
      <c r="N28" s="106"/>
      <c r="O28" s="106"/>
      <c r="P28" s="106"/>
    </row>
    <row r="29" ht="13.5" customHeight="1">
      <c r="A29" s="173"/>
      <c r="B29" s="174" t="s">
        <v>209</v>
      </c>
      <c r="C29" s="221"/>
      <c r="D29" s="180"/>
      <c r="E29" s="179"/>
      <c r="F29" s="163"/>
      <c r="G29" s="163"/>
      <c r="H29" s="163"/>
      <c r="I29" s="163"/>
      <c r="J29" s="163"/>
      <c r="K29" s="163"/>
      <c r="L29" s="106"/>
      <c r="M29" s="106"/>
      <c r="N29" s="106"/>
      <c r="O29" s="106"/>
      <c r="P29" s="106"/>
    </row>
    <row r="30" ht="13.5" customHeight="1">
      <c r="A30" s="173"/>
      <c r="B30" s="174"/>
      <c r="C30" s="221"/>
      <c r="D30" s="180"/>
      <c r="E30" s="179"/>
      <c r="F30" s="163"/>
      <c r="G30" s="163"/>
      <c r="H30" s="163"/>
      <c r="I30" s="163"/>
      <c r="J30" s="163"/>
      <c r="K30" s="163"/>
      <c r="L30" s="106"/>
      <c r="M30" s="106"/>
      <c r="N30" s="106"/>
      <c r="O30" s="106"/>
      <c r="P30" s="106"/>
    </row>
    <row r="31" ht="13.5" customHeight="1">
      <c r="A31" s="167" t="s">
        <v>188</v>
      </c>
      <c r="B31" s="187" t="s">
        <v>189</v>
      </c>
      <c r="C31" s="188"/>
      <c r="D31" s="189"/>
      <c r="E31" s="190"/>
      <c r="F31" s="222" t="s">
        <v>190</v>
      </c>
      <c r="G31" s="223" t="s">
        <v>64</v>
      </c>
      <c r="H31" s="223" t="s">
        <v>64</v>
      </c>
      <c r="I31" s="223" t="s">
        <v>64</v>
      </c>
      <c r="J31" s="223" t="s">
        <v>64</v>
      </c>
      <c r="K31" s="223" t="s">
        <v>64</v>
      </c>
      <c r="L31" s="106"/>
      <c r="M31" s="106"/>
      <c r="N31" s="106"/>
      <c r="O31" s="106"/>
      <c r="P31" s="106"/>
    </row>
    <row r="32" ht="13.5" customHeight="1">
      <c r="A32" s="173"/>
      <c r="B32" s="192" t="s">
        <v>191</v>
      </c>
      <c r="C32" s="16"/>
      <c r="D32" s="17"/>
      <c r="E32" s="193"/>
      <c r="F32" s="224" t="s">
        <v>192</v>
      </c>
      <c r="G32" s="224" t="s">
        <v>192</v>
      </c>
      <c r="H32" s="224" t="s">
        <v>192</v>
      </c>
      <c r="I32" s="224" t="s">
        <v>192</v>
      </c>
      <c r="J32" s="224" t="s">
        <v>192</v>
      </c>
      <c r="K32" s="224" t="s">
        <v>192</v>
      </c>
      <c r="L32" s="106"/>
      <c r="M32" s="106"/>
      <c r="N32" s="106"/>
      <c r="O32" s="106"/>
      <c r="P32" s="106"/>
    </row>
    <row r="33" ht="13.5" customHeight="1">
      <c r="A33" s="173"/>
      <c r="B33" s="195" t="s">
        <v>193</v>
      </c>
      <c r="C33" s="16"/>
      <c r="D33" s="17"/>
      <c r="E33" s="196"/>
      <c r="F33" s="197">
        <v>44044.0</v>
      </c>
      <c r="G33" s="197">
        <v>44044.0</v>
      </c>
      <c r="H33" s="197">
        <v>44044.0</v>
      </c>
      <c r="I33" s="197">
        <v>44044.0</v>
      </c>
      <c r="J33" s="197">
        <v>44044.0</v>
      </c>
      <c r="K33" s="197">
        <v>44044.0</v>
      </c>
      <c r="L33" s="106"/>
      <c r="M33" s="106"/>
      <c r="N33" s="106"/>
      <c r="O33" s="106"/>
      <c r="P33" s="106"/>
    </row>
    <row r="34" ht="75.75" customHeight="1">
      <c r="A34" s="198"/>
      <c r="B34" s="199" t="s">
        <v>194</v>
      </c>
      <c r="C34" s="200"/>
      <c r="D34" s="201"/>
      <c r="E34" s="202"/>
      <c r="F34" s="203"/>
      <c r="G34" s="203"/>
      <c r="H34" s="203"/>
      <c r="I34" s="203"/>
      <c r="J34" s="203"/>
      <c r="K34" s="203"/>
      <c r="L34" s="106"/>
      <c r="M34" s="106"/>
      <c r="N34" s="106"/>
      <c r="O34" s="106"/>
      <c r="P34" s="106"/>
    </row>
    <row r="35" ht="11.25" customHeight="1">
      <c r="A35" s="142"/>
      <c r="B35" s="106"/>
      <c r="C35" s="107"/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ht="13.5" customHeight="1">
      <c r="A36" s="106"/>
      <c r="B36" s="142"/>
      <c r="C36" s="106"/>
      <c r="D36" s="107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ht="13.5" customHeight="1">
      <c r="A37" s="106"/>
      <c r="B37" s="142"/>
      <c r="C37" s="106"/>
      <c r="D37" s="107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ht="13.5" customHeight="1">
      <c r="A38" s="106"/>
      <c r="B38" s="142"/>
      <c r="C38" s="106"/>
      <c r="D38" s="107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ht="13.5" customHeight="1">
      <c r="A39" s="106"/>
      <c r="B39" s="142"/>
      <c r="C39" s="106"/>
      <c r="D39" s="107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ht="13.5" customHeight="1">
      <c r="A40" s="106"/>
      <c r="B40" s="142"/>
      <c r="C40" s="106"/>
      <c r="D40" s="107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ht="13.5" customHeight="1">
      <c r="A41" s="106"/>
      <c r="B41" s="142"/>
      <c r="C41" s="106"/>
      <c r="D41" s="107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ht="13.5" customHeight="1">
      <c r="A42" s="106"/>
      <c r="B42" s="142"/>
      <c r="C42" s="106"/>
      <c r="D42" s="107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ht="13.5" customHeight="1">
      <c r="A43" s="106"/>
      <c r="B43" s="142"/>
      <c r="C43" s="106"/>
      <c r="D43" s="107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ht="13.5" customHeight="1">
      <c r="A44" s="106"/>
      <c r="B44" s="142"/>
      <c r="C44" s="106"/>
      <c r="D44" s="107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ht="13.5" customHeight="1">
      <c r="A45" s="106"/>
      <c r="B45" s="142"/>
      <c r="C45" s="106"/>
      <c r="D45" s="107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</sheetData>
  <mergeCells count="28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4:E14"/>
    <mergeCell ref="B31:D31"/>
    <mergeCell ref="B32:D32"/>
    <mergeCell ref="B33:D33"/>
    <mergeCell ref="B34:D34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K30">
      <formula1>"O"</formula1>
    </dataValidation>
    <dataValidation type="list" allowBlank="1" showInputMessage="1" showErrorMessage="1" prompt=" - " sqref="F31:K31">
      <formula1>"N,A,B"</formula1>
    </dataValidation>
    <dataValidation type="list" allowBlank="1" showInputMessage="1" showErrorMessage="1" prompt=" - " sqref="F32:K32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6.13"/>
    <col customWidth="1" min="7" max="7" width="8.75"/>
    <col customWidth="1" min="8" max="8" width="7.13"/>
    <col customWidth="1" min="9" max="9" width="8.0"/>
    <col customWidth="1" min="10" max="10" width="7.75"/>
    <col customWidth="1" min="11" max="11" width="6.5"/>
    <col customWidth="1" min="12" max="12" width="5.75"/>
    <col customWidth="1" min="13" max="14" width="5.13"/>
    <col customWidth="1" min="15" max="15" width="6.63"/>
    <col customWidth="1" min="16" max="16" width="4.75"/>
    <col customWidth="1" min="17" max="17" width="5.88"/>
    <col customWidth="1" min="18" max="18" width="5.5"/>
    <col customWidth="1" min="19" max="19" width="5.25"/>
    <col customWidth="1" min="20" max="20" width="6.38"/>
    <col customWidth="1" min="21" max="21" width="2.88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FunctionList!E22</f>
        <v>Function12</v>
      </c>
      <c r="D2" s="112"/>
      <c r="E2" s="206"/>
      <c r="F2" s="235" t="str">
        <f>FunctionList!D22</f>
        <v>createRankWeek</v>
      </c>
      <c r="G2" s="111"/>
      <c r="H2" s="111"/>
      <c r="I2" s="111"/>
      <c r="J2" s="111"/>
      <c r="K2" s="112"/>
      <c r="L2" s="110" t="str">
        <f>FunctionList!D22</f>
        <v>createRankWeek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156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126">
        <v>98.0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0.8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240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COUNTIF(F42:HQ42,"P")</f>
        <v>9</v>
      </c>
      <c r="B7" s="136"/>
      <c r="C7" s="137">
        <f>COUNTIF(F42:HQ42,"F")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COUNTIF(E41:HQ41,"N")</f>
        <v>1</v>
      </c>
      <c r="M7" s="139">
        <f>COUNTIF(E41:HQ41,"A")</f>
        <v>8</v>
      </c>
      <c r="N7" s="139">
        <f>COUNTIF(E41:HQ41,"B")</f>
        <v>0</v>
      </c>
      <c r="O7" s="137">
        <f>COUNTA(E9:HT9)</f>
        <v>9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226" t="s">
        <v>211</v>
      </c>
      <c r="L9" s="226" t="s">
        <v>241</v>
      </c>
      <c r="M9" s="226" t="s">
        <v>242</v>
      </c>
      <c r="N9" s="226" t="s">
        <v>243</v>
      </c>
      <c r="O9" s="106"/>
      <c r="P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63"/>
      <c r="M10" s="163"/>
      <c r="N10" s="163"/>
      <c r="O10" s="106"/>
      <c r="P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60" t="s">
        <v>174</v>
      </c>
      <c r="M11" s="160" t="s">
        <v>174</v>
      </c>
      <c r="N11" s="160" t="s">
        <v>174</v>
      </c>
      <c r="O11" s="106"/>
      <c r="P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60" t="s">
        <v>174</v>
      </c>
      <c r="M12" s="160" t="s">
        <v>174</v>
      </c>
      <c r="N12" s="160" t="s">
        <v>174</v>
      </c>
      <c r="O12" s="106"/>
      <c r="P12" s="106"/>
    </row>
    <row r="13" ht="13.5" customHeight="1">
      <c r="A13" s="156"/>
      <c r="B13" s="161" t="s">
        <v>214</v>
      </c>
      <c r="C13" s="158"/>
      <c r="D13" s="159"/>
      <c r="E13" s="162"/>
      <c r="F13" s="163"/>
      <c r="G13" s="163"/>
      <c r="H13" s="163"/>
      <c r="I13" s="163"/>
      <c r="J13" s="163"/>
      <c r="K13" s="160"/>
      <c r="L13" s="160"/>
      <c r="M13" s="160"/>
      <c r="N13" s="160"/>
      <c r="O13" s="106"/>
      <c r="P13" s="106"/>
    </row>
    <row r="14" ht="13.5" customHeight="1">
      <c r="A14" s="156"/>
      <c r="B14" s="157"/>
      <c r="C14" s="158"/>
      <c r="D14" s="164" t="s">
        <v>198</v>
      </c>
      <c r="E14" s="162"/>
      <c r="F14" s="160" t="s">
        <v>174</v>
      </c>
      <c r="G14" s="160"/>
      <c r="H14" s="160"/>
      <c r="I14" s="160"/>
      <c r="J14" s="160" t="s">
        <v>174</v>
      </c>
      <c r="K14" s="160" t="s">
        <v>174</v>
      </c>
      <c r="L14" s="160" t="s">
        <v>174</v>
      </c>
      <c r="M14" s="160" t="s">
        <v>174</v>
      </c>
      <c r="N14" s="160" t="s">
        <v>174</v>
      </c>
      <c r="O14" s="106"/>
      <c r="P14" s="106"/>
    </row>
    <row r="15" ht="13.5" customHeight="1">
      <c r="A15" s="156"/>
      <c r="B15" s="157"/>
      <c r="C15" s="158"/>
      <c r="D15" s="164" t="s">
        <v>215</v>
      </c>
      <c r="E15" s="162"/>
      <c r="F15" s="163"/>
      <c r="G15" s="160"/>
      <c r="H15" s="160" t="s">
        <v>174</v>
      </c>
      <c r="I15" s="160"/>
      <c r="J15" s="163"/>
      <c r="K15" s="163"/>
      <c r="L15" s="163"/>
      <c r="M15" s="163"/>
      <c r="N15" s="163"/>
      <c r="O15" s="106"/>
      <c r="P15" s="106"/>
    </row>
    <row r="16" ht="13.5" customHeight="1">
      <c r="A16" s="156"/>
      <c r="B16" s="157"/>
      <c r="C16" s="158"/>
      <c r="D16" s="164" t="s">
        <v>216</v>
      </c>
      <c r="E16" s="162"/>
      <c r="F16" s="163"/>
      <c r="G16" s="160"/>
      <c r="H16" s="160"/>
      <c r="I16" s="160" t="s">
        <v>174</v>
      </c>
      <c r="J16" s="160"/>
      <c r="K16" s="160"/>
      <c r="L16" s="160"/>
      <c r="M16" s="160"/>
      <c r="N16" s="160"/>
      <c r="O16" s="106"/>
      <c r="P16" s="106"/>
    </row>
    <row r="17" ht="13.5" customHeight="1">
      <c r="A17" s="156"/>
      <c r="B17" s="161"/>
      <c r="C17" s="158"/>
      <c r="D17" s="164" t="s">
        <v>199</v>
      </c>
      <c r="E17" s="162"/>
      <c r="F17" s="163"/>
      <c r="G17" s="160" t="s">
        <v>174</v>
      </c>
      <c r="H17" s="160"/>
      <c r="I17" s="163"/>
      <c r="J17" s="163"/>
      <c r="K17" s="163"/>
      <c r="L17" s="163"/>
      <c r="M17" s="163"/>
      <c r="N17" s="163"/>
      <c r="O17" s="106"/>
      <c r="P17" s="106"/>
    </row>
    <row r="18" ht="13.5" customHeight="1">
      <c r="A18" s="156"/>
      <c r="B18" s="161" t="s">
        <v>244</v>
      </c>
      <c r="C18" s="158"/>
      <c r="D18" s="164"/>
      <c r="E18" s="162"/>
      <c r="F18" s="163"/>
      <c r="G18" s="160"/>
      <c r="H18" s="160"/>
      <c r="I18" s="163"/>
      <c r="J18" s="163"/>
      <c r="K18" s="163"/>
      <c r="L18" s="163"/>
      <c r="M18" s="163"/>
      <c r="N18" s="163"/>
      <c r="O18" s="106"/>
      <c r="P18" s="106"/>
    </row>
    <row r="19" ht="13.5" customHeight="1">
      <c r="A19" s="236"/>
      <c r="B19" s="237"/>
      <c r="C19" s="238"/>
      <c r="D19" s="239">
        <v>1.0</v>
      </c>
      <c r="E19" s="240"/>
      <c r="F19" s="234" t="s">
        <v>174</v>
      </c>
      <c r="G19" s="234" t="s">
        <v>174</v>
      </c>
      <c r="H19" s="234" t="s">
        <v>174</v>
      </c>
      <c r="I19" s="234" t="s">
        <v>174</v>
      </c>
      <c r="J19" s="172"/>
      <c r="K19" s="234" t="s">
        <v>174</v>
      </c>
      <c r="L19" s="234" t="s">
        <v>174</v>
      </c>
      <c r="M19" s="234" t="s">
        <v>174</v>
      </c>
      <c r="N19" s="234"/>
      <c r="O19" s="106"/>
      <c r="P19" s="106"/>
    </row>
    <row r="20" ht="13.5" customHeight="1">
      <c r="A20" s="236"/>
      <c r="B20" s="237"/>
      <c r="C20" s="238"/>
      <c r="D20" s="239">
        <v>2.0</v>
      </c>
      <c r="E20" s="240"/>
      <c r="F20" s="172"/>
      <c r="G20" s="172"/>
      <c r="H20" s="172"/>
      <c r="I20" s="172"/>
      <c r="J20" s="234"/>
      <c r="K20" s="172"/>
      <c r="L20" s="172"/>
      <c r="M20" s="172"/>
      <c r="N20" s="234" t="s">
        <v>174</v>
      </c>
      <c r="O20" s="106"/>
      <c r="P20" s="106"/>
    </row>
    <row r="21" ht="13.5" customHeight="1">
      <c r="A21" s="236"/>
      <c r="B21" s="237"/>
      <c r="C21" s="238"/>
      <c r="D21" s="239" t="s">
        <v>213</v>
      </c>
      <c r="E21" s="240"/>
      <c r="F21" s="172"/>
      <c r="G21" s="172"/>
      <c r="H21" s="172"/>
      <c r="I21" s="172"/>
      <c r="J21" s="234" t="s">
        <v>174</v>
      </c>
      <c r="K21" s="172"/>
      <c r="L21" s="172"/>
      <c r="M21" s="172"/>
      <c r="N21" s="172"/>
      <c r="O21" s="106"/>
      <c r="P21" s="106"/>
    </row>
    <row r="22" ht="13.5" customHeight="1">
      <c r="A22" s="236"/>
      <c r="B22" s="237" t="s">
        <v>245</v>
      </c>
      <c r="C22" s="238"/>
      <c r="D22" s="241"/>
      <c r="E22" s="240"/>
      <c r="F22" s="172"/>
      <c r="G22" s="172"/>
      <c r="H22" s="172"/>
      <c r="I22" s="172"/>
      <c r="J22" s="172"/>
      <c r="K22" s="172"/>
      <c r="L22" s="172"/>
      <c r="M22" s="172"/>
      <c r="N22" s="172"/>
      <c r="O22" s="106"/>
      <c r="P22" s="106"/>
    </row>
    <row r="23" ht="13.5" customHeight="1">
      <c r="A23" s="236"/>
      <c r="B23" s="237"/>
      <c r="C23" s="238"/>
      <c r="D23" s="239">
        <v>2.0</v>
      </c>
      <c r="E23" s="240"/>
      <c r="F23" s="234" t="s">
        <v>174</v>
      </c>
      <c r="G23" s="234" t="s">
        <v>174</v>
      </c>
      <c r="H23" s="234" t="s">
        <v>174</v>
      </c>
      <c r="I23" s="234" t="s">
        <v>174</v>
      </c>
      <c r="J23" s="234" t="s">
        <v>174</v>
      </c>
      <c r="K23" s="172"/>
      <c r="L23" s="172"/>
      <c r="M23" s="234" t="s">
        <v>174</v>
      </c>
      <c r="N23" s="234" t="s">
        <v>174</v>
      </c>
      <c r="O23" s="106"/>
      <c r="P23" s="106"/>
    </row>
    <row r="24" ht="13.5" customHeight="1">
      <c r="A24" s="236"/>
      <c r="B24" s="237"/>
      <c r="C24" s="238"/>
      <c r="D24" s="239">
        <v>123.0</v>
      </c>
      <c r="E24" s="240"/>
      <c r="F24" s="172"/>
      <c r="G24" s="172"/>
      <c r="H24" s="172"/>
      <c r="I24" s="172"/>
      <c r="J24" s="172"/>
      <c r="K24" s="234"/>
      <c r="L24" s="234" t="s">
        <v>174</v>
      </c>
      <c r="M24" s="234"/>
      <c r="N24" s="234"/>
      <c r="O24" s="106"/>
      <c r="P24" s="106"/>
    </row>
    <row r="25" ht="13.5" customHeight="1">
      <c r="A25" s="236"/>
      <c r="B25" s="237"/>
      <c r="C25" s="238"/>
      <c r="D25" s="239" t="s">
        <v>213</v>
      </c>
      <c r="E25" s="240"/>
      <c r="F25" s="172"/>
      <c r="G25" s="172"/>
      <c r="H25" s="172"/>
      <c r="I25" s="172"/>
      <c r="J25" s="172"/>
      <c r="K25" s="234" t="s">
        <v>174</v>
      </c>
      <c r="L25" s="234"/>
      <c r="M25" s="234"/>
      <c r="N25" s="234"/>
      <c r="O25" s="106"/>
      <c r="P25" s="106"/>
    </row>
    <row r="26" ht="13.5" customHeight="1">
      <c r="A26" s="236"/>
      <c r="B26" s="237" t="s">
        <v>246</v>
      </c>
      <c r="C26" s="238"/>
      <c r="D26" s="241"/>
      <c r="E26" s="240"/>
      <c r="F26" s="172"/>
      <c r="G26" s="172"/>
      <c r="H26" s="172"/>
      <c r="I26" s="172"/>
      <c r="J26" s="172"/>
      <c r="K26" s="172"/>
      <c r="L26" s="172"/>
      <c r="M26" s="172"/>
      <c r="N26" s="172"/>
      <c r="O26" s="106"/>
      <c r="P26" s="106"/>
    </row>
    <row r="27" ht="13.5" customHeight="1">
      <c r="A27" s="236"/>
      <c r="B27" s="237"/>
      <c r="C27" s="238"/>
      <c r="D27" s="239" t="s">
        <v>247</v>
      </c>
      <c r="E27" s="240"/>
      <c r="F27" s="234" t="s">
        <v>174</v>
      </c>
      <c r="G27" s="234" t="s">
        <v>174</v>
      </c>
      <c r="H27" s="234" t="s">
        <v>174</v>
      </c>
      <c r="I27" s="234" t="s">
        <v>174</v>
      </c>
      <c r="J27" s="234" t="s">
        <v>174</v>
      </c>
      <c r="K27" s="234" t="s">
        <v>174</v>
      </c>
      <c r="L27" s="234" t="s">
        <v>174</v>
      </c>
      <c r="M27" s="234"/>
      <c r="N27" s="234" t="s">
        <v>174</v>
      </c>
      <c r="O27" s="106"/>
      <c r="P27" s="106"/>
    </row>
    <row r="28" ht="13.5" customHeight="1">
      <c r="A28" s="236"/>
      <c r="B28" s="237"/>
      <c r="C28" s="238"/>
      <c r="D28" s="239" t="s">
        <v>213</v>
      </c>
      <c r="E28" s="240"/>
      <c r="F28" s="172"/>
      <c r="G28" s="172"/>
      <c r="H28" s="172"/>
      <c r="I28" s="172"/>
      <c r="J28" s="172"/>
      <c r="K28" s="172"/>
      <c r="L28" s="172"/>
      <c r="M28" s="234" t="s">
        <v>174</v>
      </c>
      <c r="N28" s="234"/>
      <c r="O28" s="106"/>
      <c r="P28" s="106"/>
    </row>
    <row r="29" ht="13.5" customHeight="1">
      <c r="A29" s="167" t="s">
        <v>181</v>
      </c>
      <c r="B29" s="168" t="s">
        <v>217</v>
      </c>
      <c r="C29" s="169"/>
      <c r="D29" s="170"/>
      <c r="E29" s="171"/>
      <c r="F29" s="172"/>
      <c r="G29" s="172"/>
      <c r="H29" s="172"/>
      <c r="I29" s="172"/>
      <c r="J29" s="172"/>
      <c r="K29" s="172"/>
      <c r="L29" s="172"/>
      <c r="M29" s="172"/>
      <c r="N29" s="172"/>
      <c r="O29" s="106"/>
      <c r="P29" s="106"/>
    </row>
    <row r="30" ht="13.5" customHeight="1">
      <c r="A30" s="173"/>
      <c r="B30" s="174"/>
      <c r="C30" s="175"/>
      <c r="D30" s="176" t="s">
        <v>206</v>
      </c>
      <c r="E30" s="177"/>
      <c r="F30" s="160"/>
      <c r="G30" s="160" t="s">
        <v>174</v>
      </c>
      <c r="H30" s="163"/>
      <c r="I30" s="163"/>
      <c r="J30" s="163"/>
      <c r="K30" s="163"/>
      <c r="L30" s="163"/>
      <c r="M30" s="163"/>
      <c r="N30" s="163"/>
      <c r="O30" s="106"/>
      <c r="P30" s="106"/>
    </row>
    <row r="31" ht="13.5" customHeight="1">
      <c r="A31" s="173"/>
      <c r="B31" s="174"/>
      <c r="C31" s="221"/>
      <c r="D31" s="176" t="s">
        <v>183</v>
      </c>
      <c r="E31" s="179"/>
      <c r="F31" s="163"/>
      <c r="G31" s="160"/>
      <c r="H31" s="160" t="s">
        <v>174</v>
      </c>
      <c r="I31" s="160"/>
      <c r="J31" s="160"/>
      <c r="K31" s="160"/>
      <c r="L31" s="160"/>
      <c r="M31" s="160"/>
      <c r="N31" s="160"/>
      <c r="O31" s="106"/>
      <c r="P31" s="106"/>
    </row>
    <row r="32" ht="13.5" customHeight="1">
      <c r="A32" s="173"/>
      <c r="B32" s="174"/>
      <c r="C32" s="221"/>
      <c r="D32" s="176" t="s">
        <v>248</v>
      </c>
      <c r="E32" s="179"/>
      <c r="F32" s="163"/>
      <c r="G32" s="163"/>
      <c r="H32" s="163"/>
      <c r="I32" s="160" t="s">
        <v>174</v>
      </c>
      <c r="J32" s="163"/>
      <c r="K32" s="163"/>
      <c r="L32" s="163"/>
      <c r="M32" s="163"/>
      <c r="N32" s="163"/>
      <c r="O32" s="106"/>
      <c r="P32" s="106"/>
    </row>
    <row r="33" ht="13.5" customHeight="1">
      <c r="A33" s="173"/>
      <c r="B33" s="174"/>
      <c r="C33" s="221"/>
      <c r="D33" s="176" t="s">
        <v>249</v>
      </c>
      <c r="E33" s="179"/>
      <c r="F33" s="163"/>
      <c r="G33" s="163"/>
      <c r="H33" s="163"/>
      <c r="I33" s="163"/>
      <c r="J33" s="160" t="s">
        <v>174</v>
      </c>
      <c r="K33" s="160"/>
      <c r="L33" s="160"/>
      <c r="M33" s="160"/>
      <c r="N33" s="160"/>
      <c r="O33" s="106"/>
      <c r="P33" s="106"/>
    </row>
    <row r="34" ht="13.5" customHeight="1">
      <c r="A34" s="173"/>
      <c r="B34" s="174"/>
      <c r="C34" s="221"/>
      <c r="D34" s="176" t="s">
        <v>250</v>
      </c>
      <c r="E34" s="179"/>
      <c r="F34" s="163"/>
      <c r="G34" s="163"/>
      <c r="H34" s="163"/>
      <c r="I34" s="163"/>
      <c r="J34" s="163"/>
      <c r="K34" s="160" t="s">
        <v>174</v>
      </c>
      <c r="L34" s="160"/>
      <c r="M34" s="160"/>
      <c r="N34" s="160"/>
      <c r="O34" s="106"/>
      <c r="P34" s="106"/>
    </row>
    <row r="35" ht="13.5" customHeight="1">
      <c r="A35" s="173"/>
      <c r="B35" s="174"/>
      <c r="C35" s="221"/>
      <c r="D35" s="176" t="s">
        <v>251</v>
      </c>
      <c r="E35" s="179"/>
      <c r="F35" s="160"/>
      <c r="G35" s="163"/>
      <c r="H35" s="163"/>
      <c r="I35" s="163"/>
      <c r="J35" s="163"/>
      <c r="K35" s="163"/>
      <c r="L35" s="160" t="s">
        <v>174</v>
      </c>
      <c r="M35" s="160"/>
      <c r="N35" s="160"/>
      <c r="O35" s="106"/>
      <c r="P35" s="106"/>
    </row>
    <row r="36" ht="13.5" customHeight="1">
      <c r="A36" s="173"/>
      <c r="B36" s="174"/>
      <c r="C36" s="221"/>
      <c r="D36" s="176" t="s">
        <v>252</v>
      </c>
      <c r="E36" s="179"/>
      <c r="F36" s="163"/>
      <c r="G36" s="163"/>
      <c r="H36" s="163"/>
      <c r="I36" s="163"/>
      <c r="J36" s="163"/>
      <c r="K36" s="163"/>
      <c r="L36" s="163"/>
      <c r="M36" s="160" t="s">
        <v>174</v>
      </c>
      <c r="N36" s="160"/>
      <c r="O36" s="106"/>
      <c r="P36" s="106"/>
    </row>
    <row r="37" ht="13.5" customHeight="1">
      <c r="A37" s="173"/>
      <c r="B37" s="174"/>
      <c r="C37" s="221"/>
      <c r="D37" s="176" t="s">
        <v>253</v>
      </c>
      <c r="E37" s="179"/>
      <c r="F37" s="163"/>
      <c r="G37" s="163"/>
      <c r="H37" s="163"/>
      <c r="I37" s="163"/>
      <c r="J37" s="163"/>
      <c r="K37" s="163"/>
      <c r="L37" s="163"/>
      <c r="M37" s="163"/>
      <c r="N37" s="160" t="s">
        <v>174</v>
      </c>
      <c r="O37" s="106"/>
      <c r="P37" s="106"/>
    </row>
    <row r="38" ht="13.5" customHeight="1">
      <c r="A38" s="173"/>
      <c r="B38" s="174"/>
      <c r="C38" s="221"/>
      <c r="D38" s="176" t="s">
        <v>186</v>
      </c>
      <c r="E38" s="179"/>
      <c r="F38" s="160" t="s">
        <v>174</v>
      </c>
      <c r="G38" s="163"/>
      <c r="H38" s="163"/>
      <c r="I38" s="163"/>
      <c r="J38" s="163"/>
      <c r="K38" s="163"/>
      <c r="L38" s="163"/>
      <c r="M38" s="163"/>
      <c r="N38" s="163"/>
      <c r="O38" s="106"/>
      <c r="P38" s="106"/>
    </row>
    <row r="39" ht="13.5" customHeight="1">
      <c r="A39" s="173"/>
      <c r="B39" s="174" t="s">
        <v>209</v>
      </c>
      <c r="C39" s="221"/>
      <c r="D39" s="180"/>
      <c r="E39" s="179"/>
      <c r="F39" s="163"/>
      <c r="G39" s="163"/>
      <c r="H39" s="163"/>
      <c r="I39" s="163"/>
      <c r="J39" s="163"/>
      <c r="K39" s="163"/>
      <c r="L39" s="163"/>
      <c r="M39" s="163"/>
      <c r="N39" s="163"/>
      <c r="O39" s="106"/>
      <c r="P39" s="106"/>
    </row>
    <row r="40" ht="13.5" customHeight="1">
      <c r="A40" s="173"/>
      <c r="B40" s="174"/>
      <c r="C40" s="221"/>
      <c r="D40" s="180"/>
      <c r="E40" s="179"/>
      <c r="F40" s="163"/>
      <c r="G40" s="163"/>
      <c r="H40" s="163"/>
      <c r="I40" s="163"/>
      <c r="J40" s="163"/>
      <c r="K40" s="163"/>
      <c r="L40" s="163"/>
      <c r="M40" s="163"/>
      <c r="N40" s="163"/>
      <c r="O40" s="106"/>
      <c r="P40" s="106"/>
    </row>
    <row r="41" ht="13.5" customHeight="1">
      <c r="A41" s="167" t="s">
        <v>188</v>
      </c>
      <c r="B41" s="187" t="s">
        <v>189</v>
      </c>
      <c r="C41" s="188"/>
      <c r="D41" s="189"/>
      <c r="E41" s="190"/>
      <c r="F41" s="222" t="s">
        <v>190</v>
      </c>
      <c r="G41" s="223" t="s">
        <v>64</v>
      </c>
      <c r="H41" s="223" t="s">
        <v>64</v>
      </c>
      <c r="I41" s="223" t="s">
        <v>64</v>
      </c>
      <c r="J41" s="223" t="s">
        <v>64</v>
      </c>
      <c r="K41" s="223" t="s">
        <v>64</v>
      </c>
      <c r="L41" s="223" t="s">
        <v>64</v>
      </c>
      <c r="M41" s="223" t="s">
        <v>64</v>
      </c>
      <c r="N41" s="223" t="s">
        <v>64</v>
      </c>
      <c r="O41" s="106"/>
      <c r="P41" s="106"/>
    </row>
    <row r="42" ht="13.5" customHeight="1">
      <c r="A42" s="173"/>
      <c r="B42" s="192" t="s">
        <v>191</v>
      </c>
      <c r="C42" s="16"/>
      <c r="D42" s="17"/>
      <c r="E42" s="193"/>
      <c r="F42" s="224" t="s">
        <v>192</v>
      </c>
      <c r="G42" s="224" t="s">
        <v>192</v>
      </c>
      <c r="H42" s="224" t="s">
        <v>192</v>
      </c>
      <c r="I42" s="224" t="s">
        <v>192</v>
      </c>
      <c r="J42" s="224" t="s">
        <v>192</v>
      </c>
      <c r="K42" s="224" t="s">
        <v>192</v>
      </c>
      <c r="L42" s="224" t="s">
        <v>192</v>
      </c>
      <c r="M42" s="224" t="s">
        <v>192</v>
      </c>
      <c r="N42" s="224" t="s">
        <v>192</v>
      </c>
      <c r="O42" s="106"/>
      <c r="P42" s="106"/>
    </row>
    <row r="43" ht="13.5" customHeight="1">
      <c r="A43" s="173"/>
      <c r="B43" s="195" t="s">
        <v>193</v>
      </c>
      <c r="C43" s="16"/>
      <c r="D43" s="17"/>
      <c r="E43" s="196"/>
      <c r="F43" s="197">
        <v>44044.0</v>
      </c>
      <c r="G43" s="197">
        <v>44044.0</v>
      </c>
      <c r="H43" s="197">
        <v>44044.0</v>
      </c>
      <c r="I43" s="197">
        <v>44044.0</v>
      </c>
      <c r="J43" s="197">
        <v>44044.0</v>
      </c>
      <c r="K43" s="197">
        <v>44044.0</v>
      </c>
      <c r="L43" s="197">
        <v>44044.0</v>
      </c>
      <c r="M43" s="197">
        <v>44044.0</v>
      </c>
      <c r="N43" s="197">
        <v>44044.0</v>
      </c>
      <c r="O43" s="106"/>
      <c r="P43" s="106"/>
    </row>
    <row r="44" ht="75.75" customHeight="1">
      <c r="A44" s="198"/>
      <c r="B44" s="199" t="s">
        <v>194</v>
      </c>
      <c r="C44" s="200"/>
      <c r="D44" s="201"/>
      <c r="E44" s="202"/>
      <c r="F44" s="203"/>
      <c r="G44" s="203"/>
      <c r="H44" s="203"/>
      <c r="I44" s="203"/>
      <c r="J44" s="203"/>
      <c r="K44" s="203"/>
      <c r="L44" s="203"/>
      <c r="M44" s="203"/>
      <c r="N44" s="203"/>
      <c r="O44" s="106"/>
      <c r="P44" s="106"/>
    </row>
    <row r="45" ht="11.25" customHeight="1">
      <c r="A45" s="142"/>
      <c r="B45" s="106"/>
      <c r="C45" s="107"/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ht="13.5" customHeight="1">
      <c r="A993" s="106"/>
      <c r="B993" s="142"/>
      <c r="C993" s="106"/>
      <c r="D993" s="107"/>
      <c r="E993" s="106"/>
      <c r="F993" s="106"/>
      <c r="G993" s="106"/>
      <c r="H993" s="106"/>
      <c r="I993" s="106"/>
      <c r="J993" s="106"/>
      <c r="K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ht="13.5" customHeight="1">
      <c r="A994" s="106"/>
      <c r="B994" s="142"/>
      <c r="C994" s="106"/>
      <c r="D994" s="107"/>
      <c r="E994" s="106"/>
      <c r="F994" s="106"/>
      <c r="G994" s="106"/>
      <c r="H994" s="106"/>
      <c r="I994" s="106"/>
      <c r="J994" s="106"/>
      <c r="K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ht="13.5" customHeight="1">
      <c r="A995" s="106"/>
      <c r="B995" s="142"/>
      <c r="C995" s="106"/>
      <c r="D995" s="107"/>
      <c r="E995" s="106"/>
      <c r="F995" s="106"/>
      <c r="G995" s="106"/>
      <c r="H995" s="106"/>
      <c r="I995" s="106"/>
      <c r="J995" s="106"/>
      <c r="K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ht="13.5" customHeight="1">
      <c r="A996" s="106"/>
      <c r="B996" s="142"/>
      <c r="C996" s="106"/>
      <c r="D996" s="107"/>
      <c r="E996" s="106"/>
      <c r="F996" s="106"/>
      <c r="G996" s="106"/>
      <c r="H996" s="106"/>
      <c r="I996" s="106"/>
      <c r="J996" s="106"/>
      <c r="K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ht="13.5" customHeight="1">
      <c r="A997" s="106"/>
      <c r="B997" s="142"/>
      <c r="C997" s="106"/>
      <c r="D997" s="107"/>
      <c r="E997" s="106"/>
      <c r="F997" s="106"/>
      <c r="G997" s="106"/>
      <c r="H997" s="106"/>
      <c r="I997" s="106"/>
      <c r="J997" s="106"/>
      <c r="K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ht="13.5" customHeight="1">
      <c r="A998" s="106"/>
      <c r="B998" s="142"/>
      <c r="C998" s="106"/>
      <c r="D998" s="107"/>
      <c r="E998" s="106"/>
      <c r="F998" s="106"/>
      <c r="G998" s="106"/>
      <c r="H998" s="106"/>
      <c r="I998" s="106"/>
      <c r="J998" s="106"/>
      <c r="K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ht="13.5" customHeight="1">
      <c r="A999" s="106"/>
      <c r="B999" s="142"/>
      <c r="C999" s="106"/>
      <c r="D999" s="107"/>
      <c r="E999" s="106"/>
      <c r="F999" s="106"/>
      <c r="G999" s="106"/>
      <c r="H999" s="106"/>
      <c r="I999" s="106"/>
      <c r="J999" s="106"/>
      <c r="K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ht="13.5" customHeight="1">
      <c r="A1000" s="106"/>
      <c r="B1000" s="142"/>
      <c r="C1000" s="106"/>
      <c r="D1000" s="107"/>
      <c r="E1000" s="106"/>
      <c r="F1000" s="106"/>
      <c r="G1000" s="106"/>
      <c r="H1000" s="106"/>
      <c r="I1000" s="106"/>
      <c r="J1000" s="106"/>
      <c r="K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  <row r="1001" ht="13.5" customHeight="1">
      <c r="A1001" s="106"/>
      <c r="B1001" s="142"/>
      <c r="C1001" s="106"/>
      <c r="D1001" s="107"/>
      <c r="E1001" s="106"/>
      <c r="F1001" s="106"/>
      <c r="G1001" s="106"/>
      <c r="H1001" s="106"/>
      <c r="I1001" s="106"/>
      <c r="J1001" s="106"/>
      <c r="K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</row>
    <row r="1002" ht="13.5" customHeight="1">
      <c r="A1002" s="106"/>
      <c r="B1002" s="142"/>
      <c r="C1002" s="106"/>
      <c r="D1002" s="107"/>
      <c r="E1002" s="106"/>
      <c r="F1002" s="106"/>
      <c r="G1002" s="106"/>
      <c r="H1002" s="106"/>
      <c r="I1002" s="106"/>
      <c r="J1002" s="106"/>
      <c r="K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</row>
  </sheetData>
  <mergeCells count="27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41:D41"/>
    <mergeCell ref="B42:D42"/>
    <mergeCell ref="B43:D43"/>
    <mergeCell ref="B44:D44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N40">
      <formula1>"O"</formula1>
    </dataValidation>
    <dataValidation type="list" allowBlank="1" showInputMessage="1" showErrorMessage="1" prompt=" - " sqref="F41:N41">
      <formula1>"N,A,B"</formula1>
    </dataValidation>
    <dataValidation type="list" allowBlank="1" showInputMessage="1" showErrorMessage="1" prompt=" - " sqref="F42:N42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6.13"/>
    <col customWidth="1" min="7" max="7" width="8.75"/>
    <col customWidth="1" min="8" max="8" width="7.13"/>
    <col customWidth="1" min="9" max="9" width="8.0"/>
    <col customWidth="1" min="10" max="10" width="7.75"/>
    <col customWidth="1" min="11" max="11" width="6.5"/>
    <col customWidth="1" min="12" max="12" width="5.75"/>
    <col customWidth="1" min="13" max="14" width="5.13"/>
    <col customWidth="1" min="15" max="15" width="6.63"/>
    <col customWidth="1" min="16" max="16" width="4.75"/>
    <col customWidth="1" min="17" max="17" width="5.88"/>
    <col customWidth="1" min="18" max="18" width="5.5"/>
    <col customWidth="1" min="19" max="19" width="5.25"/>
    <col customWidth="1" min="20" max="20" width="6.38"/>
    <col customWidth="1" min="21" max="21" width="2.88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FunctionList!E25</f>
        <v>Function15</v>
      </c>
      <c r="D2" s="112"/>
      <c r="E2" s="206"/>
      <c r="F2" s="235" t="str">
        <f>FunctionList!D25</f>
        <v>createRankMonth</v>
      </c>
      <c r="G2" s="111"/>
      <c r="H2" s="111"/>
      <c r="I2" s="111"/>
      <c r="J2" s="111"/>
      <c r="K2" s="112"/>
      <c r="L2" s="110" t="str">
        <f>FunctionList!D25</f>
        <v>createRankMonth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156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126">
        <v>92.0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0.2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254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COUNTIF(F42:HQ42,"P")</f>
        <v>9</v>
      </c>
      <c r="B7" s="136"/>
      <c r="C7" s="137">
        <f>COUNTIF(F42:HQ42,"F")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COUNTIF(E41:HQ41,"N")</f>
        <v>1</v>
      </c>
      <c r="M7" s="139">
        <f>COUNTIF(E41:HQ41,"A")</f>
        <v>8</v>
      </c>
      <c r="N7" s="139">
        <f>COUNTIF(E41:HQ41,"B")</f>
        <v>0</v>
      </c>
      <c r="O7" s="137">
        <f>COUNTA(E9:HT9)</f>
        <v>9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226" t="s">
        <v>211</v>
      </c>
      <c r="L9" s="226" t="s">
        <v>241</v>
      </c>
      <c r="M9" s="226" t="s">
        <v>242</v>
      </c>
      <c r="N9" s="226" t="s">
        <v>243</v>
      </c>
      <c r="O9" s="106"/>
      <c r="P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63"/>
      <c r="M10" s="163"/>
      <c r="N10" s="163"/>
      <c r="O10" s="106"/>
      <c r="P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60" t="s">
        <v>174</v>
      </c>
      <c r="M11" s="160" t="s">
        <v>174</v>
      </c>
      <c r="N11" s="160" t="s">
        <v>174</v>
      </c>
      <c r="O11" s="106"/>
      <c r="P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60" t="s">
        <v>174</v>
      </c>
      <c r="M12" s="160" t="s">
        <v>174</v>
      </c>
      <c r="N12" s="160" t="s">
        <v>174</v>
      </c>
      <c r="O12" s="106"/>
      <c r="P12" s="106"/>
    </row>
    <row r="13" ht="13.5" customHeight="1">
      <c r="A13" s="156"/>
      <c r="B13" s="161" t="s">
        <v>214</v>
      </c>
      <c r="C13" s="158"/>
      <c r="D13" s="159"/>
      <c r="E13" s="162"/>
      <c r="F13" s="163"/>
      <c r="G13" s="163"/>
      <c r="H13" s="163"/>
      <c r="I13" s="163"/>
      <c r="J13" s="163"/>
      <c r="K13" s="160"/>
      <c r="L13" s="160"/>
      <c r="M13" s="160"/>
      <c r="N13" s="160"/>
      <c r="O13" s="106"/>
      <c r="P13" s="106"/>
    </row>
    <row r="14" ht="13.5" customHeight="1">
      <c r="A14" s="156"/>
      <c r="B14" s="157"/>
      <c r="C14" s="158"/>
      <c r="D14" s="164" t="s">
        <v>198</v>
      </c>
      <c r="E14" s="162"/>
      <c r="F14" s="160" t="s">
        <v>174</v>
      </c>
      <c r="G14" s="160"/>
      <c r="H14" s="160"/>
      <c r="I14" s="160"/>
      <c r="J14" s="160" t="s">
        <v>174</v>
      </c>
      <c r="K14" s="160" t="s">
        <v>174</v>
      </c>
      <c r="L14" s="160" t="s">
        <v>174</v>
      </c>
      <c r="M14" s="160" t="s">
        <v>174</v>
      </c>
      <c r="N14" s="160" t="s">
        <v>174</v>
      </c>
      <c r="O14" s="106"/>
      <c r="P14" s="106"/>
    </row>
    <row r="15" ht="13.5" customHeight="1">
      <c r="A15" s="156"/>
      <c r="B15" s="157"/>
      <c r="C15" s="158"/>
      <c r="D15" s="164" t="s">
        <v>215</v>
      </c>
      <c r="E15" s="162"/>
      <c r="F15" s="163"/>
      <c r="G15" s="160"/>
      <c r="H15" s="160" t="s">
        <v>174</v>
      </c>
      <c r="I15" s="160"/>
      <c r="J15" s="163"/>
      <c r="K15" s="163"/>
      <c r="L15" s="163"/>
      <c r="M15" s="163"/>
      <c r="N15" s="163"/>
      <c r="O15" s="106"/>
      <c r="P15" s="106"/>
    </row>
    <row r="16" ht="13.5" customHeight="1">
      <c r="A16" s="156"/>
      <c r="B16" s="157"/>
      <c r="C16" s="158"/>
      <c r="D16" s="164" t="s">
        <v>216</v>
      </c>
      <c r="E16" s="162"/>
      <c r="F16" s="163"/>
      <c r="G16" s="160"/>
      <c r="H16" s="160"/>
      <c r="I16" s="160" t="s">
        <v>174</v>
      </c>
      <c r="J16" s="160"/>
      <c r="K16" s="160"/>
      <c r="L16" s="160"/>
      <c r="M16" s="160"/>
      <c r="N16" s="160"/>
      <c r="O16" s="106"/>
      <c r="P16" s="106"/>
    </row>
    <row r="17" ht="13.5" customHeight="1">
      <c r="A17" s="156"/>
      <c r="B17" s="161"/>
      <c r="C17" s="158"/>
      <c r="D17" s="164" t="s">
        <v>199</v>
      </c>
      <c r="E17" s="162"/>
      <c r="F17" s="163"/>
      <c r="G17" s="160" t="s">
        <v>174</v>
      </c>
      <c r="H17" s="160"/>
      <c r="I17" s="163"/>
      <c r="J17" s="163"/>
      <c r="K17" s="163"/>
      <c r="L17" s="163"/>
      <c r="M17" s="163"/>
      <c r="N17" s="163"/>
      <c r="O17" s="106"/>
      <c r="P17" s="106"/>
    </row>
    <row r="18" ht="13.5" customHeight="1">
      <c r="A18" s="156"/>
      <c r="B18" s="161" t="s">
        <v>255</v>
      </c>
      <c r="C18" s="158"/>
      <c r="D18" s="164"/>
      <c r="E18" s="162"/>
      <c r="F18" s="163"/>
      <c r="G18" s="160"/>
      <c r="H18" s="160"/>
      <c r="I18" s="163"/>
      <c r="J18" s="163"/>
      <c r="K18" s="163"/>
      <c r="L18" s="163"/>
      <c r="M18" s="163"/>
      <c r="N18" s="163"/>
      <c r="O18" s="106"/>
      <c r="P18" s="106"/>
    </row>
    <row r="19" ht="13.5" customHeight="1">
      <c r="A19" s="236"/>
      <c r="B19" s="237"/>
      <c r="C19" s="238"/>
      <c r="D19" s="239">
        <v>1.0</v>
      </c>
      <c r="E19" s="240"/>
      <c r="F19" s="234" t="s">
        <v>174</v>
      </c>
      <c r="G19" s="234" t="s">
        <v>174</v>
      </c>
      <c r="H19" s="234" t="s">
        <v>174</v>
      </c>
      <c r="I19" s="234" t="s">
        <v>174</v>
      </c>
      <c r="J19" s="172"/>
      <c r="K19" s="234" t="s">
        <v>174</v>
      </c>
      <c r="L19" s="234" t="s">
        <v>174</v>
      </c>
      <c r="M19" s="234" t="s">
        <v>174</v>
      </c>
      <c r="N19" s="234"/>
      <c r="O19" s="106"/>
      <c r="P19" s="106"/>
    </row>
    <row r="20" ht="13.5" customHeight="1">
      <c r="A20" s="236"/>
      <c r="B20" s="237"/>
      <c r="C20" s="238"/>
      <c r="D20" s="239">
        <v>2.0</v>
      </c>
      <c r="E20" s="240"/>
      <c r="F20" s="172"/>
      <c r="G20" s="172"/>
      <c r="H20" s="172"/>
      <c r="I20" s="172"/>
      <c r="J20" s="234"/>
      <c r="K20" s="172"/>
      <c r="L20" s="172"/>
      <c r="M20" s="172"/>
      <c r="N20" s="234" t="s">
        <v>174</v>
      </c>
      <c r="O20" s="106"/>
      <c r="P20" s="106"/>
    </row>
    <row r="21" ht="13.5" customHeight="1">
      <c r="A21" s="236"/>
      <c r="B21" s="237"/>
      <c r="C21" s="238"/>
      <c r="D21" s="239" t="s">
        <v>213</v>
      </c>
      <c r="E21" s="240"/>
      <c r="F21" s="172"/>
      <c r="G21" s="172"/>
      <c r="H21" s="172"/>
      <c r="I21" s="172"/>
      <c r="J21" s="234" t="s">
        <v>174</v>
      </c>
      <c r="K21" s="172"/>
      <c r="L21" s="172"/>
      <c r="M21" s="172"/>
      <c r="N21" s="172"/>
      <c r="O21" s="106"/>
      <c r="P21" s="106"/>
    </row>
    <row r="22" ht="13.5" customHeight="1">
      <c r="A22" s="236"/>
      <c r="B22" s="237" t="s">
        <v>245</v>
      </c>
      <c r="C22" s="238"/>
      <c r="D22" s="241"/>
      <c r="E22" s="240"/>
      <c r="F22" s="172"/>
      <c r="G22" s="172"/>
      <c r="H22" s="172"/>
      <c r="I22" s="172"/>
      <c r="J22" s="172"/>
      <c r="K22" s="172"/>
      <c r="L22" s="172"/>
      <c r="M22" s="172"/>
      <c r="N22" s="172"/>
      <c r="O22" s="106"/>
      <c r="P22" s="106"/>
    </row>
    <row r="23" ht="13.5" customHeight="1">
      <c r="A23" s="236"/>
      <c r="B23" s="237"/>
      <c r="C23" s="238"/>
      <c r="D23" s="239">
        <v>2.0</v>
      </c>
      <c r="E23" s="240"/>
      <c r="F23" s="234" t="s">
        <v>174</v>
      </c>
      <c r="G23" s="234" t="s">
        <v>174</v>
      </c>
      <c r="H23" s="234" t="s">
        <v>174</v>
      </c>
      <c r="I23" s="234" t="s">
        <v>174</v>
      </c>
      <c r="J23" s="234" t="s">
        <v>174</v>
      </c>
      <c r="K23" s="172"/>
      <c r="L23" s="172"/>
      <c r="M23" s="234" t="s">
        <v>174</v>
      </c>
      <c r="N23" s="234" t="s">
        <v>174</v>
      </c>
      <c r="O23" s="106"/>
      <c r="P23" s="106"/>
    </row>
    <row r="24" ht="13.5" customHeight="1">
      <c r="A24" s="236"/>
      <c r="B24" s="237"/>
      <c r="C24" s="238"/>
      <c r="D24" s="239">
        <v>123.0</v>
      </c>
      <c r="E24" s="240"/>
      <c r="F24" s="172"/>
      <c r="G24" s="172"/>
      <c r="H24" s="172"/>
      <c r="I24" s="172"/>
      <c r="J24" s="172"/>
      <c r="K24" s="234"/>
      <c r="L24" s="234" t="s">
        <v>174</v>
      </c>
      <c r="M24" s="234"/>
      <c r="N24" s="234"/>
      <c r="O24" s="106"/>
      <c r="P24" s="106"/>
    </row>
    <row r="25" ht="13.5" customHeight="1">
      <c r="A25" s="236"/>
      <c r="B25" s="237"/>
      <c r="C25" s="238"/>
      <c r="D25" s="239" t="s">
        <v>213</v>
      </c>
      <c r="E25" s="240"/>
      <c r="F25" s="172"/>
      <c r="G25" s="172"/>
      <c r="H25" s="172"/>
      <c r="I25" s="172"/>
      <c r="J25" s="172"/>
      <c r="K25" s="234" t="s">
        <v>174</v>
      </c>
      <c r="L25" s="234"/>
      <c r="M25" s="234"/>
      <c r="N25" s="234"/>
      <c r="O25" s="106"/>
      <c r="P25" s="106"/>
    </row>
    <row r="26" ht="13.5" customHeight="1">
      <c r="A26" s="236"/>
      <c r="B26" s="237" t="s">
        <v>256</v>
      </c>
      <c r="C26" s="238"/>
      <c r="D26" s="241"/>
      <c r="E26" s="240"/>
      <c r="F26" s="172"/>
      <c r="G26" s="172"/>
      <c r="H26" s="172"/>
      <c r="I26" s="172"/>
      <c r="J26" s="172"/>
      <c r="K26" s="172"/>
      <c r="L26" s="172"/>
      <c r="M26" s="172"/>
      <c r="N26" s="172"/>
      <c r="O26" s="106"/>
      <c r="P26" s="106"/>
    </row>
    <row r="27" ht="13.5" customHeight="1">
      <c r="A27" s="236"/>
      <c r="B27" s="237"/>
      <c r="C27" s="238"/>
      <c r="D27" s="239" t="s">
        <v>257</v>
      </c>
      <c r="E27" s="240"/>
      <c r="F27" s="234" t="s">
        <v>174</v>
      </c>
      <c r="G27" s="234" t="s">
        <v>174</v>
      </c>
      <c r="H27" s="234" t="s">
        <v>174</v>
      </c>
      <c r="I27" s="234" t="s">
        <v>174</v>
      </c>
      <c r="J27" s="234" t="s">
        <v>174</v>
      </c>
      <c r="K27" s="234" t="s">
        <v>174</v>
      </c>
      <c r="L27" s="234" t="s">
        <v>174</v>
      </c>
      <c r="M27" s="234"/>
      <c r="N27" s="234" t="s">
        <v>174</v>
      </c>
      <c r="O27" s="106"/>
      <c r="P27" s="106"/>
    </row>
    <row r="28" ht="13.5" customHeight="1">
      <c r="A28" s="236"/>
      <c r="B28" s="237"/>
      <c r="C28" s="238"/>
      <c r="D28" s="239" t="s">
        <v>213</v>
      </c>
      <c r="E28" s="240"/>
      <c r="F28" s="172"/>
      <c r="G28" s="172"/>
      <c r="H28" s="172"/>
      <c r="I28" s="172"/>
      <c r="J28" s="172"/>
      <c r="K28" s="172"/>
      <c r="L28" s="172"/>
      <c r="M28" s="234" t="s">
        <v>174</v>
      </c>
      <c r="N28" s="234"/>
      <c r="O28" s="106"/>
      <c r="P28" s="106"/>
    </row>
    <row r="29" ht="13.5" customHeight="1">
      <c r="A29" s="167" t="s">
        <v>181</v>
      </c>
      <c r="B29" s="168" t="s">
        <v>217</v>
      </c>
      <c r="C29" s="169"/>
      <c r="D29" s="170"/>
      <c r="E29" s="171"/>
      <c r="F29" s="172"/>
      <c r="G29" s="172"/>
      <c r="H29" s="172"/>
      <c r="I29" s="172"/>
      <c r="J29" s="172"/>
      <c r="K29" s="172"/>
      <c r="L29" s="172"/>
      <c r="M29" s="172"/>
      <c r="N29" s="172"/>
      <c r="O29" s="106"/>
      <c r="P29" s="106"/>
    </row>
    <row r="30" ht="13.5" customHeight="1">
      <c r="A30" s="173"/>
      <c r="B30" s="174"/>
      <c r="C30" s="175"/>
      <c r="D30" s="176" t="s">
        <v>206</v>
      </c>
      <c r="E30" s="177"/>
      <c r="F30" s="160"/>
      <c r="G30" s="160" t="s">
        <v>174</v>
      </c>
      <c r="H30" s="163"/>
      <c r="I30" s="163"/>
      <c r="J30" s="163"/>
      <c r="K30" s="163"/>
      <c r="L30" s="163"/>
      <c r="M30" s="163"/>
      <c r="N30" s="163"/>
      <c r="O30" s="106"/>
      <c r="P30" s="106"/>
    </row>
    <row r="31" ht="13.5" customHeight="1">
      <c r="A31" s="173"/>
      <c r="B31" s="174"/>
      <c r="C31" s="221"/>
      <c r="D31" s="176" t="s">
        <v>183</v>
      </c>
      <c r="E31" s="179"/>
      <c r="F31" s="163"/>
      <c r="G31" s="160"/>
      <c r="H31" s="160" t="s">
        <v>174</v>
      </c>
      <c r="I31" s="160"/>
      <c r="J31" s="160"/>
      <c r="K31" s="160"/>
      <c r="L31" s="160"/>
      <c r="M31" s="160"/>
      <c r="N31" s="160"/>
      <c r="O31" s="106"/>
      <c r="P31" s="106"/>
    </row>
    <row r="32" ht="13.5" customHeight="1">
      <c r="A32" s="173"/>
      <c r="B32" s="174"/>
      <c r="C32" s="221"/>
      <c r="D32" s="176" t="s">
        <v>258</v>
      </c>
      <c r="E32" s="179"/>
      <c r="F32" s="163"/>
      <c r="G32" s="163"/>
      <c r="H32" s="163"/>
      <c r="I32" s="160" t="s">
        <v>174</v>
      </c>
      <c r="J32" s="163"/>
      <c r="K32" s="163"/>
      <c r="L32" s="163"/>
      <c r="M32" s="163"/>
      <c r="N32" s="163"/>
      <c r="O32" s="106"/>
      <c r="P32" s="106"/>
    </row>
    <row r="33" ht="13.5" customHeight="1">
      <c r="A33" s="173"/>
      <c r="B33" s="174"/>
      <c r="C33" s="221"/>
      <c r="D33" s="176" t="s">
        <v>259</v>
      </c>
      <c r="E33" s="179"/>
      <c r="F33" s="163"/>
      <c r="G33" s="163"/>
      <c r="H33" s="163"/>
      <c r="I33" s="163"/>
      <c r="J33" s="160" t="s">
        <v>174</v>
      </c>
      <c r="K33" s="160"/>
      <c r="L33" s="160"/>
      <c r="M33" s="160"/>
      <c r="N33" s="160"/>
      <c r="O33" s="106"/>
      <c r="P33" s="106"/>
    </row>
    <row r="34" ht="13.5" customHeight="1">
      <c r="A34" s="173"/>
      <c r="B34" s="174"/>
      <c r="C34" s="221"/>
      <c r="D34" s="176" t="s">
        <v>250</v>
      </c>
      <c r="E34" s="179"/>
      <c r="F34" s="163"/>
      <c r="G34" s="163"/>
      <c r="H34" s="163"/>
      <c r="I34" s="163"/>
      <c r="J34" s="163"/>
      <c r="K34" s="160" t="s">
        <v>174</v>
      </c>
      <c r="L34" s="160"/>
      <c r="M34" s="160"/>
      <c r="N34" s="160"/>
      <c r="O34" s="106"/>
      <c r="P34" s="106"/>
    </row>
    <row r="35" ht="13.5" customHeight="1">
      <c r="A35" s="173"/>
      <c r="B35" s="174"/>
      <c r="C35" s="221"/>
      <c r="D35" s="176" t="s">
        <v>251</v>
      </c>
      <c r="E35" s="179"/>
      <c r="F35" s="160"/>
      <c r="G35" s="163"/>
      <c r="H35" s="163"/>
      <c r="I35" s="163"/>
      <c r="J35" s="163"/>
      <c r="K35" s="163"/>
      <c r="L35" s="160" t="s">
        <v>174</v>
      </c>
      <c r="M35" s="160"/>
      <c r="N35" s="160"/>
      <c r="O35" s="106"/>
      <c r="P35" s="106"/>
    </row>
    <row r="36" ht="13.5" customHeight="1">
      <c r="A36" s="173"/>
      <c r="B36" s="174"/>
      <c r="C36" s="221"/>
      <c r="D36" s="176" t="s">
        <v>260</v>
      </c>
      <c r="E36" s="179"/>
      <c r="F36" s="163"/>
      <c r="G36" s="163"/>
      <c r="H36" s="163"/>
      <c r="I36" s="163"/>
      <c r="J36" s="163"/>
      <c r="K36" s="163"/>
      <c r="L36" s="163"/>
      <c r="M36" s="160" t="s">
        <v>174</v>
      </c>
      <c r="N36" s="160"/>
      <c r="O36" s="106"/>
      <c r="P36" s="106"/>
    </row>
    <row r="37" ht="13.5" customHeight="1">
      <c r="A37" s="173"/>
      <c r="B37" s="174"/>
      <c r="C37" s="221"/>
      <c r="D37" s="176" t="s">
        <v>261</v>
      </c>
      <c r="E37" s="179"/>
      <c r="F37" s="163"/>
      <c r="G37" s="163"/>
      <c r="H37" s="163"/>
      <c r="I37" s="163"/>
      <c r="J37" s="163"/>
      <c r="K37" s="163"/>
      <c r="L37" s="163"/>
      <c r="M37" s="163"/>
      <c r="N37" s="160" t="s">
        <v>174</v>
      </c>
      <c r="O37" s="106"/>
      <c r="P37" s="106"/>
    </row>
    <row r="38" ht="13.5" customHeight="1">
      <c r="A38" s="173"/>
      <c r="B38" s="174"/>
      <c r="C38" s="221"/>
      <c r="D38" s="176" t="s">
        <v>186</v>
      </c>
      <c r="E38" s="179"/>
      <c r="F38" s="160" t="s">
        <v>174</v>
      </c>
      <c r="G38" s="163"/>
      <c r="H38" s="163"/>
      <c r="I38" s="163"/>
      <c r="J38" s="163"/>
      <c r="K38" s="163"/>
      <c r="L38" s="163"/>
      <c r="M38" s="163"/>
      <c r="N38" s="163"/>
      <c r="O38" s="106"/>
      <c r="P38" s="106"/>
    </row>
    <row r="39" ht="13.5" customHeight="1">
      <c r="A39" s="173"/>
      <c r="B39" s="174" t="s">
        <v>209</v>
      </c>
      <c r="C39" s="221"/>
      <c r="D39" s="180"/>
      <c r="E39" s="179"/>
      <c r="F39" s="163"/>
      <c r="G39" s="163"/>
      <c r="H39" s="163"/>
      <c r="I39" s="163"/>
      <c r="J39" s="163"/>
      <c r="K39" s="163"/>
      <c r="L39" s="163"/>
      <c r="M39" s="163"/>
      <c r="N39" s="163"/>
      <c r="O39" s="106"/>
      <c r="P39" s="106"/>
    </row>
    <row r="40" ht="13.5" customHeight="1">
      <c r="A40" s="173"/>
      <c r="B40" s="174"/>
      <c r="C40" s="221"/>
      <c r="D40" s="180"/>
      <c r="E40" s="179"/>
      <c r="F40" s="163"/>
      <c r="G40" s="163"/>
      <c r="H40" s="163"/>
      <c r="I40" s="163"/>
      <c r="J40" s="163"/>
      <c r="K40" s="163"/>
      <c r="L40" s="163"/>
      <c r="M40" s="163"/>
      <c r="N40" s="163"/>
      <c r="O40" s="106"/>
      <c r="P40" s="106"/>
    </row>
    <row r="41" ht="13.5" customHeight="1">
      <c r="A41" s="167" t="s">
        <v>188</v>
      </c>
      <c r="B41" s="187" t="s">
        <v>189</v>
      </c>
      <c r="C41" s="188"/>
      <c r="D41" s="189"/>
      <c r="E41" s="190"/>
      <c r="F41" s="222" t="s">
        <v>190</v>
      </c>
      <c r="G41" s="223" t="s">
        <v>64</v>
      </c>
      <c r="H41" s="223" t="s">
        <v>64</v>
      </c>
      <c r="I41" s="223" t="s">
        <v>64</v>
      </c>
      <c r="J41" s="223" t="s">
        <v>64</v>
      </c>
      <c r="K41" s="223" t="s">
        <v>64</v>
      </c>
      <c r="L41" s="223" t="s">
        <v>64</v>
      </c>
      <c r="M41" s="223" t="s">
        <v>64</v>
      </c>
      <c r="N41" s="223" t="s">
        <v>64</v>
      </c>
      <c r="O41" s="106"/>
      <c r="P41" s="106"/>
    </row>
    <row r="42" ht="13.5" customHeight="1">
      <c r="A42" s="173"/>
      <c r="B42" s="192" t="s">
        <v>191</v>
      </c>
      <c r="C42" s="16"/>
      <c r="D42" s="17"/>
      <c r="E42" s="193"/>
      <c r="F42" s="224" t="s">
        <v>192</v>
      </c>
      <c r="G42" s="224" t="s">
        <v>192</v>
      </c>
      <c r="H42" s="224" t="s">
        <v>192</v>
      </c>
      <c r="I42" s="224" t="s">
        <v>192</v>
      </c>
      <c r="J42" s="224" t="s">
        <v>192</v>
      </c>
      <c r="K42" s="224" t="s">
        <v>192</v>
      </c>
      <c r="L42" s="224" t="s">
        <v>192</v>
      </c>
      <c r="M42" s="224" t="s">
        <v>192</v>
      </c>
      <c r="N42" s="224" t="s">
        <v>192</v>
      </c>
      <c r="O42" s="106"/>
      <c r="P42" s="106"/>
    </row>
    <row r="43" ht="13.5" customHeight="1">
      <c r="A43" s="173"/>
      <c r="B43" s="195" t="s">
        <v>193</v>
      </c>
      <c r="C43" s="16"/>
      <c r="D43" s="17"/>
      <c r="E43" s="196"/>
      <c r="F43" s="197">
        <v>44044.0</v>
      </c>
      <c r="G43" s="197">
        <v>44044.0</v>
      </c>
      <c r="H43" s="197">
        <v>44044.0</v>
      </c>
      <c r="I43" s="197">
        <v>44044.0</v>
      </c>
      <c r="J43" s="197">
        <v>44044.0</v>
      </c>
      <c r="K43" s="197">
        <v>44044.0</v>
      </c>
      <c r="L43" s="197">
        <v>44044.0</v>
      </c>
      <c r="M43" s="197">
        <v>44044.0</v>
      </c>
      <c r="N43" s="197">
        <v>44044.0</v>
      </c>
      <c r="O43" s="106"/>
      <c r="P43" s="106"/>
    </row>
    <row r="44" ht="75.75" customHeight="1">
      <c r="A44" s="198"/>
      <c r="B44" s="199" t="s">
        <v>194</v>
      </c>
      <c r="C44" s="200"/>
      <c r="D44" s="201"/>
      <c r="E44" s="202"/>
      <c r="F44" s="203"/>
      <c r="G44" s="203"/>
      <c r="H44" s="203"/>
      <c r="I44" s="203"/>
      <c r="J44" s="203"/>
      <c r="K44" s="203"/>
      <c r="L44" s="203"/>
      <c r="M44" s="203"/>
      <c r="N44" s="203"/>
      <c r="O44" s="106"/>
      <c r="P44" s="106"/>
    </row>
    <row r="45" ht="11.25" customHeight="1">
      <c r="A45" s="142"/>
      <c r="B45" s="106"/>
      <c r="C45" s="107"/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ht="13.5" customHeight="1">
      <c r="A993" s="106"/>
      <c r="B993" s="142"/>
      <c r="C993" s="106"/>
      <c r="D993" s="107"/>
      <c r="E993" s="106"/>
      <c r="F993" s="106"/>
      <c r="G993" s="106"/>
      <c r="H993" s="106"/>
      <c r="I993" s="106"/>
      <c r="J993" s="106"/>
      <c r="K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ht="13.5" customHeight="1">
      <c r="A994" s="106"/>
      <c r="B994" s="142"/>
      <c r="C994" s="106"/>
      <c r="D994" s="107"/>
      <c r="E994" s="106"/>
      <c r="F994" s="106"/>
      <c r="G994" s="106"/>
      <c r="H994" s="106"/>
      <c r="I994" s="106"/>
      <c r="J994" s="106"/>
      <c r="K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ht="13.5" customHeight="1">
      <c r="A995" s="106"/>
      <c r="B995" s="142"/>
      <c r="C995" s="106"/>
      <c r="D995" s="107"/>
      <c r="E995" s="106"/>
      <c r="F995" s="106"/>
      <c r="G995" s="106"/>
      <c r="H995" s="106"/>
      <c r="I995" s="106"/>
      <c r="J995" s="106"/>
      <c r="K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ht="13.5" customHeight="1">
      <c r="A996" s="106"/>
      <c r="B996" s="142"/>
      <c r="C996" s="106"/>
      <c r="D996" s="107"/>
      <c r="E996" s="106"/>
      <c r="F996" s="106"/>
      <c r="G996" s="106"/>
      <c r="H996" s="106"/>
      <c r="I996" s="106"/>
      <c r="J996" s="106"/>
      <c r="K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ht="13.5" customHeight="1">
      <c r="A997" s="106"/>
      <c r="B997" s="142"/>
      <c r="C997" s="106"/>
      <c r="D997" s="107"/>
      <c r="E997" s="106"/>
      <c r="F997" s="106"/>
      <c r="G997" s="106"/>
      <c r="H997" s="106"/>
      <c r="I997" s="106"/>
      <c r="J997" s="106"/>
      <c r="K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ht="13.5" customHeight="1">
      <c r="A998" s="106"/>
      <c r="B998" s="142"/>
      <c r="C998" s="106"/>
      <c r="D998" s="107"/>
      <c r="E998" s="106"/>
      <c r="F998" s="106"/>
      <c r="G998" s="106"/>
      <c r="H998" s="106"/>
      <c r="I998" s="106"/>
      <c r="J998" s="106"/>
      <c r="K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ht="13.5" customHeight="1">
      <c r="A999" s="106"/>
      <c r="B999" s="142"/>
      <c r="C999" s="106"/>
      <c r="D999" s="107"/>
      <c r="E999" s="106"/>
      <c r="F999" s="106"/>
      <c r="G999" s="106"/>
      <c r="H999" s="106"/>
      <c r="I999" s="106"/>
      <c r="J999" s="106"/>
      <c r="K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ht="13.5" customHeight="1">
      <c r="A1000" s="106"/>
      <c r="B1000" s="142"/>
      <c r="C1000" s="106"/>
      <c r="D1000" s="107"/>
      <c r="E1000" s="106"/>
      <c r="F1000" s="106"/>
      <c r="G1000" s="106"/>
      <c r="H1000" s="106"/>
      <c r="I1000" s="106"/>
      <c r="J1000" s="106"/>
      <c r="K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  <row r="1001" ht="13.5" customHeight="1">
      <c r="A1001" s="106"/>
      <c r="B1001" s="142"/>
      <c r="C1001" s="106"/>
      <c r="D1001" s="107"/>
      <c r="E1001" s="106"/>
      <c r="F1001" s="106"/>
      <c r="G1001" s="106"/>
      <c r="H1001" s="106"/>
      <c r="I1001" s="106"/>
      <c r="J1001" s="106"/>
      <c r="K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</row>
    <row r="1002" ht="13.5" customHeight="1">
      <c r="A1002" s="106"/>
      <c r="B1002" s="142"/>
      <c r="C1002" s="106"/>
      <c r="D1002" s="107"/>
      <c r="E1002" s="106"/>
      <c r="F1002" s="106"/>
      <c r="G1002" s="106"/>
      <c r="H1002" s="106"/>
      <c r="I1002" s="106"/>
      <c r="J1002" s="106"/>
      <c r="K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</row>
  </sheetData>
  <mergeCells count="27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41:D41"/>
    <mergeCell ref="B42:D42"/>
    <mergeCell ref="B43:D43"/>
    <mergeCell ref="B44:D44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N40">
      <formula1>"O"</formula1>
    </dataValidation>
    <dataValidation type="list" allowBlank="1" showInputMessage="1" showErrorMessage="1" prompt=" - " sqref="F41:N41">
      <formula1>"N,A,B"</formula1>
    </dataValidation>
    <dataValidation type="list" allowBlank="1" showInputMessage="1" showErrorMessage="1" prompt=" - " sqref="F42:N42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6.13"/>
    <col customWidth="1" min="7" max="7" width="8.75"/>
    <col customWidth="1" min="8" max="8" width="7.13"/>
    <col customWidth="1" min="9" max="9" width="8.0"/>
    <col customWidth="1" min="10" max="10" width="7.75"/>
    <col customWidth="1" min="11" max="11" width="6.5"/>
    <col customWidth="1" min="12" max="12" width="5.75"/>
    <col customWidth="1" min="13" max="14" width="5.13"/>
    <col customWidth="1" min="15" max="15" width="6.63"/>
    <col customWidth="1" min="16" max="16" width="4.75"/>
    <col customWidth="1" min="17" max="17" width="5.88"/>
    <col customWidth="1" min="18" max="18" width="5.5"/>
    <col customWidth="1" min="19" max="19" width="5.25"/>
    <col customWidth="1" min="20" max="20" width="6.38"/>
    <col customWidth="1" min="21" max="21" width="2.88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FunctionList!E27</f>
        <v>Function17</v>
      </c>
      <c r="D2" s="112"/>
      <c r="E2" s="206"/>
      <c r="F2" s="235" t="str">
        <f>FunctionList!D27</f>
        <v>createRankSemester</v>
      </c>
      <c r="G2" s="111"/>
      <c r="H2" s="111"/>
      <c r="I2" s="111"/>
      <c r="J2" s="111"/>
      <c r="K2" s="112"/>
      <c r="L2" s="110" t="str">
        <f>FunctionList!D27</f>
        <v>createRankSemester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156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126">
        <v>93.0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0.3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262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COUNTIF(F42:HQ42,"P")</f>
        <v>9</v>
      </c>
      <c r="B7" s="136"/>
      <c r="C7" s="137">
        <f>COUNTIF(F42:HQ42,"F")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COUNTIF(E41:HQ41,"N")</f>
        <v>1</v>
      </c>
      <c r="M7" s="139">
        <f>COUNTIF(E41:HQ41,"A")</f>
        <v>8</v>
      </c>
      <c r="N7" s="139">
        <f>COUNTIF(E41:HQ41,"B")</f>
        <v>0</v>
      </c>
      <c r="O7" s="137">
        <f>COUNTA(E9:HT9)</f>
        <v>9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226" t="s">
        <v>211</v>
      </c>
      <c r="L9" s="226" t="s">
        <v>241</v>
      </c>
      <c r="M9" s="226" t="s">
        <v>242</v>
      </c>
      <c r="N9" s="226" t="s">
        <v>243</v>
      </c>
      <c r="O9" s="106"/>
      <c r="P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63"/>
      <c r="M10" s="163"/>
      <c r="N10" s="163"/>
      <c r="O10" s="106"/>
      <c r="P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60" t="s">
        <v>174</v>
      </c>
      <c r="M11" s="160" t="s">
        <v>174</v>
      </c>
      <c r="N11" s="160" t="s">
        <v>174</v>
      </c>
      <c r="O11" s="106"/>
      <c r="P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60" t="s">
        <v>174</v>
      </c>
      <c r="M12" s="160" t="s">
        <v>174</v>
      </c>
      <c r="N12" s="160" t="s">
        <v>174</v>
      </c>
      <c r="O12" s="106"/>
      <c r="P12" s="106"/>
    </row>
    <row r="13" ht="13.5" customHeight="1">
      <c r="A13" s="156"/>
      <c r="B13" s="161" t="s">
        <v>214</v>
      </c>
      <c r="C13" s="158"/>
      <c r="D13" s="159"/>
      <c r="E13" s="162"/>
      <c r="F13" s="163"/>
      <c r="G13" s="163"/>
      <c r="H13" s="163"/>
      <c r="I13" s="163"/>
      <c r="J13" s="163"/>
      <c r="K13" s="160"/>
      <c r="L13" s="160"/>
      <c r="M13" s="160"/>
      <c r="N13" s="160"/>
      <c r="O13" s="106"/>
      <c r="P13" s="106"/>
    </row>
    <row r="14" ht="13.5" customHeight="1">
      <c r="A14" s="156"/>
      <c r="B14" s="157"/>
      <c r="C14" s="158"/>
      <c r="D14" s="164" t="s">
        <v>198</v>
      </c>
      <c r="E14" s="162"/>
      <c r="F14" s="160" t="s">
        <v>174</v>
      </c>
      <c r="G14" s="160"/>
      <c r="H14" s="160"/>
      <c r="I14" s="160"/>
      <c r="J14" s="160" t="s">
        <v>174</v>
      </c>
      <c r="K14" s="160" t="s">
        <v>174</v>
      </c>
      <c r="L14" s="160" t="s">
        <v>174</v>
      </c>
      <c r="M14" s="160" t="s">
        <v>174</v>
      </c>
      <c r="N14" s="160" t="s">
        <v>174</v>
      </c>
      <c r="O14" s="106"/>
      <c r="P14" s="106"/>
    </row>
    <row r="15" ht="13.5" customHeight="1">
      <c r="A15" s="156"/>
      <c r="B15" s="157"/>
      <c r="C15" s="158"/>
      <c r="D15" s="164" t="s">
        <v>215</v>
      </c>
      <c r="E15" s="162"/>
      <c r="F15" s="163"/>
      <c r="G15" s="160"/>
      <c r="H15" s="160" t="s">
        <v>174</v>
      </c>
      <c r="I15" s="160"/>
      <c r="J15" s="163"/>
      <c r="K15" s="163"/>
      <c r="L15" s="163"/>
      <c r="M15" s="163"/>
      <c r="N15" s="163"/>
      <c r="O15" s="106"/>
      <c r="P15" s="106"/>
    </row>
    <row r="16" ht="13.5" customHeight="1">
      <c r="A16" s="156"/>
      <c r="B16" s="157"/>
      <c r="C16" s="158"/>
      <c r="D16" s="164" t="s">
        <v>216</v>
      </c>
      <c r="E16" s="162"/>
      <c r="F16" s="163"/>
      <c r="G16" s="160"/>
      <c r="H16" s="160"/>
      <c r="I16" s="160" t="s">
        <v>174</v>
      </c>
      <c r="J16" s="160"/>
      <c r="K16" s="160"/>
      <c r="L16" s="160"/>
      <c r="M16" s="160"/>
      <c r="N16" s="160"/>
      <c r="O16" s="106"/>
      <c r="P16" s="106"/>
    </row>
    <row r="17" ht="13.5" customHeight="1">
      <c r="A17" s="156"/>
      <c r="B17" s="161"/>
      <c r="C17" s="158"/>
      <c r="D17" s="164" t="s">
        <v>199</v>
      </c>
      <c r="E17" s="162"/>
      <c r="F17" s="163"/>
      <c r="G17" s="160" t="s">
        <v>174</v>
      </c>
      <c r="H17" s="160"/>
      <c r="I17" s="163"/>
      <c r="J17" s="163"/>
      <c r="K17" s="163"/>
      <c r="L17" s="163"/>
      <c r="M17" s="163"/>
      <c r="N17" s="163"/>
      <c r="O17" s="106"/>
      <c r="P17" s="106"/>
    </row>
    <row r="18" ht="13.5" customHeight="1">
      <c r="A18" s="156"/>
      <c r="B18" s="161" t="s">
        <v>263</v>
      </c>
      <c r="C18" s="158"/>
      <c r="D18" s="164"/>
      <c r="E18" s="162"/>
      <c r="F18" s="163"/>
      <c r="G18" s="160"/>
      <c r="H18" s="160"/>
      <c r="I18" s="163"/>
      <c r="J18" s="163"/>
      <c r="K18" s="163"/>
      <c r="L18" s="163"/>
      <c r="M18" s="163"/>
      <c r="N18" s="163"/>
      <c r="O18" s="106"/>
      <c r="P18" s="106"/>
    </row>
    <row r="19" ht="13.5" customHeight="1">
      <c r="A19" s="236"/>
      <c r="B19" s="237"/>
      <c r="C19" s="238"/>
      <c r="D19" s="239">
        <v>1.0</v>
      </c>
      <c r="E19" s="240"/>
      <c r="F19" s="234" t="s">
        <v>174</v>
      </c>
      <c r="G19" s="234" t="s">
        <v>174</v>
      </c>
      <c r="H19" s="234" t="s">
        <v>174</v>
      </c>
      <c r="I19" s="234" t="s">
        <v>174</v>
      </c>
      <c r="J19" s="172"/>
      <c r="K19" s="234" t="s">
        <v>174</v>
      </c>
      <c r="L19" s="234" t="s">
        <v>174</v>
      </c>
      <c r="M19" s="234" t="s">
        <v>174</v>
      </c>
      <c r="N19" s="234"/>
      <c r="O19" s="106"/>
      <c r="P19" s="106"/>
    </row>
    <row r="20" ht="13.5" customHeight="1">
      <c r="A20" s="236"/>
      <c r="B20" s="237"/>
      <c r="C20" s="238"/>
      <c r="D20" s="239">
        <v>2.0</v>
      </c>
      <c r="E20" s="240"/>
      <c r="F20" s="172"/>
      <c r="G20" s="172"/>
      <c r="H20" s="172"/>
      <c r="I20" s="172"/>
      <c r="J20" s="234"/>
      <c r="K20" s="172"/>
      <c r="L20" s="172"/>
      <c r="M20" s="172"/>
      <c r="N20" s="234" t="s">
        <v>174</v>
      </c>
      <c r="O20" s="106"/>
      <c r="P20" s="106"/>
    </row>
    <row r="21" ht="13.5" customHeight="1">
      <c r="A21" s="236"/>
      <c r="B21" s="237"/>
      <c r="C21" s="238"/>
      <c r="D21" s="239" t="s">
        <v>213</v>
      </c>
      <c r="E21" s="240"/>
      <c r="F21" s="172"/>
      <c r="G21" s="172"/>
      <c r="H21" s="172"/>
      <c r="I21" s="172"/>
      <c r="J21" s="234" t="s">
        <v>174</v>
      </c>
      <c r="K21" s="172"/>
      <c r="L21" s="172"/>
      <c r="M21" s="172"/>
      <c r="N21" s="172"/>
      <c r="O21" s="106"/>
      <c r="P21" s="106"/>
    </row>
    <row r="22" ht="13.5" customHeight="1">
      <c r="A22" s="236"/>
      <c r="B22" s="237" t="s">
        <v>245</v>
      </c>
      <c r="C22" s="238"/>
      <c r="D22" s="241"/>
      <c r="E22" s="240"/>
      <c r="F22" s="172"/>
      <c r="G22" s="172"/>
      <c r="H22" s="172"/>
      <c r="I22" s="172"/>
      <c r="J22" s="172"/>
      <c r="K22" s="172"/>
      <c r="L22" s="172"/>
      <c r="M22" s="172"/>
      <c r="N22" s="172"/>
      <c r="O22" s="106"/>
      <c r="P22" s="106"/>
    </row>
    <row r="23" ht="13.5" customHeight="1">
      <c r="A23" s="236"/>
      <c r="B23" s="237"/>
      <c r="C23" s="238"/>
      <c r="D23" s="239">
        <v>2.0</v>
      </c>
      <c r="E23" s="240"/>
      <c r="F23" s="234" t="s">
        <v>174</v>
      </c>
      <c r="G23" s="234" t="s">
        <v>174</v>
      </c>
      <c r="H23" s="234" t="s">
        <v>174</v>
      </c>
      <c r="I23" s="234" t="s">
        <v>174</v>
      </c>
      <c r="J23" s="234" t="s">
        <v>174</v>
      </c>
      <c r="K23" s="172"/>
      <c r="L23" s="172"/>
      <c r="M23" s="234" t="s">
        <v>174</v>
      </c>
      <c r="N23" s="234" t="s">
        <v>174</v>
      </c>
      <c r="O23" s="106"/>
      <c r="P23" s="106"/>
    </row>
    <row r="24" ht="13.5" customHeight="1">
      <c r="A24" s="236"/>
      <c r="B24" s="237"/>
      <c r="C24" s="238"/>
      <c r="D24" s="239">
        <v>123.0</v>
      </c>
      <c r="E24" s="240"/>
      <c r="F24" s="172"/>
      <c r="G24" s="172"/>
      <c r="H24" s="172"/>
      <c r="I24" s="172"/>
      <c r="J24" s="172"/>
      <c r="K24" s="234"/>
      <c r="L24" s="234" t="s">
        <v>174</v>
      </c>
      <c r="M24" s="234"/>
      <c r="N24" s="234"/>
      <c r="O24" s="106"/>
      <c r="P24" s="106"/>
    </row>
    <row r="25" ht="13.5" customHeight="1">
      <c r="A25" s="236"/>
      <c r="B25" s="237"/>
      <c r="C25" s="238"/>
      <c r="D25" s="239" t="s">
        <v>213</v>
      </c>
      <c r="E25" s="240"/>
      <c r="F25" s="172"/>
      <c r="G25" s="172"/>
      <c r="H25" s="172"/>
      <c r="I25" s="172"/>
      <c r="J25" s="172"/>
      <c r="K25" s="234" t="s">
        <v>174</v>
      </c>
      <c r="L25" s="234"/>
      <c r="M25" s="234"/>
      <c r="N25" s="234"/>
      <c r="O25" s="106"/>
      <c r="P25" s="106"/>
    </row>
    <row r="26" ht="13.5" customHeight="1">
      <c r="A26" s="236"/>
      <c r="B26" s="237" t="s">
        <v>264</v>
      </c>
      <c r="C26" s="238"/>
      <c r="D26" s="241"/>
      <c r="E26" s="240"/>
      <c r="F26" s="172"/>
      <c r="G26" s="172"/>
      <c r="H26" s="172"/>
      <c r="I26" s="172"/>
      <c r="J26" s="172"/>
      <c r="K26" s="172"/>
      <c r="L26" s="172"/>
      <c r="M26" s="172"/>
      <c r="N26" s="172"/>
      <c r="O26" s="106"/>
      <c r="P26" s="106"/>
    </row>
    <row r="27" ht="13.5" customHeight="1">
      <c r="A27" s="236"/>
      <c r="B27" s="237"/>
      <c r="C27" s="238"/>
      <c r="D27" s="239" t="s">
        <v>265</v>
      </c>
      <c r="E27" s="240"/>
      <c r="F27" s="234" t="s">
        <v>174</v>
      </c>
      <c r="G27" s="234" t="s">
        <v>174</v>
      </c>
      <c r="H27" s="234" t="s">
        <v>174</v>
      </c>
      <c r="I27" s="234" t="s">
        <v>174</v>
      </c>
      <c r="J27" s="234" t="s">
        <v>174</v>
      </c>
      <c r="K27" s="234" t="s">
        <v>174</v>
      </c>
      <c r="L27" s="234" t="s">
        <v>174</v>
      </c>
      <c r="M27" s="234"/>
      <c r="N27" s="234" t="s">
        <v>174</v>
      </c>
      <c r="O27" s="106"/>
      <c r="P27" s="106"/>
    </row>
    <row r="28" ht="13.5" customHeight="1">
      <c r="A28" s="236"/>
      <c r="B28" s="237"/>
      <c r="C28" s="238"/>
      <c r="D28" s="239" t="s">
        <v>213</v>
      </c>
      <c r="E28" s="240"/>
      <c r="F28" s="172"/>
      <c r="G28" s="172"/>
      <c r="H28" s="172"/>
      <c r="I28" s="172"/>
      <c r="J28" s="172"/>
      <c r="K28" s="172"/>
      <c r="L28" s="172"/>
      <c r="M28" s="234" t="s">
        <v>174</v>
      </c>
      <c r="N28" s="234"/>
      <c r="O28" s="106"/>
      <c r="P28" s="106"/>
    </row>
    <row r="29" ht="13.5" customHeight="1">
      <c r="A29" s="167" t="s">
        <v>181</v>
      </c>
      <c r="B29" s="168" t="s">
        <v>217</v>
      </c>
      <c r="C29" s="169"/>
      <c r="D29" s="170"/>
      <c r="E29" s="171"/>
      <c r="F29" s="172"/>
      <c r="G29" s="172"/>
      <c r="H29" s="172"/>
      <c r="I29" s="172"/>
      <c r="J29" s="172"/>
      <c r="K29" s="172"/>
      <c r="L29" s="172"/>
      <c r="M29" s="172"/>
      <c r="N29" s="172"/>
      <c r="O29" s="106"/>
      <c r="P29" s="106"/>
    </row>
    <row r="30" ht="13.5" customHeight="1">
      <c r="A30" s="173"/>
      <c r="B30" s="174"/>
      <c r="C30" s="175"/>
      <c r="D30" s="176" t="s">
        <v>206</v>
      </c>
      <c r="E30" s="177"/>
      <c r="F30" s="160"/>
      <c r="G30" s="160" t="s">
        <v>174</v>
      </c>
      <c r="H30" s="163"/>
      <c r="I30" s="163"/>
      <c r="J30" s="163"/>
      <c r="K30" s="163"/>
      <c r="L30" s="163"/>
      <c r="M30" s="163"/>
      <c r="N30" s="163"/>
      <c r="O30" s="106"/>
      <c r="P30" s="106"/>
    </row>
    <row r="31" ht="13.5" customHeight="1">
      <c r="A31" s="173"/>
      <c r="B31" s="174"/>
      <c r="C31" s="221"/>
      <c r="D31" s="176" t="s">
        <v>183</v>
      </c>
      <c r="E31" s="179"/>
      <c r="F31" s="163"/>
      <c r="G31" s="160"/>
      <c r="H31" s="160" t="s">
        <v>174</v>
      </c>
      <c r="I31" s="160"/>
      <c r="J31" s="160"/>
      <c r="K31" s="160"/>
      <c r="L31" s="160"/>
      <c r="M31" s="160"/>
      <c r="N31" s="160"/>
      <c r="O31" s="106"/>
      <c r="P31" s="106"/>
    </row>
    <row r="32" ht="13.5" customHeight="1">
      <c r="A32" s="173"/>
      <c r="B32" s="174"/>
      <c r="C32" s="221"/>
      <c r="D32" s="176" t="s">
        <v>266</v>
      </c>
      <c r="E32" s="179"/>
      <c r="F32" s="163"/>
      <c r="G32" s="163"/>
      <c r="H32" s="163"/>
      <c r="I32" s="160" t="s">
        <v>174</v>
      </c>
      <c r="J32" s="163"/>
      <c r="K32" s="163"/>
      <c r="L32" s="163"/>
      <c r="M32" s="163"/>
      <c r="N32" s="163"/>
      <c r="O32" s="106"/>
      <c r="P32" s="106"/>
    </row>
    <row r="33" ht="13.5" customHeight="1">
      <c r="A33" s="173"/>
      <c r="B33" s="174"/>
      <c r="C33" s="221"/>
      <c r="D33" s="176" t="s">
        <v>267</v>
      </c>
      <c r="E33" s="179"/>
      <c r="F33" s="163"/>
      <c r="G33" s="163"/>
      <c r="H33" s="163"/>
      <c r="I33" s="163"/>
      <c r="J33" s="160" t="s">
        <v>174</v>
      </c>
      <c r="K33" s="160"/>
      <c r="L33" s="160"/>
      <c r="M33" s="160"/>
      <c r="N33" s="160"/>
      <c r="O33" s="106"/>
      <c r="P33" s="106"/>
    </row>
    <row r="34" ht="13.5" customHeight="1">
      <c r="A34" s="173"/>
      <c r="B34" s="174"/>
      <c r="C34" s="221"/>
      <c r="D34" s="176" t="s">
        <v>250</v>
      </c>
      <c r="E34" s="179"/>
      <c r="F34" s="163"/>
      <c r="G34" s="163"/>
      <c r="H34" s="163"/>
      <c r="I34" s="163"/>
      <c r="J34" s="163"/>
      <c r="K34" s="160" t="s">
        <v>174</v>
      </c>
      <c r="L34" s="160"/>
      <c r="M34" s="160"/>
      <c r="N34" s="160"/>
      <c r="O34" s="106"/>
      <c r="P34" s="106"/>
    </row>
    <row r="35" ht="13.5" customHeight="1">
      <c r="A35" s="173"/>
      <c r="B35" s="174"/>
      <c r="C35" s="221"/>
      <c r="D35" s="176" t="s">
        <v>251</v>
      </c>
      <c r="E35" s="179"/>
      <c r="F35" s="160"/>
      <c r="G35" s="163"/>
      <c r="H35" s="163"/>
      <c r="I35" s="163"/>
      <c r="J35" s="163"/>
      <c r="K35" s="163"/>
      <c r="L35" s="160" t="s">
        <v>174</v>
      </c>
      <c r="M35" s="160"/>
      <c r="N35" s="160"/>
      <c r="O35" s="106"/>
      <c r="P35" s="106"/>
    </row>
    <row r="36" ht="13.5" customHeight="1">
      <c r="A36" s="173"/>
      <c r="B36" s="174"/>
      <c r="C36" s="221"/>
      <c r="D36" s="176" t="s">
        <v>268</v>
      </c>
      <c r="E36" s="179"/>
      <c r="F36" s="163"/>
      <c r="G36" s="163"/>
      <c r="H36" s="163"/>
      <c r="I36" s="163"/>
      <c r="J36" s="163"/>
      <c r="K36" s="163"/>
      <c r="L36" s="163"/>
      <c r="M36" s="160" t="s">
        <v>174</v>
      </c>
      <c r="N36" s="160"/>
      <c r="O36" s="106"/>
      <c r="P36" s="106"/>
    </row>
    <row r="37" ht="13.5" customHeight="1">
      <c r="A37" s="173"/>
      <c r="B37" s="174"/>
      <c r="C37" s="221"/>
      <c r="D37" s="176" t="s">
        <v>269</v>
      </c>
      <c r="E37" s="179"/>
      <c r="F37" s="163"/>
      <c r="G37" s="163"/>
      <c r="H37" s="163"/>
      <c r="I37" s="163"/>
      <c r="J37" s="163"/>
      <c r="K37" s="163"/>
      <c r="L37" s="163"/>
      <c r="M37" s="163"/>
      <c r="N37" s="160" t="s">
        <v>174</v>
      </c>
      <c r="O37" s="106"/>
      <c r="P37" s="106"/>
    </row>
    <row r="38" ht="13.5" customHeight="1">
      <c r="A38" s="173"/>
      <c r="B38" s="174"/>
      <c r="C38" s="221"/>
      <c r="D38" s="176" t="s">
        <v>186</v>
      </c>
      <c r="E38" s="179"/>
      <c r="F38" s="160" t="s">
        <v>174</v>
      </c>
      <c r="G38" s="163"/>
      <c r="H38" s="163"/>
      <c r="I38" s="163"/>
      <c r="J38" s="163"/>
      <c r="K38" s="163"/>
      <c r="L38" s="163"/>
      <c r="M38" s="163"/>
      <c r="N38" s="163"/>
      <c r="O38" s="106"/>
      <c r="P38" s="106"/>
    </row>
    <row r="39" ht="13.5" customHeight="1">
      <c r="A39" s="173"/>
      <c r="B39" s="174" t="s">
        <v>209</v>
      </c>
      <c r="C39" s="221"/>
      <c r="D39" s="180"/>
      <c r="E39" s="179"/>
      <c r="F39" s="163"/>
      <c r="G39" s="163"/>
      <c r="H39" s="163"/>
      <c r="I39" s="163"/>
      <c r="J39" s="163"/>
      <c r="K39" s="163"/>
      <c r="L39" s="163"/>
      <c r="M39" s="163"/>
      <c r="N39" s="163"/>
      <c r="O39" s="106"/>
      <c r="P39" s="106"/>
    </row>
    <row r="40" ht="13.5" customHeight="1">
      <c r="A40" s="173"/>
      <c r="B40" s="174"/>
      <c r="C40" s="221"/>
      <c r="D40" s="180"/>
      <c r="E40" s="179"/>
      <c r="F40" s="163"/>
      <c r="G40" s="163"/>
      <c r="H40" s="163"/>
      <c r="I40" s="163"/>
      <c r="J40" s="163"/>
      <c r="K40" s="163"/>
      <c r="L40" s="163"/>
      <c r="M40" s="163"/>
      <c r="N40" s="163"/>
      <c r="O40" s="106"/>
      <c r="P40" s="106"/>
    </row>
    <row r="41" ht="13.5" customHeight="1">
      <c r="A41" s="167" t="s">
        <v>188</v>
      </c>
      <c r="B41" s="187" t="s">
        <v>189</v>
      </c>
      <c r="C41" s="188"/>
      <c r="D41" s="189"/>
      <c r="E41" s="190"/>
      <c r="F41" s="222" t="s">
        <v>190</v>
      </c>
      <c r="G41" s="223" t="s">
        <v>64</v>
      </c>
      <c r="H41" s="223" t="s">
        <v>64</v>
      </c>
      <c r="I41" s="223" t="s">
        <v>64</v>
      </c>
      <c r="J41" s="223" t="s">
        <v>64</v>
      </c>
      <c r="K41" s="223" t="s">
        <v>64</v>
      </c>
      <c r="L41" s="223" t="s">
        <v>64</v>
      </c>
      <c r="M41" s="223" t="s">
        <v>64</v>
      </c>
      <c r="N41" s="223" t="s">
        <v>64</v>
      </c>
      <c r="O41" s="106"/>
      <c r="P41" s="106"/>
    </row>
    <row r="42" ht="13.5" customHeight="1">
      <c r="A42" s="173"/>
      <c r="B42" s="192" t="s">
        <v>191</v>
      </c>
      <c r="C42" s="16"/>
      <c r="D42" s="17"/>
      <c r="E42" s="193"/>
      <c r="F42" s="224" t="s">
        <v>192</v>
      </c>
      <c r="G42" s="224" t="s">
        <v>192</v>
      </c>
      <c r="H42" s="224" t="s">
        <v>192</v>
      </c>
      <c r="I42" s="224" t="s">
        <v>192</v>
      </c>
      <c r="J42" s="224" t="s">
        <v>192</v>
      </c>
      <c r="K42" s="224" t="s">
        <v>192</v>
      </c>
      <c r="L42" s="224" t="s">
        <v>192</v>
      </c>
      <c r="M42" s="224" t="s">
        <v>192</v>
      </c>
      <c r="N42" s="224" t="s">
        <v>192</v>
      </c>
      <c r="O42" s="106"/>
      <c r="P42" s="106"/>
    </row>
    <row r="43" ht="13.5" customHeight="1">
      <c r="A43" s="173"/>
      <c r="B43" s="195" t="s">
        <v>193</v>
      </c>
      <c r="C43" s="16"/>
      <c r="D43" s="17"/>
      <c r="E43" s="196"/>
      <c r="F43" s="197">
        <v>44044.0</v>
      </c>
      <c r="G43" s="197">
        <v>44044.0</v>
      </c>
      <c r="H43" s="197">
        <v>44044.0</v>
      </c>
      <c r="I43" s="197">
        <v>44044.0</v>
      </c>
      <c r="J43" s="197">
        <v>44044.0</v>
      </c>
      <c r="K43" s="197">
        <v>44044.0</v>
      </c>
      <c r="L43" s="197">
        <v>44044.0</v>
      </c>
      <c r="M43" s="197">
        <v>44044.0</v>
      </c>
      <c r="N43" s="197">
        <v>44044.0</v>
      </c>
      <c r="O43" s="106"/>
      <c r="P43" s="106"/>
    </row>
    <row r="44" ht="75.75" customHeight="1">
      <c r="A44" s="198"/>
      <c r="B44" s="199" t="s">
        <v>194</v>
      </c>
      <c r="C44" s="200"/>
      <c r="D44" s="201"/>
      <c r="E44" s="202"/>
      <c r="F44" s="203"/>
      <c r="G44" s="203"/>
      <c r="H44" s="203"/>
      <c r="I44" s="203"/>
      <c r="J44" s="203"/>
      <c r="K44" s="203"/>
      <c r="L44" s="203"/>
      <c r="M44" s="203"/>
      <c r="N44" s="203"/>
      <c r="O44" s="106"/>
      <c r="P44" s="106"/>
    </row>
    <row r="45" ht="11.25" customHeight="1">
      <c r="A45" s="142"/>
      <c r="B45" s="106"/>
      <c r="C45" s="107"/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ht="13.5" customHeight="1">
      <c r="A993" s="106"/>
      <c r="B993" s="142"/>
      <c r="C993" s="106"/>
      <c r="D993" s="107"/>
      <c r="E993" s="106"/>
      <c r="F993" s="106"/>
      <c r="G993" s="106"/>
      <c r="H993" s="106"/>
      <c r="I993" s="106"/>
      <c r="J993" s="106"/>
      <c r="K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ht="13.5" customHeight="1">
      <c r="A994" s="106"/>
      <c r="B994" s="142"/>
      <c r="C994" s="106"/>
      <c r="D994" s="107"/>
      <c r="E994" s="106"/>
      <c r="F994" s="106"/>
      <c r="G994" s="106"/>
      <c r="H994" s="106"/>
      <c r="I994" s="106"/>
      <c r="J994" s="106"/>
      <c r="K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ht="13.5" customHeight="1">
      <c r="A995" s="106"/>
      <c r="B995" s="142"/>
      <c r="C995" s="106"/>
      <c r="D995" s="107"/>
      <c r="E995" s="106"/>
      <c r="F995" s="106"/>
      <c r="G995" s="106"/>
      <c r="H995" s="106"/>
      <c r="I995" s="106"/>
      <c r="J995" s="106"/>
      <c r="K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ht="13.5" customHeight="1">
      <c r="A996" s="106"/>
      <c r="B996" s="142"/>
      <c r="C996" s="106"/>
      <c r="D996" s="107"/>
      <c r="E996" s="106"/>
      <c r="F996" s="106"/>
      <c r="G996" s="106"/>
      <c r="H996" s="106"/>
      <c r="I996" s="106"/>
      <c r="J996" s="106"/>
      <c r="K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ht="13.5" customHeight="1">
      <c r="A997" s="106"/>
      <c r="B997" s="142"/>
      <c r="C997" s="106"/>
      <c r="D997" s="107"/>
      <c r="E997" s="106"/>
      <c r="F997" s="106"/>
      <c r="G997" s="106"/>
      <c r="H997" s="106"/>
      <c r="I997" s="106"/>
      <c r="J997" s="106"/>
      <c r="K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ht="13.5" customHeight="1">
      <c r="A998" s="106"/>
      <c r="B998" s="142"/>
      <c r="C998" s="106"/>
      <c r="D998" s="107"/>
      <c r="E998" s="106"/>
      <c r="F998" s="106"/>
      <c r="G998" s="106"/>
      <c r="H998" s="106"/>
      <c r="I998" s="106"/>
      <c r="J998" s="106"/>
      <c r="K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ht="13.5" customHeight="1">
      <c r="A999" s="106"/>
      <c r="B999" s="142"/>
      <c r="C999" s="106"/>
      <c r="D999" s="107"/>
      <c r="E999" s="106"/>
      <c r="F999" s="106"/>
      <c r="G999" s="106"/>
      <c r="H999" s="106"/>
      <c r="I999" s="106"/>
      <c r="J999" s="106"/>
      <c r="K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ht="13.5" customHeight="1">
      <c r="A1000" s="106"/>
      <c r="B1000" s="142"/>
      <c r="C1000" s="106"/>
      <c r="D1000" s="107"/>
      <c r="E1000" s="106"/>
      <c r="F1000" s="106"/>
      <c r="G1000" s="106"/>
      <c r="H1000" s="106"/>
      <c r="I1000" s="106"/>
      <c r="J1000" s="106"/>
      <c r="K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  <row r="1001" ht="13.5" customHeight="1">
      <c r="A1001" s="106"/>
      <c r="B1001" s="142"/>
      <c r="C1001" s="106"/>
      <c r="D1001" s="107"/>
      <c r="E1001" s="106"/>
      <c r="F1001" s="106"/>
      <c r="G1001" s="106"/>
      <c r="H1001" s="106"/>
      <c r="I1001" s="106"/>
      <c r="J1001" s="106"/>
      <c r="K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</row>
    <row r="1002" ht="13.5" customHeight="1">
      <c r="A1002" s="106"/>
      <c r="B1002" s="142"/>
      <c r="C1002" s="106"/>
      <c r="D1002" s="107"/>
      <c r="E1002" s="106"/>
      <c r="F1002" s="106"/>
      <c r="G1002" s="106"/>
      <c r="H1002" s="106"/>
      <c r="I1002" s="106"/>
      <c r="J1002" s="106"/>
      <c r="K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</row>
  </sheetData>
  <mergeCells count="27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41:D41"/>
    <mergeCell ref="B42:D42"/>
    <mergeCell ref="B43:D43"/>
    <mergeCell ref="B44:D44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N40">
      <formula1>"O"</formula1>
    </dataValidation>
    <dataValidation type="list" allowBlank="1" showInputMessage="1" showErrorMessage="1" prompt=" - " sqref="F41:N41">
      <formula1>"N,A,B"</formula1>
    </dataValidation>
    <dataValidation type="list" allowBlank="1" showInputMessage="1" showErrorMessage="1" prompt=" - " sqref="F42:N42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6.13"/>
    <col customWidth="1" min="7" max="7" width="8.75"/>
    <col customWidth="1" min="8" max="8" width="7.13"/>
    <col customWidth="1" min="9" max="9" width="8.0"/>
    <col customWidth="1" min="10" max="10" width="6.5"/>
    <col customWidth="1" min="11" max="11" width="5.75"/>
    <col customWidth="1" min="12" max="13" width="5.13"/>
    <col customWidth="1" min="14" max="14" width="6.63"/>
    <col customWidth="1" min="15" max="15" width="4.75"/>
    <col customWidth="1" min="16" max="16" width="5.88"/>
    <col customWidth="1" min="17" max="17" width="5.5"/>
    <col customWidth="1" min="18" max="18" width="5.25"/>
    <col customWidth="1" min="19" max="19" width="6.38"/>
    <col customWidth="1" min="20" max="20" width="2.88"/>
    <col customWidth="1" min="21" max="22" width="9.0"/>
    <col customWidth="1" min="23" max="25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</row>
    <row r="2" ht="15.0" customHeight="1">
      <c r="A2" s="108" t="s">
        <v>154</v>
      </c>
      <c r="B2" s="112"/>
      <c r="C2" s="110" t="str">
        <f>FunctionList!E29</f>
        <v>Function19</v>
      </c>
      <c r="D2" s="112"/>
      <c r="E2" s="206"/>
      <c r="F2" s="235" t="str">
        <f>FunctionList!D29</f>
        <v>createRankYear</v>
      </c>
      <c r="G2" s="111"/>
      <c r="H2" s="111"/>
      <c r="I2" s="111"/>
      <c r="J2" s="112"/>
      <c r="K2" s="110" t="str">
        <f>FunctionList!D29</f>
        <v>createRankYear</v>
      </c>
      <c r="L2" s="111"/>
      <c r="M2" s="111"/>
      <c r="N2" s="111"/>
      <c r="O2" s="111"/>
      <c r="P2" s="111"/>
      <c r="Q2" s="111"/>
      <c r="R2" s="111"/>
      <c r="S2" s="117"/>
      <c r="T2" s="106"/>
      <c r="U2" s="106"/>
      <c r="V2" s="106"/>
      <c r="W2" s="106"/>
      <c r="X2" s="106"/>
      <c r="Y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1"/>
      <c r="H3" s="121"/>
      <c r="I3" s="121"/>
      <c r="J3" s="122"/>
      <c r="K3" s="210" t="s">
        <v>156</v>
      </c>
      <c r="L3" s="211"/>
      <c r="M3" s="242"/>
      <c r="N3" s="212"/>
      <c r="O3" s="212"/>
      <c r="P3" s="212"/>
      <c r="Q3" s="212"/>
      <c r="R3" s="212"/>
      <c r="S3" s="213"/>
      <c r="T3" s="106"/>
      <c r="U3" s="106"/>
      <c r="V3" s="106"/>
      <c r="W3" s="106"/>
      <c r="X3" s="106"/>
      <c r="Y3" s="106"/>
    </row>
    <row r="4" ht="13.5" customHeight="1">
      <c r="A4" s="119" t="s">
        <v>158</v>
      </c>
      <c r="B4" s="17"/>
      <c r="C4" s="126">
        <v>101.0</v>
      </c>
      <c r="D4" s="61"/>
      <c r="E4" s="127"/>
      <c r="F4" s="128" t="s">
        <v>159</v>
      </c>
      <c r="G4" s="16"/>
      <c r="H4" s="16"/>
      <c r="I4" s="16"/>
      <c r="J4" s="17"/>
      <c r="K4" s="129">
        <f>IF(FunctionList!E6&lt;&gt;"N/A",SUM(C4*FunctionList!E6/1000,-N7),"N/A")</f>
        <v>3.1</v>
      </c>
      <c r="L4" s="16"/>
      <c r="M4" s="16"/>
      <c r="N4" s="16"/>
      <c r="O4" s="16"/>
      <c r="P4" s="16"/>
      <c r="Q4" s="16"/>
      <c r="R4" s="16"/>
      <c r="S4" s="130"/>
      <c r="T4" s="106"/>
      <c r="U4" s="118"/>
      <c r="V4" s="106"/>
      <c r="W4" s="106"/>
      <c r="X4" s="106"/>
      <c r="Y4" s="106"/>
    </row>
    <row r="5" ht="13.5" customHeight="1">
      <c r="A5" s="119" t="s">
        <v>160</v>
      </c>
      <c r="B5" s="17"/>
      <c r="C5" s="131" t="s">
        <v>270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30"/>
      <c r="T5" s="106"/>
      <c r="U5" s="106"/>
      <c r="V5" s="106"/>
      <c r="W5" s="106"/>
      <c r="X5" s="106"/>
      <c r="Y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7"/>
      <c r="K6" s="134" t="s">
        <v>165</v>
      </c>
      <c r="L6" s="61"/>
      <c r="M6" s="243"/>
      <c r="N6" s="133" t="s">
        <v>166</v>
      </c>
      <c r="O6" s="16"/>
      <c r="P6" s="16"/>
      <c r="Q6" s="16"/>
      <c r="R6" s="16"/>
      <c r="S6" s="130"/>
      <c r="T6" s="106"/>
      <c r="U6" s="118"/>
      <c r="V6" s="106"/>
      <c r="W6" s="106"/>
      <c r="X6" s="106"/>
      <c r="Y6" s="106"/>
    </row>
    <row r="7" ht="13.5" customHeight="1">
      <c r="A7" s="135">
        <f>COUNTIF(F36:HP36,"P")</f>
        <v>7</v>
      </c>
      <c r="B7" s="136"/>
      <c r="C7" s="137">
        <f>COUNTIF(F36:HP36,"F")</f>
        <v>0</v>
      </c>
      <c r="D7" s="138"/>
      <c r="E7" s="136"/>
      <c r="F7" s="137">
        <f>SUM(N7,-A7,-C7)</f>
        <v>0</v>
      </c>
      <c r="G7" s="138"/>
      <c r="H7" s="138"/>
      <c r="I7" s="138"/>
      <c r="J7" s="136"/>
      <c r="K7" s="139">
        <f>COUNTIF(E35:HP35,"N")</f>
        <v>1</v>
      </c>
      <c r="L7" s="139">
        <f>COUNTIF(E35:HP35,"A")</f>
        <v>6</v>
      </c>
      <c r="M7" s="137">
        <f>COUNTIF(E35:HP35,"B")</f>
        <v>0</v>
      </c>
      <c r="N7" s="137">
        <f>COUNTA(E9:HS9)</f>
        <v>7</v>
      </c>
      <c r="O7" s="138"/>
      <c r="P7" s="138"/>
      <c r="Q7" s="138"/>
      <c r="R7" s="138"/>
      <c r="S7" s="140"/>
      <c r="T7" s="141"/>
      <c r="U7" s="106"/>
      <c r="V7" s="106"/>
      <c r="W7" s="106"/>
      <c r="X7" s="106"/>
      <c r="Y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26" t="s">
        <v>211</v>
      </c>
      <c r="K9" s="226" t="s">
        <v>241</v>
      </c>
      <c r="L9" s="226" t="s">
        <v>242</v>
      </c>
      <c r="M9" s="244"/>
      <c r="N9" s="106"/>
      <c r="O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63"/>
      <c r="M10" s="245"/>
      <c r="N10" s="106"/>
      <c r="O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60" t="s">
        <v>174</v>
      </c>
      <c r="M11" s="106"/>
      <c r="N11" s="106"/>
      <c r="O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60" t="s">
        <v>174</v>
      </c>
      <c r="M12" s="106"/>
      <c r="N12" s="106"/>
      <c r="O12" s="106"/>
    </row>
    <row r="13" ht="13.5" customHeight="1">
      <c r="A13" s="156"/>
      <c r="B13" s="161" t="s">
        <v>214</v>
      </c>
      <c r="C13" s="158"/>
      <c r="D13" s="159"/>
      <c r="E13" s="162"/>
      <c r="F13" s="163"/>
      <c r="G13" s="163"/>
      <c r="H13" s="163"/>
      <c r="I13" s="163"/>
      <c r="J13" s="160"/>
      <c r="K13" s="160"/>
      <c r="L13" s="160"/>
      <c r="M13" s="106"/>
      <c r="N13" s="106"/>
      <c r="O13" s="106"/>
    </row>
    <row r="14" ht="13.5" customHeight="1">
      <c r="A14" s="156"/>
      <c r="B14" s="157"/>
      <c r="C14" s="158"/>
      <c r="D14" s="164" t="s">
        <v>198</v>
      </c>
      <c r="E14" s="162"/>
      <c r="F14" s="160" t="s">
        <v>174</v>
      </c>
      <c r="G14" s="160"/>
      <c r="H14" s="160"/>
      <c r="I14" s="160"/>
      <c r="J14" s="160" t="s">
        <v>174</v>
      </c>
      <c r="K14" s="160" t="s">
        <v>174</v>
      </c>
      <c r="L14" s="160" t="s">
        <v>174</v>
      </c>
      <c r="M14" s="106"/>
      <c r="N14" s="106"/>
      <c r="O14" s="106"/>
    </row>
    <row r="15" ht="13.5" customHeight="1">
      <c r="A15" s="156"/>
      <c r="B15" s="157"/>
      <c r="C15" s="158"/>
      <c r="D15" s="164" t="s">
        <v>215</v>
      </c>
      <c r="E15" s="162"/>
      <c r="F15" s="163"/>
      <c r="G15" s="160"/>
      <c r="H15" s="160" t="s">
        <v>174</v>
      </c>
      <c r="I15" s="160"/>
      <c r="J15" s="163"/>
      <c r="K15" s="163"/>
      <c r="L15" s="163"/>
      <c r="M15" s="106"/>
      <c r="N15" s="106"/>
      <c r="O15" s="106"/>
    </row>
    <row r="16" ht="13.5" customHeight="1">
      <c r="A16" s="156"/>
      <c r="B16" s="157"/>
      <c r="C16" s="158"/>
      <c r="D16" s="164" t="s">
        <v>216</v>
      </c>
      <c r="E16" s="162"/>
      <c r="F16" s="163"/>
      <c r="G16" s="160"/>
      <c r="H16" s="160"/>
      <c r="I16" s="160" t="s">
        <v>174</v>
      </c>
      <c r="J16" s="160"/>
      <c r="K16" s="160"/>
      <c r="L16" s="160"/>
      <c r="M16" s="106"/>
      <c r="N16" s="106"/>
      <c r="O16" s="106"/>
    </row>
    <row r="17" ht="13.5" customHeight="1">
      <c r="A17" s="156"/>
      <c r="B17" s="161"/>
      <c r="C17" s="158"/>
      <c r="D17" s="164" t="s">
        <v>199</v>
      </c>
      <c r="E17" s="162"/>
      <c r="F17" s="163"/>
      <c r="G17" s="160" t="s">
        <v>174</v>
      </c>
      <c r="H17" s="160"/>
      <c r="I17" s="163"/>
      <c r="J17" s="163"/>
      <c r="K17" s="163"/>
      <c r="L17" s="163"/>
      <c r="M17" s="106"/>
      <c r="N17" s="106"/>
      <c r="O17" s="106"/>
    </row>
    <row r="18" ht="13.5" customHeight="1">
      <c r="A18" s="236"/>
      <c r="B18" s="237" t="s">
        <v>271</v>
      </c>
      <c r="C18" s="238"/>
      <c r="D18" s="241"/>
      <c r="E18" s="240"/>
      <c r="F18" s="172"/>
      <c r="G18" s="172"/>
      <c r="H18" s="172"/>
      <c r="I18" s="172"/>
      <c r="J18" s="172"/>
      <c r="K18" s="172"/>
      <c r="L18" s="172"/>
      <c r="M18" s="106"/>
      <c r="N18" s="106"/>
      <c r="O18" s="106"/>
    </row>
    <row r="19" ht="13.5" customHeight="1">
      <c r="A19" s="236"/>
      <c r="B19" s="237"/>
      <c r="C19" s="238"/>
      <c r="D19" s="239">
        <v>2.0</v>
      </c>
      <c r="E19" s="240"/>
      <c r="F19" s="234" t="s">
        <v>174</v>
      </c>
      <c r="G19" s="234" t="s">
        <v>174</v>
      </c>
      <c r="H19" s="234" t="s">
        <v>174</v>
      </c>
      <c r="I19" s="234" t="s">
        <v>174</v>
      </c>
      <c r="J19" s="172"/>
      <c r="K19" s="172"/>
      <c r="L19" s="234" t="s">
        <v>174</v>
      </c>
      <c r="M19" s="106"/>
      <c r="N19" s="106"/>
      <c r="O19" s="106"/>
    </row>
    <row r="20" ht="13.5" customHeight="1">
      <c r="A20" s="236"/>
      <c r="B20" s="237"/>
      <c r="C20" s="238"/>
      <c r="D20" s="239">
        <v>123.0</v>
      </c>
      <c r="E20" s="240"/>
      <c r="F20" s="172"/>
      <c r="G20" s="172"/>
      <c r="H20" s="172"/>
      <c r="I20" s="172"/>
      <c r="J20" s="234"/>
      <c r="K20" s="234" t="s">
        <v>174</v>
      </c>
      <c r="L20" s="234"/>
      <c r="M20" s="106"/>
      <c r="N20" s="106"/>
      <c r="O20" s="106"/>
    </row>
    <row r="21" ht="13.5" customHeight="1">
      <c r="A21" s="236"/>
      <c r="B21" s="237"/>
      <c r="C21" s="238"/>
      <c r="D21" s="239" t="s">
        <v>213</v>
      </c>
      <c r="E21" s="240"/>
      <c r="F21" s="172"/>
      <c r="G21" s="172"/>
      <c r="H21" s="172"/>
      <c r="I21" s="172"/>
      <c r="J21" s="234" t="s">
        <v>174</v>
      </c>
      <c r="K21" s="234"/>
      <c r="L21" s="234"/>
      <c r="M21" s="106"/>
      <c r="N21" s="106"/>
      <c r="O21" s="106"/>
    </row>
    <row r="22" ht="13.5" customHeight="1">
      <c r="A22" s="236"/>
      <c r="B22" s="237" t="s">
        <v>272</v>
      </c>
      <c r="C22" s="238"/>
      <c r="D22" s="241"/>
      <c r="E22" s="240"/>
      <c r="F22" s="172"/>
      <c r="G22" s="172"/>
      <c r="H22" s="172"/>
      <c r="I22" s="172"/>
      <c r="J22" s="172"/>
      <c r="K22" s="172"/>
      <c r="L22" s="172"/>
      <c r="M22" s="106"/>
      <c r="N22" s="106"/>
      <c r="O22" s="106"/>
    </row>
    <row r="23" ht="13.5" customHeight="1">
      <c r="A23" s="236"/>
      <c r="B23" s="237"/>
      <c r="C23" s="238"/>
      <c r="D23" s="239" t="s">
        <v>273</v>
      </c>
      <c r="E23" s="240"/>
      <c r="F23" s="234" t="s">
        <v>174</v>
      </c>
      <c r="G23" s="234" t="s">
        <v>174</v>
      </c>
      <c r="H23" s="234" t="s">
        <v>174</v>
      </c>
      <c r="I23" s="234" t="s">
        <v>174</v>
      </c>
      <c r="J23" s="234" t="s">
        <v>174</v>
      </c>
      <c r="K23" s="234" t="s">
        <v>174</v>
      </c>
      <c r="L23" s="234"/>
      <c r="M23" s="106"/>
      <c r="N23" s="106"/>
      <c r="O23" s="106"/>
    </row>
    <row r="24" ht="13.5" customHeight="1">
      <c r="A24" s="236"/>
      <c r="B24" s="237"/>
      <c r="C24" s="238"/>
      <c r="D24" s="239" t="s">
        <v>213</v>
      </c>
      <c r="E24" s="240"/>
      <c r="F24" s="172"/>
      <c r="G24" s="172"/>
      <c r="H24" s="172"/>
      <c r="I24" s="172"/>
      <c r="J24" s="172"/>
      <c r="K24" s="172"/>
      <c r="L24" s="234" t="s">
        <v>174</v>
      </c>
      <c r="M24" s="106"/>
      <c r="N24" s="106"/>
      <c r="O24" s="106"/>
    </row>
    <row r="25" ht="13.5" customHeight="1">
      <c r="A25" s="167" t="s">
        <v>181</v>
      </c>
      <c r="B25" s="168" t="s">
        <v>217</v>
      </c>
      <c r="C25" s="169"/>
      <c r="D25" s="170"/>
      <c r="E25" s="171"/>
      <c r="F25" s="172"/>
      <c r="G25" s="172"/>
      <c r="H25" s="172"/>
      <c r="I25" s="172"/>
      <c r="J25" s="172"/>
      <c r="K25" s="172"/>
      <c r="L25" s="172"/>
      <c r="M25" s="106"/>
      <c r="N25" s="106"/>
      <c r="O25" s="106"/>
    </row>
    <row r="26" ht="13.5" customHeight="1">
      <c r="A26" s="173"/>
      <c r="B26" s="174"/>
      <c r="C26" s="175"/>
      <c r="D26" s="176" t="s">
        <v>206</v>
      </c>
      <c r="E26" s="177"/>
      <c r="F26" s="160"/>
      <c r="G26" s="160" t="s">
        <v>174</v>
      </c>
      <c r="H26" s="163"/>
      <c r="I26" s="163"/>
      <c r="J26" s="163"/>
      <c r="K26" s="163"/>
      <c r="L26" s="163"/>
      <c r="M26" s="106"/>
      <c r="N26" s="106"/>
      <c r="O26" s="106"/>
    </row>
    <row r="27" ht="13.5" customHeight="1">
      <c r="A27" s="173"/>
      <c r="B27" s="174"/>
      <c r="C27" s="221"/>
      <c r="D27" s="176" t="s">
        <v>183</v>
      </c>
      <c r="E27" s="179"/>
      <c r="F27" s="163"/>
      <c r="G27" s="160"/>
      <c r="H27" s="160" t="s">
        <v>174</v>
      </c>
      <c r="I27" s="160"/>
      <c r="J27" s="160"/>
      <c r="K27" s="160"/>
      <c r="L27" s="160"/>
      <c r="M27" s="106"/>
      <c r="N27" s="106"/>
      <c r="O27" s="106"/>
    </row>
    <row r="28" ht="13.5" customHeight="1">
      <c r="A28" s="173"/>
      <c r="B28" s="174"/>
      <c r="C28" s="221"/>
      <c r="D28" s="176" t="s">
        <v>274</v>
      </c>
      <c r="E28" s="179"/>
      <c r="F28" s="163"/>
      <c r="G28" s="163"/>
      <c r="H28" s="163"/>
      <c r="I28" s="160" t="s">
        <v>174</v>
      </c>
      <c r="J28" s="163"/>
      <c r="K28" s="163"/>
      <c r="L28" s="163"/>
      <c r="M28" s="106"/>
      <c r="N28" s="106"/>
      <c r="O28" s="106"/>
    </row>
    <row r="29" ht="13.5" customHeight="1">
      <c r="A29" s="173"/>
      <c r="B29" s="174"/>
      <c r="C29" s="221"/>
      <c r="D29" s="176" t="s">
        <v>250</v>
      </c>
      <c r="E29" s="179"/>
      <c r="F29" s="163"/>
      <c r="G29" s="163"/>
      <c r="H29" s="163"/>
      <c r="I29" s="163"/>
      <c r="J29" s="160" t="s">
        <v>174</v>
      </c>
      <c r="K29" s="160"/>
      <c r="L29" s="160"/>
      <c r="M29" s="106"/>
      <c r="N29" s="106"/>
      <c r="O29" s="106"/>
    </row>
    <row r="30" ht="13.5" customHeight="1">
      <c r="A30" s="173"/>
      <c r="B30" s="174"/>
      <c r="C30" s="221"/>
      <c r="D30" s="176" t="s">
        <v>251</v>
      </c>
      <c r="E30" s="179"/>
      <c r="F30" s="160"/>
      <c r="G30" s="163"/>
      <c r="H30" s="163"/>
      <c r="I30" s="163"/>
      <c r="J30" s="163"/>
      <c r="K30" s="160" t="s">
        <v>174</v>
      </c>
      <c r="L30" s="160"/>
      <c r="M30" s="106"/>
      <c r="N30" s="106"/>
      <c r="O30" s="106"/>
    </row>
    <row r="31" ht="13.5" customHeight="1">
      <c r="A31" s="173"/>
      <c r="B31" s="174"/>
      <c r="C31" s="221"/>
      <c r="D31" s="176" t="s">
        <v>275</v>
      </c>
      <c r="E31" s="179"/>
      <c r="F31" s="163"/>
      <c r="G31" s="163"/>
      <c r="H31" s="163"/>
      <c r="I31" s="163"/>
      <c r="J31" s="163"/>
      <c r="K31" s="163"/>
      <c r="L31" s="160" t="s">
        <v>174</v>
      </c>
      <c r="M31" s="106"/>
      <c r="N31" s="106"/>
      <c r="O31" s="106"/>
    </row>
    <row r="32" ht="13.5" customHeight="1">
      <c r="A32" s="173"/>
      <c r="B32" s="174"/>
      <c r="C32" s="221"/>
      <c r="D32" s="176" t="s">
        <v>186</v>
      </c>
      <c r="E32" s="179"/>
      <c r="F32" s="160" t="s">
        <v>174</v>
      </c>
      <c r="G32" s="163"/>
      <c r="H32" s="163"/>
      <c r="I32" s="163"/>
      <c r="J32" s="163"/>
      <c r="K32" s="163"/>
      <c r="L32" s="163"/>
      <c r="M32" s="106"/>
      <c r="N32" s="106"/>
      <c r="O32" s="106"/>
    </row>
    <row r="33" ht="13.5" customHeight="1">
      <c r="A33" s="173"/>
      <c r="B33" s="174" t="s">
        <v>209</v>
      </c>
      <c r="C33" s="221"/>
      <c r="D33" s="180"/>
      <c r="E33" s="179"/>
      <c r="F33" s="163"/>
      <c r="G33" s="163"/>
      <c r="H33" s="163"/>
      <c r="I33" s="163"/>
      <c r="J33" s="163"/>
      <c r="K33" s="163"/>
      <c r="L33" s="163"/>
      <c r="M33" s="106"/>
      <c r="N33" s="106"/>
      <c r="O33" s="106"/>
    </row>
    <row r="34" ht="13.5" customHeight="1">
      <c r="A34" s="173"/>
      <c r="B34" s="174"/>
      <c r="C34" s="221"/>
      <c r="D34" s="180"/>
      <c r="E34" s="179"/>
      <c r="F34" s="163"/>
      <c r="G34" s="163"/>
      <c r="H34" s="163"/>
      <c r="I34" s="163"/>
      <c r="J34" s="163"/>
      <c r="K34" s="163"/>
      <c r="L34" s="163"/>
      <c r="M34" s="106"/>
      <c r="N34" s="106"/>
      <c r="O34" s="106"/>
    </row>
    <row r="35" ht="13.5" customHeight="1">
      <c r="A35" s="167" t="s">
        <v>188</v>
      </c>
      <c r="B35" s="187" t="s">
        <v>189</v>
      </c>
      <c r="C35" s="188"/>
      <c r="D35" s="189"/>
      <c r="E35" s="190"/>
      <c r="F35" s="222" t="s">
        <v>190</v>
      </c>
      <c r="G35" s="223" t="s">
        <v>64</v>
      </c>
      <c r="H35" s="223" t="s">
        <v>64</v>
      </c>
      <c r="I35" s="223" t="s">
        <v>64</v>
      </c>
      <c r="J35" s="223" t="s">
        <v>64</v>
      </c>
      <c r="K35" s="223" t="s">
        <v>64</v>
      </c>
      <c r="L35" s="223" t="s">
        <v>64</v>
      </c>
      <c r="M35" s="106"/>
      <c r="N35" s="106"/>
      <c r="O35" s="106"/>
    </row>
    <row r="36" ht="13.5" customHeight="1">
      <c r="A36" s="173"/>
      <c r="B36" s="192" t="s">
        <v>191</v>
      </c>
      <c r="C36" s="16"/>
      <c r="D36" s="17"/>
      <c r="E36" s="193"/>
      <c r="F36" s="224" t="s">
        <v>192</v>
      </c>
      <c r="G36" s="224" t="s">
        <v>192</v>
      </c>
      <c r="H36" s="224" t="s">
        <v>192</v>
      </c>
      <c r="I36" s="224" t="s">
        <v>192</v>
      </c>
      <c r="J36" s="224" t="s">
        <v>192</v>
      </c>
      <c r="K36" s="224" t="s">
        <v>192</v>
      </c>
      <c r="L36" s="224" t="s">
        <v>192</v>
      </c>
      <c r="M36" s="106"/>
      <c r="N36" s="106"/>
      <c r="O36" s="106"/>
    </row>
    <row r="37" ht="13.5" customHeight="1">
      <c r="A37" s="173"/>
      <c r="B37" s="195" t="s">
        <v>193</v>
      </c>
      <c r="C37" s="16"/>
      <c r="D37" s="17"/>
      <c r="E37" s="196"/>
      <c r="F37" s="197">
        <v>44044.0</v>
      </c>
      <c r="G37" s="197">
        <v>44044.0</v>
      </c>
      <c r="H37" s="197">
        <v>44044.0</v>
      </c>
      <c r="I37" s="197">
        <v>44044.0</v>
      </c>
      <c r="J37" s="197">
        <v>44044.0</v>
      </c>
      <c r="K37" s="197">
        <v>44044.0</v>
      </c>
      <c r="L37" s="197">
        <v>44044.0</v>
      </c>
      <c r="M37" s="106"/>
      <c r="N37" s="106"/>
      <c r="O37" s="106"/>
    </row>
    <row r="38" ht="75.75" customHeight="1">
      <c r="A38" s="198"/>
      <c r="B38" s="199" t="s">
        <v>194</v>
      </c>
      <c r="C38" s="200"/>
      <c r="D38" s="201"/>
      <c r="E38" s="202"/>
      <c r="F38" s="203"/>
      <c r="G38" s="203"/>
      <c r="H38" s="203"/>
      <c r="I38" s="203"/>
      <c r="J38" s="203"/>
      <c r="K38" s="203"/>
      <c r="L38" s="203"/>
      <c r="M38" s="106"/>
      <c r="N38" s="106"/>
      <c r="O38" s="106"/>
    </row>
    <row r="39" ht="11.25" customHeight="1">
      <c r="A39" s="142"/>
      <c r="B39" s="106"/>
      <c r="C39" s="107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</row>
    <row r="40" ht="13.5" customHeight="1">
      <c r="A40" s="106"/>
      <c r="B40" s="142"/>
      <c r="C40" s="106"/>
      <c r="D40" s="107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</row>
    <row r="41" ht="13.5" customHeight="1">
      <c r="A41" s="106"/>
      <c r="B41" s="142"/>
      <c r="C41" s="106"/>
      <c r="D41" s="107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</row>
    <row r="42" ht="13.5" customHeight="1">
      <c r="A42" s="106"/>
      <c r="B42" s="142"/>
      <c r="C42" s="106"/>
      <c r="D42" s="107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</row>
    <row r="43" ht="13.5" customHeight="1">
      <c r="A43" s="106"/>
      <c r="B43" s="142"/>
      <c r="C43" s="106"/>
      <c r="D43" s="107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</row>
    <row r="44" ht="13.5" customHeight="1">
      <c r="A44" s="106"/>
      <c r="B44" s="142"/>
      <c r="C44" s="106"/>
      <c r="D44" s="107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</row>
    <row r="45" ht="13.5" customHeight="1">
      <c r="A45" s="106"/>
      <c r="B45" s="142"/>
      <c r="C45" s="106"/>
      <c r="D45" s="107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L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L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L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L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L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L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L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L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L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L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L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L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L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L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L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L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L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L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L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L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L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L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</row>
    <row r="993" ht="13.5" customHeight="1">
      <c r="A993" s="106"/>
      <c r="B993" s="142"/>
      <c r="C993" s="106"/>
      <c r="D993" s="107"/>
      <c r="E993" s="106"/>
      <c r="F993" s="106"/>
      <c r="G993" s="106"/>
      <c r="H993" s="106"/>
      <c r="I993" s="106"/>
      <c r="J993" s="106"/>
      <c r="L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</row>
    <row r="994" ht="13.5" customHeight="1">
      <c r="A994" s="106"/>
      <c r="B994" s="142"/>
      <c r="C994" s="106"/>
      <c r="D994" s="107"/>
      <c r="E994" s="106"/>
      <c r="F994" s="106"/>
      <c r="G994" s="106"/>
      <c r="H994" s="106"/>
      <c r="I994" s="106"/>
      <c r="J994" s="106"/>
      <c r="L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</row>
    <row r="995" ht="13.5" customHeight="1">
      <c r="A995" s="106"/>
      <c r="B995" s="142"/>
      <c r="C995" s="106"/>
      <c r="D995" s="107"/>
      <c r="E995" s="106"/>
      <c r="F995" s="106"/>
      <c r="G995" s="106"/>
      <c r="H995" s="106"/>
      <c r="I995" s="106"/>
      <c r="J995" s="106"/>
      <c r="L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</row>
    <row r="996" ht="13.5" customHeight="1">
      <c r="A996" s="106"/>
      <c r="B996" s="142"/>
      <c r="C996" s="106"/>
      <c r="D996" s="107"/>
      <c r="E996" s="106"/>
      <c r="F996" s="106"/>
      <c r="G996" s="106"/>
      <c r="H996" s="106"/>
      <c r="I996" s="106"/>
      <c r="J996" s="106"/>
      <c r="L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</row>
  </sheetData>
  <mergeCells count="27">
    <mergeCell ref="A2:B2"/>
    <mergeCell ref="C2:D2"/>
    <mergeCell ref="F2:J2"/>
    <mergeCell ref="K2:S2"/>
    <mergeCell ref="C3:E3"/>
    <mergeCell ref="F3:J3"/>
    <mergeCell ref="K3:L3"/>
    <mergeCell ref="A3:B3"/>
    <mergeCell ref="A4:B4"/>
    <mergeCell ref="C4:D4"/>
    <mergeCell ref="F4:J4"/>
    <mergeCell ref="K4:S4"/>
    <mergeCell ref="A5:B5"/>
    <mergeCell ref="C5:S5"/>
    <mergeCell ref="N6:S6"/>
    <mergeCell ref="N7:S7"/>
    <mergeCell ref="B35:D35"/>
    <mergeCell ref="B36:D36"/>
    <mergeCell ref="B37:D37"/>
    <mergeCell ref="B38:D38"/>
    <mergeCell ref="A6:B6"/>
    <mergeCell ref="C6:E6"/>
    <mergeCell ref="F6:J6"/>
    <mergeCell ref="K6:L6"/>
    <mergeCell ref="A7:B7"/>
    <mergeCell ref="C7:E7"/>
    <mergeCell ref="F7:J7"/>
  </mergeCells>
  <dataValidations>
    <dataValidation type="list" allowBlank="1" showInputMessage="1" showErrorMessage="1" prompt=" - " sqref="F10:L34">
      <formula1>"O"</formula1>
    </dataValidation>
    <dataValidation type="list" allowBlank="1" showInputMessage="1" showErrorMessage="1" prompt=" - " sqref="F35:L35">
      <formula1>"N,A,B"</formula1>
    </dataValidation>
    <dataValidation type="list" allowBlank="1" showInputMessage="1" showErrorMessage="1" prompt=" - " sqref="F36:L36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6.13"/>
    <col customWidth="1" min="7" max="7" width="8.75"/>
    <col customWidth="1" min="8" max="8" width="7.13"/>
    <col customWidth="1" min="9" max="9" width="8.0"/>
    <col customWidth="1" min="10" max="10" width="7.75"/>
    <col customWidth="1" min="11" max="11" width="6.5"/>
    <col customWidth="1" min="12" max="12" width="5.75"/>
    <col customWidth="1" min="13" max="14" width="5.13"/>
    <col customWidth="1" min="15" max="15" width="6.63"/>
    <col customWidth="1" min="16" max="16" width="4.75"/>
    <col customWidth="1" min="17" max="17" width="5.88"/>
    <col customWidth="1" min="18" max="18" width="5.5"/>
    <col customWidth="1" min="19" max="19" width="5.25"/>
    <col customWidth="1" min="20" max="20" width="6.38"/>
    <col customWidth="1" min="21" max="21" width="2.88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FunctionList!E23</f>
        <v>Function13</v>
      </c>
      <c r="D2" s="112"/>
      <c r="E2" s="206"/>
      <c r="F2" s="235" t="str">
        <f>FunctionList!D23</f>
        <v>editRankWeek</v>
      </c>
      <c r="G2" s="111"/>
      <c r="H2" s="111"/>
      <c r="I2" s="111"/>
      <c r="J2" s="111"/>
      <c r="K2" s="112"/>
      <c r="L2" s="110" t="str">
        <f>FunctionList!D23</f>
        <v>editRankWeek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156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126">
        <v>94.0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-0.6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276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COUNTIF(F45:HQ45,"P")</f>
        <v>10</v>
      </c>
      <c r="B7" s="136"/>
      <c r="C7" s="137">
        <f>COUNTIF(F45:HQ45,"F")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COUNTIF(E44:HQ44,"N")</f>
        <v>1</v>
      </c>
      <c r="M7" s="139">
        <f>COUNTIF(E44:HQ44,"A")</f>
        <v>9</v>
      </c>
      <c r="N7" s="139">
        <f>COUNTIF(E44:HQ44,"B")</f>
        <v>0</v>
      </c>
      <c r="O7" s="137">
        <f>COUNTA(E9:HT9)</f>
        <v>10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226" t="s">
        <v>211</v>
      </c>
      <c r="L9" s="226" t="s">
        <v>241</v>
      </c>
      <c r="M9" s="226" t="s">
        <v>242</v>
      </c>
      <c r="N9" s="226" t="s">
        <v>243</v>
      </c>
      <c r="O9" s="226" t="s">
        <v>277</v>
      </c>
      <c r="P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60" t="s">
        <v>174</v>
      </c>
      <c r="M11" s="160" t="s">
        <v>174</v>
      </c>
      <c r="N11" s="160" t="s">
        <v>174</v>
      </c>
      <c r="O11" s="160" t="s">
        <v>174</v>
      </c>
      <c r="P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60" t="s">
        <v>174</v>
      </c>
      <c r="M12" s="160" t="s">
        <v>174</v>
      </c>
      <c r="N12" s="160" t="s">
        <v>174</v>
      </c>
      <c r="O12" s="160" t="s">
        <v>174</v>
      </c>
      <c r="P12" s="106"/>
    </row>
    <row r="13" ht="13.5" customHeight="1">
      <c r="A13" s="156"/>
      <c r="B13" s="161" t="s">
        <v>214</v>
      </c>
      <c r="C13" s="158"/>
      <c r="D13" s="159"/>
      <c r="E13" s="162"/>
      <c r="F13" s="163"/>
      <c r="G13" s="163"/>
      <c r="H13" s="163"/>
      <c r="I13" s="163"/>
      <c r="J13" s="163"/>
      <c r="K13" s="160"/>
      <c r="L13" s="160"/>
      <c r="M13" s="160"/>
      <c r="N13" s="160"/>
      <c r="O13" s="160"/>
      <c r="P13" s="106"/>
    </row>
    <row r="14" ht="13.5" customHeight="1">
      <c r="A14" s="156"/>
      <c r="B14" s="157"/>
      <c r="C14" s="158"/>
      <c r="D14" s="164" t="s">
        <v>198</v>
      </c>
      <c r="E14" s="162"/>
      <c r="F14" s="160" t="s">
        <v>174</v>
      </c>
      <c r="G14" s="160" t="s">
        <v>174</v>
      </c>
      <c r="H14" s="160" t="s">
        <v>174</v>
      </c>
      <c r="I14" s="160" t="s">
        <v>174</v>
      </c>
      <c r="J14" s="160"/>
      <c r="K14" s="160"/>
      <c r="L14" s="160"/>
      <c r="M14" s="160" t="s">
        <v>174</v>
      </c>
      <c r="N14" s="160" t="s">
        <v>174</v>
      </c>
      <c r="O14" s="160" t="s">
        <v>174</v>
      </c>
      <c r="P14" s="106"/>
    </row>
    <row r="15" ht="13.5" customHeight="1">
      <c r="A15" s="156"/>
      <c r="B15" s="157"/>
      <c r="C15" s="158"/>
      <c r="D15" s="164" t="s">
        <v>215</v>
      </c>
      <c r="E15" s="162"/>
      <c r="F15" s="163"/>
      <c r="G15" s="160"/>
      <c r="H15" s="160"/>
      <c r="I15" s="160"/>
      <c r="J15" s="163"/>
      <c r="K15" s="160" t="s">
        <v>174</v>
      </c>
      <c r="L15" s="163"/>
      <c r="M15" s="163"/>
      <c r="N15" s="163"/>
      <c r="O15" s="163"/>
      <c r="P15" s="106"/>
    </row>
    <row r="16" ht="13.5" customHeight="1">
      <c r="A16" s="156"/>
      <c r="B16" s="157"/>
      <c r="C16" s="158"/>
      <c r="D16" s="164" t="s">
        <v>216</v>
      </c>
      <c r="E16" s="162"/>
      <c r="F16" s="163"/>
      <c r="G16" s="160"/>
      <c r="H16" s="160"/>
      <c r="I16" s="160"/>
      <c r="J16" s="160"/>
      <c r="K16" s="160"/>
      <c r="L16" s="160" t="s">
        <v>174</v>
      </c>
      <c r="M16" s="160"/>
      <c r="N16" s="160"/>
      <c r="O16" s="160"/>
      <c r="P16" s="106"/>
    </row>
    <row r="17" ht="13.5" customHeight="1">
      <c r="A17" s="156"/>
      <c r="B17" s="161"/>
      <c r="C17" s="158"/>
      <c r="D17" s="164" t="s">
        <v>199</v>
      </c>
      <c r="E17" s="162"/>
      <c r="F17" s="163"/>
      <c r="G17" s="160"/>
      <c r="H17" s="160"/>
      <c r="I17" s="163"/>
      <c r="J17" s="160" t="s">
        <v>174</v>
      </c>
      <c r="K17" s="163"/>
      <c r="L17" s="163"/>
      <c r="M17" s="163"/>
      <c r="N17" s="163"/>
      <c r="O17" s="163"/>
      <c r="P17" s="106"/>
    </row>
    <row r="18" ht="13.5" customHeight="1">
      <c r="A18" s="156"/>
      <c r="B18" s="161" t="s">
        <v>244</v>
      </c>
      <c r="C18" s="158"/>
      <c r="D18" s="164"/>
      <c r="E18" s="162"/>
      <c r="F18" s="163"/>
      <c r="G18" s="160"/>
      <c r="H18" s="160"/>
      <c r="I18" s="163"/>
      <c r="J18" s="163"/>
      <c r="K18" s="163"/>
      <c r="L18" s="163"/>
      <c r="M18" s="163"/>
      <c r="N18" s="163"/>
      <c r="O18" s="163"/>
      <c r="P18" s="106"/>
    </row>
    <row r="19" ht="13.5" customHeight="1">
      <c r="A19" s="236"/>
      <c r="B19" s="237"/>
      <c r="C19" s="238"/>
      <c r="D19" s="239">
        <v>13.0</v>
      </c>
      <c r="E19" s="240"/>
      <c r="F19" s="234" t="s">
        <v>174</v>
      </c>
      <c r="G19" s="234" t="s">
        <v>174</v>
      </c>
      <c r="H19" s="234"/>
      <c r="I19" s="234" t="s">
        <v>174</v>
      </c>
      <c r="J19" s="234" t="s">
        <v>174</v>
      </c>
      <c r="K19" s="234" t="s">
        <v>174</v>
      </c>
      <c r="L19" s="234" t="s">
        <v>174</v>
      </c>
      <c r="M19" s="234" t="s">
        <v>174</v>
      </c>
      <c r="N19" s="234" t="s">
        <v>174</v>
      </c>
      <c r="O19" s="234"/>
      <c r="P19" s="106"/>
    </row>
    <row r="20" ht="13.5" customHeight="1">
      <c r="A20" s="236"/>
      <c r="B20" s="237"/>
      <c r="C20" s="238"/>
      <c r="D20" s="239">
        <v>2.0</v>
      </c>
      <c r="E20" s="240"/>
      <c r="F20" s="172"/>
      <c r="G20" s="172"/>
      <c r="H20" s="172"/>
      <c r="I20" s="172"/>
      <c r="J20" s="234"/>
      <c r="K20" s="172"/>
      <c r="L20" s="172"/>
      <c r="M20" s="172"/>
      <c r="N20" s="234"/>
      <c r="O20" s="234"/>
      <c r="P20" s="106"/>
    </row>
    <row r="21" ht="13.5" customHeight="1">
      <c r="A21" s="236"/>
      <c r="B21" s="237"/>
      <c r="C21" s="238"/>
      <c r="D21" s="239">
        <v>3.0</v>
      </c>
      <c r="E21" s="240"/>
      <c r="F21" s="172"/>
      <c r="G21" s="172"/>
      <c r="H21" s="234"/>
      <c r="I21" s="172"/>
      <c r="J21" s="234"/>
      <c r="K21" s="172"/>
      <c r="L21" s="172"/>
      <c r="M21" s="172"/>
      <c r="N21" s="172"/>
      <c r="O21" s="234" t="s">
        <v>174</v>
      </c>
      <c r="P21" s="106"/>
    </row>
    <row r="22" ht="13.5" customHeight="1">
      <c r="A22" s="236"/>
      <c r="B22" s="237"/>
      <c r="C22" s="238"/>
      <c r="D22" s="239" t="s">
        <v>213</v>
      </c>
      <c r="E22" s="240"/>
      <c r="F22" s="172"/>
      <c r="G22" s="172"/>
      <c r="H22" s="234" t="s">
        <v>174</v>
      </c>
      <c r="I22" s="172"/>
      <c r="J22" s="234"/>
      <c r="K22" s="172"/>
      <c r="L22" s="172"/>
      <c r="M22" s="172"/>
      <c r="N22" s="172"/>
      <c r="O22" s="172"/>
      <c r="P22" s="106"/>
    </row>
    <row r="23" ht="13.5" customHeight="1">
      <c r="A23" s="236"/>
      <c r="B23" s="237" t="s">
        <v>278</v>
      </c>
      <c r="C23" s="238"/>
      <c r="D23" s="241"/>
      <c r="E23" s="240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06"/>
    </row>
    <row r="24" ht="13.5" customHeight="1">
      <c r="A24" s="236"/>
      <c r="B24" s="237"/>
      <c r="C24" s="238"/>
      <c r="D24" s="239">
        <v>1.0</v>
      </c>
      <c r="E24" s="240"/>
      <c r="F24" s="234" t="s">
        <v>174</v>
      </c>
      <c r="G24" s="234"/>
      <c r="H24" s="234" t="s">
        <v>174</v>
      </c>
      <c r="I24" s="234" t="s">
        <v>174</v>
      </c>
      <c r="J24" s="234" t="s">
        <v>174</v>
      </c>
      <c r="K24" s="234" t="s">
        <v>174</v>
      </c>
      <c r="L24" s="234" t="s">
        <v>174</v>
      </c>
      <c r="M24" s="172"/>
      <c r="N24" s="172"/>
      <c r="O24" s="234" t="s">
        <v>174</v>
      </c>
      <c r="P24" s="106"/>
    </row>
    <row r="25" ht="13.5" customHeight="1">
      <c r="A25" s="236"/>
      <c r="B25" s="237"/>
      <c r="C25" s="238"/>
      <c r="D25" s="239">
        <v>123.0</v>
      </c>
      <c r="E25" s="240"/>
      <c r="F25" s="172"/>
      <c r="G25" s="172"/>
      <c r="H25" s="172"/>
      <c r="I25" s="172"/>
      <c r="J25" s="172"/>
      <c r="K25" s="234"/>
      <c r="L25" s="234"/>
      <c r="M25" s="234" t="s">
        <v>174</v>
      </c>
      <c r="N25" s="234"/>
      <c r="O25" s="234"/>
      <c r="P25" s="106"/>
    </row>
    <row r="26" ht="13.5" customHeight="1">
      <c r="A26" s="236"/>
      <c r="B26" s="237"/>
      <c r="C26" s="238"/>
      <c r="D26" s="239">
        <v>2.0</v>
      </c>
      <c r="E26" s="240"/>
      <c r="F26" s="172"/>
      <c r="G26" s="234"/>
      <c r="H26" s="172"/>
      <c r="I26" s="172"/>
      <c r="J26" s="172"/>
      <c r="K26" s="234"/>
      <c r="L26" s="234"/>
      <c r="M26" s="234"/>
      <c r="N26" s="234" t="s">
        <v>174</v>
      </c>
      <c r="O26" s="234"/>
      <c r="P26" s="106"/>
    </row>
    <row r="27" ht="13.5" customHeight="1">
      <c r="A27" s="236"/>
      <c r="B27" s="237"/>
      <c r="C27" s="238"/>
      <c r="D27" s="239" t="s">
        <v>213</v>
      </c>
      <c r="E27" s="240"/>
      <c r="F27" s="172"/>
      <c r="G27" s="234" t="s">
        <v>174</v>
      </c>
      <c r="H27" s="172"/>
      <c r="I27" s="172"/>
      <c r="J27" s="172"/>
      <c r="K27" s="234"/>
      <c r="L27" s="234"/>
      <c r="M27" s="234"/>
      <c r="N27" s="234"/>
      <c r="O27" s="234"/>
      <c r="P27" s="106"/>
    </row>
    <row r="28" ht="13.5" customHeight="1">
      <c r="A28" s="236"/>
      <c r="B28" s="237" t="s">
        <v>246</v>
      </c>
      <c r="C28" s="238"/>
      <c r="D28" s="241"/>
      <c r="E28" s="240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06"/>
    </row>
    <row r="29" ht="13.5" customHeight="1">
      <c r="A29" s="236"/>
      <c r="B29" s="237"/>
      <c r="C29" s="238"/>
      <c r="D29" s="239" t="s">
        <v>247</v>
      </c>
      <c r="E29" s="240"/>
      <c r="F29" s="234" t="s">
        <v>174</v>
      </c>
      <c r="G29" s="234" t="s">
        <v>174</v>
      </c>
      <c r="H29" s="234" t="s">
        <v>174</v>
      </c>
      <c r="I29" s="234"/>
      <c r="J29" s="234" t="s">
        <v>174</v>
      </c>
      <c r="K29" s="234" t="s">
        <v>174</v>
      </c>
      <c r="L29" s="234" t="s">
        <v>174</v>
      </c>
      <c r="M29" s="234" t="s">
        <v>174</v>
      </c>
      <c r="N29" s="234" t="s">
        <v>174</v>
      </c>
      <c r="O29" s="234" t="s">
        <v>174</v>
      </c>
      <c r="P29" s="106"/>
    </row>
    <row r="30" ht="13.5" customHeight="1">
      <c r="A30" s="236"/>
      <c r="B30" s="237"/>
      <c r="C30" s="238"/>
      <c r="D30" s="239" t="s">
        <v>213</v>
      </c>
      <c r="E30" s="240"/>
      <c r="F30" s="172"/>
      <c r="G30" s="172"/>
      <c r="H30" s="172"/>
      <c r="I30" s="234" t="s">
        <v>174</v>
      </c>
      <c r="J30" s="172"/>
      <c r="K30" s="172"/>
      <c r="L30" s="172"/>
      <c r="M30" s="234"/>
      <c r="N30" s="234"/>
      <c r="O30" s="234"/>
      <c r="P30" s="106"/>
    </row>
    <row r="31" ht="13.5" customHeight="1">
      <c r="A31" s="167" t="s">
        <v>181</v>
      </c>
      <c r="B31" s="168" t="s">
        <v>217</v>
      </c>
      <c r="C31" s="169"/>
      <c r="D31" s="170"/>
      <c r="E31" s="171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06"/>
    </row>
    <row r="32" ht="13.5" customHeight="1">
      <c r="A32" s="173"/>
      <c r="B32" s="174"/>
      <c r="C32" s="175"/>
      <c r="D32" s="176" t="s">
        <v>279</v>
      </c>
      <c r="E32" s="177"/>
      <c r="F32" s="160"/>
      <c r="G32" s="160" t="s">
        <v>174</v>
      </c>
      <c r="H32" s="163"/>
      <c r="I32" s="163"/>
      <c r="J32" s="163"/>
      <c r="K32" s="163"/>
      <c r="L32" s="163"/>
      <c r="M32" s="163"/>
      <c r="N32" s="163"/>
      <c r="O32" s="163"/>
      <c r="P32" s="106"/>
    </row>
    <row r="33" ht="13.5" customHeight="1">
      <c r="A33" s="173"/>
      <c r="B33" s="174"/>
      <c r="C33" s="221"/>
      <c r="D33" s="176" t="s">
        <v>280</v>
      </c>
      <c r="E33" s="179"/>
      <c r="F33" s="163"/>
      <c r="G33" s="160"/>
      <c r="H33" s="160" t="s">
        <v>174</v>
      </c>
      <c r="I33" s="160"/>
      <c r="J33" s="160"/>
      <c r="K33" s="160"/>
      <c r="L33" s="160"/>
      <c r="M33" s="160"/>
      <c r="N33" s="160"/>
      <c r="O33" s="160"/>
      <c r="P33" s="106"/>
    </row>
    <row r="34" ht="13.5" customHeight="1">
      <c r="A34" s="173"/>
      <c r="B34" s="174"/>
      <c r="C34" s="221"/>
      <c r="D34" s="176" t="s">
        <v>252</v>
      </c>
      <c r="E34" s="179"/>
      <c r="F34" s="163"/>
      <c r="G34" s="163"/>
      <c r="H34" s="163"/>
      <c r="I34" s="160" t="s">
        <v>174</v>
      </c>
      <c r="J34" s="163"/>
      <c r="K34" s="163"/>
      <c r="L34" s="163"/>
      <c r="M34" s="163"/>
      <c r="N34" s="163"/>
      <c r="O34" s="163"/>
      <c r="P34" s="106"/>
    </row>
    <row r="35" ht="13.5" customHeight="1">
      <c r="A35" s="173"/>
      <c r="B35" s="174"/>
      <c r="C35" s="221"/>
      <c r="D35" s="176" t="s">
        <v>206</v>
      </c>
      <c r="E35" s="179"/>
      <c r="F35" s="163"/>
      <c r="G35" s="163"/>
      <c r="H35" s="163"/>
      <c r="I35" s="163"/>
      <c r="J35" s="160" t="s">
        <v>174</v>
      </c>
      <c r="K35" s="160"/>
      <c r="L35" s="160"/>
      <c r="M35" s="160"/>
      <c r="N35" s="160"/>
      <c r="O35" s="160"/>
      <c r="P35" s="106"/>
    </row>
    <row r="36" ht="13.5" customHeight="1">
      <c r="A36" s="173"/>
      <c r="B36" s="174"/>
      <c r="C36" s="221"/>
      <c r="D36" s="176" t="s">
        <v>183</v>
      </c>
      <c r="E36" s="179"/>
      <c r="F36" s="163"/>
      <c r="G36" s="163"/>
      <c r="H36" s="163"/>
      <c r="I36" s="163"/>
      <c r="J36" s="163"/>
      <c r="K36" s="160" t="s">
        <v>174</v>
      </c>
      <c r="L36" s="160"/>
      <c r="M36" s="160"/>
      <c r="N36" s="160"/>
      <c r="O36" s="160"/>
      <c r="P36" s="106"/>
    </row>
    <row r="37" ht="13.5" customHeight="1">
      <c r="A37" s="173"/>
      <c r="B37" s="174"/>
      <c r="C37" s="221"/>
      <c r="D37" s="176" t="s">
        <v>281</v>
      </c>
      <c r="E37" s="179"/>
      <c r="F37" s="160"/>
      <c r="G37" s="163"/>
      <c r="H37" s="163"/>
      <c r="I37" s="163"/>
      <c r="J37" s="163"/>
      <c r="K37" s="163"/>
      <c r="L37" s="160" t="s">
        <v>174</v>
      </c>
      <c r="M37" s="160"/>
      <c r="N37" s="160"/>
      <c r="O37" s="160"/>
      <c r="P37" s="106"/>
    </row>
    <row r="38" ht="13.5" customHeight="1">
      <c r="A38" s="173"/>
      <c r="B38" s="174"/>
      <c r="C38" s="221"/>
      <c r="D38" s="176" t="s">
        <v>282</v>
      </c>
      <c r="E38" s="179"/>
      <c r="F38" s="163"/>
      <c r="G38" s="163"/>
      <c r="H38" s="163"/>
      <c r="I38" s="163"/>
      <c r="J38" s="163"/>
      <c r="K38" s="163"/>
      <c r="L38" s="163"/>
      <c r="M38" s="160" t="s">
        <v>174</v>
      </c>
      <c r="N38" s="160"/>
      <c r="O38" s="160"/>
      <c r="P38" s="106"/>
    </row>
    <row r="39" ht="13.5" customHeight="1">
      <c r="A39" s="173"/>
      <c r="B39" s="174"/>
      <c r="C39" s="221"/>
      <c r="D39" s="176" t="s">
        <v>283</v>
      </c>
      <c r="E39" s="179"/>
      <c r="F39" s="163"/>
      <c r="G39" s="163"/>
      <c r="H39" s="163"/>
      <c r="I39" s="163"/>
      <c r="J39" s="163"/>
      <c r="K39" s="163"/>
      <c r="L39" s="163"/>
      <c r="M39" s="163"/>
      <c r="N39" s="160" t="s">
        <v>174</v>
      </c>
      <c r="O39" s="160"/>
      <c r="P39" s="106"/>
    </row>
    <row r="40" ht="13.5" customHeight="1">
      <c r="A40" s="173"/>
      <c r="B40" s="174"/>
      <c r="C40" s="221"/>
      <c r="D40" s="176" t="s">
        <v>253</v>
      </c>
      <c r="E40" s="179"/>
      <c r="F40" s="160"/>
      <c r="G40" s="163"/>
      <c r="H40" s="163"/>
      <c r="I40" s="163"/>
      <c r="J40" s="163"/>
      <c r="K40" s="163"/>
      <c r="L40" s="163"/>
      <c r="M40" s="163"/>
      <c r="N40" s="163"/>
      <c r="O40" s="160" t="s">
        <v>174</v>
      </c>
      <c r="P40" s="106"/>
    </row>
    <row r="41" ht="13.5" customHeight="1">
      <c r="A41" s="173"/>
      <c r="B41" s="174"/>
      <c r="C41" s="221"/>
      <c r="D41" s="176" t="s">
        <v>186</v>
      </c>
      <c r="E41" s="179"/>
      <c r="F41" s="160" t="s">
        <v>174</v>
      </c>
      <c r="G41" s="163"/>
      <c r="H41" s="163"/>
      <c r="I41" s="163"/>
      <c r="J41" s="163"/>
      <c r="K41" s="163"/>
      <c r="L41" s="163"/>
      <c r="M41" s="163"/>
      <c r="N41" s="163"/>
      <c r="O41" s="160"/>
      <c r="P41" s="106"/>
    </row>
    <row r="42" ht="13.5" customHeight="1">
      <c r="A42" s="173"/>
      <c r="B42" s="174" t="s">
        <v>209</v>
      </c>
      <c r="C42" s="221"/>
      <c r="D42" s="180"/>
      <c r="E42" s="179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06"/>
    </row>
    <row r="43" ht="13.5" customHeight="1">
      <c r="A43" s="173"/>
      <c r="B43" s="174"/>
      <c r="C43" s="221"/>
      <c r="D43" s="180"/>
      <c r="E43" s="179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06"/>
    </row>
    <row r="44" ht="13.5" customHeight="1">
      <c r="A44" s="167" t="s">
        <v>188</v>
      </c>
      <c r="B44" s="187" t="s">
        <v>189</v>
      </c>
      <c r="C44" s="188"/>
      <c r="D44" s="189"/>
      <c r="E44" s="190"/>
      <c r="F44" s="222" t="s">
        <v>190</v>
      </c>
      <c r="G44" s="223" t="s">
        <v>64</v>
      </c>
      <c r="H44" s="223" t="s">
        <v>64</v>
      </c>
      <c r="I44" s="223" t="s">
        <v>64</v>
      </c>
      <c r="J44" s="223" t="s">
        <v>64</v>
      </c>
      <c r="K44" s="223" t="s">
        <v>64</v>
      </c>
      <c r="L44" s="223" t="s">
        <v>64</v>
      </c>
      <c r="M44" s="223" t="s">
        <v>64</v>
      </c>
      <c r="N44" s="223" t="s">
        <v>64</v>
      </c>
      <c r="O44" s="223" t="s">
        <v>64</v>
      </c>
      <c r="P44" s="106"/>
    </row>
    <row r="45" ht="13.5" customHeight="1">
      <c r="A45" s="173"/>
      <c r="B45" s="192" t="s">
        <v>191</v>
      </c>
      <c r="C45" s="16"/>
      <c r="D45" s="17"/>
      <c r="E45" s="193"/>
      <c r="F45" s="224" t="s">
        <v>192</v>
      </c>
      <c r="G45" s="224" t="s">
        <v>192</v>
      </c>
      <c r="H45" s="224" t="s">
        <v>192</v>
      </c>
      <c r="I45" s="224" t="s">
        <v>192</v>
      </c>
      <c r="J45" s="224" t="s">
        <v>192</v>
      </c>
      <c r="K45" s="224" t="s">
        <v>192</v>
      </c>
      <c r="L45" s="224" t="s">
        <v>192</v>
      </c>
      <c r="M45" s="224" t="s">
        <v>192</v>
      </c>
      <c r="N45" s="224" t="s">
        <v>192</v>
      </c>
      <c r="O45" s="224" t="s">
        <v>192</v>
      </c>
      <c r="P45" s="106"/>
    </row>
    <row r="46" ht="13.5" customHeight="1">
      <c r="A46" s="173"/>
      <c r="B46" s="195" t="s">
        <v>193</v>
      </c>
      <c r="C46" s="16"/>
      <c r="D46" s="17"/>
      <c r="E46" s="196"/>
      <c r="F46" s="197">
        <v>44044.0</v>
      </c>
      <c r="G46" s="197">
        <v>44044.0</v>
      </c>
      <c r="H46" s="197">
        <v>44044.0</v>
      </c>
      <c r="I46" s="197">
        <v>44044.0</v>
      </c>
      <c r="J46" s="197">
        <v>44044.0</v>
      </c>
      <c r="K46" s="197">
        <v>44044.0</v>
      </c>
      <c r="L46" s="197">
        <v>44044.0</v>
      </c>
      <c r="M46" s="197">
        <v>44044.0</v>
      </c>
      <c r="N46" s="197">
        <v>44044.0</v>
      </c>
      <c r="O46" s="197">
        <v>44044.0</v>
      </c>
      <c r="P46" s="106"/>
    </row>
    <row r="47" ht="75.75" customHeight="1">
      <c r="A47" s="198"/>
      <c r="B47" s="199" t="s">
        <v>194</v>
      </c>
      <c r="C47" s="200"/>
      <c r="D47" s="201"/>
      <c r="E47" s="202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106"/>
    </row>
    <row r="48" ht="11.25" customHeight="1">
      <c r="A48" s="142"/>
      <c r="B48" s="106"/>
      <c r="C48" s="107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ht="13.5" customHeight="1">
      <c r="A993" s="106"/>
      <c r="B993" s="142"/>
      <c r="C993" s="106"/>
      <c r="D993" s="107"/>
      <c r="E993" s="106"/>
      <c r="F993" s="106"/>
      <c r="G993" s="106"/>
      <c r="H993" s="106"/>
      <c r="I993" s="106"/>
      <c r="J993" s="106"/>
      <c r="K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ht="13.5" customHeight="1">
      <c r="A994" s="106"/>
      <c r="B994" s="142"/>
      <c r="C994" s="106"/>
      <c r="D994" s="107"/>
      <c r="E994" s="106"/>
      <c r="F994" s="106"/>
      <c r="G994" s="106"/>
      <c r="H994" s="106"/>
      <c r="I994" s="106"/>
      <c r="J994" s="106"/>
      <c r="K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ht="13.5" customHeight="1">
      <c r="A995" s="106"/>
      <c r="B995" s="142"/>
      <c r="C995" s="106"/>
      <c r="D995" s="107"/>
      <c r="E995" s="106"/>
      <c r="F995" s="106"/>
      <c r="G995" s="106"/>
      <c r="H995" s="106"/>
      <c r="I995" s="106"/>
      <c r="J995" s="106"/>
      <c r="K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ht="13.5" customHeight="1">
      <c r="A996" s="106"/>
      <c r="B996" s="142"/>
      <c r="C996" s="106"/>
      <c r="D996" s="107"/>
      <c r="E996" s="106"/>
      <c r="F996" s="106"/>
      <c r="G996" s="106"/>
      <c r="H996" s="106"/>
      <c r="I996" s="106"/>
      <c r="J996" s="106"/>
      <c r="K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ht="13.5" customHeight="1">
      <c r="A997" s="106"/>
      <c r="B997" s="142"/>
      <c r="C997" s="106"/>
      <c r="D997" s="107"/>
      <c r="E997" s="106"/>
      <c r="F997" s="106"/>
      <c r="G997" s="106"/>
      <c r="H997" s="106"/>
      <c r="I997" s="106"/>
      <c r="J997" s="106"/>
      <c r="K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ht="13.5" customHeight="1">
      <c r="A998" s="106"/>
      <c r="B998" s="142"/>
      <c r="C998" s="106"/>
      <c r="D998" s="107"/>
      <c r="E998" s="106"/>
      <c r="F998" s="106"/>
      <c r="G998" s="106"/>
      <c r="H998" s="106"/>
      <c r="I998" s="106"/>
      <c r="J998" s="106"/>
      <c r="K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ht="13.5" customHeight="1">
      <c r="A999" s="106"/>
      <c r="B999" s="142"/>
      <c r="C999" s="106"/>
      <c r="D999" s="107"/>
      <c r="E999" s="106"/>
      <c r="F999" s="106"/>
      <c r="G999" s="106"/>
      <c r="H999" s="106"/>
      <c r="I999" s="106"/>
      <c r="J999" s="106"/>
      <c r="K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ht="13.5" customHeight="1">
      <c r="A1000" s="106"/>
      <c r="B1000" s="142"/>
      <c r="C1000" s="106"/>
      <c r="D1000" s="107"/>
      <c r="E1000" s="106"/>
      <c r="F1000" s="106"/>
      <c r="G1000" s="106"/>
      <c r="H1000" s="106"/>
      <c r="I1000" s="106"/>
      <c r="J1000" s="106"/>
      <c r="K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  <row r="1001" ht="13.5" customHeight="1">
      <c r="A1001" s="106"/>
      <c r="B1001" s="142"/>
      <c r="C1001" s="106"/>
      <c r="D1001" s="107"/>
      <c r="E1001" s="106"/>
      <c r="F1001" s="106"/>
      <c r="G1001" s="106"/>
      <c r="H1001" s="106"/>
      <c r="I1001" s="106"/>
      <c r="J1001" s="106"/>
      <c r="K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</row>
    <row r="1002" ht="13.5" customHeight="1">
      <c r="A1002" s="106"/>
      <c r="B1002" s="142"/>
      <c r="C1002" s="106"/>
      <c r="D1002" s="107"/>
      <c r="E1002" s="106"/>
      <c r="F1002" s="106"/>
      <c r="G1002" s="106"/>
      <c r="H1002" s="106"/>
      <c r="I1002" s="106"/>
      <c r="J1002" s="106"/>
      <c r="K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</row>
    <row r="1003" ht="13.5" customHeight="1">
      <c r="A1003" s="106"/>
      <c r="B1003" s="142"/>
      <c r="C1003" s="106"/>
      <c r="D1003" s="107"/>
      <c r="E1003" s="106"/>
      <c r="F1003" s="106"/>
      <c r="G1003" s="106"/>
      <c r="H1003" s="106"/>
      <c r="I1003" s="106"/>
      <c r="J1003" s="106"/>
      <c r="K1003" s="106"/>
      <c r="M1003" s="106"/>
      <c r="N1003" s="106"/>
      <c r="O1003" s="106"/>
      <c r="P1003" s="106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</row>
    <row r="1004" ht="13.5" customHeight="1">
      <c r="A1004" s="106"/>
      <c r="B1004" s="142"/>
      <c r="C1004" s="106"/>
      <c r="D1004" s="107"/>
      <c r="E1004" s="106"/>
      <c r="F1004" s="106"/>
      <c r="G1004" s="106"/>
      <c r="H1004" s="106"/>
      <c r="I1004" s="106"/>
      <c r="J1004" s="106"/>
      <c r="K1004" s="106"/>
      <c r="M1004" s="106"/>
      <c r="N1004" s="106"/>
      <c r="O1004" s="106"/>
      <c r="P1004" s="106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</row>
    <row r="1005" ht="13.5" customHeight="1">
      <c r="A1005" s="106"/>
      <c r="B1005" s="142"/>
      <c r="C1005" s="106"/>
      <c r="D1005" s="107"/>
      <c r="E1005" s="106"/>
      <c r="F1005" s="106"/>
      <c r="G1005" s="106"/>
      <c r="H1005" s="106"/>
      <c r="I1005" s="106"/>
      <c r="J1005" s="106"/>
      <c r="K1005" s="106"/>
      <c r="M1005" s="106"/>
      <c r="N1005" s="106"/>
      <c r="O1005" s="106"/>
      <c r="P1005" s="106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</row>
  </sheetData>
  <mergeCells count="27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44:D44"/>
    <mergeCell ref="B45:D45"/>
    <mergeCell ref="B46:D46"/>
    <mergeCell ref="B47:D47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O43">
      <formula1>"O"</formula1>
    </dataValidation>
    <dataValidation type="list" allowBlank="1" showInputMessage="1" showErrorMessage="1" prompt=" - " sqref="F44:O44">
      <formula1>"N,A,B"</formula1>
    </dataValidation>
    <dataValidation type="list" allowBlank="1" showInputMessage="1" showErrorMessage="1" prompt=" - " sqref="F45:O45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6.13"/>
    <col customWidth="1" min="7" max="7" width="8.75"/>
    <col customWidth="1" min="8" max="8" width="7.13"/>
    <col customWidth="1" min="9" max="9" width="8.0"/>
    <col customWidth="1" min="10" max="10" width="7.75"/>
    <col customWidth="1" min="11" max="11" width="6.5"/>
    <col customWidth="1" min="12" max="12" width="5.75"/>
    <col customWidth="1" min="13" max="14" width="5.13"/>
    <col customWidth="1" min="15" max="15" width="6.63"/>
    <col customWidth="1" min="16" max="16" width="4.75"/>
    <col customWidth="1" min="17" max="17" width="5.88"/>
    <col customWidth="1" min="18" max="18" width="5.5"/>
    <col customWidth="1" min="19" max="19" width="5.25"/>
    <col customWidth="1" min="20" max="20" width="6.38"/>
    <col customWidth="1" min="21" max="21" width="2.88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FunctionList!E26</f>
        <v>Function16</v>
      </c>
      <c r="D2" s="112"/>
      <c r="E2" s="206"/>
      <c r="F2" s="235" t="str">
        <f>FunctionList!D26</f>
        <v>editRankMonth</v>
      </c>
      <c r="G2" s="111"/>
      <c r="H2" s="111"/>
      <c r="I2" s="111"/>
      <c r="J2" s="111"/>
      <c r="K2" s="112"/>
      <c r="L2" s="110" t="str">
        <f>FunctionList!D26</f>
        <v>editRankMonth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156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126">
        <v>89.0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-1.1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284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COUNTIF(F45:HQ45,"P")</f>
        <v>10</v>
      </c>
      <c r="B7" s="136"/>
      <c r="C7" s="137">
        <f>COUNTIF(F45:HQ45,"F")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COUNTIF(E44:HQ44,"N")</f>
        <v>1</v>
      </c>
      <c r="M7" s="139">
        <f>COUNTIF(E44:HQ44,"A")</f>
        <v>9</v>
      </c>
      <c r="N7" s="139">
        <f>COUNTIF(E44:HQ44,"B")</f>
        <v>0</v>
      </c>
      <c r="O7" s="137">
        <f>COUNTA(E9:HT9)</f>
        <v>10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226" t="s">
        <v>211</v>
      </c>
      <c r="L9" s="226" t="s">
        <v>241</v>
      </c>
      <c r="M9" s="226" t="s">
        <v>242</v>
      </c>
      <c r="N9" s="226" t="s">
        <v>243</v>
      </c>
      <c r="O9" s="226" t="s">
        <v>277</v>
      </c>
      <c r="P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60" t="s">
        <v>174</v>
      </c>
      <c r="M11" s="160" t="s">
        <v>174</v>
      </c>
      <c r="N11" s="160" t="s">
        <v>174</v>
      </c>
      <c r="O11" s="160" t="s">
        <v>174</v>
      </c>
      <c r="P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60" t="s">
        <v>174</v>
      </c>
      <c r="M12" s="160" t="s">
        <v>174</v>
      </c>
      <c r="N12" s="160" t="s">
        <v>174</v>
      </c>
      <c r="O12" s="160" t="s">
        <v>174</v>
      </c>
      <c r="P12" s="106"/>
    </row>
    <row r="13" ht="13.5" customHeight="1">
      <c r="A13" s="156"/>
      <c r="B13" s="161" t="s">
        <v>214</v>
      </c>
      <c r="C13" s="158"/>
      <c r="D13" s="159"/>
      <c r="E13" s="162"/>
      <c r="F13" s="163"/>
      <c r="G13" s="163"/>
      <c r="H13" s="163"/>
      <c r="I13" s="163"/>
      <c r="J13" s="163"/>
      <c r="K13" s="160"/>
      <c r="L13" s="160"/>
      <c r="M13" s="160"/>
      <c r="N13" s="160"/>
      <c r="O13" s="160"/>
      <c r="P13" s="106"/>
    </row>
    <row r="14" ht="13.5" customHeight="1">
      <c r="A14" s="156"/>
      <c r="B14" s="157"/>
      <c r="C14" s="158"/>
      <c r="D14" s="164" t="s">
        <v>198</v>
      </c>
      <c r="E14" s="162"/>
      <c r="F14" s="160" t="s">
        <v>174</v>
      </c>
      <c r="G14" s="160" t="s">
        <v>174</v>
      </c>
      <c r="H14" s="160" t="s">
        <v>174</v>
      </c>
      <c r="I14" s="160" t="s">
        <v>174</v>
      </c>
      <c r="J14" s="160"/>
      <c r="K14" s="160"/>
      <c r="L14" s="160"/>
      <c r="M14" s="160" t="s">
        <v>174</v>
      </c>
      <c r="N14" s="160" t="s">
        <v>174</v>
      </c>
      <c r="O14" s="160" t="s">
        <v>174</v>
      </c>
      <c r="P14" s="106"/>
    </row>
    <row r="15" ht="13.5" customHeight="1">
      <c r="A15" s="156"/>
      <c r="B15" s="157"/>
      <c r="C15" s="158"/>
      <c r="D15" s="164" t="s">
        <v>215</v>
      </c>
      <c r="E15" s="162"/>
      <c r="F15" s="163"/>
      <c r="G15" s="160"/>
      <c r="H15" s="160"/>
      <c r="I15" s="160"/>
      <c r="J15" s="163"/>
      <c r="K15" s="160" t="s">
        <v>174</v>
      </c>
      <c r="L15" s="163"/>
      <c r="M15" s="163"/>
      <c r="N15" s="163"/>
      <c r="O15" s="163"/>
      <c r="P15" s="106"/>
    </row>
    <row r="16" ht="13.5" customHeight="1">
      <c r="A16" s="156"/>
      <c r="B16" s="157"/>
      <c r="C16" s="158"/>
      <c r="D16" s="164" t="s">
        <v>216</v>
      </c>
      <c r="E16" s="162"/>
      <c r="F16" s="163"/>
      <c r="G16" s="160"/>
      <c r="H16" s="160"/>
      <c r="I16" s="160"/>
      <c r="J16" s="160"/>
      <c r="K16" s="160"/>
      <c r="L16" s="160" t="s">
        <v>174</v>
      </c>
      <c r="M16" s="160"/>
      <c r="N16" s="160"/>
      <c r="O16" s="160"/>
      <c r="P16" s="106"/>
    </row>
    <row r="17" ht="13.5" customHeight="1">
      <c r="A17" s="156"/>
      <c r="B17" s="161"/>
      <c r="C17" s="158"/>
      <c r="D17" s="164" t="s">
        <v>199</v>
      </c>
      <c r="E17" s="162"/>
      <c r="F17" s="163"/>
      <c r="G17" s="160"/>
      <c r="H17" s="160"/>
      <c r="I17" s="163"/>
      <c r="J17" s="160" t="s">
        <v>174</v>
      </c>
      <c r="K17" s="163"/>
      <c r="L17" s="163"/>
      <c r="M17" s="163"/>
      <c r="N17" s="163"/>
      <c r="O17" s="163"/>
      <c r="P17" s="106"/>
    </row>
    <row r="18" ht="13.5" customHeight="1">
      <c r="A18" s="156"/>
      <c r="B18" s="161" t="s">
        <v>255</v>
      </c>
      <c r="C18" s="158"/>
      <c r="D18" s="164"/>
      <c r="E18" s="162"/>
      <c r="F18" s="163"/>
      <c r="G18" s="160"/>
      <c r="H18" s="160"/>
      <c r="I18" s="163"/>
      <c r="J18" s="163"/>
      <c r="K18" s="163"/>
      <c r="L18" s="163"/>
      <c r="M18" s="163"/>
      <c r="N18" s="163"/>
      <c r="O18" s="163"/>
      <c r="P18" s="106"/>
    </row>
    <row r="19" ht="13.5" customHeight="1">
      <c r="A19" s="236"/>
      <c r="B19" s="237"/>
      <c r="C19" s="238"/>
      <c r="D19" s="239">
        <v>13.0</v>
      </c>
      <c r="E19" s="240"/>
      <c r="F19" s="234" t="s">
        <v>174</v>
      </c>
      <c r="G19" s="234" t="s">
        <v>174</v>
      </c>
      <c r="H19" s="234"/>
      <c r="I19" s="234" t="s">
        <v>174</v>
      </c>
      <c r="J19" s="234" t="s">
        <v>174</v>
      </c>
      <c r="K19" s="234" t="s">
        <v>174</v>
      </c>
      <c r="L19" s="234" t="s">
        <v>174</v>
      </c>
      <c r="M19" s="234" t="s">
        <v>174</v>
      </c>
      <c r="N19" s="234" t="s">
        <v>174</v>
      </c>
      <c r="O19" s="234"/>
      <c r="P19" s="106"/>
    </row>
    <row r="20" ht="13.5" customHeight="1">
      <c r="A20" s="236"/>
      <c r="B20" s="237"/>
      <c r="C20" s="238"/>
      <c r="D20" s="239">
        <v>2.0</v>
      </c>
      <c r="E20" s="240"/>
      <c r="F20" s="172"/>
      <c r="G20" s="172"/>
      <c r="H20" s="172"/>
      <c r="I20" s="172"/>
      <c r="J20" s="234"/>
      <c r="K20" s="172"/>
      <c r="L20" s="172"/>
      <c r="M20" s="172"/>
      <c r="N20" s="234"/>
      <c r="O20" s="234"/>
      <c r="P20" s="106"/>
    </row>
    <row r="21" ht="13.5" customHeight="1">
      <c r="A21" s="236"/>
      <c r="B21" s="237"/>
      <c r="C21" s="238"/>
      <c r="D21" s="239">
        <v>3.0</v>
      </c>
      <c r="E21" s="240"/>
      <c r="F21" s="172"/>
      <c r="G21" s="172"/>
      <c r="H21" s="234"/>
      <c r="I21" s="172"/>
      <c r="J21" s="234"/>
      <c r="K21" s="172"/>
      <c r="L21" s="172"/>
      <c r="M21" s="172"/>
      <c r="N21" s="172"/>
      <c r="O21" s="234" t="s">
        <v>174</v>
      </c>
      <c r="P21" s="106"/>
    </row>
    <row r="22" ht="13.5" customHeight="1">
      <c r="A22" s="236"/>
      <c r="B22" s="237"/>
      <c r="C22" s="238"/>
      <c r="D22" s="239" t="s">
        <v>213</v>
      </c>
      <c r="E22" s="240"/>
      <c r="F22" s="172"/>
      <c r="G22" s="172"/>
      <c r="H22" s="234" t="s">
        <v>174</v>
      </c>
      <c r="I22" s="172"/>
      <c r="J22" s="234"/>
      <c r="K22" s="172"/>
      <c r="L22" s="172"/>
      <c r="M22" s="172"/>
      <c r="N22" s="172"/>
      <c r="O22" s="172"/>
      <c r="P22" s="106"/>
    </row>
    <row r="23" ht="13.5" customHeight="1">
      <c r="A23" s="236"/>
      <c r="B23" s="237" t="s">
        <v>285</v>
      </c>
      <c r="C23" s="238"/>
      <c r="D23" s="241"/>
      <c r="E23" s="240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06"/>
    </row>
    <row r="24" ht="13.5" customHeight="1">
      <c r="A24" s="236"/>
      <c r="B24" s="237"/>
      <c r="C24" s="238"/>
      <c r="D24" s="239">
        <v>1.0</v>
      </c>
      <c r="E24" s="240"/>
      <c r="F24" s="234" t="s">
        <v>174</v>
      </c>
      <c r="G24" s="234"/>
      <c r="H24" s="234" t="s">
        <v>174</v>
      </c>
      <c r="I24" s="234" t="s">
        <v>174</v>
      </c>
      <c r="J24" s="234" t="s">
        <v>174</v>
      </c>
      <c r="K24" s="234" t="s">
        <v>174</v>
      </c>
      <c r="L24" s="234" t="s">
        <v>174</v>
      </c>
      <c r="M24" s="172"/>
      <c r="N24" s="172"/>
      <c r="O24" s="234" t="s">
        <v>174</v>
      </c>
      <c r="P24" s="106"/>
    </row>
    <row r="25" ht="13.5" customHeight="1">
      <c r="A25" s="236"/>
      <c r="B25" s="237"/>
      <c r="C25" s="238"/>
      <c r="D25" s="239">
        <v>123.0</v>
      </c>
      <c r="E25" s="240"/>
      <c r="F25" s="172"/>
      <c r="G25" s="172"/>
      <c r="H25" s="172"/>
      <c r="I25" s="172"/>
      <c r="J25" s="172"/>
      <c r="K25" s="234"/>
      <c r="L25" s="234"/>
      <c r="M25" s="234" t="s">
        <v>174</v>
      </c>
      <c r="N25" s="234"/>
      <c r="O25" s="234"/>
      <c r="P25" s="106"/>
    </row>
    <row r="26" ht="13.5" customHeight="1">
      <c r="A26" s="236"/>
      <c r="B26" s="237"/>
      <c r="C26" s="238"/>
      <c r="D26" s="239">
        <v>2.0</v>
      </c>
      <c r="E26" s="240"/>
      <c r="F26" s="172"/>
      <c r="G26" s="234"/>
      <c r="H26" s="172"/>
      <c r="I26" s="172"/>
      <c r="J26" s="172"/>
      <c r="K26" s="234"/>
      <c r="L26" s="234"/>
      <c r="M26" s="234"/>
      <c r="N26" s="234" t="s">
        <v>174</v>
      </c>
      <c r="O26" s="234"/>
      <c r="P26" s="106"/>
    </row>
    <row r="27" ht="13.5" customHeight="1">
      <c r="A27" s="236"/>
      <c r="B27" s="237"/>
      <c r="C27" s="238"/>
      <c r="D27" s="239" t="s">
        <v>213</v>
      </c>
      <c r="E27" s="240"/>
      <c r="F27" s="172"/>
      <c r="G27" s="234" t="s">
        <v>174</v>
      </c>
      <c r="H27" s="172"/>
      <c r="I27" s="172"/>
      <c r="J27" s="172"/>
      <c r="K27" s="234"/>
      <c r="L27" s="234"/>
      <c r="M27" s="234"/>
      <c r="N27" s="234"/>
      <c r="O27" s="234"/>
      <c r="P27" s="106"/>
    </row>
    <row r="28" ht="13.5" customHeight="1">
      <c r="A28" s="236"/>
      <c r="B28" s="237" t="s">
        <v>256</v>
      </c>
      <c r="C28" s="238"/>
      <c r="D28" s="241"/>
      <c r="E28" s="240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06"/>
    </row>
    <row r="29" ht="13.5" customHeight="1">
      <c r="A29" s="236"/>
      <c r="B29" s="237"/>
      <c r="C29" s="238"/>
      <c r="D29" s="239" t="s">
        <v>257</v>
      </c>
      <c r="E29" s="240"/>
      <c r="F29" s="234" t="s">
        <v>174</v>
      </c>
      <c r="G29" s="234" t="s">
        <v>174</v>
      </c>
      <c r="H29" s="234" t="s">
        <v>174</v>
      </c>
      <c r="I29" s="234"/>
      <c r="J29" s="234" t="s">
        <v>174</v>
      </c>
      <c r="K29" s="234" t="s">
        <v>174</v>
      </c>
      <c r="L29" s="234" t="s">
        <v>174</v>
      </c>
      <c r="M29" s="234" t="s">
        <v>174</v>
      </c>
      <c r="N29" s="234" t="s">
        <v>174</v>
      </c>
      <c r="O29" s="234" t="s">
        <v>174</v>
      </c>
      <c r="P29" s="106"/>
    </row>
    <row r="30" ht="13.5" customHeight="1">
      <c r="A30" s="236"/>
      <c r="B30" s="237"/>
      <c r="C30" s="238"/>
      <c r="D30" s="239" t="s">
        <v>213</v>
      </c>
      <c r="E30" s="240"/>
      <c r="F30" s="172"/>
      <c r="G30" s="172"/>
      <c r="H30" s="172"/>
      <c r="I30" s="234" t="s">
        <v>174</v>
      </c>
      <c r="J30" s="172"/>
      <c r="K30" s="172"/>
      <c r="L30" s="172"/>
      <c r="M30" s="234"/>
      <c r="N30" s="234"/>
      <c r="O30" s="234"/>
      <c r="P30" s="106"/>
    </row>
    <row r="31" ht="13.5" customHeight="1">
      <c r="A31" s="167" t="s">
        <v>181</v>
      </c>
      <c r="B31" s="168" t="s">
        <v>217</v>
      </c>
      <c r="C31" s="169"/>
      <c r="D31" s="170"/>
      <c r="E31" s="171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06"/>
    </row>
    <row r="32" ht="13.5" customHeight="1">
      <c r="A32" s="173"/>
      <c r="B32" s="174"/>
      <c r="C32" s="175"/>
      <c r="D32" s="176" t="s">
        <v>286</v>
      </c>
      <c r="E32" s="177"/>
      <c r="F32" s="160"/>
      <c r="G32" s="160" t="s">
        <v>174</v>
      </c>
      <c r="H32" s="163"/>
      <c r="I32" s="163"/>
      <c r="J32" s="163"/>
      <c r="K32" s="163"/>
      <c r="L32" s="163"/>
      <c r="M32" s="163"/>
      <c r="N32" s="163"/>
      <c r="O32" s="163"/>
      <c r="P32" s="106"/>
    </row>
    <row r="33" ht="13.5" customHeight="1">
      <c r="A33" s="173"/>
      <c r="B33" s="174"/>
      <c r="C33" s="221"/>
      <c r="D33" s="176" t="s">
        <v>287</v>
      </c>
      <c r="E33" s="179"/>
      <c r="F33" s="163"/>
      <c r="G33" s="160"/>
      <c r="H33" s="160" t="s">
        <v>174</v>
      </c>
      <c r="I33" s="160"/>
      <c r="J33" s="160"/>
      <c r="K33" s="160"/>
      <c r="L33" s="160"/>
      <c r="M33" s="160"/>
      <c r="N33" s="160"/>
      <c r="O33" s="160"/>
      <c r="P33" s="106"/>
    </row>
    <row r="34" ht="13.5" customHeight="1">
      <c r="A34" s="173"/>
      <c r="B34" s="174"/>
      <c r="C34" s="221"/>
      <c r="D34" s="176" t="s">
        <v>260</v>
      </c>
      <c r="E34" s="179"/>
      <c r="F34" s="163"/>
      <c r="G34" s="163"/>
      <c r="H34" s="163"/>
      <c r="I34" s="160" t="s">
        <v>174</v>
      </c>
      <c r="J34" s="163"/>
      <c r="K34" s="163"/>
      <c r="L34" s="163"/>
      <c r="M34" s="163"/>
      <c r="N34" s="163"/>
      <c r="O34" s="163"/>
      <c r="P34" s="106"/>
    </row>
    <row r="35" ht="13.5" customHeight="1">
      <c r="A35" s="173"/>
      <c r="B35" s="174"/>
      <c r="C35" s="221"/>
      <c r="D35" s="176" t="s">
        <v>206</v>
      </c>
      <c r="E35" s="179"/>
      <c r="F35" s="163"/>
      <c r="G35" s="163"/>
      <c r="H35" s="163"/>
      <c r="I35" s="163"/>
      <c r="J35" s="160" t="s">
        <v>174</v>
      </c>
      <c r="K35" s="160"/>
      <c r="L35" s="160"/>
      <c r="M35" s="160"/>
      <c r="N35" s="160"/>
      <c r="O35" s="160"/>
      <c r="P35" s="106"/>
    </row>
    <row r="36" ht="13.5" customHeight="1">
      <c r="A36" s="173"/>
      <c r="B36" s="174"/>
      <c r="C36" s="221"/>
      <c r="D36" s="176" t="s">
        <v>183</v>
      </c>
      <c r="E36" s="179"/>
      <c r="F36" s="163"/>
      <c r="G36" s="163"/>
      <c r="H36" s="163"/>
      <c r="I36" s="163"/>
      <c r="J36" s="163"/>
      <c r="K36" s="160" t="s">
        <v>174</v>
      </c>
      <c r="L36" s="160"/>
      <c r="M36" s="160"/>
      <c r="N36" s="160"/>
      <c r="O36" s="160"/>
      <c r="P36" s="106"/>
    </row>
    <row r="37" ht="13.5" customHeight="1">
      <c r="A37" s="173"/>
      <c r="B37" s="174"/>
      <c r="C37" s="221"/>
      <c r="D37" s="176" t="s">
        <v>288</v>
      </c>
      <c r="E37" s="179"/>
      <c r="F37" s="160"/>
      <c r="G37" s="163"/>
      <c r="H37" s="163"/>
      <c r="I37" s="163"/>
      <c r="J37" s="163"/>
      <c r="K37" s="163"/>
      <c r="L37" s="160" t="s">
        <v>174</v>
      </c>
      <c r="M37" s="160"/>
      <c r="N37" s="160"/>
      <c r="O37" s="160"/>
      <c r="P37" s="106"/>
    </row>
    <row r="38" ht="13.5" customHeight="1">
      <c r="A38" s="173"/>
      <c r="B38" s="174"/>
      <c r="C38" s="221"/>
      <c r="D38" s="176" t="s">
        <v>289</v>
      </c>
      <c r="E38" s="179"/>
      <c r="F38" s="163"/>
      <c r="G38" s="163"/>
      <c r="H38" s="163"/>
      <c r="I38" s="163"/>
      <c r="J38" s="163"/>
      <c r="K38" s="163"/>
      <c r="L38" s="163"/>
      <c r="M38" s="160" t="s">
        <v>174</v>
      </c>
      <c r="N38" s="160"/>
      <c r="O38" s="160"/>
      <c r="P38" s="106"/>
    </row>
    <row r="39" ht="13.5" customHeight="1">
      <c r="A39" s="173"/>
      <c r="B39" s="174"/>
      <c r="C39" s="221"/>
      <c r="D39" s="176" t="s">
        <v>290</v>
      </c>
      <c r="E39" s="179"/>
      <c r="F39" s="163"/>
      <c r="G39" s="163"/>
      <c r="H39" s="163"/>
      <c r="I39" s="163"/>
      <c r="J39" s="163"/>
      <c r="K39" s="163"/>
      <c r="L39" s="163"/>
      <c r="M39" s="163"/>
      <c r="N39" s="160" t="s">
        <v>174</v>
      </c>
      <c r="O39" s="160"/>
      <c r="P39" s="106"/>
    </row>
    <row r="40" ht="13.5" customHeight="1">
      <c r="A40" s="173"/>
      <c r="B40" s="174"/>
      <c r="C40" s="221"/>
      <c r="D40" s="176" t="s">
        <v>261</v>
      </c>
      <c r="E40" s="179"/>
      <c r="F40" s="160"/>
      <c r="G40" s="163"/>
      <c r="H40" s="163"/>
      <c r="I40" s="163"/>
      <c r="J40" s="163"/>
      <c r="K40" s="163"/>
      <c r="L40" s="163"/>
      <c r="M40" s="163"/>
      <c r="N40" s="163"/>
      <c r="O40" s="160" t="s">
        <v>174</v>
      </c>
      <c r="P40" s="106"/>
    </row>
    <row r="41" ht="13.5" customHeight="1">
      <c r="A41" s="173"/>
      <c r="B41" s="174"/>
      <c r="C41" s="221"/>
      <c r="D41" s="176" t="s">
        <v>186</v>
      </c>
      <c r="E41" s="179"/>
      <c r="F41" s="160" t="s">
        <v>174</v>
      </c>
      <c r="G41" s="163"/>
      <c r="H41" s="163"/>
      <c r="I41" s="163"/>
      <c r="J41" s="163"/>
      <c r="K41" s="163"/>
      <c r="L41" s="163"/>
      <c r="M41" s="163"/>
      <c r="N41" s="163"/>
      <c r="O41" s="160"/>
      <c r="P41" s="106"/>
    </row>
    <row r="42" ht="13.5" customHeight="1">
      <c r="A42" s="173"/>
      <c r="B42" s="174" t="s">
        <v>209</v>
      </c>
      <c r="C42" s="221"/>
      <c r="D42" s="180"/>
      <c r="E42" s="179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06"/>
    </row>
    <row r="43" ht="13.5" customHeight="1">
      <c r="A43" s="173"/>
      <c r="B43" s="174"/>
      <c r="C43" s="221"/>
      <c r="D43" s="180"/>
      <c r="E43" s="179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06"/>
    </row>
    <row r="44" ht="13.5" customHeight="1">
      <c r="A44" s="167" t="s">
        <v>188</v>
      </c>
      <c r="B44" s="187" t="s">
        <v>189</v>
      </c>
      <c r="C44" s="188"/>
      <c r="D44" s="189"/>
      <c r="E44" s="190"/>
      <c r="F44" s="222" t="s">
        <v>190</v>
      </c>
      <c r="G44" s="223" t="s">
        <v>64</v>
      </c>
      <c r="H44" s="223" t="s">
        <v>64</v>
      </c>
      <c r="I44" s="223" t="s">
        <v>64</v>
      </c>
      <c r="J44" s="223" t="s">
        <v>64</v>
      </c>
      <c r="K44" s="223" t="s">
        <v>64</v>
      </c>
      <c r="L44" s="223" t="s">
        <v>64</v>
      </c>
      <c r="M44" s="223" t="s">
        <v>64</v>
      </c>
      <c r="N44" s="223" t="s">
        <v>64</v>
      </c>
      <c r="O44" s="223" t="s">
        <v>64</v>
      </c>
      <c r="P44" s="106"/>
    </row>
    <row r="45" ht="13.5" customHeight="1">
      <c r="A45" s="173"/>
      <c r="B45" s="192" t="s">
        <v>191</v>
      </c>
      <c r="C45" s="16"/>
      <c r="D45" s="17"/>
      <c r="E45" s="193"/>
      <c r="F45" s="224" t="s">
        <v>192</v>
      </c>
      <c r="G45" s="224" t="s">
        <v>192</v>
      </c>
      <c r="H45" s="224" t="s">
        <v>192</v>
      </c>
      <c r="I45" s="224" t="s">
        <v>192</v>
      </c>
      <c r="J45" s="224" t="s">
        <v>192</v>
      </c>
      <c r="K45" s="224" t="s">
        <v>192</v>
      </c>
      <c r="L45" s="224" t="s">
        <v>192</v>
      </c>
      <c r="M45" s="224" t="s">
        <v>192</v>
      </c>
      <c r="N45" s="224" t="s">
        <v>192</v>
      </c>
      <c r="O45" s="224" t="s">
        <v>192</v>
      </c>
      <c r="P45" s="106"/>
    </row>
    <row r="46" ht="13.5" customHeight="1">
      <c r="A46" s="173"/>
      <c r="B46" s="195" t="s">
        <v>193</v>
      </c>
      <c r="C46" s="16"/>
      <c r="D46" s="17"/>
      <c r="E46" s="196"/>
      <c r="F46" s="197">
        <v>44044.0</v>
      </c>
      <c r="G46" s="197">
        <v>44044.0</v>
      </c>
      <c r="H46" s="197">
        <v>44044.0</v>
      </c>
      <c r="I46" s="197">
        <v>44044.0</v>
      </c>
      <c r="J46" s="197">
        <v>44044.0</v>
      </c>
      <c r="K46" s="197">
        <v>44044.0</v>
      </c>
      <c r="L46" s="197">
        <v>44044.0</v>
      </c>
      <c r="M46" s="197">
        <v>44044.0</v>
      </c>
      <c r="N46" s="197">
        <v>44044.0</v>
      </c>
      <c r="O46" s="197">
        <v>44044.0</v>
      </c>
      <c r="P46" s="106"/>
    </row>
    <row r="47" ht="75.75" customHeight="1">
      <c r="A47" s="198"/>
      <c r="B47" s="199" t="s">
        <v>194</v>
      </c>
      <c r="C47" s="200"/>
      <c r="D47" s="201"/>
      <c r="E47" s="202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106"/>
    </row>
    <row r="48" ht="11.25" customHeight="1">
      <c r="A48" s="142"/>
      <c r="B48" s="106"/>
      <c r="C48" s="107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ht="13.5" customHeight="1">
      <c r="A993" s="106"/>
      <c r="B993" s="142"/>
      <c r="C993" s="106"/>
      <c r="D993" s="107"/>
      <c r="E993" s="106"/>
      <c r="F993" s="106"/>
      <c r="G993" s="106"/>
      <c r="H993" s="106"/>
      <c r="I993" s="106"/>
      <c r="J993" s="106"/>
      <c r="K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ht="13.5" customHeight="1">
      <c r="A994" s="106"/>
      <c r="B994" s="142"/>
      <c r="C994" s="106"/>
      <c r="D994" s="107"/>
      <c r="E994" s="106"/>
      <c r="F994" s="106"/>
      <c r="G994" s="106"/>
      <c r="H994" s="106"/>
      <c r="I994" s="106"/>
      <c r="J994" s="106"/>
      <c r="K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ht="13.5" customHeight="1">
      <c r="A995" s="106"/>
      <c r="B995" s="142"/>
      <c r="C995" s="106"/>
      <c r="D995" s="107"/>
      <c r="E995" s="106"/>
      <c r="F995" s="106"/>
      <c r="G995" s="106"/>
      <c r="H995" s="106"/>
      <c r="I995" s="106"/>
      <c r="J995" s="106"/>
      <c r="K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ht="13.5" customHeight="1">
      <c r="A996" s="106"/>
      <c r="B996" s="142"/>
      <c r="C996" s="106"/>
      <c r="D996" s="107"/>
      <c r="E996" s="106"/>
      <c r="F996" s="106"/>
      <c r="G996" s="106"/>
      <c r="H996" s="106"/>
      <c r="I996" s="106"/>
      <c r="J996" s="106"/>
      <c r="K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ht="13.5" customHeight="1">
      <c r="A997" s="106"/>
      <c r="B997" s="142"/>
      <c r="C997" s="106"/>
      <c r="D997" s="107"/>
      <c r="E997" s="106"/>
      <c r="F997" s="106"/>
      <c r="G997" s="106"/>
      <c r="H997" s="106"/>
      <c r="I997" s="106"/>
      <c r="J997" s="106"/>
      <c r="K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ht="13.5" customHeight="1">
      <c r="A998" s="106"/>
      <c r="B998" s="142"/>
      <c r="C998" s="106"/>
      <c r="D998" s="107"/>
      <c r="E998" s="106"/>
      <c r="F998" s="106"/>
      <c r="G998" s="106"/>
      <c r="H998" s="106"/>
      <c r="I998" s="106"/>
      <c r="J998" s="106"/>
      <c r="K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ht="13.5" customHeight="1">
      <c r="A999" s="106"/>
      <c r="B999" s="142"/>
      <c r="C999" s="106"/>
      <c r="D999" s="107"/>
      <c r="E999" s="106"/>
      <c r="F999" s="106"/>
      <c r="G999" s="106"/>
      <c r="H999" s="106"/>
      <c r="I999" s="106"/>
      <c r="J999" s="106"/>
      <c r="K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ht="13.5" customHeight="1">
      <c r="A1000" s="106"/>
      <c r="B1000" s="142"/>
      <c r="C1000" s="106"/>
      <c r="D1000" s="107"/>
      <c r="E1000" s="106"/>
      <c r="F1000" s="106"/>
      <c r="G1000" s="106"/>
      <c r="H1000" s="106"/>
      <c r="I1000" s="106"/>
      <c r="J1000" s="106"/>
      <c r="K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  <row r="1001" ht="13.5" customHeight="1">
      <c r="A1001" s="106"/>
      <c r="B1001" s="142"/>
      <c r="C1001" s="106"/>
      <c r="D1001" s="107"/>
      <c r="E1001" s="106"/>
      <c r="F1001" s="106"/>
      <c r="G1001" s="106"/>
      <c r="H1001" s="106"/>
      <c r="I1001" s="106"/>
      <c r="J1001" s="106"/>
      <c r="K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</row>
    <row r="1002" ht="13.5" customHeight="1">
      <c r="A1002" s="106"/>
      <c r="B1002" s="142"/>
      <c r="C1002" s="106"/>
      <c r="D1002" s="107"/>
      <c r="E1002" s="106"/>
      <c r="F1002" s="106"/>
      <c r="G1002" s="106"/>
      <c r="H1002" s="106"/>
      <c r="I1002" s="106"/>
      <c r="J1002" s="106"/>
      <c r="K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</row>
    <row r="1003" ht="13.5" customHeight="1">
      <c r="A1003" s="106"/>
      <c r="B1003" s="142"/>
      <c r="C1003" s="106"/>
      <c r="D1003" s="107"/>
      <c r="E1003" s="106"/>
      <c r="F1003" s="106"/>
      <c r="G1003" s="106"/>
      <c r="H1003" s="106"/>
      <c r="I1003" s="106"/>
      <c r="J1003" s="106"/>
      <c r="K1003" s="106"/>
      <c r="M1003" s="106"/>
      <c r="N1003" s="106"/>
      <c r="O1003" s="106"/>
      <c r="P1003" s="106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</row>
    <row r="1004" ht="13.5" customHeight="1">
      <c r="A1004" s="106"/>
      <c r="B1004" s="142"/>
      <c r="C1004" s="106"/>
      <c r="D1004" s="107"/>
      <c r="E1004" s="106"/>
      <c r="F1004" s="106"/>
      <c r="G1004" s="106"/>
      <c r="H1004" s="106"/>
      <c r="I1004" s="106"/>
      <c r="J1004" s="106"/>
      <c r="K1004" s="106"/>
      <c r="M1004" s="106"/>
      <c r="N1004" s="106"/>
      <c r="O1004" s="106"/>
      <c r="P1004" s="106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</row>
    <row r="1005" ht="13.5" customHeight="1">
      <c r="A1005" s="106"/>
      <c r="B1005" s="142"/>
      <c r="C1005" s="106"/>
      <c r="D1005" s="107"/>
      <c r="E1005" s="106"/>
      <c r="F1005" s="106"/>
      <c r="G1005" s="106"/>
      <c r="H1005" s="106"/>
      <c r="I1005" s="106"/>
      <c r="J1005" s="106"/>
      <c r="K1005" s="106"/>
      <c r="M1005" s="106"/>
      <c r="N1005" s="106"/>
      <c r="O1005" s="106"/>
      <c r="P1005" s="106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</row>
  </sheetData>
  <mergeCells count="27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44:D44"/>
    <mergeCell ref="B45:D45"/>
    <mergeCell ref="B46:D46"/>
    <mergeCell ref="B47:D47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O43">
      <formula1>"O"</formula1>
    </dataValidation>
    <dataValidation type="list" allowBlank="1" showInputMessage="1" showErrorMessage="1" prompt=" - " sqref="F44:O44">
      <formula1>"N,A,B"</formula1>
    </dataValidation>
    <dataValidation type="list" allowBlank="1" showInputMessage="1" showErrorMessage="1" prompt=" - " sqref="F45:O45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6.13"/>
    <col customWidth="1" min="7" max="7" width="8.75"/>
    <col customWidth="1" min="8" max="8" width="7.13"/>
    <col customWidth="1" min="9" max="9" width="8.0"/>
    <col customWidth="1" min="10" max="10" width="7.75"/>
    <col customWidth="1" min="11" max="11" width="6.5"/>
    <col customWidth="1" min="12" max="12" width="5.75"/>
    <col customWidth="1" min="13" max="14" width="5.13"/>
    <col customWidth="1" min="15" max="15" width="6.63"/>
    <col customWidth="1" min="16" max="16" width="4.75"/>
    <col customWidth="1" min="17" max="17" width="5.88"/>
    <col customWidth="1" min="18" max="18" width="5.5"/>
    <col customWidth="1" min="19" max="19" width="5.25"/>
    <col customWidth="1" min="20" max="20" width="6.38"/>
    <col customWidth="1" min="21" max="21" width="2.88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FunctionList!E28</f>
        <v>Function18</v>
      </c>
      <c r="D2" s="112"/>
      <c r="E2" s="206"/>
      <c r="F2" s="235" t="str">
        <f>FunctionList!D28</f>
        <v>editRankSemester</v>
      </c>
      <c r="G2" s="111"/>
      <c r="H2" s="111"/>
      <c r="I2" s="111"/>
      <c r="J2" s="111"/>
      <c r="K2" s="112"/>
      <c r="L2" s="110" t="str">
        <f>FunctionList!D28</f>
        <v>editRankSemester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156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126">
        <v>85.0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-1.5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284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COUNTIF(F45:HQ45,"P")</f>
        <v>10</v>
      </c>
      <c r="B7" s="136"/>
      <c r="C7" s="137">
        <f>COUNTIF(F45:HQ45,"F")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COUNTIF(E44:HQ44,"N")</f>
        <v>1</v>
      </c>
      <c r="M7" s="139">
        <f>COUNTIF(E44:HQ44,"A")</f>
        <v>9</v>
      </c>
      <c r="N7" s="139">
        <f>COUNTIF(E44:HQ44,"B")</f>
        <v>0</v>
      </c>
      <c r="O7" s="137">
        <f>COUNTA(E9:HT9)</f>
        <v>10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226" t="s">
        <v>211</v>
      </c>
      <c r="L9" s="226" t="s">
        <v>241</v>
      </c>
      <c r="M9" s="226" t="s">
        <v>242</v>
      </c>
      <c r="N9" s="226" t="s">
        <v>243</v>
      </c>
      <c r="O9" s="226" t="s">
        <v>277</v>
      </c>
      <c r="P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60" t="s">
        <v>174</v>
      </c>
      <c r="M11" s="160" t="s">
        <v>174</v>
      </c>
      <c r="N11" s="160" t="s">
        <v>174</v>
      </c>
      <c r="O11" s="160" t="s">
        <v>174</v>
      </c>
      <c r="P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60" t="s">
        <v>174</v>
      </c>
      <c r="M12" s="160" t="s">
        <v>174</v>
      </c>
      <c r="N12" s="160" t="s">
        <v>174</v>
      </c>
      <c r="O12" s="160" t="s">
        <v>174</v>
      </c>
      <c r="P12" s="106"/>
    </row>
    <row r="13" ht="13.5" customHeight="1">
      <c r="A13" s="156"/>
      <c r="B13" s="161" t="s">
        <v>214</v>
      </c>
      <c r="C13" s="158"/>
      <c r="D13" s="159"/>
      <c r="E13" s="162"/>
      <c r="F13" s="163"/>
      <c r="G13" s="163"/>
      <c r="H13" s="163"/>
      <c r="I13" s="163"/>
      <c r="J13" s="163"/>
      <c r="K13" s="160"/>
      <c r="L13" s="160"/>
      <c r="M13" s="160"/>
      <c r="N13" s="160"/>
      <c r="O13" s="160"/>
      <c r="P13" s="106"/>
    </row>
    <row r="14" ht="13.5" customHeight="1">
      <c r="A14" s="156"/>
      <c r="B14" s="157"/>
      <c r="C14" s="158"/>
      <c r="D14" s="164" t="s">
        <v>198</v>
      </c>
      <c r="E14" s="162"/>
      <c r="F14" s="160" t="s">
        <v>174</v>
      </c>
      <c r="G14" s="160" t="s">
        <v>174</v>
      </c>
      <c r="H14" s="160" t="s">
        <v>174</v>
      </c>
      <c r="I14" s="160" t="s">
        <v>174</v>
      </c>
      <c r="J14" s="160"/>
      <c r="K14" s="160"/>
      <c r="L14" s="160"/>
      <c r="M14" s="160" t="s">
        <v>174</v>
      </c>
      <c r="N14" s="160" t="s">
        <v>174</v>
      </c>
      <c r="O14" s="160" t="s">
        <v>174</v>
      </c>
      <c r="P14" s="106"/>
    </row>
    <row r="15" ht="13.5" customHeight="1">
      <c r="A15" s="156"/>
      <c r="B15" s="157"/>
      <c r="C15" s="158"/>
      <c r="D15" s="164" t="s">
        <v>215</v>
      </c>
      <c r="E15" s="162"/>
      <c r="F15" s="163"/>
      <c r="G15" s="160"/>
      <c r="H15" s="160"/>
      <c r="I15" s="160"/>
      <c r="J15" s="163"/>
      <c r="K15" s="160" t="s">
        <v>174</v>
      </c>
      <c r="L15" s="163"/>
      <c r="M15" s="163"/>
      <c r="N15" s="163"/>
      <c r="O15" s="163"/>
      <c r="P15" s="106"/>
    </row>
    <row r="16" ht="13.5" customHeight="1">
      <c r="A16" s="156"/>
      <c r="B16" s="157"/>
      <c r="C16" s="158"/>
      <c r="D16" s="164" t="s">
        <v>216</v>
      </c>
      <c r="E16" s="162"/>
      <c r="F16" s="163"/>
      <c r="G16" s="160"/>
      <c r="H16" s="160"/>
      <c r="I16" s="160"/>
      <c r="J16" s="160"/>
      <c r="K16" s="160"/>
      <c r="L16" s="160" t="s">
        <v>174</v>
      </c>
      <c r="M16" s="160"/>
      <c r="N16" s="160"/>
      <c r="O16" s="160"/>
      <c r="P16" s="106"/>
    </row>
    <row r="17" ht="13.5" customHeight="1">
      <c r="A17" s="156"/>
      <c r="B17" s="161"/>
      <c r="C17" s="158"/>
      <c r="D17" s="164" t="s">
        <v>199</v>
      </c>
      <c r="E17" s="162"/>
      <c r="F17" s="163"/>
      <c r="G17" s="160"/>
      <c r="H17" s="160"/>
      <c r="I17" s="163"/>
      <c r="J17" s="160" t="s">
        <v>174</v>
      </c>
      <c r="K17" s="163"/>
      <c r="L17" s="163"/>
      <c r="M17" s="163"/>
      <c r="N17" s="163"/>
      <c r="O17" s="163"/>
      <c r="P17" s="106"/>
    </row>
    <row r="18" ht="13.5" customHeight="1">
      <c r="A18" s="156"/>
      <c r="B18" s="161" t="s">
        <v>263</v>
      </c>
      <c r="C18" s="158"/>
      <c r="D18" s="164"/>
      <c r="E18" s="162"/>
      <c r="F18" s="163"/>
      <c r="G18" s="160"/>
      <c r="H18" s="160"/>
      <c r="I18" s="163"/>
      <c r="J18" s="163"/>
      <c r="K18" s="163"/>
      <c r="L18" s="163"/>
      <c r="M18" s="163"/>
      <c r="N18" s="163"/>
      <c r="O18" s="163"/>
      <c r="P18" s="106"/>
    </row>
    <row r="19" ht="13.5" customHeight="1">
      <c r="A19" s="236"/>
      <c r="B19" s="237"/>
      <c r="C19" s="238"/>
      <c r="D19" s="239">
        <v>13.0</v>
      </c>
      <c r="E19" s="240"/>
      <c r="F19" s="234" t="s">
        <v>174</v>
      </c>
      <c r="G19" s="234" t="s">
        <v>174</v>
      </c>
      <c r="H19" s="234"/>
      <c r="I19" s="234" t="s">
        <v>174</v>
      </c>
      <c r="J19" s="234" t="s">
        <v>174</v>
      </c>
      <c r="K19" s="234" t="s">
        <v>174</v>
      </c>
      <c r="L19" s="234" t="s">
        <v>174</v>
      </c>
      <c r="M19" s="234" t="s">
        <v>174</v>
      </c>
      <c r="N19" s="234" t="s">
        <v>174</v>
      </c>
      <c r="O19" s="234"/>
      <c r="P19" s="106"/>
    </row>
    <row r="20" ht="13.5" customHeight="1">
      <c r="A20" s="236"/>
      <c r="B20" s="237"/>
      <c r="C20" s="238"/>
      <c r="D20" s="239">
        <v>2.0</v>
      </c>
      <c r="E20" s="240"/>
      <c r="F20" s="172"/>
      <c r="G20" s="172"/>
      <c r="H20" s="172"/>
      <c r="I20" s="172"/>
      <c r="J20" s="234"/>
      <c r="K20" s="172"/>
      <c r="L20" s="172"/>
      <c r="M20" s="172"/>
      <c r="N20" s="234"/>
      <c r="O20" s="234"/>
      <c r="P20" s="106"/>
    </row>
    <row r="21" ht="13.5" customHeight="1">
      <c r="A21" s="236"/>
      <c r="B21" s="237"/>
      <c r="C21" s="238"/>
      <c r="D21" s="239">
        <v>3.0</v>
      </c>
      <c r="E21" s="240"/>
      <c r="F21" s="172"/>
      <c r="G21" s="172"/>
      <c r="H21" s="234"/>
      <c r="I21" s="172"/>
      <c r="J21" s="234"/>
      <c r="K21" s="172"/>
      <c r="L21" s="172"/>
      <c r="M21" s="172"/>
      <c r="N21" s="172"/>
      <c r="O21" s="234" t="s">
        <v>174</v>
      </c>
      <c r="P21" s="106"/>
    </row>
    <row r="22" ht="13.5" customHeight="1">
      <c r="A22" s="236"/>
      <c r="B22" s="237"/>
      <c r="C22" s="238"/>
      <c r="D22" s="239" t="s">
        <v>213</v>
      </c>
      <c r="E22" s="240"/>
      <c r="F22" s="172"/>
      <c r="G22" s="172"/>
      <c r="H22" s="234" t="s">
        <v>174</v>
      </c>
      <c r="I22" s="172"/>
      <c r="J22" s="234"/>
      <c r="K22" s="172"/>
      <c r="L22" s="172"/>
      <c r="M22" s="172"/>
      <c r="N22" s="172"/>
      <c r="O22" s="172"/>
      <c r="P22" s="106"/>
    </row>
    <row r="23" ht="13.5" customHeight="1">
      <c r="A23" s="236"/>
      <c r="B23" s="237" t="s">
        <v>291</v>
      </c>
      <c r="C23" s="238"/>
      <c r="D23" s="241"/>
      <c r="E23" s="240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06"/>
    </row>
    <row r="24" ht="13.5" customHeight="1">
      <c r="A24" s="236"/>
      <c r="B24" s="237"/>
      <c r="C24" s="238"/>
      <c r="D24" s="239">
        <v>1.0</v>
      </c>
      <c r="E24" s="240"/>
      <c r="F24" s="234" t="s">
        <v>174</v>
      </c>
      <c r="G24" s="234"/>
      <c r="H24" s="234" t="s">
        <v>174</v>
      </c>
      <c r="I24" s="234" t="s">
        <v>174</v>
      </c>
      <c r="J24" s="234" t="s">
        <v>174</v>
      </c>
      <c r="K24" s="234" t="s">
        <v>174</v>
      </c>
      <c r="L24" s="234" t="s">
        <v>174</v>
      </c>
      <c r="M24" s="172"/>
      <c r="N24" s="172"/>
      <c r="O24" s="234" t="s">
        <v>174</v>
      </c>
      <c r="P24" s="106"/>
    </row>
    <row r="25" ht="13.5" customHeight="1">
      <c r="A25" s="236"/>
      <c r="B25" s="237"/>
      <c r="C25" s="238"/>
      <c r="D25" s="239">
        <v>123.0</v>
      </c>
      <c r="E25" s="240"/>
      <c r="F25" s="172"/>
      <c r="G25" s="172"/>
      <c r="H25" s="172"/>
      <c r="I25" s="172"/>
      <c r="J25" s="172"/>
      <c r="K25" s="234"/>
      <c r="L25" s="234"/>
      <c r="M25" s="234" t="s">
        <v>174</v>
      </c>
      <c r="N25" s="234"/>
      <c r="O25" s="234"/>
      <c r="P25" s="106"/>
    </row>
    <row r="26" ht="13.5" customHeight="1">
      <c r="A26" s="236"/>
      <c r="B26" s="237"/>
      <c r="C26" s="238"/>
      <c r="D26" s="239">
        <v>2.0</v>
      </c>
      <c r="E26" s="240"/>
      <c r="F26" s="172"/>
      <c r="G26" s="234"/>
      <c r="H26" s="172"/>
      <c r="I26" s="172"/>
      <c r="J26" s="172"/>
      <c r="K26" s="234"/>
      <c r="L26" s="234"/>
      <c r="M26" s="234"/>
      <c r="N26" s="234" t="s">
        <v>174</v>
      </c>
      <c r="O26" s="234"/>
      <c r="P26" s="106"/>
    </row>
    <row r="27" ht="13.5" customHeight="1">
      <c r="A27" s="236"/>
      <c r="B27" s="237"/>
      <c r="C27" s="238"/>
      <c r="D27" s="239" t="s">
        <v>213</v>
      </c>
      <c r="E27" s="240"/>
      <c r="F27" s="172"/>
      <c r="G27" s="234" t="s">
        <v>174</v>
      </c>
      <c r="H27" s="172"/>
      <c r="I27" s="172"/>
      <c r="J27" s="172"/>
      <c r="K27" s="234"/>
      <c r="L27" s="234"/>
      <c r="M27" s="234"/>
      <c r="N27" s="234"/>
      <c r="O27" s="234"/>
      <c r="P27" s="106"/>
    </row>
    <row r="28" ht="13.5" customHeight="1">
      <c r="A28" s="236"/>
      <c r="B28" s="237" t="s">
        <v>264</v>
      </c>
      <c r="C28" s="238"/>
      <c r="D28" s="241"/>
      <c r="E28" s="240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06"/>
    </row>
    <row r="29" ht="13.5" customHeight="1">
      <c r="A29" s="236"/>
      <c r="B29" s="237"/>
      <c r="C29" s="238"/>
      <c r="D29" s="239" t="s">
        <v>265</v>
      </c>
      <c r="E29" s="240"/>
      <c r="F29" s="234" t="s">
        <v>174</v>
      </c>
      <c r="G29" s="234" t="s">
        <v>174</v>
      </c>
      <c r="H29" s="234" t="s">
        <v>174</v>
      </c>
      <c r="I29" s="234"/>
      <c r="J29" s="234" t="s">
        <v>174</v>
      </c>
      <c r="K29" s="234" t="s">
        <v>174</v>
      </c>
      <c r="L29" s="234" t="s">
        <v>174</v>
      </c>
      <c r="M29" s="234" t="s">
        <v>174</v>
      </c>
      <c r="N29" s="234" t="s">
        <v>174</v>
      </c>
      <c r="O29" s="234" t="s">
        <v>174</v>
      </c>
      <c r="P29" s="106"/>
    </row>
    <row r="30" ht="13.5" customHeight="1">
      <c r="A30" s="236"/>
      <c r="B30" s="237"/>
      <c r="C30" s="238"/>
      <c r="D30" s="239" t="s">
        <v>213</v>
      </c>
      <c r="E30" s="240"/>
      <c r="F30" s="172"/>
      <c r="G30" s="172"/>
      <c r="H30" s="172"/>
      <c r="I30" s="234" t="s">
        <v>174</v>
      </c>
      <c r="J30" s="172"/>
      <c r="K30" s="172"/>
      <c r="L30" s="172"/>
      <c r="M30" s="234"/>
      <c r="N30" s="234"/>
      <c r="O30" s="234"/>
      <c r="P30" s="106"/>
    </row>
    <row r="31" ht="13.5" customHeight="1">
      <c r="A31" s="167" t="s">
        <v>181</v>
      </c>
      <c r="B31" s="168" t="s">
        <v>217</v>
      </c>
      <c r="C31" s="169"/>
      <c r="D31" s="170"/>
      <c r="E31" s="171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06"/>
    </row>
    <row r="32" ht="13.5" customHeight="1">
      <c r="A32" s="173"/>
      <c r="B32" s="174"/>
      <c r="C32" s="175"/>
      <c r="D32" s="176" t="s">
        <v>292</v>
      </c>
      <c r="E32" s="177"/>
      <c r="F32" s="160"/>
      <c r="G32" s="160" t="s">
        <v>174</v>
      </c>
      <c r="H32" s="163"/>
      <c r="I32" s="163"/>
      <c r="J32" s="163"/>
      <c r="K32" s="163"/>
      <c r="L32" s="163"/>
      <c r="M32" s="163"/>
      <c r="N32" s="163"/>
      <c r="O32" s="163"/>
      <c r="P32" s="106"/>
    </row>
    <row r="33" ht="13.5" customHeight="1">
      <c r="A33" s="173"/>
      <c r="B33" s="174"/>
      <c r="C33" s="221"/>
      <c r="D33" s="176" t="s">
        <v>293</v>
      </c>
      <c r="E33" s="179"/>
      <c r="F33" s="163"/>
      <c r="G33" s="160"/>
      <c r="H33" s="160" t="s">
        <v>174</v>
      </c>
      <c r="I33" s="160"/>
      <c r="J33" s="160"/>
      <c r="K33" s="160"/>
      <c r="L33" s="160"/>
      <c r="M33" s="160"/>
      <c r="N33" s="160"/>
      <c r="O33" s="160"/>
      <c r="P33" s="106"/>
    </row>
    <row r="34" ht="13.5" customHeight="1">
      <c r="A34" s="173"/>
      <c r="B34" s="174"/>
      <c r="C34" s="221"/>
      <c r="D34" s="176" t="s">
        <v>268</v>
      </c>
      <c r="E34" s="179"/>
      <c r="F34" s="163"/>
      <c r="G34" s="163"/>
      <c r="H34" s="163"/>
      <c r="I34" s="160" t="s">
        <v>174</v>
      </c>
      <c r="J34" s="163"/>
      <c r="K34" s="163"/>
      <c r="L34" s="163"/>
      <c r="M34" s="163"/>
      <c r="N34" s="163"/>
      <c r="O34" s="163"/>
      <c r="P34" s="106"/>
    </row>
    <row r="35" ht="13.5" customHeight="1">
      <c r="A35" s="173"/>
      <c r="B35" s="174"/>
      <c r="C35" s="221"/>
      <c r="D35" s="176" t="s">
        <v>206</v>
      </c>
      <c r="E35" s="179"/>
      <c r="F35" s="163"/>
      <c r="G35" s="163"/>
      <c r="H35" s="163"/>
      <c r="I35" s="163"/>
      <c r="J35" s="160" t="s">
        <v>174</v>
      </c>
      <c r="K35" s="160"/>
      <c r="L35" s="160"/>
      <c r="M35" s="160"/>
      <c r="N35" s="160"/>
      <c r="O35" s="160"/>
      <c r="P35" s="106"/>
    </row>
    <row r="36" ht="13.5" customHeight="1">
      <c r="A36" s="173"/>
      <c r="B36" s="174"/>
      <c r="C36" s="221"/>
      <c r="D36" s="176" t="s">
        <v>183</v>
      </c>
      <c r="E36" s="179"/>
      <c r="F36" s="163"/>
      <c r="G36" s="163"/>
      <c r="H36" s="163"/>
      <c r="I36" s="163"/>
      <c r="J36" s="163"/>
      <c r="K36" s="160" t="s">
        <v>174</v>
      </c>
      <c r="L36" s="160"/>
      <c r="M36" s="160"/>
      <c r="N36" s="160"/>
      <c r="O36" s="160"/>
      <c r="P36" s="106"/>
    </row>
    <row r="37" ht="13.5" customHeight="1">
      <c r="A37" s="173"/>
      <c r="B37" s="174"/>
      <c r="C37" s="221"/>
      <c r="D37" s="176" t="s">
        <v>294</v>
      </c>
      <c r="E37" s="179"/>
      <c r="F37" s="160"/>
      <c r="G37" s="163"/>
      <c r="H37" s="163"/>
      <c r="I37" s="163"/>
      <c r="J37" s="163"/>
      <c r="K37" s="163"/>
      <c r="L37" s="160" t="s">
        <v>174</v>
      </c>
      <c r="M37" s="160"/>
      <c r="N37" s="160"/>
      <c r="O37" s="160"/>
      <c r="P37" s="106"/>
    </row>
    <row r="38" ht="13.5" customHeight="1">
      <c r="A38" s="173"/>
      <c r="B38" s="174"/>
      <c r="C38" s="221"/>
      <c r="D38" s="176" t="s">
        <v>295</v>
      </c>
      <c r="E38" s="179"/>
      <c r="F38" s="163"/>
      <c r="G38" s="163"/>
      <c r="H38" s="163"/>
      <c r="I38" s="163"/>
      <c r="J38" s="163"/>
      <c r="K38" s="163"/>
      <c r="L38" s="163"/>
      <c r="M38" s="160" t="s">
        <v>174</v>
      </c>
      <c r="N38" s="160"/>
      <c r="O38" s="160"/>
      <c r="P38" s="106"/>
    </row>
    <row r="39" ht="13.5" customHeight="1">
      <c r="A39" s="173"/>
      <c r="B39" s="174"/>
      <c r="C39" s="221"/>
      <c r="D39" s="176" t="s">
        <v>296</v>
      </c>
      <c r="E39" s="179"/>
      <c r="F39" s="163"/>
      <c r="G39" s="163"/>
      <c r="H39" s="163"/>
      <c r="I39" s="163"/>
      <c r="J39" s="163"/>
      <c r="K39" s="163"/>
      <c r="L39" s="163"/>
      <c r="M39" s="163"/>
      <c r="N39" s="160" t="s">
        <v>174</v>
      </c>
      <c r="O39" s="160"/>
      <c r="P39" s="106"/>
    </row>
    <row r="40" ht="13.5" customHeight="1">
      <c r="A40" s="173"/>
      <c r="B40" s="174"/>
      <c r="C40" s="221"/>
      <c r="D40" s="176" t="s">
        <v>269</v>
      </c>
      <c r="E40" s="179"/>
      <c r="F40" s="160"/>
      <c r="G40" s="163"/>
      <c r="H40" s="163"/>
      <c r="I40" s="163"/>
      <c r="J40" s="163"/>
      <c r="K40" s="163"/>
      <c r="L40" s="163"/>
      <c r="M40" s="163"/>
      <c r="N40" s="163"/>
      <c r="O40" s="160" t="s">
        <v>174</v>
      </c>
      <c r="P40" s="106"/>
    </row>
    <row r="41" ht="13.5" customHeight="1">
      <c r="A41" s="173"/>
      <c r="B41" s="174"/>
      <c r="C41" s="221"/>
      <c r="D41" s="176" t="s">
        <v>186</v>
      </c>
      <c r="E41" s="179"/>
      <c r="F41" s="160" t="s">
        <v>174</v>
      </c>
      <c r="G41" s="163"/>
      <c r="H41" s="163"/>
      <c r="I41" s="163"/>
      <c r="J41" s="163"/>
      <c r="K41" s="163"/>
      <c r="L41" s="163"/>
      <c r="M41" s="163"/>
      <c r="N41" s="163"/>
      <c r="O41" s="160"/>
      <c r="P41" s="106"/>
    </row>
    <row r="42" ht="13.5" customHeight="1">
      <c r="A42" s="173"/>
      <c r="B42" s="174" t="s">
        <v>209</v>
      </c>
      <c r="C42" s="221"/>
      <c r="D42" s="180"/>
      <c r="E42" s="179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06"/>
    </row>
    <row r="43" ht="13.5" customHeight="1">
      <c r="A43" s="173"/>
      <c r="B43" s="174"/>
      <c r="C43" s="221"/>
      <c r="D43" s="180"/>
      <c r="E43" s="179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06"/>
    </row>
    <row r="44" ht="13.5" customHeight="1">
      <c r="A44" s="167" t="s">
        <v>188</v>
      </c>
      <c r="B44" s="187" t="s">
        <v>189</v>
      </c>
      <c r="C44" s="188"/>
      <c r="D44" s="189"/>
      <c r="E44" s="190"/>
      <c r="F44" s="222" t="s">
        <v>190</v>
      </c>
      <c r="G44" s="223" t="s">
        <v>64</v>
      </c>
      <c r="H44" s="223" t="s">
        <v>64</v>
      </c>
      <c r="I44" s="223" t="s">
        <v>64</v>
      </c>
      <c r="J44" s="223" t="s">
        <v>64</v>
      </c>
      <c r="K44" s="223" t="s">
        <v>64</v>
      </c>
      <c r="L44" s="223" t="s">
        <v>64</v>
      </c>
      <c r="M44" s="223" t="s">
        <v>64</v>
      </c>
      <c r="N44" s="223" t="s">
        <v>64</v>
      </c>
      <c r="O44" s="223" t="s">
        <v>64</v>
      </c>
      <c r="P44" s="106"/>
    </row>
    <row r="45" ht="13.5" customHeight="1">
      <c r="A45" s="173"/>
      <c r="B45" s="192" t="s">
        <v>191</v>
      </c>
      <c r="C45" s="16"/>
      <c r="D45" s="17"/>
      <c r="E45" s="193"/>
      <c r="F45" s="224" t="s">
        <v>192</v>
      </c>
      <c r="G45" s="224" t="s">
        <v>192</v>
      </c>
      <c r="H45" s="224" t="s">
        <v>192</v>
      </c>
      <c r="I45" s="224" t="s">
        <v>192</v>
      </c>
      <c r="J45" s="224" t="s">
        <v>192</v>
      </c>
      <c r="K45" s="224" t="s">
        <v>192</v>
      </c>
      <c r="L45" s="224" t="s">
        <v>192</v>
      </c>
      <c r="M45" s="224" t="s">
        <v>192</v>
      </c>
      <c r="N45" s="224" t="s">
        <v>192</v>
      </c>
      <c r="O45" s="224" t="s">
        <v>192</v>
      </c>
      <c r="P45" s="106"/>
    </row>
    <row r="46" ht="13.5" customHeight="1">
      <c r="A46" s="173"/>
      <c r="B46" s="195" t="s">
        <v>193</v>
      </c>
      <c r="C46" s="16"/>
      <c r="D46" s="17"/>
      <c r="E46" s="196"/>
      <c r="F46" s="197">
        <v>44044.0</v>
      </c>
      <c r="G46" s="197">
        <v>44044.0</v>
      </c>
      <c r="H46" s="197">
        <v>44044.0</v>
      </c>
      <c r="I46" s="197">
        <v>44044.0</v>
      </c>
      <c r="J46" s="197">
        <v>44044.0</v>
      </c>
      <c r="K46" s="197">
        <v>44044.0</v>
      </c>
      <c r="L46" s="197">
        <v>44044.0</v>
      </c>
      <c r="M46" s="197">
        <v>44044.0</v>
      </c>
      <c r="N46" s="197">
        <v>44044.0</v>
      </c>
      <c r="O46" s="197">
        <v>44044.0</v>
      </c>
      <c r="P46" s="106"/>
    </row>
    <row r="47" ht="75.75" customHeight="1">
      <c r="A47" s="198"/>
      <c r="B47" s="199" t="s">
        <v>194</v>
      </c>
      <c r="C47" s="200"/>
      <c r="D47" s="201"/>
      <c r="E47" s="202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106"/>
    </row>
    <row r="48" ht="11.25" customHeight="1">
      <c r="A48" s="142"/>
      <c r="B48" s="106"/>
      <c r="C48" s="107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ht="13.5" customHeight="1">
      <c r="A993" s="106"/>
      <c r="B993" s="142"/>
      <c r="C993" s="106"/>
      <c r="D993" s="107"/>
      <c r="E993" s="106"/>
      <c r="F993" s="106"/>
      <c r="G993" s="106"/>
      <c r="H993" s="106"/>
      <c r="I993" s="106"/>
      <c r="J993" s="106"/>
      <c r="K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ht="13.5" customHeight="1">
      <c r="A994" s="106"/>
      <c r="B994" s="142"/>
      <c r="C994" s="106"/>
      <c r="D994" s="107"/>
      <c r="E994" s="106"/>
      <c r="F994" s="106"/>
      <c r="G994" s="106"/>
      <c r="H994" s="106"/>
      <c r="I994" s="106"/>
      <c r="J994" s="106"/>
      <c r="K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ht="13.5" customHeight="1">
      <c r="A995" s="106"/>
      <c r="B995" s="142"/>
      <c r="C995" s="106"/>
      <c r="D995" s="107"/>
      <c r="E995" s="106"/>
      <c r="F995" s="106"/>
      <c r="G995" s="106"/>
      <c r="H995" s="106"/>
      <c r="I995" s="106"/>
      <c r="J995" s="106"/>
      <c r="K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ht="13.5" customHeight="1">
      <c r="A996" s="106"/>
      <c r="B996" s="142"/>
      <c r="C996" s="106"/>
      <c r="D996" s="107"/>
      <c r="E996" s="106"/>
      <c r="F996" s="106"/>
      <c r="G996" s="106"/>
      <c r="H996" s="106"/>
      <c r="I996" s="106"/>
      <c r="J996" s="106"/>
      <c r="K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ht="13.5" customHeight="1">
      <c r="A997" s="106"/>
      <c r="B997" s="142"/>
      <c r="C997" s="106"/>
      <c r="D997" s="107"/>
      <c r="E997" s="106"/>
      <c r="F997" s="106"/>
      <c r="G997" s="106"/>
      <c r="H997" s="106"/>
      <c r="I997" s="106"/>
      <c r="J997" s="106"/>
      <c r="K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ht="13.5" customHeight="1">
      <c r="A998" s="106"/>
      <c r="B998" s="142"/>
      <c r="C998" s="106"/>
      <c r="D998" s="107"/>
      <c r="E998" s="106"/>
      <c r="F998" s="106"/>
      <c r="G998" s="106"/>
      <c r="H998" s="106"/>
      <c r="I998" s="106"/>
      <c r="J998" s="106"/>
      <c r="K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ht="13.5" customHeight="1">
      <c r="A999" s="106"/>
      <c r="B999" s="142"/>
      <c r="C999" s="106"/>
      <c r="D999" s="107"/>
      <c r="E999" s="106"/>
      <c r="F999" s="106"/>
      <c r="G999" s="106"/>
      <c r="H999" s="106"/>
      <c r="I999" s="106"/>
      <c r="J999" s="106"/>
      <c r="K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ht="13.5" customHeight="1">
      <c r="A1000" s="106"/>
      <c r="B1000" s="142"/>
      <c r="C1000" s="106"/>
      <c r="D1000" s="107"/>
      <c r="E1000" s="106"/>
      <c r="F1000" s="106"/>
      <c r="G1000" s="106"/>
      <c r="H1000" s="106"/>
      <c r="I1000" s="106"/>
      <c r="J1000" s="106"/>
      <c r="K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  <row r="1001" ht="13.5" customHeight="1">
      <c r="A1001" s="106"/>
      <c r="B1001" s="142"/>
      <c r="C1001" s="106"/>
      <c r="D1001" s="107"/>
      <c r="E1001" s="106"/>
      <c r="F1001" s="106"/>
      <c r="G1001" s="106"/>
      <c r="H1001" s="106"/>
      <c r="I1001" s="106"/>
      <c r="J1001" s="106"/>
      <c r="K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</row>
    <row r="1002" ht="13.5" customHeight="1">
      <c r="A1002" s="106"/>
      <c r="B1002" s="142"/>
      <c r="C1002" s="106"/>
      <c r="D1002" s="107"/>
      <c r="E1002" s="106"/>
      <c r="F1002" s="106"/>
      <c r="G1002" s="106"/>
      <c r="H1002" s="106"/>
      <c r="I1002" s="106"/>
      <c r="J1002" s="106"/>
      <c r="K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</row>
    <row r="1003" ht="13.5" customHeight="1">
      <c r="A1003" s="106"/>
      <c r="B1003" s="142"/>
      <c r="C1003" s="106"/>
      <c r="D1003" s="107"/>
      <c r="E1003" s="106"/>
      <c r="F1003" s="106"/>
      <c r="G1003" s="106"/>
      <c r="H1003" s="106"/>
      <c r="I1003" s="106"/>
      <c r="J1003" s="106"/>
      <c r="K1003" s="106"/>
      <c r="M1003" s="106"/>
      <c r="N1003" s="106"/>
      <c r="O1003" s="106"/>
      <c r="P1003" s="106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</row>
    <row r="1004" ht="13.5" customHeight="1">
      <c r="A1004" s="106"/>
      <c r="B1004" s="142"/>
      <c r="C1004" s="106"/>
      <c r="D1004" s="107"/>
      <c r="E1004" s="106"/>
      <c r="F1004" s="106"/>
      <c r="G1004" s="106"/>
      <c r="H1004" s="106"/>
      <c r="I1004" s="106"/>
      <c r="J1004" s="106"/>
      <c r="K1004" s="106"/>
      <c r="M1004" s="106"/>
      <c r="N1004" s="106"/>
      <c r="O1004" s="106"/>
      <c r="P1004" s="106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</row>
    <row r="1005" ht="13.5" customHeight="1">
      <c r="A1005" s="106"/>
      <c r="B1005" s="142"/>
      <c r="C1005" s="106"/>
      <c r="D1005" s="107"/>
      <c r="E1005" s="106"/>
      <c r="F1005" s="106"/>
      <c r="G1005" s="106"/>
      <c r="H1005" s="106"/>
      <c r="I1005" s="106"/>
      <c r="J1005" s="106"/>
      <c r="K1005" s="106"/>
      <c r="M1005" s="106"/>
      <c r="N1005" s="106"/>
      <c r="O1005" s="106"/>
      <c r="P1005" s="106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</row>
  </sheetData>
  <mergeCells count="27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44:D44"/>
    <mergeCell ref="B45:D45"/>
    <mergeCell ref="B46:D46"/>
    <mergeCell ref="B47:D47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O43">
      <formula1>"O"</formula1>
    </dataValidation>
    <dataValidation type="list" allowBlank="1" showInputMessage="1" showErrorMessage="1" prompt=" - " sqref="F44:O44">
      <formula1>"N,A,B"</formula1>
    </dataValidation>
    <dataValidation type="list" allowBlank="1" showInputMessage="1" showErrorMessage="1" prompt=" - " sqref="F45:O45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6.13"/>
    <col customWidth="1" min="7" max="7" width="8.75"/>
    <col customWidth="1" min="8" max="8" width="8.0"/>
    <col customWidth="1" min="9" max="9" width="7.75"/>
    <col customWidth="1" min="10" max="10" width="6.5"/>
    <col customWidth="1" min="11" max="11" width="5.75"/>
    <col customWidth="1" min="12" max="13" width="5.13"/>
    <col customWidth="1" min="14" max="14" width="6.63"/>
    <col customWidth="1" min="15" max="15" width="4.75"/>
    <col customWidth="1" min="16" max="16" width="5.88"/>
    <col customWidth="1" min="17" max="17" width="5.5"/>
    <col customWidth="1" min="18" max="18" width="5.25"/>
    <col customWidth="1" min="19" max="19" width="6.38"/>
    <col customWidth="1" min="20" max="20" width="2.88"/>
    <col customWidth="1" min="21" max="22" width="9.0"/>
    <col customWidth="1" min="23" max="25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</row>
    <row r="2" ht="15.0" customHeight="1">
      <c r="A2" s="108" t="s">
        <v>154</v>
      </c>
      <c r="B2" s="112"/>
      <c r="C2" s="110" t="str">
        <f>FunctionList!E30</f>
        <v>Function20</v>
      </c>
      <c r="D2" s="112"/>
      <c r="E2" s="206"/>
      <c r="F2" s="235" t="str">
        <f>FunctionList!D30</f>
        <v>editRankYear</v>
      </c>
      <c r="G2" s="111"/>
      <c r="H2" s="111"/>
      <c r="I2" s="111"/>
      <c r="J2" s="112"/>
      <c r="K2" s="110" t="str">
        <f>FunctionList!D30</f>
        <v>editRankYear</v>
      </c>
      <c r="L2" s="111"/>
      <c r="M2" s="111"/>
      <c r="N2" s="111"/>
      <c r="O2" s="111"/>
      <c r="P2" s="111"/>
      <c r="Q2" s="111"/>
      <c r="R2" s="111"/>
      <c r="S2" s="117"/>
      <c r="T2" s="106"/>
      <c r="U2" s="106"/>
      <c r="V2" s="106"/>
      <c r="W2" s="106"/>
      <c r="X2" s="106"/>
      <c r="Y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1"/>
      <c r="H3" s="121"/>
      <c r="I3" s="121"/>
      <c r="J3" s="122"/>
      <c r="K3" s="210" t="s">
        <v>156</v>
      </c>
      <c r="L3" s="121"/>
      <c r="M3" s="211"/>
      <c r="N3" s="212"/>
      <c r="O3" s="212"/>
      <c r="P3" s="212"/>
      <c r="Q3" s="212"/>
      <c r="R3" s="212"/>
      <c r="S3" s="213"/>
      <c r="T3" s="106"/>
      <c r="U3" s="106"/>
      <c r="V3" s="106"/>
      <c r="W3" s="106"/>
      <c r="X3" s="106"/>
      <c r="Y3" s="106"/>
    </row>
    <row r="4" ht="13.5" customHeight="1">
      <c r="A4" s="119" t="s">
        <v>158</v>
      </c>
      <c r="B4" s="17"/>
      <c r="C4" s="126">
        <v>69.0</v>
      </c>
      <c r="D4" s="61"/>
      <c r="E4" s="127"/>
      <c r="F4" s="128" t="s">
        <v>159</v>
      </c>
      <c r="G4" s="16"/>
      <c r="H4" s="16"/>
      <c r="I4" s="16"/>
      <c r="J4" s="17"/>
      <c r="K4" s="129">
        <f>IF(FunctionList!E6&lt;&gt;"N/A",SUM(C4*FunctionList!E6/1000,-N7),"N/A")</f>
        <v>-0.1</v>
      </c>
      <c r="L4" s="16"/>
      <c r="M4" s="16"/>
      <c r="N4" s="16"/>
      <c r="O4" s="16"/>
      <c r="P4" s="16"/>
      <c r="Q4" s="16"/>
      <c r="R4" s="16"/>
      <c r="S4" s="130"/>
      <c r="T4" s="106"/>
      <c r="U4" s="118"/>
      <c r="V4" s="106"/>
      <c r="W4" s="106"/>
      <c r="X4" s="106"/>
      <c r="Y4" s="106"/>
    </row>
    <row r="5" ht="13.5" customHeight="1">
      <c r="A5" s="119" t="s">
        <v>160</v>
      </c>
      <c r="B5" s="17"/>
      <c r="C5" s="131" t="s">
        <v>297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30"/>
      <c r="T5" s="106"/>
      <c r="U5" s="106"/>
      <c r="V5" s="106"/>
      <c r="W5" s="106"/>
      <c r="X5" s="106"/>
      <c r="Y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7"/>
      <c r="K6" s="134" t="s">
        <v>165</v>
      </c>
      <c r="L6" s="16"/>
      <c r="M6" s="61"/>
      <c r="N6" s="133" t="s">
        <v>166</v>
      </c>
      <c r="O6" s="16"/>
      <c r="P6" s="16"/>
      <c r="Q6" s="16"/>
      <c r="R6" s="16"/>
      <c r="S6" s="130"/>
      <c r="T6" s="106"/>
      <c r="U6" s="118"/>
      <c r="V6" s="106"/>
      <c r="W6" s="106"/>
      <c r="X6" s="106"/>
      <c r="Y6" s="106"/>
    </row>
    <row r="7" ht="13.5" customHeight="1">
      <c r="A7" s="135">
        <f>COUNTIF(F36:HP36,"P")</f>
        <v>7</v>
      </c>
      <c r="B7" s="136"/>
      <c r="C7" s="137">
        <f>COUNTIF(F36:HP36,"F")</f>
        <v>0</v>
      </c>
      <c r="D7" s="138"/>
      <c r="E7" s="136"/>
      <c r="F7" s="137">
        <f>SUM(N7,-A7,-C7)</f>
        <v>0</v>
      </c>
      <c r="G7" s="138"/>
      <c r="H7" s="138"/>
      <c r="I7" s="138"/>
      <c r="J7" s="136"/>
      <c r="K7" s="139">
        <f>COUNTIF(E35:HP35,"N")</f>
        <v>1</v>
      </c>
      <c r="L7" s="139">
        <f>COUNTIF(E35:HP35,"A")</f>
        <v>6</v>
      </c>
      <c r="M7" s="139">
        <f>COUNTIF(E35:HP35,"B")</f>
        <v>0</v>
      </c>
      <c r="N7" s="137">
        <f>COUNTA(E9:HS9)</f>
        <v>7</v>
      </c>
      <c r="O7" s="138"/>
      <c r="P7" s="138"/>
      <c r="Q7" s="138"/>
      <c r="R7" s="138"/>
      <c r="S7" s="140"/>
      <c r="T7" s="141"/>
      <c r="U7" s="106"/>
      <c r="V7" s="106"/>
      <c r="W7" s="106"/>
      <c r="X7" s="106"/>
      <c r="Y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26" t="s">
        <v>169</v>
      </c>
      <c r="I9" s="226" t="s">
        <v>170</v>
      </c>
      <c r="J9" s="226" t="s">
        <v>196</v>
      </c>
      <c r="K9" s="226" t="s">
        <v>211</v>
      </c>
      <c r="L9" s="226" t="s">
        <v>241</v>
      </c>
      <c r="M9" s="106"/>
      <c r="N9" s="106"/>
      <c r="O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63"/>
      <c r="M10" s="106"/>
      <c r="N10" s="106"/>
      <c r="O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60" t="s">
        <v>174</v>
      </c>
      <c r="M11" s="106"/>
      <c r="N11" s="106"/>
      <c r="O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60" t="s">
        <v>174</v>
      </c>
      <c r="M12" s="106"/>
      <c r="N12" s="106"/>
      <c r="O12" s="106"/>
    </row>
    <row r="13" ht="13.5" customHeight="1">
      <c r="A13" s="156"/>
      <c r="B13" s="161" t="s">
        <v>214</v>
      </c>
      <c r="C13" s="158"/>
      <c r="D13" s="159"/>
      <c r="E13" s="162"/>
      <c r="F13" s="163"/>
      <c r="G13" s="163"/>
      <c r="H13" s="163"/>
      <c r="I13" s="163"/>
      <c r="J13" s="160"/>
      <c r="K13" s="160"/>
      <c r="L13" s="160"/>
      <c r="M13" s="106"/>
      <c r="N13" s="106"/>
      <c r="O13" s="106"/>
    </row>
    <row r="14" ht="13.5" customHeight="1">
      <c r="A14" s="156"/>
      <c r="B14" s="157"/>
      <c r="C14" s="158"/>
      <c r="D14" s="164" t="s">
        <v>198</v>
      </c>
      <c r="E14" s="162"/>
      <c r="F14" s="160" t="s">
        <v>174</v>
      </c>
      <c r="G14" s="160" t="s">
        <v>174</v>
      </c>
      <c r="H14" s="160" t="s">
        <v>174</v>
      </c>
      <c r="I14" s="160"/>
      <c r="J14" s="160"/>
      <c r="K14" s="160"/>
      <c r="L14" s="160" t="s">
        <v>174</v>
      </c>
      <c r="M14" s="106"/>
      <c r="N14" s="106"/>
      <c r="O14" s="106"/>
    </row>
    <row r="15" ht="13.5" customHeight="1">
      <c r="A15" s="156"/>
      <c r="B15" s="157"/>
      <c r="C15" s="158"/>
      <c r="D15" s="164" t="s">
        <v>215</v>
      </c>
      <c r="E15" s="162"/>
      <c r="F15" s="163"/>
      <c r="G15" s="160"/>
      <c r="H15" s="160"/>
      <c r="I15" s="163"/>
      <c r="J15" s="160" t="s">
        <v>174</v>
      </c>
      <c r="K15" s="163"/>
      <c r="L15" s="163"/>
      <c r="M15" s="106"/>
      <c r="N15" s="106"/>
      <c r="O15" s="106"/>
    </row>
    <row r="16" ht="13.5" customHeight="1">
      <c r="A16" s="156"/>
      <c r="B16" s="157"/>
      <c r="C16" s="158"/>
      <c r="D16" s="164" t="s">
        <v>216</v>
      </c>
      <c r="E16" s="162"/>
      <c r="F16" s="163"/>
      <c r="G16" s="160"/>
      <c r="H16" s="160"/>
      <c r="I16" s="160"/>
      <c r="J16" s="160"/>
      <c r="K16" s="160" t="s">
        <v>174</v>
      </c>
      <c r="L16" s="160"/>
      <c r="M16" s="106"/>
      <c r="N16" s="106"/>
      <c r="O16" s="106"/>
    </row>
    <row r="17" ht="13.5" customHeight="1">
      <c r="A17" s="156"/>
      <c r="B17" s="161"/>
      <c r="C17" s="158"/>
      <c r="D17" s="164" t="s">
        <v>199</v>
      </c>
      <c r="E17" s="162"/>
      <c r="F17" s="163"/>
      <c r="G17" s="160"/>
      <c r="H17" s="163"/>
      <c r="I17" s="160" t="s">
        <v>174</v>
      </c>
      <c r="J17" s="163"/>
      <c r="K17" s="163"/>
      <c r="L17" s="163"/>
      <c r="M17" s="106"/>
      <c r="N17" s="106"/>
      <c r="O17" s="106"/>
    </row>
    <row r="18" ht="13.5" customHeight="1">
      <c r="A18" s="236"/>
      <c r="B18" s="237" t="s">
        <v>271</v>
      </c>
      <c r="C18" s="238"/>
      <c r="D18" s="241"/>
      <c r="E18" s="240"/>
      <c r="F18" s="172"/>
      <c r="G18" s="172"/>
      <c r="H18" s="172"/>
      <c r="I18" s="172"/>
      <c r="J18" s="172"/>
      <c r="K18" s="172"/>
      <c r="L18" s="172"/>
      <c r="M18" s="106"/>
      <c r="N18" s="106"/>
      <c r="O18" s="106"/>
    </row>
    <row r="19" ht="13.5" customHeight="1">
      <c r="A19" s="236"/>
      <c r="B19" s="237"/>
      <c r="C19" s="238"/>
      <c r="D19" s="239">
        <v>2.0</v>
      </c>
      <c r="E19" s="240"/>
      <c r="F19" s="234" t="s">
        <v>174</v>
      </c>
      <c r="G19" s="234"/>
      <c r="H19" s="234" t="s">
        <v>174</v>
      </c>
      <c r="I19" s="234" t="s">
        <v>174</v>
      </c>
      <c r="J19" s="234" t="s">
        <v>174</v>
      </c>
      <c r="K19" s="234" t="s">
        <v>174</v>
      </c>
      <c r="L19" s="172"/>
      <c r="M19" s="106"/>
      <c r="N19" s="106"/>
      <c r="O19" s="106"/>
    </row>
    <row r="20" ht="13.5" customHeight="1">
      <c r="A20" s="236"/>
      <c r="B20" s="237"/>
      <c r="C20" s="238"/>
      <c r="D20" s="239">
        <v>123.0</v>
      </c>
      <c r="E20" s="240"/>
      <c r="F20" s="172"/>
      <c r="G20" s="172"/>
      <c r="H20" s="172"/>
      <c r="I20" s="172"/>
      <c r="J20" s="234"/>
      <c r="K20" s="234"/>
      <c r="L20" s="234" t="s">
        <v>174</v>
      </c>
      <c r="M20" s="106"/>
      <c r="N20" s="106"/>
      <c r="O20" s="106"/>
    </row>
    <row r="21" ht="13.5" customHeight="1">
      <c r="A21" s="236"/>
      <c r="B21" s="237"/>
      <c r="C21" s="238"/>
      <c r="D21" s="239" t="s">
        <v>213</v>
      </c>
      <c r="E21" s="240"/>
      <c r="F21" s="172"/>
      <c r="G21" s="234" t="s">
        <v>174</v>
      </c>
      <c r="H21" s="172"/>
      <c r="I21" s="172"/>
      <c r="J21" s="234"/>
      <c r="K21" s="234"/>
      <c r="L21" s="234"/>
      <c r="M21" s="106"/>
      <c r="N21" s="106"/>
      <c r="O21" s="106"/>
    </row>
    <row r="22" ht="13.5" customHeight="1">
      <c r="A22" s="236"/>
      <c r="B22" s="237" t="s">
        <v>272</v>
      </c>
      <c r="C22" s="238"/>
      <c r="D22" s="241"/>
      <c r="E22" s="240"/>
      <c r="F22" s="172"/>
      <c r="G22" s="172"/>
      <c r="H22" s="172"/>
      <c r="I22" s="172"/>
      <c r="J22" s="172"/>
      <c r="K22" s="172"/>
      <c r="L22" s="172"/>
      <c r="M22" s="106"/>
      <c r="N22" s="106"/>
      <c r="O22" s="106"/>
    </row>
    <row r="23" ht="13.5" customHeight="1">
      <c r="A23" s="236"/>
      <c r="B23" s="237"/>
      <c r="C23" s="238"/>
      <c r="D23" s="239" t="s">
        <v>273</v>
      </c>
      <c r="E23" s="240"/>
      <c r="F23" s="234" t="s">
        <v>174</v>
      </c>
      <c r="G23" s="234" t="s">
        <v>174</v>
      </c>
      <c r="H23" s="234"/>
      <c r="I23" s="234" t="s">
        <v>174</v>
      </c>
      <c r="J23" s="234" t="s">
        <v>174</v>
      </c>
      <c r="K23" s="234" t="s">
        <v>174</v>
      </c>
      <c r="L23" s="234" t="s">
        <v>174</v>
      </c>
      <c r="M23" s="106"/>
      <c r="N23" s="106"/>
      <c r="O23" s="106"/>
    </row>
    <row r="24" ht="13.5" customHeight="1">
      <c r="A24" s="236"/>
      <c r="B24" s="237"/>
      <c r="C24" s="238"/>
      <c r="D24" s="239" t="s">
        <v>213</v>
      </c>
      <c r="E24" s="240"/>
      <c r="F24" s="172"/>
      <c r="G24" s="234"/>
      <c r="H24" s="234" t="s">
        <v>174</v>
      </c>
      <c r="I24" s="172"/>
      <c r="J24" s="172"/>
      <c r="K24" s="172"/>
      <c r="L24" s="234"/>
      <c r="M24" s="106"/>
      <c r="N24" s="106"/>
      <c r="O24" s="106"/>
    </row>
    <row r="25" ht="13.5" customHeight="1">
      <c r="A25" s="167" t="s">
        <v>181</v>
      </c>
      <c r="B25" s="168" t="s">
        <v>217</v>
      </c>
      <c r="C25" s="169"/>
      <c r="D25" s="170"/>
      <c r="E25" s="171"/>
      <c r="F25" s="172"/>
      <c r="G25" s="172"/>
      <c r="H25" s="172"/>
      <c r="I25" s="172"/>
      <c r="J25" s="172"/>
      <c r="K25" s="172"/>
      <c r="L25" s="172"/>
      <c r="M25" s="106"/>
      <c r="N25" s="106"/>
      <c r="O25" s="106"/>
    </row>
    <row r="26" ht="13.5" customHeight="1">
      <c r="A26" s="173"/>
      <c r="B26" s="174"/>
      <c r="C26" s="175"/>
      <c r="D26" s="176" t="s">
        <v>298</v>
      </c>
      <c r="E26" s="177"/>
      <c r="F26" s="160"/>
      <c r="G26" s="160" t="s">
        <v>174</v>
      </c>
      <c r="H26" s="163"/>
      <c r="I26" s="163"/>
      <c r="J26" s="163"/>
      <c r="K26" s="163"/>
      <c r="L26" s="163"/>
      <c r="M26" s="106"/>
      <c r="N26" s="106"/>
      <c r="O26" s="106"/>
    </row>
    <row r="27" ht="13.5" customHeight="1">
      <c r="A27" s="173"/>
      <c r="B27" s="174"/>
      <c r="C27" s="221"/>
      <c r="D27" s="176" t="s">
        <v>275</v>
      </c>
      <c r="E27" s="179"/>
      <c r="F27" s="163"/>
      <c r="G27" s="163"/>
      <c r="H27" s="160" t="s">
        <v>174</v>
      </c>
      <c r="I27" s="163"/>
      <c r="J27" s="163"/>
      <c r="K27" s="163"/>
      <c r="L27" s="163"/>
      <c r="M27" s="106"/>
      <c r="N27" s="106"/>
      <c r="O27" s="106"/>
    </row>
    <row r="28" ht="13.5" customHeight="1">
      <c r="A28" s="173"/>
      <c r="B28" s="174"/>
      <c r="C28" s="221"/>
      <c r="D28" s="176" t="s">
        <v>206</v>
      </c>
      <c r="E28" s="179"/>
      <c r="F28" s="163"/>
      <c r="G28" s="163"/>
      <c r="H28" s="163"/>
      <c r="I28" s="160" t="s">
        <v>174</v>
      </c>
      <c r="J28" s="160"/>
      <c r="K28" s="160"/>
      <c r="L28" s="160"/>
      <c r="M28" s="106"/>
      <c r="N28" s="106"/>
      <c r="O28" s="106"/>
    </row>
    <row r="29" ht="13.5" customHeight="1">
      <c r="A29" s="173"/>
      <c r="B29" s="174"/>
      <c r="C29" s="221"/>
      <c r="D29" s="176" t="s">
        <v>183</v>
      </c>
      <c r="E29" s="179"/>
      <c r="F29" s="163"/>
      <c r="G29" s="163"/>
      <c r="H29" s="163"/>
      <c r="I29" s="163"/>
      <c r="J29" s="160" t="s">
        <v>174</v>
      </c>
      <c r="K29" s="160"/>
      <c r="L29" s="160"/>
      <c r="M29" s="106"/>
      <c r="N29" s="106"/>
      <c r="O29" s="106"/>
    </row>
    <row r="30" ht="13.5" customHeight="1">
      <c r="A30" s="173"/>
      <c r="B30" s="174"/>
      <c r="C30" s="221"/>
      <c r="D30" s="176" t="s">
        <v>299</v>
      </c>
      <c r="E30" s="179"/>
      <c r="F30" s="160"/>
      <c r="G30" s="163"/>
      <c r="H30" s="163"/>
      <c r="I30" s="163"/>
      <c r="J30" s="163"/>
      <c r="K30" s="160" t="s">
        <v>174</v>
      </c>
      <c r="L30" s="160"/>
      <c r="M30" s="106"/>
      <c r="N30" s="106"/>
      <c r="O30" s="106"/>
    </row>
    <row r="31" ht="13.5" customHeight="1">
      <c r="A31" s="173"/>
      <c r="B31" s="174"/>
      <c r="C31" s="221"/>
      <c r="D31" s="176" t="s">
        <v>300</v>
      </c>
      <c r="E31" s="179"/>
      <c r="F31" s="163"/>
      <c r="G31" s="163"/>
      <c r="H31" s="163"/>
      <c r="I31" s="163"/>
      <c r="J31" s="163"/>
      <c r="K31" s="163"/>
      <c r="L31" s="160" t="s">
        <v>174</v>
      </c>
      <c r="M31" s="106"/>
      <c r="N31" s="106"/>
      <c r="O31" s="106"/>
    </row>
    <row r="32" ht="13.5" customHeight="1">
      <c r="A32" s="173"/>
      <c r="B32" s="174"/>
      <c r="C32" s="221"/>
      <c r="D32" s="176" t="s">
        <v>186</v>
      </c>
      <c r="E32" s="179"/>
      <c r="F32" s="160" t="s">
        <v>174</v>
      </c>
      <c r="G32" s="163"/>
      <c r="H32" s="163"/>
      <c r="I32" s="163"/>
      <c r="J32" s="163"/>
      <c r="K32" s="163"/>
      <c r="L32" s="163"/>
      <c r="M32" s="106"/>
      <c r="N32" s="106"/>
      <c r="O32" s="106"/>
    </row>
    <row r="33" ht="13.5" customHeight="1">
      <c r="A33" s="173"/>
      <c r="B33" s="174" t="s">
        <v>209</v>
      </c>
      <c r="C33" s="221"/>
      <c r="D33" s="180"/>
      <c r="E33" s="179"/>
      <c r="F33" s="163"/>
      <c r="G33" s="163"/>
      <c r="H33" s="163"/>
      <c r="I33" s="163"/>
      <c r="J33" s="163"/>
      <c r="K33" s="163"/>
      <c r="L33" s="163"/>
      <c r="M33" s="106"/>
      <c r="N33" s="106"/>
      <c r="O33" s="106"/>
    </row>
    <row r="34" ht="13.5" customHeight="1">
      <c r="A34" s="173"/>
      <c r="B34" s="174"/>
      <c r="C34" s="221"/>
      <c r="D34" s="180"/>
      <c r="E34" s="179"/>
      <c r="F34" s="163"/>
      <c r="G34" s="163"/>
      <c r="H34" s="163"/>
      <c r="I34" s="163"/>
      <c r="J34" s="163"/>
      <c r="K34" s="163"/>
      <c r="L34" s="163"/>
      <c r="M34" s="106"/>
      <c r="N34" s="106"/>
      <c r="O34" s="106"/>
    </row>
    <row r="35" ht="13.5" customHeight="1">
      <c r="A35" s="167" t="s">
        <v>188</v>
      </c>
      <c r="B35" s="187" t="s">
        <v>189</v>
      </c>
      <c r="C35" s="188"/>
      <c r="D35" s="189"/>
      <c r="E35" s="190"/>
      <c r="F35" s="222" t="s">
        <v>190</v>
      </c>
      <c r="G35" s="223" t="s">
        <v>64</v>
      </c>
      <c r="H35" s="223" t="s">
        <v>64</v>
      </c>
      <c r="I35" s="223" t="s">
        <v>64</v>
      </c>
      <c r="J35" s="223" t="s">
        <v>64</v>
      </c>
      <c r="K35" s="223" t="s">
        <v>64</v>
      </c>
      <c r="L35" s="223" t="s">
        <v>64</v>
      </c>
      <c r="M35" s="106"/>
      <c r="N35" s="106"/>
      <c r="O35" s="106"/>
    </row>
    <row r="36" ht="13.5" customHeight="1">
      <c r="A36" s="173"/>
      <c r="B36" s="192" t="s">
        <v>191</v>
      </c>
      <c r="C36" s="16"/>
      <c r="D36" s="17"/>
      <c r="E36" s="193"/>
      <c r="F36" s="224" t="s">
        <v>192</v>
      </c>
      <c r="G36" s="224" t="s">
        <v>192</v>
      </c>
      <c r="H36" s="224" t="s">
        <v>192</v>
      </c>
      <c r="I36" s="224" t="s">
        <v>192</v>
      </c>
      <c r="J36" s="224" t="s">
        <v>192</v>
      </c>
      <c r="K36" s="224" t="s">
        <v>192</v>
      </c>
      <c r="L36" s="224" t="s">
        <v>192</v>
      </c>
      <c r="M36" s="106"/>
      <c r="N36" s="106"/>
      <c r="O36" s="106"/>
    </row>
    <row r="37" ht="13.5" customHeight="1">
      <c r="A37" s="173"/>
      <c r="B37" s="195" t="s">
        <v>193</v>
      </c>
      <c r="C37" s="16"/>
      <c r="D37" s="17"/>
      <c r="E37" s="196"/>
      <c r="F37" s="197">
        <v>44045.0</v>
      </c>
      <c r="G37" s="197">
        <v>44045.0</v>
      </c>
      <c r="H37" s="197">
        <v>44045.0</v>
      </c>
      <c r="I37" s="197">
        <v>44045.0</v>
      </c>
      <c r="J37" s="197">
        <v>44045.0</v>
      </c>
      <c r="K37" s="197">
        <v>44045.0</v>
      </c>
      <c r="L37" s="197">
        <v>44045.0</v>
      </c>
      <c r="M37" s="106"/>
      <c r="N37" s="106"/>
      <c r="O37" s="106"/>
    </row>
    <row r="38" ht="75.75" customHeight="1">
      <c r="A38" s="198"/>
      <c r="B38" s="199" t="s">
        <v>194</v>
      </c>
      <c r="C38" s="200"/>
      <c r="D38" s="201"/>
      <c r="E38" s="202"/>
      <c r="F38" s="203"/>
      <c r="G38" s="203"/>
      <c r="H38" s="203"/>
      <c r="I38" s="203"/>
      <c r="J38" s="203"/>
      <c r="K38" s="203"/>
      <c r="L38" s="203"/>
      <c r="M38" s="106"/>
      <c r="N38" s="106"/>
      <c r="O38" s="106"/>
    </row>
    <row r="39" ht="11.25" customHeight="1">
      <c r="A39" s="142"/>
      <c r="B39" s="106"/>
      <c r="C39" s="107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</row>
    <row r="40" ht="13.5" customHeight="1">
      <c r="A40" s="106"/>
      <c r="B40" s="142"/>
      <c r="C40" s="106"/>
      <c r="D40" s="107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</row>
    <row r="41" ht="13.5" customHeight="1">
      <c r="A41" s="106"/>
      <c r="B41" s="142"/>
      <c r="C41" s="106"/>
      <c r="D41" s="107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</row>
    <row r="42" ht="13.5" customHeight="1">
      <c r="A42" s="106"/>
      <c r="B42" s="142"/>
      <c r="C42" s="106"/>
      <c r="D42" s="107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</row>
    <row r="43" ht="13.5" customHeight="1">
      <c r="A43" s="106"/>
      <c r="B43" s="142"/>
      <c r="C43" s="106"/>
      <c r="D43" s="107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</row>
    <row r="44" ht="13.5" customHeight="1">
      <c r="A44" s="106"/>
      <c r="B44" s="142"/>
      <c r="C44" s="106"/>
      <c r="D44" s="107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</row>
    <row r="45" ht="13.5" customHeight="1">
      <c r="A45" s="106"/>
      <c r="B45" s="142"/>
      <c r="C45" s="106"/>
      <c r="D45" s="107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L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L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L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L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L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L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L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L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L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L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L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L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L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L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L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L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L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L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L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L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L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L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</row>
    <row r="993" ht="13.5" customHeight="1">
      <c r="A993" s="106"/>
      <c r="B993" s="142"/>
      <c r="C993" s="106"/>
      <c r="D993" s="107"/>
      <c r="E993" s="106"/>
      <c r="F993" s="106"/>
      <c r="G993" s="106"/>
      <c r="H993" s="106"/>
      <c r="I993" s="106"/>
      <c r="J993" s="106"/>
      <c r="L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</row>
    <row r="994" ht="13.5" customHeight="1">
      <c r="A994" s="106"/>
      <c r="B994" s="142"/>
      <c r="C994" s="106"/>
      <c r="D994" s="107"/>
      <c r="E994" s="106"/>
      <c r="F994" s="106"/>
      <c r="G994" s="106"/>
      <c r="H994" s="106"/>
      <c r="I994" s="106"/>
      <c r="J994" s="106"/>
      <c r="L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</row>
    <row r="995" ht="13.5" customHeight="1">
      <c r="A995" s="106"/>
      <c r="B995" s="142"/>
      <c r="C995" s="106"/>
      <c r="D995" s="107"/>
      <c r="E995" s="106"/>
      <c r="F995" s="106"/>
      <c r="G995" s="106"/>
      <c r="H995" s="106"/>
      <c r="I995" s="106"/>
      <c r="J995" s="106"/>
      <c r="L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</row>
    <row r="996" ht="13.5" customHeight="1">
      <c r="A996" s="106"/>
      <c r="B996" s="142"/>
      <c r="C996" s="106"/>
      <c r="D996" s="107"/>
      <c r="E996" s="106"/>
      <c r="F996" s="106"/>
      <c r="G996" s="106"/>
      <c r="H996" s="106"/>
      <c r="I996" s="106"/>
      <c r="J996" s="106"/>
      <c r="L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</row>
  </sheetData>
  <mergeCells count="27">
    <mergeCell ref="A2:B2"/>
    <mergeCell ref="C2:D2"/>
    <mergeCell ref="F2:J2"/>
    <mergeCell ref="K2:S2"/>
    <mergeCell ref="C3:E3"/>
    <mergeCell ref="F3:J3"/>
    <mergeCell ref="K3:M3"/>
    <mergeCell ref="A3:B3"/>
    <mergeCell ref="A4:B4"/>
    <mergeCell ref="C4:D4"/>
    <mergeCell ref="F4:J4"/>
    <mergeCell ref="K4:S4"/>
    <mergeCell ref="A5:B5"/>
    <mergeCell ref="C5:S5"/>
    <mergeCell ref="N6:S6"/>
    <mergeCell ref="N7:S7"/>
    <mergeCell ref="B35:D35"/>
    <mergeCell ref="B36:D36"/>
    <mergeCell ref="B37:D37"/>
    <mergeCell ref="B38:D38"/>
    <mergeCell ref="A6:B6"/>
    <mergeCell ref="C6:E6"/>
    <mergeCell ref="F6:J6"/>
    <mergeCell ref="K6:M6"/>
    <mergeCell ref="A7:B7"/>
    <mergeCell ref="C7:E7"/>
    <mergeCell ref="F7:J7"/>
  </mergeCells>
  <dataValidations>
    <dataValidation type="list" allowBlank="1" showInputMessage="1" showErrorMessage="1" prompt=" - " sqref="F10:L34">
      <formula1>"O"</formula1>
    </dataValidation>
    <dataValidation type="list" allowBlank="1" showInputMessage="1" showErrorMessage="1" prompt=" - " sqref="F35:L35">
      <formula1>"N,A,B"</formula1>
    </dataValidation>
    <dataValidation type="list" allowBlank="1" showInputMessage="1" showErrorMessage="1" prompt=" - " sqref="F36:L36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18.13"/>
    <col customWidth="1" min="7" max="7" width="16.0"/>
    <col customWidth="1" min="8" max="8" width="14.25"/>
    <col customWidth="1" min="9" max="9" width="6.5"/>
    <col customWidth="1" min="10" max="10" width="5.75"/>
    <col customWidth="1" min="11" max="12" width="5.13"/>
    <col customWidth="1" min="13" max="13" width="6.63"/>
    <col customWidth="1" min="14" max="14" width="4.75"/>
    <col customWidth="1" min="15" max="15" width="5.88"/>
    <col customWidth="1" min="16" max="16" width="5.5"/>
    <col customWidth="1" min="17" max="17" width="5.25"/>
    <col customWidth="1" min="18" max="18" width="6.38"/>
    <col customWidth="1" min="19" max="19" width="2.88"/>
    <col customWidth="1" min="20" max="21" width="9.0"/>
    <col customWidth="1" min="22" max="24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</row>
    <row r="2" ht="15.0" customHeight="1">
      <c r="A2" s="108" t="s">
        <v>154</v>
      </c>
      <c r="B2" s="112"/>
      <c r="C2" s="110" t="str">
        <f>FunctionList!E13</f>
        <v>Function3</v>
      </c>
      <c r="D2" s="112"/>
      <c r="E2" s="206"/>
      <c r="F2" s="227" t="str">
        <f>FunctionList!D13</f>
        <v>viewTask</v>
      </c>
      <c r="G2" s="111"/>
      <c r="H2" s="111"/>
      <c r="I2" s="112"/>
      <c r="J2" s="110" t="str">
        <f>FunctionList!D13</f>
        <v>viewTask</v>
      </c>
      <c r="K2" s="111"/>
      <c r="L2" s="111"/>
      <c r="M2" s="111"/>
      <c r="N2" s="111"/>
      <c r="O2" s="111"/>
      <c r="P2" s="111"/>
      <c r="Q2" s="111"/>
      <c r="R2" s="117"/>
      <c r="S2" s="106"/>
      <c r="T2" s="106"/>
      <c r="U2" s="106"/>
      <c r="V2" s="106"/>
      <c r="W2" s="106"/>
      <c r="X2" s="106"/>
    </row>
    <row r="3" ht="13.5" customHeight="1">
      <c r="A3" s="208" t="s">
        <v>155</v>
      </c>
      <c r="B3" s="122"/>
      <c r="C3" s="120" t="s">
        <v>49</v>
      </c>
      <c r="D3" s="121"/>
      <c r="E3" s="122"/>
      <c r="F3" s="209" t="s">
        <v>157</v>
      </c>
      <c r="G3" s="121"/>
      <c r="H3" s="121"/>
      <c r="I3" s="122"/>
      <c r="J3" s="210" t="s">
        <v>156</v>
      </c>
      <c r="K3" s="121"/>
      <c r="L3" s="211"/>
      <c r="M3" s="212"/>
      <c r="N3" s="212"/>
      <c r="O3" s="212"/>
      <c r="P3" s="212"/>
      <c r="Q3" s="212"/>
      <c r="R3" s="213"/>
      <c r="S3" s="106"/>
      <c r="T3" s="106"/>
      <c r="U3" s="106"/>
      <c r="V3" s="106"/>
      <c r="W3" s="106"/>
      <c r="X3" s="106"/>
    </row>
    <row r="4" ht="13.5" customHeight="1">
      <c r="A4" s="119" t="s">
        <v>158</v>
      </c>
      <c r="B4" s="17"/>
      <c r="C4" s="126">
        <v>46.0</v>
      </c>
      <c r="D4" s="61"/>
      <c r="E4" s="127"/>
      <c r="F4" s="128" t="s">
        <v>159</v>
      </c>
      <c r="G4" s="16"/>
      <c r="H4" s="16"/>
      <c r="I4" s="17"/>
      <c r="J4" s="129">
        <f>IF(FunctionList!E6&lt;&gt;"N/A",SUM(C4*FunctionList!E6/1000,-M7),"N/A")</f>
        <v>1.6</v>
      </c>
      <c r="K4" s="16"/>
      <c r="L4" s="16"/>
      <c r="M4" s="16"/>
      <c r="N4" s="16"/>
      <c r="O4" s="16"/>
      <c r="P4" s="16"/>
      <c r="Q4" s="16"/>
      <c r="R4" s="130"/>
      <c r="S4" s="106"/>
      <c r="T4" s="118"/>
      <c r="U4" s="106"/>
      <c r="V4" s="106"/>
      <c r="W4" s="106"/>
      <c r="X4" s="106"/>
    </row>
    <row r="5" ht="13.5" customHeight="1">
      <c r="A5" s="119" t="s">
        <v>160</v>
      </c>
      <c r="B5" s="17"/>
      <c r="C5" s="131" t="s">
        <v>301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30"/>
      <c r="S5" s="106"/>
      <c r="T5" s="106"/>
      <c r="U5" s="106"/>
      <c r="V5" s="106"/>
      <c r="W5" s="106"/>
      <c r="X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7"/>
      <c r="J6" s="134" t="s">
        <v>165</v>
      </c>
      <c r="K6" s="16"/>
      <c r="L6" s="61"/>
      <c r="M6" s="133" t="s">
        <v>166</v>
      </c>
      <c r="N6" s="16"/>
      <c r="O6" s="16"/>
      <c r="P6" s="16"/>
      <c r="Q6" s="16"/>
      <c r="R6" s="130"/>
      <c r="S6" s="106"/>
      <c r="T6" s="118"/>
      <c r="U6" s="106"/>
      <c r="V6" s="106"/>
      <c r="W6" s="106"/>
      <c r="X6" s="106"/>
    </row>
    <row r="7" ht="13.5" customHeight="1">
      <c r="A7" s="135">
        <f>COUNTIF(F27:HO27,"P")</f>
        <v>3</v>
      </c>
      <c r="B7" s="136"/>
      <c r="C7" s="137">
        <f>COUNTIF(F27:HO27,"F")</f>
        <v>0</v>
      </c>
      <c r="D7" s="138"/>
      <c r="E7" s="136"/>
      <c r="F7" s="137">
        <f>SUM(M7,-A7,-C7)</f>
        <v>0</v>
      </c>
      <c r="G7" s="138"/>
      <c r="H7" s="138"/>
      <c r="I7" s="136"/>
      <c r="J7" s="139">
        <f>COUNTIF(E26:HO26,"N")</f>
        <v>3</v>
      </c>
      <c r="K7" s="139">
        <f>COUNTIF(E26:HO26,"A")</f>
        <v>0</v>
      </c>
      <c r="L7" s="139">
        <f>COUNTIF(E26:HO26,"B")</f>
        <v>0</v>
      </c>
      <c r="M7" s="137">
        <f>COUNTA(E9:HR9)</f>
        <v>3</v>
      </c>
      <c r="N7" s="138"/>
      <c r="O7" s="138"/>
      <c r="P7" s="138"/>
      <c r="Q7" s="138"/>
      <c r="R7" s="140"/>
      <c r="S7" s="141"/>
      <c r="T7" s="106"/>
      <c r="U7" s="106"/>
      <c r="V7" s="106"/>
      <c r="W7" s="106"/>
      <c r="X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148"/>
      <c r="J9" s="118"/>
      <c r="K9" s="106"/>
      <c r="L9" s="106"/>
      <c r="M9" s="106"/>
      <c r="N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06"/>
      <c r="J10" s="106"/>
      <c r="K10" s="106"/>
      <c r="L10" s="106"/>
      <c r="M10" s="106"/>
      <c r="N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06"/>
      <c r="J11" s="118"/>
      <c r="K11" s="106"/>
      <c r="L11" s="106"/>
      <c r="M11" s="106"/>
      <c r="N11" s="106"/>
    </row>
    <row r="12" ht="13.5" customHeight="1">
      <c r="A12" s="156"/>
      <c r="B12" s="161" t="s">
        <v>223</v>
      </c>
      <c r="C12" s="158"/>
      <c r="D12" s="159"/>
      <c r="E12" s="162"/>
      <c r="F12" s="163"/>
      <c r="G12" s="163"/>
      <c r="H12" s="163"/>
      <c r="I12" s="106"/>
      <c r="J12" s="106"/>
      <c r="K12" s="106"/>
      <c r="L12" s="106"/>
      <c r="M12" s="106"/>
      <c r="N12" s="106"/>
    </row>
    <row r="13" ht="13.5" customHeight="1">
      <c r="A13" s="156"/>
      <c r="B13" s="157"/>
      <c r="C13" s="158"/>
      <c r="D13" s="164" t="s">
        <v>302</v>
      </c>
      <c r="E13" s="162"/>
      <c r="F13" s="160" t="s">
        <v>174</v>
      </c>
      <c r="G13" s="160" t="s">
        <v>174</v>
      </c>
      <c r="H13" s="160"/>
      <c r="I13" s="106"/>
      <c r="J13" s="106"/>
      <c r="K13" s="106"/>
      <c r="L13" s="106"/>
      <c r="M13" s="106"/>
      <c r="N13" s="106"/>
    </row>
    <row r="14" ht="13.5" customHeight="1">
      <c r="A14" s="156"/>
      <c r="B14" s="157"/>
      <c r="C14" s="158"/>
      <c r="D14" s="164" t="s">
        <v>213</v>
      </c>
      <c r="E14" s="162"/>
      <c r="F14" s="163"/>
      <c r="G14" s="160"/>
      <c r="H14" s="160" t="s">
        <v>174</v>
      </c>
      <c r="I14" s="106"/>
      <c r="J14" s="106"/>
      <c r="K14" s="106"/>
      <c r="L14" s="106"/>
      <c r="M14" s="106"/>
      <c r="N14" s="106"/>
    </row>
    <row r="15" ht="13.5" customHeight="1">
      <c r="A15" s="236"/>
      <c r="B15" s="237" t="s">
        <v>303</v>
      </c>
      <c r="C15" s="238"/>
      <c r="D15" s="241"/>
      <c r="E15" s="240"/>
      <c r="F15" s="172"/>
      <c r="G15" s="172"/>
      <c r="H15" s="172"/>
      <c r="I15" s="106"/>
      <c r="J15" s="106"/>
      <c r="K15" s="106"/>
      <c r="L15" s="106"/>
      <c r="M15" s="106"/>
      <c r="N15" s="106"/>
    </row>
    <row r="16" ht="13.5" customHeight="1">
      <c r="A16" s="236"/>
      <c r="B16" s="237"/>
      <c r="C16" s="238"/>
      <c r="D16" s="239" t="s">
        <v>213</v>
      </c>
      <c r="E16" s="240"/>
      <c r="F16" s="234" t="s">
        <v>174</v>
      </c>
      <c r="G16" s="172"/>
      <c r="H16" s="172"/>
      <c r="I16" s="106"/>
      <c r="J16" s="106"/>
      <c r="K16" s="106"/>
      <c r="L16" s="106"/>
      <c r="M16" s="106"/>
      <c r="N16" s="106"/>
    </row>
    <row r="17" ht="13.5" customHeight="1">
      <c r="A17" s="236"/>
      <c r="B17" s="237"/>
      <c r="C17" s="238"/>
      <c r="D17" s="239" t="s">
        <v>304</v>
      </c>
      <c r="E17" s="240"/>
      <c r="F17" s="234"/>
      <c r="G17" s="234" t="s">
        <v>174</v>
      </c>
      <c r="H17" s="234" t="s">
        <v>174</v>
      </c>
      <c r="I17" s="106"/>
      <c r="J17" s="106"/>
      <c r="K17" s="106"/>
      <c r="L17" s="106"/>
      <c r="M17" s="106"/>
      <c r="N17" s="106"/>
    </row>
    <row r="18" ht="13.5" customHeight="1">
      <c r="A18" s="236"/>
      <c r="B18" s="237" t="s">
        <v>305</v>
      </c>
      <c r="C18" s="238"/>
      <c r="D18" s="241"/>
      <c r="E18" s="240"/>
      <c r="F18" s="172"/>
      <c r="G18" s="172"/>
      <c r="H18" s="172"/>
      <c r="I18" s="106"/>
      <c r="J18" s="106"/>
      <c r="K18" s="106"/>
      <c r="L18" s="106"/>
      <c r="M18" s="106"/>
      <c r="N18" s="106"/>
    </row>
    <row r="19" ht="13.5" customHeight="1">
      <c r="A19" s="236"/>
      <c r="B19" s="246"/>
      <c r="C19" s="238"/>
      <c r="D19" s="239">
        <v>1.0</v>
      </c>
      <c r="E19" s="240"/>
      <c r="F19" s="234" t="s">
        <v>174</v>
      </c>
      <c r="G19" s="234" t="s">
        <v>174</v>
      </c>
      <c r="H19" s="172"/>
      <c r="I19" s="106"/>
      <c r="J19" s="106"/>
      <c r="K19" s="106"/>
      <c r="L19" s="106"/>
      <c r="M19" s="106"/>
      <c r="N19" s="106"/>
    </row>
    <row r="20" ht="13.5" customHeight="1">
      <c r="A20" s="236"/>
      <c r="B20" s="246"/>
      <c r="C20" s="238"/>
      <c r="D20" s="239" t="s">
        <v>213</v>
      </c>
      <c r="E20" s="240"/>
      <c r="F20" s="172"/>
      <c r="G20" s="172"/>
      <c r="H20" s="234" t="s">
        <v>174</v>
      </c>
      <c r="I20" s="106"/>
      <c r="J20" s="106"/>
      <c r="K20" s="106"/>
      <c r="L20" s="106"/>
      <c r="M20" s="106"/>
      <c r="N20" s="106"/>
    </row>
    <row r="21" ht="13.5" customHeight="1">
      <c r="A21" s="167" t="s">
        <v>181</v>
      </c>
      <c r="B21" s="168" t="s">
        <v>182</v>
      </c>
      <c r="C21" s="169"/>
      <c r="D21" s="170"/>
      <c r="E21" s="171"/>
      <c r="F21" s="172"/>
      <c r="G21" s="172"/>
      <c r="H21" s="172"/>
      <c r="I21" s="106"/>
      <c r="J21" s="106"/>
      <c r="K21" s="106"/>
      <c r="L21" s="106"/>
      <c r="M21" s="106"/>
      <c r="N21" s="106"/>
    </row>
    <row r="22" ht="13.5" customHeight="1">
      <c r="A22" s="173"/>
      <c r="B22" s="174"/>
      <c r="C22" s="175"/>
      <c r="D22" s="176" t="s">
        <v>186</v>
      </c>
      <c r="E22" s="177"/>
      <c r="F22" s="160" t="s">
        <v>174</v>
      </c>
      <c r="G22" s="160" t="s">
        <v>174</v>
      </c>
      <c r="H22" s="160" t="s">
        <v>174</v>
      </c>
      <c r="I22" s="106"/>
      <c r="J22" s="106"/>
      <c r="K22" s="106"/>
      <c r="L22" s="106"/>
      <c r="M22" s="106"/>
      <c r="N22" s="106"/>
    </row>
    <row r="23" ht="13.5" customHeight="1">
      <c r="A23" s="173"/>
      <c r="B23" s="174"/>
      <c r="C23" s="221"/>
      <c r="D23" s="176"/>
      <c r="E23" s="179"/>
      <c r="F23" s="163"/>
      <c r="G23" s="160"/>
      <c r="H23" s="160"/>
      <c r="I23" s="106"/>
      <c r="J23" s="106"/>
      <c r="K23" s="106"/>
      <c r="L23" s="106"/>
      <c r="M23" s="106"/>
      <c r="N23" s="106"/>
    </row>
    <row r="24" ht="13.5" customHeight="1">
      <c r="A24" s="173"/>
      <c r="B24" s="174" t="s">
        <v>209</v>
      </c>
      <c r="C24" s="221"/>
      <c r="D24" s="180"/>
      <c r="E24" s="179"/>
      <c r="F24" s="163"/>
      <c r="G24" s="163"/>
      <c r="H24" s="163"/>
      <c r="I24" s="106"/>
      <c r="J24" s="106"/>
      <c r="K24" s="106"/>
      <c r="L24" s="106"/>
      <c r="M24" s="106"/>
      <c r="N24" s="106"/>
    </row>
    <row r="25" ht="13.5" customHeight="1">
      <c r="A25" s="173"/>
      <c r="B25" s="174"/>
      <c r="C25" s="221"/>
      <c r="D25" s="180"/>
      <c r="E25" s="179"/>
      <c r="F25" s="163"/>
      <c r="G25" s="163"/>
      <c r="H25" s="163"/>
      <c r="I25" s="106"/>
      <c r="J25" s="106"/>
      <c r="K25" s="106"/>
      <c r="L25" s="106"/>
      <c r="M25" s="106"/>
      <c r="N25" s="106"/>
    </row>
    <row r="26" ht="13.5" customHeight="1">
      <c r="A26" s="167" t="s">
        <v>188</v>
      </c>
      <c r="B26" s="187" t="s">
        <v>189</v>
      </c>
      <c r="C26" s="188"/>
      <c r="D26" s="189"/>
      <c r="E26" s="190"/>
      <c r="F26" s="222" t="s">
        <v>190</v>
      </c>
      <c r="G26" s="223" t="s">
        <v>190</v>
      </c>
      <c r="H26" s="223" t="s">
        <v>190</v>
      </c>
      <c r="I26" s="106"/>
      <c r="J26" s="106"/>
      <c r="K26" s="106"/>
      <c r="L26" s="106"/>
      <c r="M26" s="106"/>
      <c r="N26" s="106"/>
    </row>
    <row r="27" ht="13.5" customHeight="1">
      <c r="A27" s="173"/>
      <c r="B27" s="192" t="s">
        <v>191</v>
      </c>
      <c r="C27" s="16"/>
      <c r="D27" s="17"/>
      <c r="E27" s="193"/>
      <c r="F27" s="224" t="s">
        <v>192</v>
      </c>
      <c r="G27" s="224" t="s">
        <v>192</v>
      </c>
      <c r="H27" s="224" t="s">
        <v>192</v>
      </c>
      <c r="I27" s="106"/>
      <c r="J27" s="106"/>
      <c r="K27" s="106"/>
      <c r="L27" s="106"/>
      <c r="M27" s="106"/>
      <c r="N27" s="106"/>
    </row>
    <row r="28" ht="13.5" customHeight="1">
      <c r="A28" s="173"/>
      <c r="B28" s="195" t="s">
        <v>193</v>
      </c>
      <c r="C28" s="16"/>
      <c r="D28" s="17"/>
      <c r="E28" s="196"/>
      <c r="F28" s="197">
        <v>44045.0</v>
      </c>
      <c r="G28" s="197">
        <v>44045.0</v>
      </c>
      <c r="H28" s="197">
        <v>44045.0</v>
      </c>
      <c r="I28" s="106"/>
      <c r="J28" s="106"/>
      <c r="K28" s="106"/>
      <c r="L28" s="106"/>
      <c r="M28" s="106"/>
      <c r="N28" s="106"/>
    </row>
    <row r="29" ht="75.75" customHeight="1">
      <c r="A29" s="198"/>
      <c r="B29" s="199" t="s">
        <v>194</v>
      </c>
      <c r="C29" s="200"/>
      <c r="D29" s="201"/>
      <c r="E29" s="202"/>
      <c r="F29" s="203"/>
      <c r="G29" s="203"/>
      <c r="H29" s="203"/>
      <c r="I29" s="106"/>
      <c r="J29" s="106"/>
      <c r="K29" s="106"/>
      <c r="L29" s="106"/>
      <c r="M29" s="106"/>
      <c r="N29" s="106"/>
    </row>
    <row r="30" ht="11.25" customHeight="1">
      <c r="A30" s="142"/>
      <c r="B30" s="106"/>
      <c r="C30" s="107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</row>
    <row r="31" ht="13.5" customHeight="1">
      <c r="A31" s="106"/>
      <c r="B31" s="142"/>
      <c r="C31" s="106"/>
      <c r="D31" s="107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</row>
    <row r="32" ht="13.5" customHeight="1">
      <c r="A32" s="106"/>
      <c r="B32" s="142"/>
      <c r="C32" s="106"/>
      <c r="D32" s="107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</row>
    <row r="33" ht="13.5" customHeight="1">
      <c r="A33" s="106"/>
      <c r="B33" s="142"/>
      <c r="C33" s="106"/>
      <c r="D33" s="107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</row>
    <row r="34" ht="13.5" customHeight="1">
      <c r="A34" s="106"/>
      <c r="B34" s="142"/>
      <c r="C34" s="106"/>
      <c r="D34" s="107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</row>
    <row r="35" ht="13.5" customHeight="1">
      <c r="A35" s="106"/>
      <c r="B35" s="142"/>
      <c r="C35" s="106"/>
      <c r="D35" s="107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</row>
    <row r="36" ht="13.5" customHeight="1">
      <c r="A36" s="106"/>
      <c r="B36" s="142"/>
      <c r="C36" s="106"/>
      <c r="D36" s="107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</row>
    <row r="37" ht="13.5" customHeight="1">
      <c r="A37" s="106"/>
      <c r="B37" s="142"/>
      <c r="C37" s="106"/>
      <c r="D37" s="107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</row>
    <row r="38" ht="13.5" customHeight="1">
      <c r="A38" s="106"/>
      <c r="B38" s="142"/>
      <c r="C38" s="106"/>
      <c r="D38" s="107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</row>
    <row r="39" ht="13.5" customHeight="1">
      <c r="A39" s="106"/>
      <c r="B39" s="142"/>
      <c r="C39" s="106"/>
      <c r="D39" s="107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</row>
    <row r="40" ht="13.5" customHeight="1">
      <c r="A40" s="106"/>
      <c r="B40" s="142"/>
      <c r="C40" s="106"/>
      <c r="D40" s="107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</row>
    <row r="41" ht="13.5" customHeight="1">
      <c r="A41" s="106"/>
      <c r="B41" s="142"/>
      <c r="C41" s="106"/>
      <c r="D41" s="107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</row>
    <row r="42" ht="13.5" customHeight="1">
      <c r="A42" s="106"/>
      <c r="B42" s="142"/>
      <c r="C42" s="106"/>
      <c r="D42" s="107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</row>
    <row r="43" ht="13.5" customHeight="1">
      <c r="A43" s="106"/>
      <c r="B43" s="142"/>
      <c r="C43" s="106"/>
      <c r="D43" s="107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</row>
    <row r="44" ht="13.5" customHeight="1">
      <c r="A44" s="106"/>
      <c r="B44" s="142"/>
      <c r="C44" s="106"/>
      <c r="D44" s="107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</row>
    <row r="45" ht="13.5" customHeight="1">
      <c r="A45" s="106"/>
      <c r="B45" s="142"/>
      <c r="C45" s="106"/>
      <c r="D45" s="107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</row>
  </sheetData>
  <mergeCells count="27">
    <mergeCell ref="J4:R4"/>
    <mergeCell ref="C5:R5"/>
    <mergeCell ref="A2:B2"/>
    <mergeCell ref="C2:D2"/>
    <mergeCell ref="F2:I2"/>
    <mergeCell ref="J2:R2"/>
    <mergeCell ref="C3:E3"/>
    <mergeCell ref="F3:I3"/>
    <mergeCell ref="J3:L3"/>
    <mergeCell ref="F6:I6"/>
    <mergeCell ref="J6:L6"/>
    <mergeCell ref="M6:R6"/>
    <mergeCell ref="A7:B7"/>
    <mergeCell ref="C7:E7"/>
    <mergeCell ref="F7:I7"/>
    <mergeCell ref="M7:R7"/>
    <mergeCell ref="B26:D26"/>
    <mergeCell ref="B27:D27"/>
    <mergeCell ref="B28:D28"/>
    <mergeCell ref="B29:D29"/>
    <mergeCell ref="A3:B3"/>
    <mergeCell ref="A4:B4"/>
    <mergeCell ref="C4:D4"/>
    <mergeCell ref="F4:I4"/>
    <mergeCell ref="A5:B5"/>
    <mergeCell ref="A6:B6"/>
    <mergeCell ref="C6:E6"/>
  </mergeCells>
  <dataValidations>
    <dataValidation type="list" allowBlank="1" showInputMessage="1" showErrorMessage="1" prompt=" - " sqref="F10:H25">
      <formula1>"O"</formula1>
    </dataValidation>
    <dataValidation type="list" allowBlank="1" showInputMessage="1" showErrorMessage="1" prompt=" - " sqref="F26:H26">
      <formula1>"N,A,B"</formula1>
    </dataValidation>
    <dataValidation type="list" allowBlank="1" showInputMessage="1" showErrorMessage="1" prompt=" - " sqref="F27:H27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8.38"/>
    <col customWidth="1" min="7" max="7" width="7.0"/>
    <col customWidth="1" min="8" max="8" width="6.25"/>
    <col customWidth="1" min="9" max="9" width="6.88"/>
    <col customWidth="1" min="10" max="12" width="7.25"/>
    <col customWidth="1" min="13" max="15" width="7.63"/>
    <col customWidth="1" min="16" max="16" width="7.25"/>
    <col customWidth="1" min="17" max="17" width="8.25"/>
    <col customWidth="1" min="18" max="18" width="5.5"/>
    <col customWidth="1" min="19" max="19" width="5.25"/>
    <col customWidth="1" min="20" max="20" width="6.38"/>
    <col customWidth="1" min="21" max="21" width="8.25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FunctionList!E17</f>
        <v>Function7</v>
      </c>
      <c r="D2" s="112"/>
      <c r="E2" s="206"/>
      <c r="F2" s="207" t="str">
        <f>FunctionList!D17</f>
        <v>addViolationForClass</v>
      </c>
      <c r="G2" s="111"/>
      <c r="H2" s="111"/>
      <c r="I2" s="111"/>
      <c r="J2" s="111"/>
      <c r="K2" s="112"/>
      <c r="L2" s="110" t="str">
        <f>FunctionList!D17</f>
        <v>addViolationForClass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156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49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126">
        <f>73</f>
        <v>73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-3.7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306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COUNTIF(F49:HQ49,"P")</f>
        <v>11</v>
      </c>
      <c r="B7" s="136"/>
      <c r="C7" s="137">
        <f>COUNTIF(F49:HQ49,"F")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COUNTIF(E48:HQ48,"N")</f>
        <v>2</v>
      </c>
      <c r="M7" s="139">
        <f>COUNTIF(E48:HQ48,"A")</f>
        <v>9</v>
      </c>
      <c r="N7" s="139">
        <f>COUNTIF(E48:HQ48,"B")</f>
        <v>0</v>
      </c>
      <c r="O7" s="137">
        <f>COUNTA(E9:HT9)</f>
        <v>11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226" t="s">
        <v>211</v>
      </c>
      <c r="L9" s="226" t="s">
        <v>241</v>
      </c>
      <c r="M9" s="226" t="s">
        <v>242</v>
      </c>
      <c r="N9" s="226" t="s">
        <v>243</v>
      </c>
      <c r="O9" s="226" t="s">
        <v>277</v>
      </c>
      <c r="P9" s="226" t="s">
        <v>307</v>
      </c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60" t="s">
        <v>174</v>
      </c>
      <c r="M11" s="160" t="s">
        <v>174</v>
      </c>
      <c r="N11" s="160" t="s">
        <v>174</v>
      </c>
      <c r="O11" s="160" t="s">
        <v>174</v>
      </c>
      <c r="P11" s="160" t="s">
        <v>174</v>
      </c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60" t="s">
        <v>174</v>
      </c>
      <c r="M12" s="160" t="s">
        <v>174</v>
      </c>
      <c r="N12" s="160" t="s">
        <v>174</v>
      </c>
      <c r="O12" s="160" t="s">
        <v>174</v>
      </c>
      <c r="P12" s="160" t="s">
        <v>174</v>
      </c>
    </row>
    <row r="13" ht="13.5" customHeight="1">
      <c r="A13" s="156"/>
      <c r="B13" s="161" t="s">
        <v>308</v>
      </c>
      <c r="C13" s="158"/>
      <c r="D13" s="159"/>
      <c r="E13" s="162"/>
      <c r="F13" s="163"/>
      <c r="G13" s="163"/>
      <c r="H13" s="163"/>
      <c r="I13" s="163"/>
      <c r="J13" s="160"/>
      <c r="K13" s="160"/>
      <c r="L13" s="160"/>
      <c r="M13" s="160"/>
      <c r="N13" s="160"/>
      <c r="O13" s="160"/>
      <c r="P13" s="160"/>
    </row>
    <row r="14" ht="13.5" customHeight="1">
      <c r="A14" s="156"/>
      <c r="B14" s="157"/>
      <c r="C14" s="158"/>
      <c r="D14" s="164" t="s">
        <v>198</v>
      </c>
      <c r="E14" s="162"/>
      <c r="F14" s="160"/>
      <c r="G14" s="160" t="s">
        <v>174</v>
      </c>
      <c r="H14" s="160" t="s">
        <v>174</v>
      </c>
      <c r="I14" s="160" t="s">
        <v>174</v>
      </c>
      <c r="J14" s="160" t="s">
        <v>174</v>
      </c>
      <c r="K14" s="160" t="s">
        <v>174</v>
      </c>
      <c r="L14" s="160" t="s">
        <v>174</v>
      </c>
      <c r="M14" s="160" t="s">
        <v>174</v>
      </c>
      <c r="N14" s="163"/>
      <c r="O14" s="160" t="s">
        <v>174</v>
      </c>
      <c r="P14" s="160"/>
    </row>
    <row r="15" ht="13.5" customHeight="1">
      <c r="A15" s="156"/>
      <c r="B15" s="157"/>
      <c r="C15" s="158"/>
      <c r="D15" s="159" t="s">
        <v>199</v>
      </c>
      <c r="E15" s="162"/>
      <c r="F15" s="160" t="s">
        <v>174</v>
      </c>
      <c r="G15" s="160"/>
      <c r="H15" s="163"/>
      <c r="I15" s="163"/>
      <c r="J15" s="163"/>
      <c r="K15" s="163"/>
      <c r="L15" s="163"/>
      <c r="M15" s="163"/>
      <c r="N15" s="163"/>
      <c r="O15" s="163"/>
      <c r="P15" s="163"/>
    </row>
    <row r="16" ht="13.5" customHeight="1">
      <c r="A16" s="156"/>
      <c r="B16" s="157"/>
      <c r="C16" s="158"/>
      <c r="D16" s="164" t="s">
        <v>309</v>
      </c>
      <c r="E16" s="162"/>
      <c r="F16" s="163"/>
      <c r="G16" s="163"/>
      <c r="H16" s="160"/>
      <c r="I16" s="160" t="s">
        <v>174</v>
      </c>
      <c r="J16" s="163"/>
      <c r="K16" s="163"/>
      <c r="L16" s="163"/>
      <c r="M16" s="163"/>
      <c r="N16" s="160" t="s">
        <v>174</v>
      </c>
      <c r="O16" s="160"/>
      <c r="P16" s="160" t="s">
        <v>174</v>
      </c>
    </row>
    <row r="17" ht="13.5" customHeight="1">
      <c r="A17" s="156"/>
      <c r="B17" s="161" t="s">
        <v>305</v>
      </c>
      <c r="C17" s="158"/>
      <c r="D17" s="159"/>
      <c r="E17" s="162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</row>
    <row r="18" ht="13.5" customHeight="1">
      <c r="A18" s="156"/>
      <c r="B18" s="157"/>
      <c r="C18" s="158"/>
      <c r="D18" s="166" t="s">
        <v>310</v>
      </c>
      <c r="F18" s="160"/>
      <c r="G18" s="160"/>
      <c r="H18" s="160" t="s">
        <v>174</v>
      </c>
      <c r="I18" s="160" t="s">
        <v>174</v>
      </c>
      <c r="J18" s="160" t="s">
        <v>174</v>
      </c>
      <c r="K18" s="160" t="s">
        <v>174</v>
      </c>
      <c r="L18" s="160" t="s">
        <v>174</v>
      </c>
      <c r="M18" s="160" t="s">
        <v>174</v>
      </c>
      <c r="N18" s="163"/>
      <c r="O18" s="163"/>
      <c r="P18" s="160" t="s">
        <v>174</v>
      </c>
    </row>
    <row r="19" ht="13.5" customHeight="1">
      <c r="A19" s="156"/>
      <c r="B19" s="157"/>
      <c r="C19" s="158"/>
      <c r="D19" s="164" t="s">
        <v>311</v>
      </c>
      <c r="E19" s="162"/>
      <c r="F19" s="163"/>
      <c r="G19" s="163"/>
      <c r="H19" s="163"/>
      <c r="I19" s="160"/>
      <c r="J19" s="160"/>
      <c r="K19" s="160"/>
      <c r="L19" s="160"/>
      <c r="M19" s="160"/>
      <c r="N19" s="160" t="s">
        <v>174</v>
      </c>
      <c r="O19" s="160" t="s">
        <v>174</v>
      </c>
      <c r="P19" s="160"/>
    </row>
    <row r="20" ht="13.5" customHeight="1">
      <c r="A20" s="156"/>
      <c r="B20" s="157"/>
      <c r="C20" s="158"/>
      <c r="D20" s="164" t="s">
        <v>199</v>
      </c>
      <c r="E20" s="162"/>
      <c r="F20" s="163"/>
      <c r="G20" s="160" t="s">
        <v>174</v>
      </c>
      <c r="H20" s="160"/>
      <c r="I20" s="163"/>
      <c r="J20" s="163"/>
      <c r="K20" s="163"/>
      <c r="L20" s="163"/>
      <c r="M20" s="163"/>
      <c r="N20" s="163"/>
      <c r="O20" s="163"/>
      <c r="P20" s="163"/>
    </row>
    <row r="21" ht="13.5" customHeight="1">
      <c r="A21" s="156"/>
      <c r="B21" s="161" t="s">
        <v>312</v>
      </c>
      <c r="C21" s="158"/>
      <c r="D21" s="159"/>
      <c r="E21" s="162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</row>
    <row r="22" ht="13.5" customHeight="1">
      <c r="A22" s="156"/>
      <c r="B22" s="157"/>
      <c r="C22" s="158"/>
      <c r="D22" s="164" t="s">
        <v>313</v>
      </c>
      <c r="E22" s="162"/>
      <c r="F22" s="160"/>
      <c r="G22" s="160"/>
      <c r="H22" s="160"/>
      <c r="I22" s="160"/>
      <c r="J22" s="160" t="s">
        <v>174</v>
      </c>
      <c r="K22" s="160" t="s">
        <v>174</v>
      </c>
      <c r="L22" s="160" t="s">
        <v>174</v>
      </c>
      <c r="M22" s="160"/>
      <c r="N22" s="160"/>
      <c r="O22" s="160" t="s">
        <v>174</v>
      </c>
      <c r="P22" s="160" t="s">
        <v>174</v>
      </c>
    </row>
    <row r="23" ht="13.5" customHeight="1">
      <c r="A23" s="156"/>
      <c r="B23" s="157"/>
      <c r="C23" s="158"/>
      <c r="D23" s="164" t="s">
        <v>314</v>
      </c>
      <c r="E23" s="162"/>
      <c r="F23" s="160"/>
      <c r="G23" s="160"/>
      <c r="H23" s="160"/>
      <c r="I23" s="160" t="s">
        <v>174</v>
      </c>
      <c r="J23" s="160"/>
      <c r="K23" s="160"/>
      <c r="L23" s="160"/>
      <c r="M23" s="160" t="s">
        <v>174</v>
      </c>
      <c r="N23" s="160"/>
      <c r="O23" s="160"/>
      <c r="P23" s="160"/>
    </row>
    <row r="24" ht="13.5" customHeight="1">
      <c r="A24" s="156"/>
      <c r="B24" s="157"/>
      <c r="C24" s="158"/>
      <c r="D24" s="164" t="s">
        <v>199</v>
      </c>
      <c r="E24" s="162"/>
      <c r="F24" s="163"/>
      <c r="G24" s="160"/>
      <c r="H24" s="160" t="s">
        <v>174</v>
      </c>
      <c r="I24" s="163"/>
      <c r="J24" s="163"/>
      <c r="K24" s="163"/>
      <c r="L24" s="163"/>
      <c r="M24" s="163"/>
      <c r="N24" s="163"/>
      <c r="O24" s="163"/>
      <c r="P24" s="163"/>
    </row>
    <row r="25" ht="13.5" customHeight="1">
      <c r="A25" s="247"/>
      <c r="B25" s="248" t="s">
        <v>315</v>
      </c>
      <c r="C25" s="249"/>
      <c r="D25" s="250"/>
      <c r="E25" s="251"/>
      <c r="F25" s="252"/>
      <c r="G25" s="253"/>
      <c r="H25" s="253"/>
      <c r="I25" s="252"/>
      <c r="J25" s="252"/>
      <c r="K25" s="252"/>
      <c r="L25" s="252"/>
      <c r="M25" s="252"/>
      <c r="N25" s="252"/>
      <c r="O25" s="252"/>
      <c r="P25" s="252"/>
      <c r="Q25" s="254"/>
      <c r="R25" s="254"/>
      <c r="S25" s="254"/>
      <c r="T25" s="254"/>
      <c r="U25" s="254"/>
      <c r="V25" s="254"/>
      <c r="W25" s="254"/>
      <c r="X25" s="254"/>
      <c r="Y25" s="254"/>
      <c r="Z25" s="254"/>
    </row>
    <row r="26" ht="13.5" customHeight="1">
      <c r="A26" s="255"/>
      <c r="B26" s="256"/>
      <c r="C26" s="256"/>
      <c r="D26" s="257" t="s">
        <v>311</v>
      </c>
      <c r="E26" s="258"/>
      <c r="F26" s="259"/>
      <c r="G26" s="260"/>
      <c r="H26" s="260"/>
      <c r="I26" s="259"/>
      <c r="J26" s="259"/>
      <c r="K26" s="259"/>
      <c r="L26" s="261" t="s">
        <v>174</v>
      </c>
      <c r="M26" s="261" t="s">
        <v>174</v>
      </c>
      <c r="N26" s="259"/>
      <c r="O26" s="261" t="s">
        <v>174</v>
      </c>
      <c r="P26" s="261" t="s">
        <v>174</v>
      </c>
      <c r="Q26" s="254"/>
      <c r="R26" s="254"/>
      <c r="S26" s="254"/>
      <c r="T26" s="254"/>
      <c r="U26" s="254"/>
      <c r="V26" s="254"/>
      <c r="W26" s="254"/>
      <c r="X26" s="254"/>
      <c r="Y26" s="254"/>
      <c r="Z26" s="254"/>
    </row>
    <row r="27" ht="13.5" customHeight="1">
      <c r="A27" s="255"/>
      <c r="B27" s="256"/>
      <c r="C27" s="256"/>
      <c r="D27" s="257" t="s">
        <v>316</v>
      </c>
      <c r="E27" s="258"/>
      <c r="F27" s="259"/>
      <c r="G27" s="260"/>
      <c r="H27" s="260"/>
      <c r="I27" s="259"/>
      <c r="J27" s="261" t="s">
        <v>174</v>
      </c>
      <c r="K27" s="259"/>
      <c r="L27" s="259"/>
      <c r="M27" s="259"/>
      <c r="N27" s="259"/>
      <c r="O27" s="259"/>
      <c r="P27" s="259"/>
      <c r="Q27" s="254"/>
      <c r="R27" s="254"/>
      <c r="S27" s="254"/>
      <c r="T27" s="254"/>
      <c r="U27" s="254"/>
      <c r="V27" s="254"/>
      <c r="W27" s="254"/>
      <c r="X27" s="254"/>
      <c r="Y27" s="254"/>
      <c r="Z27" s="254"/>
    </row>
    <row r="28" ht="13.5" customHeight="1">
      <c r="A28" s="255"/>
      <c r="B28" s="256"/>
      <c r="C28" s="256"/>
      <c r="D28" s="262" t="s">
        <v>199</v>
      </c>
      <c r="E28" s="258"/>
      <c r="F28" s="263"/>
      <c r="G28" s="260"/>
      <c r="H28" s="260"/>
      <c r="I28" s="263"/>
      <c r="J28" s="263"/>
      <c r="K28" s="263"/>
      <c r="L28" s="263"/>
      <c r="M28" s="263"/>
      <c r="N28" s="263"/>
      <c r="O28" s="263"/>
      <c r="P28" s="263"/>
      <c r="Q28" s="254"/>
      <c r="R28" s="254"/>
      <c r="S28" s="254"/>
      <c r="T28" s="254"/>
      <c r="U28" s="254"/>
      <c r="V28" s="254"/>
      <c r="W28" s="254"/>
      <c r="X28" s="254"/>
      <c r="Y28" s="254"/>
      <c r="Z28" s="254"/>
    </row>
    <row r="29" ht="13.5" customHeight="1">
      <c r="A29" s="247"/>
      <c r="B29" s="248" t="s">
        <v>317</v>
      </c>
      <c r="C29" s="249"/>
      <c r="D29" s="250"/>
      <c r="E29" s="251"/>
      <c r="F29" s="252"/>
      <c r="G29" s="253"/>
      <c r="H29" s="253"/>
      <c r="I29" s="252"/>
      <c r="J29" s="252"/>
      <c r="K29" s="252"/>
      <c r="L29" s="252"/>
      <c r="M29" s="252"/>
      <c r="N29" s="252"/>
      <c r="O29" s="252"/>
      <c r="P29" s="252"/>
      <c r="Q29" s="254"/>
      <c r="R29" s="254"/>
      <c r="S29" s="254"/>
      <c r="T29" s="254"/>
      <c r="U29" s="254"/>
      <c r="V29" s="254"/>
      <c r="W29" s="254"/>
      <c r="X29" s="254"/>
      <c r="Y29" s="254"/>
      <c r="Z29" s="254"/>
    </row>
    <row r="30" ht="13.5" customHeight="1">
      <c r="A30" s="255"/>
      <c r="B30" s="256"/>
      <c r="C30" s="256"/>
      <c r="D30" s="257" t="s">
        <v>316</v>
      </c>
      <c r="E30" s="258"/>
      <c r="F30" s="259"/>
      <c r="G30" s="260"/>
      <c r="H30" s="260"/>
      <c r="I30" s="259"/>
      <c r="J30" s="259"/>
      <c r="K30" s="259"/>
      <c r="L30" s="259"/>
      <c r="M30" s="259"/>
      <c r="N30" s="259"/>
      <c r="O30" s="259"/>
      <c r="P30" s="261" t="s">
        <v>174</v>
      </c>
      <c r="Q30" s="254"/>
      <c r="R30" s="254"/>
      <c r="S30" s="254"/>
      <c r="T30" s="254"/>
      <c r="U30" s="254"/>
      <c r="V30" s="254"/>
      <c r="W30" s="254"/>
      <c r="X30" s="254"/>
      <c r="Y30" s="254"/>
      <c r="Z30" s="254"/>
    </row>
    <row r="31" ht="13.5" customHeight="1">
      <c r="A31" s="255"/>
      <c r="B31" s="256"/>
      <c r="C31" s="256"/>
      <c r="D31" s="257" t="s">
        <v>310</v>
      </c>
      <c r="E31" s="258"/>
      <c r="F31" s="259"/>
      <c r="G31" s="260"/>
      <c r="H31" s="260"/>
      <c r="I31" s="259"/>
      <c r="J31" s="259"/>
      <c r="K31" s="259"/>
      <c r="L31" s="261" t="s">
        <v>174</v>
      </c>
      <c r="M31" s="261" t="s">
        <v>174</v>
      </c>
      <c r="N31" s="259"/>
      <c r="O31" s="261" t="s">
        <v>174</v>
      </c>
      <c r="P31" s="261"/>
      <c r="Q31" s="254"/>
      <c r="R31" s="254"/>
      <c r="S31" s="254"/>
      <c r="T31" s="254"/>
      <c r="U31" s="254"/>
      <c r="V31" s="254"/>
      <c r="W31" s="254"/>
      <c r="X31" s="254"/>
      <c r="Y31" s="254"/>
      <c r="Z31" s="254"/>
    </row>
    <row r="32" ht="13.5" customHeight="1">
      <c r="A32" s="255"/>
      <c r="B32" s="256"/>
      <c r="C32" s="256"/>
      <c r="D32" s="262" t="s">
        <v>199</v>
      </c>
      <c r="E32" s="258"/>
      <c r="F32" s="263"/>
      <c r="G32" s="260"/>
      <c r="H32" s="260"/>
      <c r="I32" s="263"/>
      <c r="J32" s="263"/>
      <c r="K32" s="264" t="s">
        <v>174</v>
      </c>
      <c r="L32" s="263"/>
      <c r="M32" s="263"/>
      <c r="N32" s="263"/>
      <c r="O32" s="263"/>
      <c r="P32" s="263"/>
      <c r="Q32" s="254"/>
      <c r="R32" s="254"/>
      <c r="S32" s="254"/>
      <c r="T32" s="254"/>
      <c r="U32" s="254"/>
      <c r="V32" s="254"/>
      <c r="W32" s="254"/>
      <c r="X32" s="254"/>
      <c r="Y32" s="254"/>
      <c r="Z32" s="254"/>
    </row>
    <row r="33" ht="13.5" customHeight="1">
      <c r="A33" s="247"/>
      <c r="B33" s="248" t="s">
        <v>318</v>
      </c>
      <c r="C33" s="249"/>
      <c r="D33" s="250"/>
      <c r="E33" s="251"/>
      <c r="F33" s="252"/>
      <c r="G33" s="253"/>
      <c r="H33" s="253"/>
      <c r="I33" s="252"/>
      <c r="J33" s="252"/>
      <c r="K33" s="252"/>
      <c r="L33" s="252"/>
      <c r="M33" s="252"/>
      <c r="N33" s="252"/>
      <c r="O33" s="252"/>
      <c r="P33" s="252"/>
      <c r="Q33" s="254"/>
      <c r="R33" s="254"/>
      <c r="S33" s="254"/>
      <c r="T33" s="254"/>
      <c r="U33" s="254"/>
      <c r="V33" s="254"/>
      <c r="W33" s="254"/>
      <c r="X33" s="254"/>
      <c r="Y33" s="254"/>
      <c r="Z33" s="254"/>
    </row>
    <row r="34" ht="13.5" customHeight="1">
      <c r="A34" s="255"/>
      <c r="B34" s="256"/>
      <c r="C34" s="256"/>
      <c r="D34" s="257" t="s">
        <v>319</v>
      </c>
      <c r="E34" s="258"/>
      <c r="F34" s="259"/>
      <c r="G34" s="260"/>
      <c r="H34" s="260"/>
      <c r="I34" s="259"/>
      <c r="J34" s="259"/>
      <c r="K34" s="259"/>
      <c r="L34" s="259"/>
      <c r="M34" s="259"/>
      <c r="N34" s="259"/>
      <c r="O34" s="261" t="s">
        <v>174</v>
      </c>
      <c r="P34" s="261" t="s">
        <v>174</v>
      </c>
      <c r="Q34" s="254"/>
      <c r="R34" s="254"/>
      <c r="S34" s="254"/>
      <c r="T34" s="254"/>
      <c r="U34" s="254"/>
      <c r="V34" s="254"/>
      <c r="W34" s="254"/>
      <c r="X34" s="254"/>
      <c r="Y34" s="254"/>
      <c r="Z34" s="254"/>
    </row>
    <row r="35" ht="13.5" customHeight="1">
      <c r="A35" s="255"/>
      <c r="B35" s="256"/>
      <c r="C35" s="256"/>
      <c r="D35" s="257" t="s">
        <v>213</v>
      </c>
      <c r="E35" s="258"/>
      <c r="F35" s="263"/>
      <c r="G35" s="260"/>
      <c r="H35" s="260"/>
      <c r="I35" s="263"/>
      <c r="J35" s="263"/>
      <c r="K35" s="263"/>
      <c r="L35" s="264" t="s">
        <v>174</v>
      </c>
      <c r="M35" s="263"/>
      <c r="N35" s="263"/>
      <c r="O35" s="263"/>
      <c r="P35" s="263"/>
      <c r="Q35" s="254"/>
      <c r="R35" s="254"/>
      <c r="S35" s="254"/>
      <c r="T35" s="254"/>
      <c r="U35" s="254"/>
      <c r="V35" s="254"/>
      <c r="W35" s="254"/>
      <c r="X35" s="254"/>
      <c r="Y35" s="254"/>
      <c r="Z35" s="254"/>
    </row>
    <row r="36" ht="13.5" customHeight="1">
      <c r="A36" s="167" t="s">
        <v>181</v>
      </c>
      <c r="B36" s="168" t="s">
        <v>217</v>
      </c>
      <c r="C36" s="169"/>
      <c r="D36" s="265" t="s">
        <v>183</v>
      </c>
      <c r="E36" s="171"/>
      <c r="F36" s="234" t="s">
        <v>174</v>
      </c>
      <c r="G36" s="172"/>
      <c r="H36" s="172"/>
      <c r="I36" s="172"/>
      <c r="J36" s="172"/>
      <c r="K36" s="172"/>
      <c r="L36" s="172"/>
      <c r="M36" s="172"/>
      <c r="N36" s="172"/>
      <c r="O36" s="172"/>
      <c r="P36" s="172"/>
    </row>
    <row r="37" ht="13.5" customHeight="1">
      <c r="A37" s="173"/>
      <c r="B37" s="174"/>
      <c r="C37" s="175"/>
      <c r="D37" s="176" t="s">
        <v>320</v>
      </c>
      <c r="E37" s="177"/>
      <c r="F37" s="160"/>
      <c r="G37" s="160" t="s">
        <v>174</v>
      </c>
      <c r="H37" s="163"/>
      <c r="I37" s="163"/>
      <c r="J37" s="163"/>
      <c r="K37" s="163"/>
      <c r="L37" s="163"/>
      <c r="M37" s="163"/>
      <c r="N37" s="163"/>
      <c r="O37" s="163"/>
      <c r="P37" s="163"/>
    </row>
    <row r="38" ht="13.5" customHeight="1">
      <c r="A38" s="173"/>
      <c r="B38" s="174"/>
      <c r="C38" s="221"/>
      <c r="D38" s="176" t="s">
        <v>321</v>
      </c>
      <c r="E38" s="179"/>
      <c r="F38" s="163"/>
      <c r="G38" s="160"/>
      <c r="H38" s="160" t="s">
        <v>174</v>
      </c>
      <c r="I38" s="160"/>
      <c r="J38" s="160"/>
      <c r="K38" s="160"/>
      <c r="L38" s="160"/>
      <c r="M38" s="160"/>
      <c r="N38" s="160"/>
      <c r="O38" s="160"/>
      <c r="P38" s="160"/>
    </row>
    <row r="39" ht="13.5" customHeight="1">
      <c r="A39" s="173"/>
      <c r="B39" s="174"/>
      <c r="C39" s="221"/>
      <c r="D39" s="176" t="s">
        <v>322</v>
      </c>
      <c r="E39" s="179"/>
      <c r="F39" s="163"/>
      <c r="G39" s="160"/>
      <c r="H39" s="160"/>
      <c r="I39" s="160"/>
      <c r="J39" s="160"/>
      <c r="K39" s="160" t="s">
        <v>174</v>
      </c>
      <c r="L39" s="160"/>
      <c r="M39" s="160"/>
      <c r="N39" s="160"/>
      <c r="O39" s="160"/>
      <c r="P39" s="160"/>
    </row>
    <row r="40" ht="13.5" customHeight="1">
      <c r="A40" s="173"/>
      <c r="B40" s="174"/>
      <c r="C40" s="221"/>
      <c r="D40" s="176" t="s">
        <v>323</v>
      </c>
      <c r="E40" s="179"/>
      <c r="F40" s="163"/>
      <c r="G40" s="160"/>
      <c r="H40" s="160"/>
      <c r="I40" s="160" t="s">
        <v>174</v>
      </c>
      <c r="J40" s="160"/>
      <c r="K40" s="160"/>
      <c r="L40" s="160"/>
      <c r="M40" s="160"/>
      <c r="N40" s="160"/>
      <c r="O40" s="160"/>
      <c r="P40" s="160"/>
    </row>
    <row r="41" ht="13.5" customHeight="1">
      <c r="A41" s="173"/>
      <c r="B41" s="174"/>
      <c r="C41" s="221"/>
      <c r="D41" s="176" t="s">
        <v>324</v>
      </c>
      <c r="E41" s="179"/>
      <c r="F41" s="163"/>
      <c r="G41" s="160"/>
      <c r="H41" s="160"/>
      <c r="I41" s="160"/>
      <c r="J41" s="160" t="s">
        <v>174</v>
      </c>
      <c r="K41" s="160"/>
      <c r="L41" s="160"/>
      <c r="M41" s="160"/>
      <c r="N41" s="160"/>
      <c r="O41" s="160"/>
      <c r="P41" s="160"/>
    </row>
    <row r="42" ht="13.5" customHeight="1">
      <c r="A42" s="173"/>
      <c r="B42" s="174"/>
      <c r="C42" s="221"/>
      <c r="D42" s="176" t="s">
        <v>325</v>
      </c>
      <c r="E42" s="179"/>
      <c r="F42" s="163"/>
      <c r="G42" s="160"/>
      <c r="H42" s="160"/>
      <c r="I42" s="160"/>
      <c r="J42" s="160"/>
      <c r="K42" s="160"/>
      <c r="L42" s="160" t="s">
        <v>174</v>
      </c>
      <c r="M42" s="160"/>
      <c r="N42" s="160"/>
      <c r="O42" s="160"/>
      <c r="P42" s="160"/>
    </row>
    <row r="43" ht="13.5" customHeight="1">
      <c r="A43" s="173"/>
      <c r="B43" s="174"/>
      <c r="C43" s="221"/>
      <c r="D43" s="176" t="s">
        <v>326</v>
      </c>
      <c r="E43" s="179"/>
      <c r="F43" s="163"/>
      <c r="G43" s="160"/>
      <c r="H43" s="160"/>
      <c r="I43" s="160"/>
      <c r="J43" s="160"/>
      <c r="K43" s="160"/>
      <c r="L43" s="160"/>
      <c r="M43" s="160" t="s">
        <v>174</v>
      </c>
      <c r="N43" s="160"/>
      <c r="O43" s="160"/>
      <c r="P43" s="160"/>
    </row>
    <row r="44" ht="13.5" customHeight="1">
      <c r="A44" s="173"/>
      <c r="B44" s="174"/>
      <c r="C44" s="221"/>
      <c r="D44" s="176" t="s">
        <v>327</v>
      </c>
      <c r="E44" s="179"/>
      <c r="F44" s="163"/>
      <c r="G44" s="160"/>
      <c r="H44" s="160"/>
      <c r="I44" s="160"/>
      <c r="J44" s="160"/>
      <c r="K44" s="160"/>
      <c r="L44" s="160"/>
      <c r="M44" s="160"/>
      <c r="N44" s="160" t="s">
        <v>174</v>
      </c>
      <c r="O44" s="160"/>
      <c r="P44" s="160"/>
    </row>
    <row r="45" ht="13.5" customHeight="1">
      <c r="A45" s="173"/>
      <c r="B45" s="174"/>
      <c r="C45" s="221"/>
      <c r="D45" s="176" t="s">
        <v>186</v>
      </c>
      <c r="E45" s="179"/>
      <c r="F45" s="163"/>
      <c r="G45" s="160"/>
      <c r="H45" s="160"/>
      <c r="I45" s="160"/>
      <c r="J45" s="160"/>
      <c r="K45" s="160"/>
      <c r="L45" s="160"/>
      <c r="M45" s="160"/>
      <c r="N45" s="160"/>
      <c r="O45" s="160" t="s">
        <v>174</v>
      </c>
      <c r="P45" s="160" t="s">
        <v>174</v>
      </c>
    </row>
    <row r="46" ht="13.5" customHeight="1">
      <c r="A46" s="173"/>
      <c r="B46" s="174" t="s">
        <v>209</v>
      </c>
      <c r="C46" s="221"/>
      <c r="D46" s="180"/>
      <c r="E46" s="179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</row>
    <row r="47" ht="13.5" customHeight="1">
      <c r="A47" s="173"/>
      <c r="B47" s="174"/>
      <c r="C47" s="221"/>
      <c r="D47" s="180"/>
      <c r="E47" s="179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</row>
    <row r="48" ht="13.5" customHeight="1">
      <c r="A48" s="167" t="s">
        <v>188</v>
      </c>
      <c r="B48" s="187" t="s">
        <v>189</v>
      </c>
      <c r="C48" s="188"/>
      <c r="D48" s="189"/>
      <c r="E48" s="190"/>
      <c r="F48" s="223" t="s">
        <v>64</v>
      </c>
      <c r="G48" s="223" t="s">
        <v>64</v>
      </c>
      <c r="H48" s="223" t="s">
        <v>64</v>
      </c>
      <c r="I48" s="223" t="s">
        <v>64</v>
      </c>
      <c r="J48" s="223" t="s">
        <v>64</v>
      </c>
      <c r="K48" s="223" t="s">
        <v>64</v>
      </c>
      <c r="L48" s="223" t="s">
        <v>64</v>
      </c>
      <c r="M48" s="223" t="s">
        <v>64</v>
      </c>
      <c r="N48" s="223" t="s">
        <v>64</v>
      </c>
      <c r="O48" s="223" t="s">
        <v>190</v>
      </c>
      <c r="P48" s="223" t="s">
        <v>190</v>
      </c>
    </row>
    <row r="49" ht="13.5" customHeight="1">
      <c r="A49" s="173"/>
      <c r="B49" s="192" t="s">
        <v>191</v>
      </c>
      <c r="C49" s="16"/>
      <c r="D49" s="17"/>
      <c r="E49" s="193"/>
      <c r="F49" s="224" t="s">
        <v>192</v>
      </c>
      <c r="G49" s="224" t="s">
        <v>192</v>
      </c>
      <c r="H49" s="224" t="s">
        <v>192</v>
      </c>
      <c r="I49" s="224" t="s">
        <v>192</v>
      </c>
      <c r="J49" s="224" t="s">
        <v>192</v>
      </c>
      <c r="K49" s="224" t="s">
        <v>192</v>
      </c>
      <c r="L49" s="224" t="s">
        <v>192</v>
      </c>
      <c r="M49" s="224" t="s">
        <v>192</v>
      </c>
      <c r="N49" s="224" t="s">
        <v>192</v>
      </c>
      <c r="O49" s="224" t="s">
        <v>192</v>
      </c>
      <c r="P49" s="224" t="s">
        <v>192</v>
      </c>
    </row>
    <row r="50" ht="13.5" customHeight="1">
      <c r="A50" s="173"/>
      <c r="B50" s="195" t="s">
        <v>193</v>
      </c>
      <c r="C50" s="16"/>
      <c r="D50" s="17"/>
      <c r="E50" s="196"/>
      <c r="F50" s="197">
        <v>44045.0</v>
      </c>
      <c r="G50" s="197">
        <v>44045.0</v>
      </c>
      <c r="H50" s="197">
        <v>44045.0</v>
      </c>
      <c r="I50" s="197">
        <v>44045.0</v>
      </c>
      <c r="J50" s="197">
        <v>44045.0</v>
      </c>
      <c r="K50" s="197">
        <v>44045.0</v>
      </c>
      <c r="L50" s="197">
        <v>44045.0</v>
      </c>
      <c r="M50" s="197">
        <v>44045.0</v>
      </c>
      <c r="N50" s="197">
        <v>44045.0</v>
      </c>
      <c r="O50" s="197">
        <v>44045.0</v>
      </c>
      <c r="P50" s="197">
        <v>44045.0</v>
      </c>
    </row>
    <row r="51" ht="52.5" customHeight="1">
      <c r="A51" s="198"/>
      <c r="B51" s="199" t="s">
        <v>194</v>
      </c>
      <c r="C51" s="200"/>
      <c r="D51" s="201"/>
      <c r="E51" s="202"/>
      <c r="F51" s="203"/>
      <c r="G51" s="203"/>
      <c r="H51" s="203"/>
      <c r="I51" s="203"/>
      <c r="J51" s="203"/>
      <c r="K51" s="203"/>
      <c r="L51" s="203"/>
      <c r="M51" s="203"/>
      <c r="N51" s="203"/>
      <c r="O51" s="203"/>
      <c r="P51" s="203"/>
    </row>
    <row r="52" ht="11.25" customHeight="1">
      <c r="A52" s="142"/>
      <c r="B52" s="106"/>
      <c r="C52" s="107"/>
      <c r="D52" s="106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ht="13.5" customHeight="1">
      <c r="A993" s="106"/>
      <c r="B993" s="142"/>
      <c r="C993" s="106"/>
      <c r="D993" s="107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ht="13.5" customHeight="1">
      <c r="A994" s="106"/>
      <c r="B994" s="142"/>
      <c r="C994" s="106"/>
      <c r="D994" s="107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ht="13.5" customHeight="1">
      <c r="A995" s="106"/>
      <c r="B995" s="142"/>
      <c r="C995" s="106"/>
      <c r="D995" s="107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ht="13.5" customHeight="1">
      <c r="A996" s="106"/>
      <c r="B996" s="142"/>
      <c r="C996" s="106"/>
      <c r="D996" s="107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ht="13.5" customHeight="1">
      <c r="A997" s="106"/>
      <c r="B997" s="142"/>
      <c r="C997" s="106"/>
      <c r="D997" s="107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ht="13.5" customHeight="1">
      <c r="A998" s="106"/>
      <c r="B998" s="142"/>
      <c r="C998" s="106"/>
      <c r="D998" s="107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ht="13.5" customHeight="1">
      <c r="A999" s="106"/>
      <c r="B999" s="142"/>
      <c r="C999" s="106"/>
      <c r="D999" s="107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ht="13.5" customHeight="1">
      <c r="A1000" s="106"/>
      <c r="B1000" s="142"/>
      <c r="C1000" s="106"/>
      <c r="D1000" s="107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  <row r="1001" ht="13.5" customHeight="1">
      <c r="A1001" s="106"/>
      <c r="B1001" s="142"/>
      <c r="C1001" s="106"/>
      <c r="D1001" s="107"/>
      <c r="E1001" s="106"/>
      <c r="F1001" s="106"/>
      <c r="G1001" s="106"/>
      <c r="H1001" s="106"/>
      <c r="I1001" s="106"/>
      <c r="J1001" s="106"/>
      <c r="K1001" s="106"/>
      <c r="L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</row>
    <row r="1002" ht="13.5" customHeight="1">
      <c r="A1002" s="106"/>
      <c r="B1002" s="142"/>
      <c r="C1002" s="106"/>
      <c r="D1002" s="107"/>
      <c r="E1002" s="106"/>
      <c r="F1002" s="106"/>
      <c r="G1002" s="106"/>
      <c r="H1002" s="106"/>
      <c r="I1002" s="106"/>
      <c r="J1002" s="106"/>
      <c r="K1002" s="106"/>
      <c r="L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</row>
    <row r="1003" ht="13.5" customHeight="1">
      <c r="A1003" s="106"/>
      <c r="B1003" s="142"/>
      <c r="C1003" s="106"/>
      <c r="D1003" s="107"/>
      <c r="E1003" s="106"/>
      <c r="F1003" s="106"/>
      <c r="G1003" s="106"/>
      <c r="H1003" s="106"/>
      <c r="I1003" s="106"/>
      <c r="J1003" s="106"/>
      <c r="K1003" s="106"/>
      <c r="L1003" s="106"/>
      <c r="M1003" s="106"/>
      <c r="N1003" s="106"/>
      <c r="O1003" s="106"/>
      <c r="P1003" s="106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</row>
    <row r="1004" ht="13.5" customHeight="1">
      <c r="A1004" s="106"/>
      <c r="B1004" s="142"/>
      <c r="C1004" s="106"/>
      <c r="D1004" s="107"/>
      <c r="E1004" s="106"/>
      <c r="F1004" s="106"/>
      <c r="G1004" s="106"/>
      <c r="H1004" s="106"/>
      <c r="I1004" s="106"/>
      <c r="J1004" s="106"/>
      <c r="K1004" s="106"/>
      <c r="L1004" s="106"/>
      <c r="M1004" s="106"/>
      <c r="N1004" s="106"/>
      <c r="O1004" s="106"/>
      <c r="P1004" s="106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</row>
    <row r="1005" ht="13.5" customHeight="1">
      <c r="A1005" s="106"/>
      <c r="B1005" s="142"/>
      <c r="C1005" s="106"/>
      <c r="D1005" s="107"/>
      <c r="E1005" s="106"/>
      <c r="F1005" s="106"/>
      <c r="G1005" s="106"/>
      <c r="H1005" s="106"/>
      <c r="I1005" s="106"/>
      <c r="J1005" s="106"/>
      <c r="K1005" s="106"/>
      <c r="L1005" s="106"/>
      <c r="M1005" s="106"/>
      <c r="N1005" s="106"/>
      <c r="O1005" s="106"/>
      <c r="P1005" s="106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</row>
    <row r="1006" ht="13.5" customHeight="1">
      <c r="A1006" s="106"/>
      <c r="B1006" s="142"/>
      <c r="C1006" s="106"/>
      <c r="D1006" s="107"/>
      <c r="E1006" s="106"/>
      <c r="F1006" s="106"/>
      <c r="G1006" s="106"/>
      <c r="H1006" s="106"/>
      <c r="I1006" s="106"/>
      <c r="J1006" s="106"/>
      <c r="K1006" s="106"/>
      <c r="L1006" s="106"/>
      <c r="M1006" s="106"/>
      <c r="N1006" s="106"/>
      <c r="O1006" s="106"/>
      <c r="P1006" s="106"/>
      <c r="Q1006" s="106"/>
      <c r="R1006" s="106"/>
      <c r="S1006" s="106"/>
      <c r="T1006" s="106"/>
      <c r="U1006" s="106"/>
      <c r="V1006" s="106"/>
      <c r="W1006" s="106"/>
      <c r="X1006" s="106"/>
      <c r="Y1006" s="106"/>
      <c r="Z1006" s="106"/>
    </row>
    <row r="1007" ht="13.5" customHeight="1">
      <c r="A1007" s="106"/>
      <c r="B1007" s="142"/>
      <c r="C1007" s="106"/>
      <c r="D1007" s="107"/>
      <c r="E1007" s="106"/>
      <c r="F1007" s="106"/>
      <c r="G1007" s="106"/>
      <c r="H1007" s="106"/>
      <c r="I1007" s="106"/>
      <c r="J1007" s="106"/>
      <c r="K1007" s="106"/>
      <c r="L1007" s="106"/>
      <c r="M1007" s="106"/>
      <c r="N1007" s="106"/>
      <c r="O1007" s="106"/>
      <c r="P1007" s="106"/>
      <c r="Q1007" s="106"/>
      <c r="R1007" s="106"/>
      <c r="S1007" s="106"/>
      <c r="T1007" s="106"/>
      <c r="U1007" s="106"/>
      <c r="V1007" s="106"/>
      <c r="W1007" s="106"/>
      <c r="X1007" s="106"/>
      <c r="Y1007" s="106"/>
      <c r="Z1007" s="106"/>
    </row>
    <row r="1008" ht="13.5" customHeight="1">
      <c r="A1008" s="106"/>
      <c r="B1008" s="142"/>
      <c r="C1008" s="106"/>
      <c r="D1008" s="107"/>
      <c r="E1008" s="106"/>
      <c r="F1008" s="106"/>
      <c r="G1008" s="106"/>
      <c r="H1008" s="106"/>
      <c r="I1008" s="106"/>
      <c r="J1008" s="106"/>
      <c r="K1008" s="106"/>
      <c r="L1008" s="106"/>
      <c r="M1008" s="106"/>
      <c r="N1008" s="106"/>
      <c r="O1008" s="106"/>
      <c r="P1008" s="106"/>
      <c r="Q1008" s="106"/>
      <c r="R1008" s="106"/>
      <c r="S1008" s="106"/>
      <c r="T1008" s="106"/>
      <c r="U1008" s="106"/>
      <c r="V1008" s="106"/>
      <c r="W1008" s="106"/>
      <c r="X1008" s="106"/>
      <c r="Y1008" s="106"/>
      <c r="Z1008" s="106"/>
    </row>
    <row r="1009" ht="13.5" customHeight="1">
      <c r="A1009" s="106"/>
      <c r="B1009" s="142"/>
      <c r="C1009" s="106"/>
      <c r="D1009" s="107"/>
      <c r="E1009" s="106"/>
      <c r="F1009" s="106"/>
      <c r="G1009" s="106"/>
      <c r="H1009" s="106"/>
      <c r="I1009" s="106"/>
      <c r="J1009" s="106"/>
      <c r="K1009" s="106"/>
      <c r="L1009" s="106"/>
      <c r="M1009" s="106"/>
      <c r="N1009" s="106"/>
      <c r="O1009" s="106"/>
      <c r="P1009" s="106"/>
      <c r="Q1009" s="106"/>
      <c r="R1009" s="106"/>
      <c r="S1009" s="106"/>
      <c r="T1009" s="106"/>
      <c r="U1009" s="106"/>
      <c r="V1009" s="106"/>
      <c r="W1009" s="106"/>
      <c r="X1009" s="106"/>
      <c r="Y1009" s="106"/>
      <c r="Z1009" s="106"/>
    </row>
  </sheetData>
  <mergeCells count="28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8:E18"/>
    <mergeCell ref="B48:D48"/>
    <mergeCell ref="B49:D49"/>
    <mergeCell ref="B50:D50"/>
    <mergeCell ref="B51:D51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P47">
      <formula1>"O"</formula1>
    </dataValidation>
    <dataValidation type="list" allowBlank="1" showInputMessage="1" showErrorMessage="1" prompt=" - " sqref="F48:P48">
      <formula1>"N,A,B"</formula1>
    </dataValidation>
    <dataValidation type="list" allowBlank="1" showInputMessage="1" showErrorMessage="1" prompt=" - " sqref="F49:P49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8.38"/>
    <col customWidth="1" min="7" max="7" width="7.0"/>
    <col customWidth="1" min="8" max="8" width="6.25"/>
    <col customWidth="1" min="9" max="9" width="6.88"/>
    <col customWidth="1" min="10" max="12" width="7.25"/>
    <col customWidth="1" min="13" max="15" width="7.63"/>
    <col customWidth="1" min="16" max="16" width="7.25"/>
    <col customWidth="1" min="17" max="17" width="8.25"/>
    <col customWidth="1" min="18" max="18" width="5.5"/>
    <col customWidth="1" min="19" max="19" width="5.25"/>
    <col customWidth="1" min="20" max="20" width="6.38"/>
    <col customWidth="1" min="21" max="21" width="8.25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FunctionList!E18</f>
        <v>Function8</v>
      </c>
      <c r="D2" s="112"/>
      <c r="E2" s="206"/>
      <c r="F2" s="207" t="str">
        <f>FunctionList!D17</f>
        <v>addViolationForClass</v>
      </c>
      <c r="G2" s="111"/>
      <c r="H2" s="111"/>
      <c r="I2" s="111"/>
      <c r="J2" s="111"/>
      <c r="K2" s="112"/>
      <c r="L2" s="110" t="str">
        <f>FunctionList!D18</f>
        <v>editViolationOfClass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156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49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126">
        <f>57</f>
        <v>57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-6.3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328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COUNTIF(F59:HQ59,"P")</f>
        <v>12</v>
      </c>
      <c r="B7" s="136"/>
      <c r="C7" s="137">
        <f>COUNTIF(F59:HQ59,"F")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COUNTIF(E58:HQ58,"N")</f>
        <v>2</v>
      </c>
      <c r="M7" s="139">
        <f>COUNTIF(E58:HQ58,"A")</f>
        <v>10</v>
      </c>
      <c r="N7" s="139">
        <f>COUNTIF(E58:HQ58,"B")</f>
        <v>0</v>
      </c>
      <c r="O7" s="137">
        <f>COUNTA(E9:HT9)</f>
        <v>12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226" t="s">
        <v>211</v>
      </c>
      <c r="L9" s="226" t="s">
        <v>241</v>
      </c>
      <c r="M9" s="226" t="s">
        <v>242</v>
      </c>
      <c r="N9" s="226" t="s">
        <v>243</v>
      </c>
      <c r="O9" s="226" t="s">
        <v>277</v>
      </c>
      <c r="P9" s="226" t="s">
        <v>307</v>
      </c>
      <c r="Q9" s="226" t="s">
        <v>329</v>
      </c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60" t="s">
        <v>174</v>
      </c>
      <c r="M11" s="160" t="s">
        <v>174</v>
      </c>
      <c r="N11" s="160" t="s">
        <v>174</v>
      </c>
      <c r="O11" s="160" t="s">
        <v>174</v>
      </c>
      <c r="P11" s="160" t="s">
        <v>174</v>
      </c>
      <c r="Q11" s="160" t="s">
        <v>174</v>
      </c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60" t="s">
        <v>174</v>
      </c>
      <c r="M12" s="160" t="s">
        <v>174</v>
      </c>
      <c r="N12" s="160" t="s">
        <v>174</v>
      </c>
      <c r="O12" s="160" t="s">
        <v>174</v>
      </c>
      <c r="P12" s="160" t="s">
        <v>174</v>
      </c>
      <c r="Q12" s="160" t="s">
        <v>174</v>
      </c>
    </row>
    <row r="13" ht="13.5" customHeight="1">
      <c r="A13" s="156"/>
      <c r="B13" s="161" t="s">
        <v>308</v>
      </c>
      <c r="C13" s="158"/>
      <c r="D13" s="159"/>
      <c r="E13" s="162"/>
      <c r="F13" s="163"/>
      <c r="G13" s="163"/>
      <c r="H13" s="163"/>
      <c r="I13" s="163"/>
      <c r="J13" s="160"/>
      <c r="K13" s="160"/>
      <c r="L13" s="160"/>
      <c r="M13" s="160"/>
      <c r="N13" s="160"/>
      <c r="O13" s="160"/>
      <c r="P13" s="160"/>
      <c r="Q13" s="160"/>
    </row>
    <row r="14" ht="13.5" customHeight="1">
      <c r="A14" s="156"/>
      <c r="B14" s="157"/>
      <c r="C14" s="158"/>
      <c r="D14" s="164" t="s">
        <v>198</v>
      </c>
      <c r="E14" s="162"/>
      <c r="F14" s="160"/>
      <c r="G14" s="160" t="s">
        <v>174</v>
      </c>
      <c r="H14" s="160" t="s">
        <v>174</v>
      </c>
      <c r="I14" s="160" t="s">
        <v>174</v>
      </c>
      <c r="J14" s="160" t="s">
        <v>174</v>
      </c>
      <c r="K14" s="160" t="s">
        <v>174</v>
      </c>
      <c r="L14" s="160" t="s">
        <v>174</v>
      </c>
      <c r="M14" s="160" t="s">
        <v>174</v>
      </c>
      <c r="N14" s="163"/>
      <c r="O14" s="160"/>
      <c r="P14" s="160" t="s">
        <v>174</v>
      </c>
      <c r="Q14" s="160"/>
    </row>
    <row r="15" ht="13.5" customHeight="1">
      <c r="A15" s="156"/>
      <c r="B15" s="157"/>
      <c r="C15" s="158"/>
      <c r="D15" s="159" t="s">
        <v>199</v>
      </c>
      <c r="E15" s="162"/>
      <c r="F15" s="160" t="s">
        <v>174</v>
      </c>
      <c r="G15" s="160"/>
      <c r="H15" s="163"/>
      <c r="I15" s="163"/>
      <c r="J15" s="163"/>
      <c r="K15" s="163"/>
      <c r="L15" s="163"/>
      <c r="M15" s="163"/>
      <c r="N15" s="163"/>
      <c r="O15" s="163"/>
      <c r="P15" s="163"/>
      <c r="Q15" s="163"/>
    </row>
    <row r="16" ht="13.5" customHeight="1">
      <c r="A16" s="156"/>
      <c r="B16" s="157"/>
      <c r="C16" s="158"/>
      <c r="D16" s="164" t="s">
        <v>330</v>
      </c>
      <c r="E16" s="162"/>
      <c r="F16" s="163"/>
      <c r="G16" s="163"/>
      <c r="H16" s="160"/>
      <c r="I16" s="160"/>
      <c r="J16" s="163"/>
      <c r="K16" s="163"/>
      <c r="L16" s="163"/>
      <c r="M16" s="163"/>
      <c r="N16" s="160" t="s">
        <v>174</v>
      </c>
      <c r="O16" s="160"/>
      <c r="P16" s="160"/>
      <c r="Q16" s="160"/>
    </row>
    <row r="17" ht="13.5" customHeight="1">
      <c r="A17" s="156"/>
      <c r="B17" s="157"/>
      <c r="C17" s="158"/>
      <c r="D17" s="164" t="s">
        <v>331</v>
      </c>
      <c r="E17" s="162"/>
      <c r="F17" s="163"/>
      <c r="G17" s="163"/>
      <c r="H17" s="160"/>
      <c r="I17" s="160"/>
      <c r="J17" s="163"/>
      <c r="K17" s="163"/>
      <c r="L17" s="163"/>
      <c r="M17" s="163"/>
      <c r="N17" s="160"/>
      <c r="O17" s="160" t="s">
        <v>174</v>
      </c>
      <c r="P17" s="160"/>
      <c r="Q17" s="160" t="s">
        <v>174</v>
      </c>
    </row>
    <row r="18" ht="13.5" customHeight="1">
      <c r="A18" s="156"/>
      <c r="B18" s="161" t="s">
        <v>305</v>
      </c>
      <c r="C18" s="158"/>
      <c r="D18" s="159"/>
      <c r="E18" s="162"/>
      <c r="F18" s="163"/>
      <c r="G18" s="163"/>
      <c r="H18" s="163"/>
      <c r="I18" s="163"/>
      <c r="J18" s="163"/>
      <c r="K18" s="163"/>
      <c r="L18" s="163"/>
      <c r="M18" s="163"/>
      <c r="N18" s="160"/>
      <c r="O18" s="163"/>
      <c r="P18" s="163"/>
      <c r="Q18" s="163"/>
    </row>
    <row r="19" ht="13.5" customHeight="1">
      <c r="A19" s="156"/>
      <c r="B19" s="157"/>
      <c r="C19" s="158"/>
      <c r="D19" s="166" t="s">
        <v>310</v>
      </c>
      <c r="F19" s="160"/>
      <c r="G19" s="160"/>
      <c r="H19" s="160"/>
      <c r="I19" s="160"/>
      <c r="J19" s="160"/>
      <c r="K19" s="160"/>
      <c r="L19" s="160"/>
      <c r="M19" s="160"/>
      <c r="N19" s="160" t="s">
        <v>174</v>
      </c>
      <c r="O19" s="163"/>
      <c r="P19" s="160"/>
      <c r="Q19" s="160"/>
    </row>
    <row r="20" ht="13.5" customHeight="1">
      <c r="A20" s="156"/>
      <c r="B20" s="157"/>
      <c r="C20" s="158"/>
      <c r="D20" s="164" t="s">
        <v>311</v>
      </c>
      <c r="E20" s="162"/>
      <c r="F20" s="160" t="s">
        <v>174</v>
      </c>
      <c r="G20" s="163"/>
      <c r="H20" s="160" t="s">
        <v>174</v>
      </c>
      <c r="I20" s="160" t="s">
        <v>174</v>
      </c>
      <c r="J20" s="160" t="s">
        <v>174</v>
      </c>
      <c r="K20" s="160" t="s">
        <v>174</v>
      </c>
      <c r="L20" s="160" t="s">
        <v>174</v>
      </c>
      <c r="M20" s="160" t="s">
        <v>174</v>
      </c>
      <c r="N20" s="160"/>
      <c r="O20" s="160" t="s">
        <v>174</v>
      </c>
      <c r="P20" s="160" t="s">
        <v>174</v>
      </c>
      <c r="Q20" s="160" t="s">
        <v>174</v>
      </c>
    </row>
    <row r="21" ht="13.5" customHeight="1">
      <c r="A21" s="156"/>
      <c r="B21" s="157"/>
      <c r="C21" s="158"/>
      <c r="D21" s="164" t="s">
        <v>199</v>
      </c>
      <c r="E21" s="162"/>
      <c r="F21" s="163"/>
      <c r="G21" s="160" t="s">
        <v>174</v>
      </c>
      <c r="H21" s="163"/>
      <c r="I21" s="163"/>
      <c r="J21" s="163"/>
      <c r="K21" s="163"/>
      <c r="L21" s="163"/>
      <c r="M21" s="163"/>
      <c r="N21" s="163"/>
      <c r="O21" s="163"/>
      <c r="P21" s="163"/>
      <c r="Q21" s="163"/>
    </row>
    <row r="22" ht="13.5" customHeight="1">
      <c r="A22" s="156"/>
      <c r="B22" s="161" t="s">
        <v>332</v>
      </c>
      <c r="C22" s="158"/>
      <c r="D22" s="159"/>
      <c r="E22" s="162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</row>
    <row r="23" ht="13.5" customHeight="1">
      <c r="A23" s="156"/>
      <c r="B23" s="157"/>
      <c r="C23" s="158"/>
      <c r="D23" s="164" t="s">
        <v>313</v>
      </c>
      <c r="E23" s="162"/>
      <c r="F23" s="160" t="s">
        <v>174</v>
      </c>
      <c r="G23" s="160" t="s">
        <v>174</v>
      </c>
      <c r="H23" s="160" t="s">
        <v>174</v>
      </c>
      <c r="I23" s="160" t="s">
        <v>174</v>
      </c>
      <c r="J23" s="160" t="s">
        <v>174</v>
      </c>
      <c r="K23" s="160" t="s">
        <v>174</v>
      </c>
      <c r="L23" s="160" t="s">
        <v>174</v>
      </c>
      <c r="M23" s="160"/>
      <c r="N23" s="160" t="s">
        <v>174</v>
      </c>
      <c r="O23" s="160"/>
      <c r="P23" s="160" t="s">
        <v>174</v>
      </c>
      <c r="Q23" s="160" t="s">
        <v>174</v>
      </c>
    </row>
    <row r="24" ht="13.5" customHeight="1">
      <c r="A24" s="156"/>
      <c r="B24" s="157"/>
      <c r="C24" s="158"/>
      <c r="D24" s="164" t="s">
        <v>314</v>
      </c>
      <c r="E24" s="162"/>
      <c r="F24" s="160"/>
      <c r="G24" s="160"/>
      <c r="H24" s="160"/>
      <c r="I24" s="160"/>
      <c r="J24" s="160"/>
      <c r="K24" s="160"/>
      <c r="L24" s="160"/>
      <c r="M24" s="160" t="s">
        <v>174</v>
      </c>
      <c r="N24" s="160"/>
      <c r="O24" s="160" t="s">
        <v>174</v>
      </c>
      <c r="P24" s="160"/>
      <c r="Q24" s="160"/>
    </row>
    <row r="25" ht="13.5" customHeight="1">
      <c r="A25" s="156"/>
      <c r="B25" s="157"/>
      <c r="C25" s="158"/>
      <c r="D25" s="164" t="s">
        <v>199</v>
      </c>
      <c r="E25" s="162"/>
      <c r="F25" s="163"/>
      <c r="G25" s="160"/>
      <c r="H25" s="163"/>
      <c r="I25" s="163"/>
      <c r="J25" s="163"/>
      <c r="K25" s="163"/>
      <c r="L25" s="163"/>
      <c r="M25" s="163"/>
      <c r="N25" s="163"/>
      <c r="O25" s="163"/>
      <c r="P25" s="163"/>
      <c r="Q25" s="163"/>
    </row>
    <row r="26" ht="13.5" customHeight="1">
      <c r="A26" s="156"/>
      <c r="B26" s="161" t="s">
        <v>333</v>
      </c>
      <c r="C26" s="158"/>
      <c r="D26" s="159"/>
      <c r="E26" s="162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</row>
    <row r="27" ht="13.5" customHeight="1">
      <c r="A27" s="156"/>
      <c r="B27" s="157"/>
      <c r="C27" s="158"/>
      <c r="D27" s="164" t="s">
        <v>313</v>
      </c>
      <c r="E27" s="162"/>
      <c r="F27" s="160" t="s">
        <v>174</v>
      </c>
      <c r="G27" s="160" t="s">
        <v>174</v>
      </c>
      <c r="H27" s="160"/>
      <c r="I27" s="160" t="s">
        <v>174</v>
      </c>
      <c r="J27" s="160" t="s">
        <v>174</v>
      </c>
      <c r="K27" s="160" t="s">
        <v>174</v>
      </c>
      <c r="L27" s="160" t="s">
        <v>174</v>
      </c>
      <c r="M27" s="160"/>
      <c r="N27" s="160" t="s">
        <v>174</v>
      </c>
      <c r="O27" s="160"/>
      <c r="P27" s="160" t="s">
        <v>174</v>
      </c>
      <c r="Q27" s="160" t="s">
        <v>174</v>
      </c>
    </row>
    <row r="28" ht="13.5" customHeight="1">
      <c r="A28" s="156"/>
      <c r="B28" s="157"/>
      <c r="C28" s="158"/>
      <c r="D28" s="164" t="s">
        <v>314</v>
      </c>
      <c r="E28" s="162"/>
      <c r="F28" s="160"/>
      <c r="G28" s="160"/>
      <c r="H28" s="160"/>
      <c r="I28" s="160"/>
      <c r="J28" s="160"/>
      <c r="K28" s="160"/>
      <c r="L28" s="160"/>
      <c r="M28" s="160" t="s">
        <v>174</v>
      </c>
      <c r="N28" s="160"/>
      <c r="O28" s="160" t="s">
        <v>174</v>
      </c>
      <c r="P28" s="160"/>
      <c r="Q28" s="160"/>
    </row>
    <row r="29" ht="13.5" customHeight="1">
      <c r="A29" s="156"/>
      <c r="B29" s="157"/>
      <c r="C29" s="158"/>
      <c r="D29" s="164" t="s">
        <v>199</v>
      </c>
      <c r="E29" s="162"/>
      <c r="F29" s="163"/>
      <c r="G29" s="160"/>
      <c r="H29" s="160" t="s">
        <v>174</v>
      </c>
      <c r="I29" s="163"/>
      <c r="J29" s="160"/>
      <c r="K29" s="163"/>
      <c r="L29" s="163"/>
      <c r="M29" s="163"/>
      <c r="N29" s="163"/>
      <c r="O29" s="163"/>
      <c r="P29" s="163"/>
      <c r="Q29" s="163"/>
    </row>
    <row r="30" ht="13.5" customHeight="1">
      <c r="A30" s="247"/>
      <c r="B30" s="248" t="s">
        <v>334</v>
      </c>
      <c r="C30" s="249"/>
      <c r="D30" s="250"/>
      <c r="E30" s="251"/>
      <c r="F30" s="266"/>
      <c r="G30" s="267"/>
      <c r="H30" s="266"/>
      <c r="I30" s="266"/>
      <c r="J30" s="266"/>
      <c r="K30" s="266"/>
      <c r="L30" s="266"/>
      <c r="M30" s="266"/>
      <c r="N30" s="266"/>
      <c r="O30" s="266"/>
      <c r="P30" s="266"/>
      <c r="Q30" s="266"/>
      <c r="R30" s="254"/>
      <c r="S30" s="254"/>
      <c r="T30" s="254"/>
      <c r="U30" s="254"/>
      <c r="V30" s="254"/>
      <c r="W30" s="254"/>
      <c r="X30" s="254"/>
      <c r="Y30" s="254"/>
      <c r="Z30" s="254"/>
    </row>
    <row r="31" ht="13.5" customHeight="1">
      <c r="A31" s="255"/>
      <c r="B31" s="256"/>
      <c r="C31" s="256"/>
      <c r="D31" s="257" t="s">
        <v>311</v>
      </c>
      <c r="E31" s="258"/>
      <c r="F31" s="261" t="s">
        <v>174</v>
      </c>
      <c r="G31" s="261"/>
      <c r="H31" s="259"/>
      <c r="I31" s="261" t="s">
        <v>174</v>
      </c>
      <c r="J31" s="259"/>
      <c r="K31" s="261" t="s">
        <v>174</v>
      </c>
      <c r="L31" s="261" t="s">
        <v>174</v>
      </c>
      <c r="M31" s="261" t="s">
        <v>174</v>
      </c>
      <c r="N31" s="261" t="s">
        <v>174</v>
      </c>
      <c r="O31" s="261"/>
      <c r="P31" s="261"/>
      <c r="Q31" s="261"/>
      <c r="R31" s="254"/>
      <c r="S31" s="254"/>
      <c r="T31" s="254"/>
      <c r="U31" s="254"/>
      <c r="V31" s="254"/>
      <c r="W31" s="254"/>
      <c r="X31" s="254"/>
      <c r="Y31" s="254"/>
      <c r="Z31" s="254"/>
    </row>
    <row r="32" ht="13.5" customHeight="1">
      <c r="A32" s="255"/>
      <c r="B32" s="256"/>
      <c r="C32" s="256"/>
      <c r="D32" s="257" t="s">
        <v>316</v>
      </c>
      <c r="E32" s="258"/>
      <c r="F32" s="259"/>
      <c r="G32" s="261" t="s">
        <v>174</v>
      </c>
      <c r="H32" s="261" t="s">
        <v>174</v>
      </c>
      <c r="I32" s="261"/>
      <c r="J32" s="261"/>
      <c r="K32" s="259"/>
      <c r="L32" s="259"/>
      <c r="M32" s="259"/>
      <c r="N32" s="259"/>
      <c r="O32" s="261" t="s">
        <v>174</v>
      </c>
      <c r="P32" s="261" t="s">
        <v>174</v>
      </c>
      <c r="Q32" s="261" t="s">
        <v>174</v>
      </c>
      <c r="R32" s="254"/>
      <c r="S32" s="254"/>
      <c r="T32" s="254"/>
      <c r="U32" s="254"/>
      <c r="V32" s="254"/>
      <c r="W32" s="254"/>
      <c r="X32" s="254"/>
      <c r="Y32" s="254"/>
      <c r="Z32" s="254"/>
    </row>
    <row r="33" ht="13.5" customHeight="1">
      <c r="A33" s="255"/>
      <c r="B33" s="256"/>
      <c r="C33" s="256"/>
      <c r="D33" s="262" t="s">
        <v>199</v>
      </c>
      <c r="E33" s="258"/>
      <c r="F33" s="268"/>
      <c r="G33" s="260"/>
      <c r="H33" s="268"/>
      <c r="I33" s="268"/>
      <c r="J33" s="160" t="s">
        <v>174</v>
      </c>
      <c r="K33" s="160"/>
      <c r="L33" s="160"/>
      <c r="M33" s="160"/>
      <c r="N33" s="269"/>
      <c r="O33" s="269"/>
      <c r="P33" s="160"/>
      <c r="Q33" s="160"/>
      <c r="R33" s="254"/>
      <c r="S33" s="254"/>
      <c r="T33" s="254"/>
      <c r="U33" s="254"/>
      <c r="V33" s="254"/>
      <c r="W33" s="254"/>
      <c r="X33" s="254"/>
      <c r="Y33" s="254"/>
      <c r="Z33" s="254"/>
    </row>
    <row r="34" ht="13.5" customHeight="1">
      <c r="A34" s="247"/>
      <c r="B34" s="248" t="s">
        <v>317</v>
      </c>
      <c r="C34" s="249"/>
      <c r="D34" s="250"/>
      <c r="E34" s="251"/>
      <c r="F34" s="266"/>
      <c r="G34" s="267"/>
      <c r="H34" s="266"/>
      <c r="I34" s="266"/>
      <c r="J34" s="266"/>
      <c r="K34" s="266"/>
      <c r="L34" s="266"/>
      <c r="M34" s="266"/>
      <c r="N34" s="266"/>
      <c r="O34" s="266"/>
      <c r="P34" s="266"/>
      <c r="Q34" s="266"/>
      <c r="R34" s="254"/>
      <c r="S34" s="254"/>
      <c r="T34" s="254"/>
      <c r="U34" s="254"/>
      <c r="V34" s="254"/>
      <c r="W34" s="254"/>
      <c r="X34" s="254"/>
      <c r="Y34" s="254"/>
      <c r="Z34" s="254"/>
    </row>
    <row r="35" ht="13.5" customHeight="1">
      <c r="A35" s="255"/>
      <c r="B35" s="256"/>
      <c r="C35" s="256"/>
      <c r="D35" s="257" t="s">
        <v>316</v>
      </c>
      <c r="E35" s="258"/>
      <c r="F35" s="259"/>
      <c r="G35" s="260"/>
      <c r="H35" s="259"/>
      <c r="I35" s="259"/>
      <c r="J35" s="259"/>
      <c r="K35" s="259"/>
      <c r="L35" s="259"/>
      <c r="M35" s="259"/>
      <c r="N35" s="261" t="s">
        <v>174</v>
      </c>
      <c r="O35" s="259"/>
      <c r="P35" s="261"/>
      <c r="Q35" s="261"/>
      <c r="R35" s="254"/>
      <c r="S35" s="254"/>
      <c r="T35" s="254"/>
      <c r="U35" s="254"/>
      <c r="V35" s="254"/>
      <c r="W35" s="254"/>
      <c r="X35" s="254"/>
      <c r="Y35" s="254"/>
      <c r="Z35" s="254"/>
    </row>
    <row r="36" ht="13.5" customHeight="1">
      <c r="A36" s="255"/>
      <c r="B36" s="256"/>
      <c r="C36" s="256"/>
      <c r="D36" s="257" t="s">
        <v>335</v>
      </c>
      <c r="E36" s="258"/>
      <c r="F36" s="259"/>
      <c r="G36" s="260"/>
      <c r="H36" s="259"/>
      <c r="I36" s="259"/>
      <c r="J36" s="259"/>
      <c r="K36" s="259"/>
      <c r="L36" s="259"/>
      <c r="M36" s="259"/>
      <c r="N36" s="261"/>
      <c r="O36" s="261" t="s">
        <v>174</v>
      </c>
      <c r="P36" s="261"/>
      <c r="Q36" s="261" t="s">
        <v>174</v>
      </c>
      <c r="R36" s="254"/>
      <c r="S36" s="254"/>
      <c r="T36" s="254"/>
      <c r="U36" s="254"/>
      <c r="V36" s="254"/>
      <c r="W36" s="254"/>
      <c r="X36" s="254"/>
      <c r="Y36" s="254"/>
      <c r="Z36" s="254"/>
    </row>
    <row r="37" ht="13.5" customHeight="1">
      <c r="A37" s="255"/>
      <c r="B37" s="256"/>
      <c r="C37" s="256"/>
      <c r="D37" s="257" t="s">
        <v>310</v>
      </c>
      <c r="E37" s="258"/>
      <c r="F37" s="261" t="s">
        <v>174</v>
      </c>
      <c r="G37" s="261" t="s">
        <v>174</v>
      </c>
      <c r="H37" s="261" t="s">
        <v>174</v>
      </c>
      <c r="I37" s="259"/>
      <c r="J37" s="261" t="s">
        <v>174</v>
      </c>
      <c r="K37" s="261" t="s">
        <v>174</v>
      </c>
      <c r="L37" s="261" t="s">
        <v>174</v>
      </c>
      <c r="M37" s="261" t="s">
        <v>174</v>
      </c>
      <c r="N37" s="261"/>
      <c r="O37" s="261"/>
      <c r="P37" s="261" t="s">
        <v>174</v>
      </c>
      <c r="Q37" s="261"/>
      <c r="R37" s="254"/>
      <c r="S37" s="254"/>
      <c r="T37" s="254"/>
      <c r="U37" s="254"/>
      <c r="V37" s="254"/>
      <c r="W37" s="254"/>
      <c r="X37" s="254"/>
      <c r="Y37" s="254"/>
      <c r="Z37" s="254"/>
    </row>
    <row r="38" ht="13.5" customHeight="1">
      <c r="A38" s="255"/>
      <c r="B38" s="256"/>
      <c r="C38" s="256"/>
      <c r="D38" s="262" t="s">
        <v>199</v>
      </c>
      <c r="E38" s="258"/>
      <c r="F38" s="268"/>
      <c r="G38" s="260"/>
      <c r="H38" s="268"/>
      <c r="I38" s="261" t="s">
        <v>174</v>
      </c>
      <c r="J38" s="268"/>
      <c r="K38" s="269"/>
      <c r="L38" s="268"/>
      <c r="M38" s="268"/>
      <c r="N38" s="268"/>
      <c r="O38" s="268"/>
      <c r="P38" s="268"/>
      <c r="Q38" s="268"/>
      <c r="R38" s="254"/>
      <c r="S38" s="254"/>
      <c r="T38" s="254"/>
      <c r="U38" s="254"/>
      <c r="V38" s="254"/>
      <c r="W38" s="254"/>
      <c r="X38" s="254"/>
      <c r="Y38" s="254"/>
      <c r="Z38" s="254"/>
    </row>
    <row r="39" ht="13.5" customHeight="1">
      <c r="A39" s="247"/>
      <c r="B39" s="248" t="s">
        <v>336</v>
      </c>
      <c r="C39" s="249"/>
      <c r="D39" s="250"/>
      <c r="E39" s="251"/>
      <c r="F39" s="266"/>
      <c r="G39" s="267"/>
      <c r="H39" s="266"/>
      <c r="I39" s="266"/>
      <c r="J39" s="266"/>
      <c r="K39" s="266"/>
      <c r="L39" s="266"/>
      <c r="M39" s="266"/>
      <c r="N39" s="266"/>
      <c r="O39" s="266"/>
      <c r="P39" s="266"/>
      <c r="Q39" s="266"/>
      <c r="R39" s="254"/>
      <c r="S39" s="254"/>
      <c r="T39" s="254"/>
      <c r="U39" s="254"/>
      <c r="V39" s="254"/>
      <c r="W39" s="254"/>
      <c r="X39" s="254"/>
      <c r="Y39" s="254"/>
      <c r="Z39" s="254"/>
    </row>
    <row r="40" ht="13.5" customHeight="1">
      <c r="A40" s="255"/>
      <c r="B40" s="256"/>
      <c r="C40" s="256"/>
      <c r="D40" s="257" t="s">
        <v>337</v>
      </c>
      <c r="E40" s="258"/>
      <c r="F40" s="261" t="s">
        <v>174</v>
      </c>
      <c r="G40" s="261" t="s">
        <v>174</v>
      </c>
      <c r="H40" s="261" t="s">
        <v>174</v>
      </c>
      <c r="I40" s="261" t="s">
        <v>174</v>
      </c>
      <c r="J40" s="261" t="s">
        <v>174</v>
      </c>
      <c r="K40" s="261" t="s">
        <v>174</v>
      </c>
      <c r="L40" s="259"/>
      <c r="M40" s="261" t="s">
        <v>174</v>
      </c>
      <c r="N40" s="261" t="s">
        <v>174</v>
      </c>
      <c r="O40" s="261" t="s">
        <v>174</v>
      </c>
      <c r="P40" s="261" t="s">
        <v>174</v>
      </c>
      <c r="Q40" s="261" t="s">
        <v>174</v>
      </c>
      <c r="R40" s="254"/>
      <c r="S40" s="254"/>
      <c r="T40" s="254"/>
      <c r="U40" s="254"/>
      <c r="V40" s="254"/>
      <c r="W40" s="254"/>
      <c r="X40" s="254"/>
      <c r="Y40" s="254"/>
      <c r="Z40" s="254"/>
    </row>
    <row r="41" ht="13.5" customHeight="1">
      <c r="A41" s="255"/>
      <c r="B41" s="256"/>
      <c r="C41" s="256"/>
      <c r="D41" s="257" t="s">
        <v>213</v>
      </c>
      <c r="E41" s="258"/>
      <c r="F41" s="268"/>
      <c r="G41" s="260"/>
      <c r="H41" s="268"/>
      <c r="I41" s="268"/>
      <c r="J41" s="268"/>
      <c r="K41" s="268"/>
      <c r="L41" s="269" t="s">
        <v>174</v>
      </c>
      <c r="M41" s="268"/>
      <c r="N41" s="268"/>
      <c r="O41" s="268"/>
      <c r="P41" s="268"/>
      <c r="Q41" s="268"/>
      <c r="R41" s="254"/>
      <c r="S41" s="254"/>
      <c r="T41" s="254"/>
      <c r="U41" s="254"/>
      <c r="V41" s="254"/>
      <c r="W41" s="254"/>
      <c r="X41" s="254"/>
      <c r="Y41" s="254"/>
      <c r="Z41" s="254"/>
    </row>
    <row r="42" ht="13.5" customHeight="1">
      <c r="A42" s="247"/>
      <c r="B42" s="248" t="s">
        <v>338</v>
      </c>
      <c r="C42" s="249"/>
      <c r="D42" s="250"/>
      <c r="E42" s="251"/>
      <c r="F42" s="266"/>
      <c r="G42" s="267"/>
      <c r="H42" s="266"/>
      <c r="I42" s="266"/>
      <c r="J42" s="266"/>
      <c r="K42" s="266"/>
      <c r="L42" s="266"/>
      <c r="M42" s="266"/>
      <c r="N42" s="266"/>
      <c r="O42" s="266"/>
      <c r="P42" s="266"/>
      <c r="Q42" s="266"/>
      <c r="R42" s="254"/>
      <c r="S42" s="254"/>
      <c r="T42" s="254"/>
      <c r="U42" s="254"/>
      <c r="V42" s="254"/>
      <c r="W42" s="254"/>
      <c r="X42" s="254"/>
      <c r="Y42" s="254"/>
      <c r="Z42" s="254"/>
    </row>
    <row r="43" ht="13.5" customHeight="1">
      <c r="A43" s="255"/>
      <c r="B43" s="256"/>
      <c r="C43" s="256"/>
      <c r="D43" s="257" t="s">
        <v>339</v>
      </c>
      <c r="E43" s="258"/>
      <c r="F43" s="261" t="s">
        <v>174</v>
      </c>
      <c r="G43" s="261" t="s">
        <v>174</v>
      </c>
      <c r="H43" s="261" t="s">
        <v>174</v>
      </c>
      <c r="I43" s="261" t="s">
        <v>174</v>
      </c>
      <c r="J43" s="261" t="s">
        <v>174</v>
      </c>
      <c r="K43" s="259"/>
      <c r="L43" s="261" t="s">
        <v>174</v>
      </c>
      <c r="M43" s="261" t="s">
        <v>174</v>
      </c>
      <c r="N43" s="261" t="s">
        <v>174</v>
      </c>
      <c r="O43" s="261" t="s">
        <v>174</v>
      </c>
      <c r="P43" s="261" t="s">
        <v>174</v>
      </c>
      <c r="Q43" s="261" t="s">
        <v>174</v>
      </c>
      <c r="R43" s="254"/>
      <c r="S43" s="254"/>
      <c r="T43" s="254"/>
      <c r="U43" s="254"/>
      <c r="V43" s="254"/>
      <c r="W43" s="254"/>
      <c r="X43" s="254"/>
      <c r="Y43" s="254"/>
      <c r="Z43" s="254"/>
    </row>
    <row r="44" ht="13.5" customHeight="1">
      <c r="A44" s="255"/>
      <c r="B44" s="256"/>
      <c r="C44" s="256"/>
      <c r="D44" s="257" t="s">
        <v>213</v>
      </c>
      <c r="E44" s="258"/>
      <c r="F44" s="268"/>
      <c r="G44" s="260"/>
      <c r="H44" s="260"/>
      <c r="I44" s="268"/>
      <c r="J44" s="268"/>
      <c r="K44" s="269" t="s">
        <v>174</v>
      </c>
      <c r="L44" s="269"/>
      <c r="M44" s="268"/>
      <c r="N44" s="268"/>
      <c r="O44" s="268"/>
      <c r="P44" s="268"/>
      <c r="Q44" s="268"/>
      <c r="R44" s="254"/>
      <c r="S44" s="254"/>
      <c r="T44" s="254"/>
      <c r="U44" s="254"/>
      <c r="V44" s="254"/>
      <c r="W44" s="254"/>
      <c r="X44" s="254"/>
      <c r="Y44" s="254"/>
      <c r="Z44" s="254"/>
    </row>
    <row r="45" ht="13.5" customHeight="1">
      <c r="A45" s="167" t="s">
        <v>181</v>
      </c>
      <c r="B45" s="168" t="s">
        <v>217</v>
      </c>
      <c r="C45" s="169"/>
      <c r="D45" s="265" t="s">
        <v>183</v>
      </c>
      <c r="E45" s="171"/>
      <c r="F45" s="234" t="s">
        <v>174</v>
      </c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</row>
    <row r="46" ht="13.5" customHeight="1">
      <c r="A46" s="173"/>
      <c r="B46" s="174"/>
      <c r="C46" s="175"/>
      <c r="D46" s="176" t="s">
        <v>340</v>
      </c>
      <c r="E46" s="177"/>
      <c r="F46" s="160"/>
      <c r="G46" s="160"/>
      <c r="H46" s="163"/>
      <c r="I46" s="163"/>
      <c r="J46" s="163"/>
      <c r="K46" s="163"/>
      <c r="L46" s="163"/>
      <c r="M46" s="163"/>
      <c r="N46" s="163"/>
      <c r="O46" s="163"/>
      <c r="P46" s="163"/>
      <c r="Q46" s="163"/>
    </row>
    <row r="47" ht="13.5" customHeight="1">
      <c r="A47" s="173"/>
      <c r="B47" s="174"/>
      <c r="C47" s="221"/>
      <c r="D47" s="176" t="s">
        <v>321</v>
      </c>
      <c r="E47" s="179"/>
      <c r="F47" s="163"/>
      <c r="G47" s="160"/>
      <c r="H47" s="160" t="s">
        <v>174</v>
      </c>
      <c r="I47" s="160"/>
      <c r="J47" s="160"/>
      <c r="K47" s="160"/>
      <c r="L47" s="160"/>
      <c r="M47" s="160"/>
      <c r="N47" s="160"/>
      <c r="O47" s="160"/>
      <c r="P47" s="160"/>
      <c r="Q47" s="160"/>
    </row>
    <row r="48" ht="13.5" customHeight="1">
      <c r="A48" s="173"/>
      <c r="B48" s="174"/>
      <c r="C48" s="221"/>
      <c r="D48" s="176" t="s">
        <v>322</v>
      </c>
      <c r="E48" s="179"/>
      <c r="F48" s="163"/>
      <c r="G48" s="160"/>
      <c r="H48" s="160"/>
      <c r="I48" s="160" t="s">
        <v>174</v>
      </c>
      <c r="J48" s="160"/>
      <c r="K48" s="160"/>
      <c r="L48" s="160"/>
      <c r="M48" s="160"/>
      <c r="N48" s="160"/>
      <c r="O48" s="160"/>
      <c r="P48" s="160"/>
      <c r="Q48" s="160"/>
    </row>
    <row r="49" ht="13.5" customHeight="1">
      <c r="A49" s="173"/>
      <c r="B49" s="174"/>
      <c r="C49" s="221"/>
      <c r="D49" s="176" t="s">
        <v>341</v>
      </c>
      <c r="E49" s="179"/>
      <c r="F49" s="163"/>
      <c r="G49" s="160"/>
      <c r="H49" s="160"/>
      <c r="I49" s="160"/>
      <c r="J49" s="160" t="s">
        <v>174</v>
      </c>
      <c r="K49" s="160"/>
      <c r="L49" s="160"/>
      <c r="M49" s="160"/>
      <c r="N49" s="160"/>
      <c r="O49" s="160"/>
      <c r="P49" s="160"/>
      <c r="Q49" s="160"/>
    </row>
    <row r="50" ht="13.5" customHeight="1">
      <c r="A50" s="173"/>
      <c r="B50" s="174"/>
      <c r="C50" s="221"/>
      <c r="D50" s="176" t="s">
        <v>342</v>
      </c>
      <c r="E50" s="179"/>
      <c r="F50" s="163"/>
      <c r="G50" s="160"/>
      <c r="H50" s="160"/>
      <c r="I50" s="160"/>
      <c r="J50" s="160"/>
      <c r="K50" s="160" t="s">
        <v>174</v>
      </c>
      <c r="L50" s="160"/>
      <c r="M50" s="160"/>
      <c r="N50" s="160"/>
      <c r="O50" s="160"/>
      <c r="P50" s="160"/>
      <c r="Q50" s="160"/>
    </row>
    <row r="51" ht="13.5" customHeight="1">
      <c r="A51" s="173"/>
      <c r="B51" s="174"/>
      <c r="C51" s="221"/>
      <c r="D51" s="176" t="s">
        <v>343</v>
      </c>
      <c r="E51" s="179"/>
      <c r="F51" s="163"/>
      <c r="G51" s="160"/>
      <c r="H51" s="160"/>
      <c r="I51" s="160"/>
      <c r="J51" s="160"/>
      <c r="K51" s="160"/>
      <c r="L51" s="160" t="s">
        <v>174</v>
      </c>
      <c r="M51" s="160"/>
      <c r="N51" s="160"/>
      <c r="O51" s="160"/>
      <c r="P51" s="160"/>
      <c r="Q51" s="160"/>
    </row>
    <row r="52" ht="13.5" customHeight="1">
      <c r="A52" s="173"/>
      <c r="B52" s="174"/>
      <c r="C52" s="221"/>
      <c r="D52" s="176" t="s">
        <v>326</v>
      </c>
      <c r="E52" s="179"/>
      <c r="F52" s="163"/>
      <c r="G52" s="160"/>
      <c r="H52" s="160"/>
      <c r="I52" s="160"/>
      <c r="J52" s="160"/>
      <c r="K52" s="160"/>
      <c r="L52" s="160"/>
      <c r="M52" s="160" t="s">
        <v>174</v>
      </c>
      <c r="N52" s="160"/>
      <c r="O52" s="160"/>
      <c r="P52" s="160"/>
      <c r="Q52" s="160"/>
    </row>
    <row r="53" ht="13.5" customHeight="1">
      <c r="A53" s="173"/>
      <c r="B53" s="174"/>
      <c r="C53" s="221"/>
      <c r="D53" s="176" t="s">
        <v>327</v>
      </c>
      <c r="E53" s="179"/>
      <c r="F53" s="163"/>
      <c r="G53" s="160"/>
      <c r="H53" s="160"/>
      <c r="I53" s="160"/>
      <c r="J53" s="160"/>
      <c r="K53" s="160"/>
      <c r="L53" s="160"/>
      <c r="M53" s="160"/>
      <c r="N53" s="160" t="s">
        <v>174</v>
      </c>
      <c r="O53" s="160"/>
      <c r="P53" s="160"/>
      <c r="Q53" s="160"/>
    </row>
    <row r="54" ht="13.5" customHeight="1">
      <c r="A54" s="173"/>
      <c r="B54" s="174"/>
      <c r="C54" s="221"/>
      <c r="D54" s="176" t="s">
        <v>344</v>
      </c>
      <c r="E54" s="179"/>
      <c r="F54" s="163"/>
      <c r="G54" s="160"/>
      <c r="H54" s="160"/>
      <c r="I54" s="160"/>
      <c r="J54" s="160"/>
      <c r="K54" s="160"/>
      <c r="L54" s="160"/>
      <c r="M54" s="160"/>
      <c r="N54" s="160"/>
      <c r="O54" s="160" t="s">
        <v>174</v>
      </c>
      <c r="P54" s="160"/>
      <c r="Q54" s="160"/>
    </row>
    <row r="55" ht="13.5" customHeight="1">
      <c r="A55" s="173"/>
      <c r="B55" s="174"/>
      <c r="C55" s="221"/>
      <c r="D55" s="176" t="s">
        <v>186</v>
      </c>
      <c r="E55" s="179"/>
      <c r="F55" s="163"/>
      <c r="G55" s="160"/>
      <c r="H55" s="160"/>
      <c r="I55" s="160"/>
      <c r="J55" s="160"/>
      <c r="K55" s="160"/>
      <c r="L55" s="160"/>
      <c r="M55" s="160"/>
      <c r="N55" s="160"/>
      <c r="O55" s="160"/>
      <c r="P55" s="160" t="s">
        <v>174</v>
      </c>
      <c r="Q55" s="160" t="s">
        <v>174</v>
      </c>
    </row>
    <row r="56" ht="13.5" customHeight="1">
      <c r="A56" s="173"/>
      <c r="B56" s="174" t="s">
        <v>209</v>
      </c>
      <c r="C56" s="221"/>
      <c r="D56" s="180"/>
      <c r="E56" s="179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</row>
    <row r="57" ht="13.5" customHeight="1">
      <c r="A57" s="173"/>
      <c r="B57" s="174"/>
      <c r="C57" s="221"/>
      <c r="D57" s="180"/>
      <c r="E57" s="179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</row>
    <row r="58" ht="13.5" customHeight="1">
      <c r="A58" s="167" t="s">
        <v>188</v>
      </c>
      <c r="B58" s="187" t="s">
        <v>189</v>
      </c>
      <c r="C58" s="188"/>
      <c r="D58" s="189"/>
      <c r="E58" s="190"/>
      <c r="F58" s="223" t="s">
        <v>64</v>
      </c>
      <c r="G58" s="223" t="s">
        <v>64</v>
      </c>
      <c r="H58" s="223" t="s">
        <v>64</v>
      </c>
      <c r="I58" s="223" t="s">
        <v>64</v>
      </c>
      <c r="J58" s="223" t="s">
        <v>64</v>
      </c>
      <c r="K58" s="223" t="s">
        <v>64</v>
      </c>
      <c r="L58" s="223" t="s">
        <v>64</v>
      </c>
      <c r="M58" s="223" t="s">
        <v>64</v>
      </c>
      <c r="N58" s="223" t="s">
        <v>64</v>
      </c>
      <c r="O58" s="223" t="s">
        <v>64</v>
      </c>
      <c r="P58" s="223" t="s">
        <v>190</v>
      </c>
      <c r="Q58" s="223" t="s">
        <v>190</v>
      </c>
    </row>
    <row r="59" ht="13.5" customHeight="1">
      <c r="A59" s="173"/>
      <c r="B59" s="192" t="s">
        <v>191</v>
      </c>
      <c r="C59" s="16"/>
      <c r="D59" s="17"/>
      <c r="E59" s="193"/>
      <c r="F59" s="224" t="s">
        <v>192</v>
      </c>
      <c r="G59" s="224" t="s">
        <v>192</v>
      </c>
      <c r="H59" s="224" t="s">
        <v>192</v>
      </c>
      <c r="I59" s="224" t="s">
        <v>192</v>
      </c>
      <c r="J59" s="224" t="s">
        <v>192</v>
      </c>
      <c r="K59" s="224" t="s">
        <v>192</v>
      </c>
      <c r="L59" s="224" t="s">
        <v>192</v>
      </c>
      <c r="M59" s="224" t="s">
        <v>192</v>
      </c>
      <c r="N59" s="224" t="s">
        <v>192</v>
      </c>
      <c r="O59" s="224" t="s">
        <v>192</v>
      </c>
      <c r="P59" s="224" t="s">
        <v>192</v>
      </c>
      <c r="Q59" s="224" t="s">
        <v>192</v>
      </c>
    </row>
    <row r="60" ht="13.5" customHeight="1">
      <c r="A60" s="173"/>
      <c r="B60" s="195" t="s">
        <v>193</v>
      </c>
      <c r="C60" s="16"/>
      <c r="D60" s="17"/>
      <c r="E60" s="196"/>
      <c r="F60" s="197">
        <v>44045.0</v>
      </c>
      <c r="G60" s="197">
        <v>44045.0</v>
      </c>
      <c r="H60" s="197">
        <v>44045.0</v>
      </c>
      <c r="I60" s="197">
        <v>44045.0</v>
      </c>
      <c r="J60" s="197">
        <v>44045.0</v>
      </c>
      <c r="K60" s="197">
        <v>44045.0</v>
      </c>
      <c r="L60" s="197">
        <v>44045.0</v>
      </c>
      <c r="M60" s="197">
        <v>44045.0</v>
      </c>
      <c r="N60" s="197">
        <v>44045.0</v>
      </c>
      <c r="O60" s="197">
        <v>44045.0</v>
      </c>
      <c r="P60" s="197">
        <v>44045.0</v>
      </c>
      <c r="Q60" s="197">
        <v>44045.0</v>
      </c>
    </row>
    <row r="61" ht="52.5" customHeight="1">
      <c r="A61" s="198"/>
      <c r="B61" s="199" t="s">
        <v>194</v>
      </c>
      <c r="C61" s="200"/>
      <c r="D61" s="201"/>
      <c r="E61" s="202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</row>
    <row r="62" ht="11.25" customHeight="1">
      <c r="A62" s="142"/>
      <c r="B62" s="106"/>
      <c r="C62" s="107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ht="13.5" customHeight="1">
      <c r="A993" s="106"/>
      <c r="B993" s="142"/>
      <c r="C993" s="106"/>
      <c r="D993" s="107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ht="13.5" customHeight="1">
      <c r="A994" s="106"/>
      <c r="B994" s="142"/>
      <c r="C994" s="106"/>
      <c r="D994" s="107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ht="13.5" customHeight="1">
      <c r="A995" s="106"/>
      <c r="B995" s="142"/>
      <c r="C995" s="106"/>
      <c r="D995" s="107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ht="13.5" customHeight="1">
      <c r="A996" s="106"/>
      <c r="B996" s="142"/>
      <c r="C996" s="106"/>
      <c r="D996" s="107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ht="13.5" customHeight="1">
      <c r="A997" s="106"/>
      <c r="B997" s="142"/>
      <c r="C997" s="106"/>
      <c r="D997" s="107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ht="13.5" customHeight="1">
      <c r="A998" s="106"/>
      <c r="B998" s="142"/>
      <c r="C998" s="106"/>
      <c r="D998" s="107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ht="13.5" customHeight="1">
      <c r="A999" s="106"/>
      <c r="B999" s="142"/>
      <c r="C999" s="106"/>
      <c r="D999" s="107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ht="13.5" customHeight="1">
      <c r="A1000" s="106"/>
      <c r="B1000" s="142"/>
      <c r="C1000" s="106"/>
      <c r="D1000" s="107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  <row r="1001" ht="13.5" customHeight="1">
      <c r="A1001" s="106"/>
      <c r="B1001" s="142"/>
      <c r="C1001" s="106"/>
      <c r="D1001" s="107"/>
      <c r="E1001" s="106"/>
      <c r="F1001" s="106"/>
      <c r="G1001" s="106"/>
      <c r="H1001" s="106"/>
      <c r="I1001" s="106"/>
      <c r="J1001" s="106"/>
      <c r="K1001" s="106"/>
      <c r="L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</row>
    <row r="1002" ht="13.5" customHeight="1">
      <c r="A1002" s="106"/>
      <c r="B1002" s="142"/>
      <c r="C1002" s="106"/>
      <c r="D1002" s="107"/>
      <c r="E1002" s="106"/>
      <c r="F1002" s="106"/>
      <c r="G1002" s="106"/>
      <c r="H1002" s="106"/>
      <c r="I1002" s="106"/>
      <c r="J1002" s="106"/>
      <c r="K1002" s="106"/>
      <c r="L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</row>
    <row r="1003" ht="13.5" customHeight="1">
      <c r="A1003" s="106"/>
      <c r="B1003" s="142"/>
      <c r="C1003" s="106"/>
      <c r="D1003" s="107"/>
      <c r="E1003" s="106"/>
      <c r="F1003" s="106"/>
      <c r="G1003" s="106"/>
      <c r="H1003" s="106"/>
      <c r="I1003" s="106"/>
      <c r="J1003" s="106"/>
      <c r="K1003" s="106"/>
      <c r="L1003" s="106"/>
      <c r="M1003" s="106"/>
      <c r="N1003" s="106"/>
      <c r="O1003" s="106"/>
      <c r="P1003" s="106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</row>
    <row r="1004" ht="13.5" customHeight="1">
      <c r="A1004" s="106"/>
      <c r="B1004" s="142"/>
      <c r="C1004" s="106"/>
      <c r="D1004" s="107"/>
      <c r="E1004" s="106"/>
      <c r="F1004" s="106"/>
      <c r="G1004" s="106"/>
      <c r="H1004" s="106"/>
      <c r="I1004" s="106"/>
      <c r="J1004" s="106"/>
      <c r="K1004" s="106"/>
      <c r="L1004" s="106"/>
      <c r="M1004" s="106"/>
      <c r="N1004" s="106"/>
      <c r="O1004" s="106"/>
      <c r="P1004" s="106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</row>
    <row r="1005" ht="13.5" customHeight="1">
      <c r="A1005" s="106"/>
      <c r="B1005" s="142"/>
      <c r="C1005" s="106"/>
      <c r="D1005" s="107"/>
      <c r="E1005" s="106"/>
      <c r="F1005" s="106"/>
      <c r="G1005" s="106"/>
      <c r="H1005" s="106"/>
      <c r="I1005" s="106"/>
      <c r="J1005" s="106"/>
      <c r="K1005" s="106"/>
      <c r="L1005" s="106"/>
      <c r="M1005" s="106"/>
      <c r="N1005" s="106"/>
      <c r="O1005" s="106"/>
      <c r="P1005" s="106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</row>
    <row r="1006" ht="13.5" customHeight="1">
      <c r="A1006" s="106"/>
      <c r="B1006" s="142"/>
      <c r="C1006" s="106"/>
      <c r="D1006" s="107"/>
      <c r="E1006" s="106"/>
      <c r="F1006" s="106"/>
      <c r="G1006" s="106"/>
      <c r="H1006" s="106"/>
      <c r="I1006" s="106"/>
      <c r="J1006" s="106"/>
      <c r="K1006" s="106"/>
      <c r="L1006" s="106"/>
      <c r="M1006" s="106"/>
      <c r="N1006" s="106"/>
      <c r="O1006" s="106"/>
      <c r="P1006" s="106"/>
      <c r="Q1006" s="106"/>
      <c r="R1006" s="106"/>
      <c r="S1006" s="106"/>
      <c r="T1006" s="106"/>
      <c r="U1006" s="106"/>
      <c r="V1006" s="106"/>
      <c r="W1006" s="106"/>
      <c r="X1006" s="106"/>
      <c r="Y1006" s="106"/>
      <c r="Z1006" s="106"/>
    </row>
    <row r="1007" ht="13.5" customHeight="1">
      <c r="A1007" s="106"/>
      <c r="B1007" s="142"/>
      <c r="C1007" s="106"/>
      <c r="D1007" s="107"/>
      <c r="E1007" s="106"/>
      <c r="F1007" s="106"/>
      <c r="G1007" s="106"/>
      <c r="H1007" s="106"/>
      <c r="I1007" s="106"/>
      <c r="J1007" s="106"/>
      <c r="K1007" s="106"/>
      <c r="L1007" s="106"/>
      <c r="M1007" s="106"/>
      <c r="N1007" s="106"/>
      <c r="O1007" s="106"/>
      <c r="P1007" s="106"/>
      <c r="Q1007" s="106"/>
      <c r="R1007" s="106"/>
      <c r="S1007" s="106"/>
      <c r="T1007" s="106"/>
      <c r="U1007" s="106"/>
      <c r="V1007" s="106"/>
      <c r="W1007" s="106"/>
      <c r="X1007" s="106"/>
      <c r="Y1007" s="106"/>
      <c r="Z1007" s="106"/>
    </row>
    <row r="1008" ht="13.5" customHeight="1">
      <c r="A1008" s="106"/>
      <c r="B1008" s="142"/>
      <c r="C1008" s="106"/>
      <c r="D1008" s="107"/>
      <c r="E1008" s="106"/>
      <c r="F1008" s="106"/>
      <c r="G1008" s="106"/>
      <c r="H1008" s="106"/>
      <c r="I1008" s="106"/>
      <c r="J1008" s="106"/>
      <c r="K1008" s="106"/>
      <c r="L1008" s="106"/>
      <c r="M1008" s="106"/>
      <c r="N1008" s="106"/>
      <c r="O1008" s="106"/>
      <c r="P1008" s="106"/>
      <c r="Q1008" s="106"/>
      <c r="R1008" s="106"/>
      <c r="S1008" s="106"/>
      <c r="T1008" s="106"/>
      <c r="U1008" s="106"/>
      <c r="V1008" s="106"/>
      <c r="W1008" s="106"/>
      <c r="X1008" s="106"/>
      <c r="Y1008" s="106"/>
      <c r="Z1008" s="106"/>
    </row>
    <row r="1009" ht="13.5" customHeight="1">
      <c r="A1009" s="106"/>
      <c r="B1009" s="142"/>
      <c r="C1009" s="106"/>
      <c r="D1009" s="107"/>
      <c r="E1009" s="106"/>
      <c r="F1009" s="106"/>
      <c r="G1009" s="106"/>
      <c r="H1009" s="106"/>
      <c r="I1009" s="106"/>
      <c r="J1009" s="106"/>
      <c r="K1009" s="106"/>
      <c r="L1009" s="106"/>
      <c r="M1009" s="106"/>
      <c r="N1009" s="106"/>
      <c r="O1009" s="106"/>
      <c r="P1009" s="106"/>
      <c r="Q1009" s="106"/>
      <c r="R1009" s="106"/>
      <c r="S1009" s="106"/>
      <c r="T1009" s="106"/>
      <c r="U1009" s="106"/>
      <c r="V1009" s="106"/>
      <c r="W1009" s="106"/>
      <c r="X1009" s="106"/>
      <c r="Y1009" s="106"/>
      <c r="Z1009" s="106"/>
    </row>
    <row r="1010" ht="13.5" customHeight="1">
      <c r="A1010" s="106"/>
      <c r="B1010" s="142"/>
      <c r="C1010" s="106"/>
      <c r="D1010" s="107"/>
      <c r="E1010" s="106"/>
      <c r="F1010" s="106"/>
      <c r="G1010" s="106"/>
      <c r="H1010" s="106"/>
      <c r="I1010" s="106"/>
      <c r="J1010" s="106"/>
      <c r="K1010" s="106"/>
      <c r="L1010" s="106"/>
      <c r="M1010" s="106"/>
      <c r="N1010" s="106"/>
      <c r="O1010" s="106"/>
      <c r="P1010" s="106"/>
      <c r="Q1010" s="106"/>
      <c r="R1010" s="106"/>
      <c r="S1010" s="106"/>
      <c r="T1010" s="106"/>
      <c r="U1010" s="106"/>
      <c r="V1010" s="106"/>
      <c r="W1010" s="106"/>
      <c r="X1010" s="106"/>
      <c r="Y1010" s="106"/>
      <c r="Z1010" s="106"/>
    </row>
    <row r="1011" ht="13.5" customHeight="1">
      <c r="A1011" s="106"/>
      <c r="B1011" s="142"/>
      <c r="C1011" s="106"/>
      <c r="D1011" s="107"/>
      <c r="E1011" s="106"/>
      <c r="F1011" s="106"/>
      <c r="G1011" s="106"/>
      <c r="H1011" s="106"/>
      <c r="I1011" s="106"/>
      <c r="J1011" s="106"/>
      <c r="K1011" s="106"/>
      <c r="L1011" s="106"/>
      <c r="M1011" s="106"/>
      <c r="N1011" s="106"/>
      <c r="O1011" s="106"/>
      <c r="P1011" s="106"/>
      <c r="Q1011" s="106"/>
      <c r="R1011" s="106"/>
      <c r="S1011" s="106"/>
      <c r="T1011" s="106"/>
      <c r="U1011" s="106"/>
      <c r="V1011" s="106"/>
      <c r="W1011" s="106"/>
      <c r="X1011" s="106"/>
      <c r="Y1011" s="106"/>
      <c r="Z1011" s="106"/>
    </row>
    <row r="1012" ht="13.5" customHeight="1">
      <c r="A1012" s="106"/>
      <c r="B1012" s="142"/>
      <c r="C1012" s="106"/>
      <c r="D1012" s="107"/>
      <c r="E1012" s="106"/>
      <c r="F1012" s="106"/>
      <c r="G1012" s="106"/>
      <c r="H1012" s="106"/>
      <c r="I1012" s="106"/>
      <c r="J1012" s="106"/>
      <c r="K1012" s="106"/>
      <c r="L1012" s="106"/>
      <c r="M1012" s="106"/>
      <c r="N1012" s="106"/>
      <c r="O1012" s="106"/>
      <c r="P1012" s="106"/>
      <c r="Q1012" s="106"/>
      <c r="R1012" s="106"/>
      <c r="S1012" s="106"/>
      <c r="T1012" s="106"/>
      <c r="U1012" s="106"/>
      <c r="V1012" s="106"/>
      <c r="W1012" s="106"/>
      <c r="X1012" s="106"/>
      <c r="Y1012" s="106"/>
      <c r="Z1012" s="106"/>
    </row>
    <row r="1013" ht="13.5" customHeight="1">
      <c r="A1013" s="106"/>
      <c r="B1013" s="142"/>
      <c r="C1013" s="106"/>
      <c r="D1013" s="107"/>
      <c r="E1013" s="106"/>
      <c r="F1013" s="106"/>
      <c r="G1013" s="106"/>
      <c r="H1013" s="106"/>
      <c r="I1013" s="106"/>
      <c r="J1013" s="106"/>
      <c r="K1013" s="106"/>
      <c r="L1013" s="106"/>
      <c r="M1013" s="106"/>
      <c r="N1013" s="106"/>
      <c r="O1013" s="106"/>
      <c r="P1013" s="106"/>
      <c r="Q1013" s="106"/>
      <c r="R1013" s="106"/>
      <c r="S1013" s="106"/>
      <c r="T1013" s="106"/>
      <c r="U1013" s="106"/>
      <c r="V1013" s="106"/>
      <c r="W1013" s="106"/>
      <c r="X1013" s="106"/>
      <c r="Y1013" s="106"/>
      <c r="Z1013" s="106"/>
    </row>
    <row r="1014" ht="13.5" customHeight="1">
      <c r="A1014" s="106"/>
      <c r="B1014" s="142"/>
      <c r="C1014" s="106"/>
      <c r="D1014" s="107"/>
      <c r="E1014" s="106"/>
      <c r="F1014" s="106"/>
      <c r="G1014" s="106"/>
      <c r="H1014" s="106"/>
      <c r="I1014" s="106"/>
      <c r="J1014" s="106"/>
      <c r="K1014" s="106"/>
      <c r="L1014" s="106"/>
      <c r="M1014" s="106"/>
      <c r="N1014" s="106"/>
      <c r="O1014" s="106"/>
      <c r="P1014" s="106"/>
      <c r="Q1014" s="106"/>
      <c r="R1014" s="106"/>
      <c r="S1014" s="106"/>
      <c r="T1014" s="106"/>
      <c r="U1014" s="106"/>
      <c r="V1014" s="106"/>
      <c r="W1014" s="106"/>
      <c r="X1014" s="106"/>
      <c r="Y1014" s="106"/>
      <c r="Z1014" s="106"/>
    </row>
    <row r="1015" ht="13.5" customHeight="1">
      <c r="A1015" s="106"/>
      <c r="B1015" s="142"/>
      <c r="C1015" s="106"/>
      <c r="D1015" s="107"/>
      <c r="E1015" s="106"/>
      <c r="F1015" s="106"/>
      <c r="G1015" s="106"/>
      <c r="H1015" s="106"/>
      <c r="I1015" s="106"/>
      <c r="J1015" s="106"/>
      <c r="K1015" s="106"/>
      <c r="L1015" s="106"/>
      <c r="M1015" s="106"/>
      <c r="N1015" s="106"/>
      <c r="O1015" s="106"/>
      <c r="P1015" s="106"/>
      <c r="Q1015" s="106"/>
      <c r="R1015" s="106"/>
      <c r="S1015" s="106"/>
      <c r="T1015" s="106"/>
      <c r="U1015" s="106"/>
      <c r="V1015" s="106"/>
      <c r="W1015" s="106"/>
      <c r="X1015" s="106"/>
      <c r="Y1015" s="106"/>
      <c r="Z1015" s="106"/>
    </row>
    <row r="1016" ht="13.5" customHeight="1">
      <c r="A1016" s="106"/>
      <c r="B1016" s="142"/>
      <c r="C1016" s="106"/>
      <c r="D1016" s="107"/>
      <c r="E1016" s="106"/>
      <c r="F1016" s="106"/>
      <c r="G1016" s="106"/>
      <c r="H1016" s="106"/>
      <c r="I1016" s="106"/>
      <c r="J1016" s="106"/>
      <c r="K1016" s="106"/>
      <c r="L1016" s="106"/>
      <c r="M1016" s="106"/>
      <c r="N1016" s="106"/>
      <c r="O1016" s="106"/>
      <c r="P1016" s="106"/>
      <c r="Q1016" s="106"/>
      <c r="R1016" s="106"/>
      <c r="S1016" s="106"/>
      <c r="T1016" s="106"/>
      <c r="U1016" s="106"/>
      <c r="V1016" s="106"/>
      <c r="W1016" s="106"/>
      <c r="X1016" s="106"/>
      <c r="Y1016" s="106"/>
      <c r="Z1016" s="106"/>
    </row>
    <row r="1017" ht="13.5" customHeight="1">
      <c r="A1017" s="106"/>
      <c r="B1017" s="142"/>
      <c r="C1017" s="106"/>
      <c r="D1017" s="107"/>
      <c r="E1017" s="106"/>
      <c r="F1017" s="106"/>
      <c r="G1017" s="106"/>
      <c r="H1017" s="106"/>
      <c r="I1017" s="106"/>
      <c r="J1017" s="106"/>
      <c r="K1017" s="106"/>
      <c r="L1017" s="106"/>
      <c r="M1017" s="106"/>
      <c r="N1017" s="106"/>
      <c r="O1017" s="106"/>
      <c r="P1017" s="106"/>
      <c r="Q1017" s="106"/>
      <c r="R1017" s="106"/>
      <c r="S1017" s="106"/>
      <c r="T1017" s="106"/>
      <c r="U1017" s="106"/>
      <c r="V1017" s="106"/>
      <c r="W1017" s="106"/>
      <c r="X1017" s="106"/>
      <c r="Y1017" s="106"/>
      <c r="Z1017" s="106"/>
    </row>
    <row r="1018" ht="13.5" customHeight="1">
      <c r="A1018" s="106"/>
      <c r="B1018" s="142"/>
      <c r="C1018" s="106"/>
      <c r="D1018" s="107"/>
      <c r="E1018" s="106"/>
      <c r="F1018" s="106"/>
      <c r="G1018" s="106"/>
      <c r="H1018" s="106"/>
      <c r="I1018" s="106"/>
      <c r="J1018" s="106"/>
      <c r="K1018" s="106"/>
      <c r="L1018" s="106"/>
      <c r="M1018" s="106"/>
      <c r="N1018" s="106"/>
      <c r="O1018" s="106"/>
      <c r="P1018" s="106"/>
      <c r="Q1018" s="106"/>
      <c r="R1018" s="106"/>
      <c r="S1018" s="106"/>
      <c r="T1018" s="106"/>
      <c r="U1018" s="106"/>
      <c r="V1018" s="106"/>
      <c r="W1018" s="106"/>
      <c r="X1018" s="106"/>
      <c r="Y1018" s="106"/>
      <c r="Z1018" s="106"/>
    </row>
    <row r="1019" ht="13.5" customHeight="1">
      <c r="A1019" s="106"/>
      <c r="B1019" s="142"/>
      <c r="C1019" s="106"/>
      <c r="D1019" s="107"/>
      <c r="E1019" s="106"/>
      <c r="F1019" s="106"/>
      <c r="G1019" s="106"/>
      <c r="H1019" s="106"/>
      <c r="I1019" s="106"/>
      <c r="J1019" s="106"/>
      <c r="K1019" s="106"/>
      <c r="L1019" s="106"/>
      <c r="M1019" s="106"/>
      <c r="N1019" s="106"/>
      <c r="O1019" s="106"/>
      <c r="P1019" s="106"/>
      <c r="Q1019" s="106"/>
      <c r="R1019" s="106"/>
      <c r="S1019" s="106"/>
      <c r="T1019" s="106"/>
      <c r="U1019" s="106"/>
      <c r="V1019" s="106"/>
      <c r="W1019" s="106"/>
      <c r="X1019" s="106"/>
      <c r="Y1019" s="106"/>
      <c r="Z1019" s="106"/>
    </row>
  </sheetData>
  <mergeCells count="28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58:D58"/>
    <mergeCell ref="B59:D59"/>
    <mergeCell ref="B60:D60"/>
    <mergeCell ref="B61:D61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Q57">
      <formula1>"O"</formula1>
    </dataValidation>
    <dataValidation type="list" allowBlank="1" showInputMessage="1" showErrorMessage="1" prompt=" - " sqref="F58:Q58">
      <formula1>"N,A,B"</formula1>
    </dataValidation>
    <dataValidation type="list" allowBlank="1" showInputMessage="1" showErrorMessage="1" prompt=" - " sqref="F59:Q59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8.38"/>
    <col customWidth="1" min="7" max="7" width="7.0"/>
    <col customWidth="1" min="8" max="8" width="6.25"/>
    <col customWidth="1" min="9" max="9" width="6.88"/>
    <col customWidth="1" min="10" max="12" width="7.25"/>
    <col customWidth="1" min="13" max="15" width="7.63"/>
    <col customWidth="1" min="16" max="16" width="7.25"/>
    <col customWidth="1" min="17" max="17" width="8.25"/>
    <col customWidth="1" min="18" max="18" width="5.5"/>
    <col customWidth="1" min="19" max="19" width="5.25"/>
    <col customWidth="1" min="20" max="20" width="6.38"/>
    <col customWidth="1" min="21" max="21" width="8.25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FunctionList!E19</f>
        <v>Function9</v>
      </c>
      <c r="D2" s="112"/>
      <c r="E2" s="206"/>
      <c r="F2" s="207" t="str">
        <f>FunctionList!D17</f>
        <v>addViolationForClass</v>
      </c>
      <c r="G2" s="111"/>
      <c r="H2" s="111"/>
      <c r="I2" s="111"/>
      <c r="J2" s="111"/>
      <c r="K2" s="112"/>
      <c r="L2" s="110" t="str">
        <f>FunctionList!D19</f>
        <v>deleteRequestChange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156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49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126">
        <f>33</f>
        <v>33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-2.7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345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COUNTIF(F29:HQ29,"P")</f>
        <v>6</v>
      </c>
      <c r="B7" s="136"/>
      <c r="C7" s="137">
        <f>COUNTIF(F29:HQ29,"F")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COUNTIF(E28:HQ28,"N")</f>
        <v>1</v>
      </c>
      <c r="M7" s="139">
        <f>COUNTIF(E28:HQ28,"A")</f>
        <v>5</v>
      </c>
      <c r="N7" s="139">
        <f>COUNTIF(E28:HQ28,"B")</f>
        <v>0</v>
      </c>
      <c r="O7" s="137">
        <f>COUNTA(E9:HT9)</f>
        <v>6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226" t="s">
        <v>211</v>
      </c>
      <c r="L9" s="106"/>
      <c r="M9" s="106"/>
      <c r="N9" s="106"/>
      <c r="O9" s="106"/>
      <c r="P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06"/>
      <c r="M10" s="106"/>
      <c r="N10" s="106"/>
      <c r="O10" s="106"/>
      <c r="P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06"/>
      <c r="M11" s="106"/>
      <c r="N11" s="106"/>
      <c r="O11" s="106"/>
      <c r="P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06"/>
      <c r="M12" s="106"/>
      <c r="N12" s="106"/>
      <c r="O12" s="106"/>
      <c r="P12" s="106"/>
    </row>
    <row r="13" ht="13.5" customHeight="1">
      <c r="A13" s="156"/>
      <c r="B13" s="161" t="s">
        <v>212</v>
      </c>
      <c r="C13" s="158"/>
      <c r="D13" s="159"/>
      <c r="E13" s="162"/>
      <c r="F13" s="163"/>
      <c r="G13" s="163"/>
      <c r="H13" s="163"/>
      <c r="I13" s="163"/>
      <c r="J13" s="160"/>
      <c r="K13" s="160"/>
      <c r="L13" s="106"/>
      <c r="M13" s="106"/>
      <c r="N13" s="106"/>
      <c r="O13" s="106"/>
      <c r="P13" s="106"/>
    </row>
    <row r="14" ht="13.5" customHeight="1">
      <c r="A14" s="156"/>
      <c r="B14" s="157"/>
      <c r="C14" s="158"/>
      <c r="D14" s="164" t="s">
        <v>310</v>
      </c>
      <c r="E14" s="162"/>
      <c r="F14" s="160"/>
      <c r="G14" s="160" t="s">
        <v>174</v>
      </c>
      <c r="H14" s="160"/>
      <c r="I14" s="160"/>
      <c r="J14" s="160"/>
      <c r="K14" s="160"/>
      <c r="L14" s="106"/>
      <c r="M14" s="106"/>
      <c r="N14" s="106"/>
      <c r="O14" s="106"/>
      <c r="P14" s="106"/>
    </row>
    <row r="15" ht="13.5" customHeight="1">
      <c r="A15" s="156"/>
      <c r="B15" s="157"/>
      <c r="C15" s="158"/>
      <c r="D15" s="164" t="s">
        <v>311</v>
      </c>
      <c r="E15" s="162"/>
      <c r="F15" s="160"/>
      <c r="G15" s="160"/>
      <c r="H15" s="160" t="s">
        <v>174</v>
      </c>
      <c r="I15" s="160"/>
      <c r="J15" s="160"/>
      <c r="K15" s="160"/>
      <c r="L15" s="106"/>
      <c r="M15" s="106"/>
      <c r="N15" s="106"/>
      <c r="O15" s="106"/>
      <c r="P15" s="106"/>
    </row>
    <row r="16" ht="13.5" customHeight="1">
      <c r="A16" s="156"/>
      <c r="B16" s="157"/>
      <c r="C16" s="158"/>
      <c r="D16" s="164" t="s">
        <v>316</v>
      </c>
      <c r="E16" s="162"/>
      <c r="F16" s="160"/>
      <c r="G16" s="160"/>
      <c r="H16" s="160"/>
      <c r="I16" s="160" t="s">
        <v>174</v>
      </c>
      <c r="J16" s="160"/>
      <c r="K16" s="160"/>
      <c r="L16" s="106"/>
      <c r="M16" s="106"/>
      <c r="N16" s="106"/>
      <c r="O16" s="106"/>
      <c r="P16" s="106"/>
    </row>
    <row r="17" ht="13.5" customHeight="1">
      <c r="A17" s="156"/>
      <c r="B17" s="157"/>
      <c r="C17" s="158"/>
      <c r="D17" s="164" t="s">
        <v>335</v>
      </c>
      <c r="E17" s="162"/>
      <c r="F17" s="160"/>
      <c r="G17" s="160"/>
      <c r="H17" s="160"/>
      <c r="I17" s="160"/>
      <c r="J17" s="160" t="s">
        <v>174</v>
      </c>
      <c r="K17" s="160"/>
      <c r="L17" s="106"/>
      <c r="M17" s="106"/>
      <c r="N17" s="106"/>
      <c r="O17" s="106"/>
      <c r="P17" s="106"/>
    </row>
    <row r="18" ht="13.5" customHeight="1">
      <c r="A18" s="156"/>
      <c r="B18" s="157"/>
      <c r="C18" s="158"/>
      <c r="D18" s="164" t="s">
        <v>346</v>
      </c>
      <c r="E18" s="162"/>
      <c r="F18" s="160"/>
      <c r="G18" s="160"/>
      <c r="H18" s="160"/>
      <c r="I18" s="160"/>
      <c r="J18" s="160"/>
      <c r="K18" s="160" t="s">
        <v>174</v>
      </c>
      <c r="L18" s="106"/>
      <c r="M18" s="106"/>
      <c r="N18" s="106"/>
      <c r="O18" s="106"/>
      <c r="P18" s="106"/>
    </row>
    <row r="19" ht="13.5" customHeight="1">
      <c r="A19" s="156"/>
      <c r="B19" s="157"/>
      <c r="C19" s="158"/>
      <c r="D19" s="159" t="s">
        <v>199</v>
      </c>
      <c r="E19" s="162"/>
      <c r="F19" s="160" t="s">
        <v>174</v>
      </c>
      <c r="G19" s="160"/>
      <c r="H19" s="163"/>
      <c r="I19" s="163"/>
      <c r="J19" s="163"/>
      <c r="K19" s="163"/>
      <c r="L19" s="106"/>
      <c r="M19" s="106"/>
      <c r="N19" s="106"/>
      <c r="O19" s="106"/>
      <c r="P19" s="106"/>
    </row>
    <row r="20" ht="13.5" customHeight="1">
      <c r="A20" s="167" t="s">
        <v>181</v>
      </c>
      <c r="B20" s="168" t="s">
        <v>217</v>
      </c>
      <c r="C20" s="169"/>
      <c r="D20" s="265" t="s">
        <v>218</v>
      </c>
      <c r="E20" s="171"/>
      <c r="F20" s="234" t="s">
        <v>174</v>
      </c>
      <c r="G20" s="172"/>
      <c r="H20" s="172"/>
      <c r="I20" s="172"/>
      <c r="J20" s="172"/>
      <c r="K20" s="172"/>
      <c r="L20" s="106"/>
      <c r="M20" s="106"/>
      <c r="N20" s="106"/>
      <c r="O20" s="106"/>
      <c r="P20" s="106"/>
    </row>
    <row r="21" ht="13.5" customHeight="1">
      <c r="A21" s="173"/>
      <c r="B21" s="174"/>
      <c r="C21" s="175"/>
      <c r="D21" s="176" t="s">
        <v>347</v>
      </c>
      <c r="E21" s="177"/>
      <c r="F21" s="160"/>
      <c r="G21" s="160" t="s">
        <v>174</v>
      </c>
      <c r="H21" s="163"/>
      <c r="I21" s="163"/>
      <c r="J21" s="163"/>
      <c r="K21" s="163"/>
      <c r="L21" s="106"/>
      <c r="M21" s="106"/>
      <c r="N21" s="106"/>
      <c r="O21" s="106"/>
      <c r="P21" s="106"/>
    </row>
    <row r="22" ht="13.5" customHeight="1">
      <c r="A22" s="173"/>
      <c r="B22" s="174"/>
      <c r="C22" s="221"/>
      <c r="D22" s="176" t="s">
        <v>348</v>
      </c>
      <c r="E22" s="179"/>
      <c r="F22" s="163"/>
      <c r="G22" s="160"/>
      <c r="H22" s="160" t="s">
        <v>174</v>
      </c>
      <c r="I22" s="160"/>
      <c r="J22" s="160"/>
      <c r="K22" s="160"/>
      <c r="L22" s="106"/>
      <c r="M22" s="106"/>
      <c r="N22" s="106"/>
      <c r="O22" s="106"/>
      <c r="P22" s="106"/>
    </row>
    <row r="23" ht="13.5" customHeight="1">
      <c r="A23" s="173"/>
      <c r="B23" s="174"/>
      <c r="C23" s="221"/>
      <c r="D23" s="176" t="s">
        <v>349</v>
      </c>
      <c r="E23" s="179"/>
      <c r="F23" s="163"/>
      <c r="G23" s="160"/>
      <c r="H23" s="160"/>
      <c r="I23" s="160" t="s">
        <v>174</v>
      </c>
      <c r="J23" s="160"/>
      <c r="K23" s="160"/>
      <c r="L23" s="106"/>
      <c r="M23" s="106"/>
      <c r="N23" s="106"/>
      <c r="O23" s="106"/>
      <c r="P23" s="106"/>
    </row>
    <row r="24" ht="13.5" customHeight="1">
      <c r="A24" s="173"/>
      <c r="B24" s="174"/>
      <c r="C24" s="221"/>
      <c r="D24" s="176" t="s">
        <v>350</v>
      </c>
      <c r="E24" s="179"/>
      <c r="F24" s="163"/>
      <c r="G24" s="160"/>
      <c r="H24" s="160"/>
      <c r="I24" s="160"/>
      <c r="J24" s="160" t="s">
        <v>174</v>
      </c>
      <c r="K24" s="160"/>
      <c r="L24" s="106"/>
      <c r="M24" s="106"/>
      <c r="N24" s="106"/>
      <c r="O24" s="106"/>
      <c r="P24" s="106"/>
    </row>
    <row r="25" ht="13.5" customHeight="1">
      <c r="A25" s="173"/>
      <c r="B25" s="174"/>
      <c r="C25" s="221"/>
      <c r="D25" s="176" t="s">
        <v>186</v>
      </c>
      <c r="E25" s="179"/>
      <c r="F25" s="163"/>
      <c r="G25" s="160"/>
      <c r="H25" s="160"/>
      <c r="I25" s="160"/>
      <c r="J25" s="160"/>
      <c r="K25" s="160" t="s">
        <v>174</v>
      </c>
      <c r="L25" s="106"/>
      <c r="M25" s="106"/>
      <c r="N25" s="106"/>
      <c r="O25" s="106"/>
      <c r="P25" s="106"/>
    </row>
    <row r="26" ht="13.5" customHeight="1">
      <c r="A26" s="173"/>
      <c r="B26" s="174" t="s">
        <v>209</v>
      </c>
      <c r="C26" s="221"/>
      <c r="D26" s="180"/>
      <c r="E26" s="179"/>
      <c r="F26" s="163"/>
      <c r="G26" s="163"/>
      <c r="H26" s="163"/>
      <c r="I26" s="163"/>
      <c r="J26" s="163"/>
      <c r="K26" s="163"/>
      <c r="L26" s="106"/>
      <c r="M26" s="106"/>
      <c r="N26" s="106"/>
      <c r="O26" s="106"/>
      <c r="P26" s="106"/>
    </row>
    <row r="27" ht="13.5" customHeight="1">
      <c r="A27" s="173"/>
      <c r="B27" s="174"/>
      <c r="C27" s="221"/>
      <c r="D27" s="180"/>
      <c r="E27" s="179"/>
      <c r="F27" s="163"/>
      <c r="G27" s="163"/>
      <c r="H27" s="163"/>
      <c r="I27" s="163"/>
      <c r="J27" s="163"/>
      <c r="K27" s="163"/>
      <c r="L27" s="106"/>
      <c r="M27" s="106"/>
      <c r="N27" s="106"/>
      <c r="O27" s="106"/>
      <c r="P27" s="106"/>
    </row>
    <row r="28" ht="13.5" customHeight="1">
      <c r="A28" s="167" t="s">
        <v>188</v>
      </c>
      <c r="B28" s="187" t="s">
        <v>189</v>
      </c>
      <c r="C28" s="188"/>
      <c r="D28" s="189"/>
      <c r="E28" s="190"/>
      <c r="F28" s="223" t="s">
        <v>64</v>
      </c>
      <c r="G28" s="223" t="s">
        <v>64</v>
      </c>
      <c r="H28" s="223" t="s">
        <v>64</v>
      </c>
      <c r="I28" s="223" t="s">
        <v>64</v>
      </c>
      <c r="J28" s="223" t="s">
        <v>64</v>
      </c>
      <c r="K28" s="223" t="s">
        <v>190</v>
      </c>
      <c r="L28" s="106"/>
      <c r="M28" s="106"/>
      <c r="N28" s="106"/>
      <c r="O28" s="106"/>
      <c r="P28" s="106"/>
    </row>
    <row r="29" ht="13.5" customHeight="1">
      <c r="A29" s="173"/>
      <c r="B29" s="192" t="s">
        <v>191</v>
      </c>
      <c r="C29" s="16"/>
      <c r="D29" s="17"/>
      <c r="E29" s="193"/>
      <c r="F29" s="224" t="s">
        <v>192</v>
      </c>
      <c r="G29" s="224" t="s">
        <v>192</v>
      </c>
      <c r="H29" s="224" t="s">
        <v>192</v>
      </c>
      <c r="I29" s="224" t="s">
        <v>192</v>
      </c>
      <c r="J29" s="224" t="s">
        <v>192</v>
      </c>
      <c r="K29" s="224" t="s">
        <v>192</v>
      </c>
      <c r="L29" s="106"/>
      <c r="M29" s="106"/>
      <c r="N29" s="106"/>
      <c r="O29" s="106"/>
      <c r="P29" s="106"/>
    </row>
    <row r="30" ht="13.5" customHeight="1">
      <c r="A30" s="173"/>
      <c r="B30" s="195" t="s">
        <v>193</v>
      </c>
      <c r="C30" s="16"/>
      <c r="D30" s="17"/>
      <c r="E30" s="196"/>
      <c r="F30" s="197">
        <v>44045.0</v>
      </c>
      <c r="G30" s="197">
        <v>44045.0</v>
      </c>
      <c r="H30" s="197">
        <v>44045.0</v>
      </c>
      <c r="I30" s="197">
        <v>44045.0</v>
      </c>
      <c r="J30" s="197">
        <v>44045.0</v>
      </c>
      <c r="K30" s="197">
        <v>44045.0</v>
      </c>
      <c r="L30" s="106"/>
      <c r="M30" s="106"/>
      <c r="N30" s="106"/>
      <c r="O30" s="106"/>
      <c r="P30" s="106"/>
    </row>
    <row r="31" ht="52.5" customHeight="1">
      <c r="A31" s="198"/>
      <c r="B31" s="199" t="s">
        <v>194</v>
      </c>
      <c r="C31" s="200"/>
      <c r="D31" s="201"/>
      <c r="E31" s="202"/>
      <c r="F31" s="203"/>
      <c r="G31" s="203"/>
      <c r="H31" s="203"/>
      <c r="I31" s="203"/>
      <c r="J31" s="203"/>
      <c r="K31" s="203"/>
      <c r="L31" s="106"/>
      <c r="M31" s="106"/>
      <c r="N31" s="106"/>
      <c r="O31" s="106"/>
      <c r="P31" s="106"/>
    </row>
    <row r="32" ht="11.25" customHeight="1">
      <c r="A32" s="142"/>
      <c r="B32" s="106"/>
      <c r="C32" s="107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ht="13.5" customHeight="1">
      <c r="A33" s="106"/>
      <c r="B33" s="142"/>
      <c r="C33" s="106"/>
      <c r="D33" s="107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ht="13.5" customHeight="1">
      <c r="A34" s="106"/>
      <c r="B34" s="142"/>
      <c r="C34" s="106"/>
      <c r="D34" s="107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ht="13.5" customHeight="1">
      <c r="A35" s="106"/>
      <c r="B35" s="142"/>
      <c r="C35" s="106"/>
      <c r="D35" s="107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ht="13.5" customHeight="1">
      <c r="A36" s="106"/>
      <c r="B36" s="142"/>
      <c r="C36" s="106"/>
      <c r="D36" s="107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ht="13.5" customHeight="1">
      <c r="A37" s="106"/>
      <c r="B37" s="142"/>
      <c r="C37" s="106"/>
      <c r="D37" s="107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ht="13.5" customHeight="1">
      <c r="A38" s="106"/>
      <c r="B38" s="142"/>
      <c r="C38" s="106"/>
      <c r="D38" s="107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ht="13.5" customHeight="1">
      <c r="A39" s="106"/>
      <c r="B39" s="142"/>
      <c r="C39" s="106"/>
      <c r="D39" s="107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ht="13.5" customHeight="1">
      <c r="A40" s="106"/>
      <c r="B40" s="142"/>
      <c r="C40" s="106"/>
      <c r="D40" s="107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ht="13.5" customHeight="1">
      <c r="A41" s="106"/>
      <c r="B41" s="142"/>
      <c r="C41" s="106"/>
      <c r="D41" s="107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ht="13.5" customHeight="1">
      <c r="A42" s="106"/>
      <c r="B42" s="142"/>
      <c r="C42" s="106"/>
      <c r="D42" s="107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ht="13.5" customHeight="1">
      <c r="A43" s="106"/>
      <c r="B43" s="142"/>
      <c r="C43" s="106"/>
      <c r="D43" s="107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ht="13.5" customHeight="1">
      <c r="A44" s="106"/>
      <c r="B44" s="142"/>
      <c r="C44" s="106"/>
      <c r="D44" s="107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ht="13.5" customHeight="1">
      <c r="A45" s="106"/>
      <c r="B45" s="142"/>
      <c r="C45" s="106"/>
      <c r="D45" s="107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</sheetData>
  <mergeCells count="27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28:D28"/>
    <mergeCell ref="B29:D29"/>
    <mergeCell ref="B30:D30"/>
    <mergeCell ref="B31:D31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K27">
      <formula1>"O"</formula1>
    </dataValidation>
    <dataValidation type="list" allowBlank="1" showInputMessage="1" showErrorMessage="1" prompt=" - " sqref="F28:K28">
      <formula1>"N,A,B"</formula1>
    </dataValidation>
    <dataValidation type="list" allowBlank="1" showInputMessage="1" showErrorMessage="1" prompt=" - " sqref="F29:K29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25"/>
    <col customWidth="1" min="2" max="2" width="13.38"/>
    <col customWidth="1" min="3" max="3" width="10.75"/>
    <col customWidth="1" min="4" max="4" width="13.63"/>
    <col customWidth="1" hidden="1" min="5" max="5" width="1.75"/>
    <col customWidth="1" min="6" max="6" width="8.38"/>
    <col customWidth="1" min="7" max="7" width="7.0"/>
    <col customWidth="1" min="8" max="8" width="6.25"/>
    <col customWidth="1" min="9" max="9" width="6.88"/>
    <col customWidth="1" min="10" max="12" width="7.25"/>
    <col customWidth="1" min="13" max="15" width="7.63"/>
    <col customWidth="1" min="16" max="16" width="7.25"/>
    <col customWidth="1" min="17" max="17" width="8.25"/>
    <col customWidth="1" min="18" max="18" width="5.5"/>
    <col customWidth="1" min="19" max="19" width="5.25"/>
    <col customWidth="1" min="20" max="20" width="6.38"/>
    <col customWidth="1" min="21" max="21" width="8.25"/>
    <col customWidth="1" min="22" max="23" width="9.0"/>
    <col customWidth="1" min="24" max="26" width="8.0"/>
  </cols>
  <sheetData>
    <row r="1" ht="22.5" customHeight="1">
      <c r="A1" s="106"/>
      <c r="B1" s="142"/>
      <c r="C1" s="106"/>
      <c r="D1" s="205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5.0" customHeight="1">
      <c r="A2" s="108" t="s">
        <v>154</v>
      </c>
      <c r="B2" s="112"/>
      <c r="C2" s="110" t="str">
        <f>FunctionList!E19</f>
        <v>Function9</v>
      </c>
      <c r="D2" s="112"/>
      <c r="E2" s="206"/>
      <c r="F2" s="207" t="str">
        <f>FunctionList!D17</f>
        <v>addViolationForClass</v>
      </c>
      <c r="G2" s="111"/>
      <c r="H2" s="111"/>
      <c r="I2" s="111"/>
      <c r="J2" s="111"/>
      <c r="K2" s="112"/>
      <c r="L2" s="110" t="str">
        <f>FunctionList!D19</f>
        <v>deleteRequestChange</v>
      </c>
      <c r="M2" s="111"/>
      <c r="N2" s="111"/>
      <c r="O2" s="111"/>
      <c r="P2" s="111"/>
      <c r="Q2" s="111"/>
      <c r="R2" s="111"/>
      <c r="S2" s="111"/>
      <c r="T2" s="117"/>
      <c r="U2" s="106"/>
      <c r="V2" s="106"/>
      <c r="W2" s="106"/>
      <c r="X2" s="106"/>
      <c r="Y2" s="106"/>
      <c r="Z2" s="106"/>
    </row>
    <row r="3" ht="13.5" customHeight="1">
      <c r="A3" s="208" t="s">
        <v>155</v>
      </c>
      <c r="B3" s="122"/>
      <c r="C3" s="120" t="s">
        <v>156</v>
      </c>
      <c r="D3" s="121"/>
      <c r="E3" s="122"/>
      <c r="F3" s="209" t="s">
        <v>157</v>
      </c>
      <c r="G3" s="121"/>
      <c r="H3" s="121"/>
      <c r="I3" s="121"/>
      <c r="J3" s="121"/>
      <c r="K3" s="122"/>
      <c r="L3" s="210" t="s">
        <v>49</v>
      </c>
      <c r="M3" s="121"/>
      <c r="N3" s="211"/>
      <c r="O3" s="212"/>
      <c r="P3" s="212"/>
      <c r="Q3" s="212"/>
      <c r="R3" s="212"/>
      <c r="S3" s="212"/>
      <c r="T3" s="213"/>
      <c r="U3" s="106"/>
      <c r="V3" s="106"/>
      <c r="W3" s="106"/>
      <c r="X3" s="106"/>
      <c r="Y3" s="106"/>
      <c r="Z3" s="106"/>
    </row>
    <row r="4" ht="13.5" customHeight="1">
      <c r="A4" s="119" t="s">
        <v>158</v>
      </c>
      <c r="B4" s="17"/>
      <c r="C4" s="126">
        <f>33</f>
        <v>33</v>
      </c>
      <c r="D4" s="61"/>
      <c r="E4" s="127"/>
      <c r="F4" s="128" t="s">
        <v>159</v>
      </c>
      <c r="G4" s="16"/>
      <c r="H4" s="16"/>
      <c r="I4" s="16"/>
      <c r="J4" s="16"/>
      <c r="K4" s="17"/>
      <c r="L4" s="129">
        <f>IF(FunctionList!E6&lt;&gt;"N/A",SUM(C4*FunctionList!E6/1000,-O7),"N/A")</f>
        <v>-3.7</v>
      </c>
      <c r="M4" s="16"/>
      <c r="N4" s="16"/>
      <c r="O4" s="16"/>
      <c r="P4" s="16"/>
      <c r="Q4" s="16"/>
      <c r="R4" s="16"/>
      <c r="S4" s="16"/>
      <c r="T4" s="130"/>
      <c r="U4" s="106"/>
      <c r="V4" s="118"/>
      <c r="W4" s="106"/>
      <c r="X4" s="106"/>
      <c r="Y4" s="106"/>
      <c r="Z4" s="106"/>
    </row>
    <row r="5" ht="13.5" customHeight="1">
      <c r="A5" s="119" t="s">
        <v>160</v>
      </c>
      <c r="B5" s="17"/>
      <c r="C5" s="131" t="s">
        <v>351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30"/>
      <c r="U5" s="106"/>
      <c r="V5" s="106"/>
      <c r="W5" s="106"/>
      <c r="X5" s="106"/>
      <c r="Y5" s="106"/>
      <c r="Z5" s="106"/>
    </row>
    <row r="6" ht="13.5" customHeight="1">
      <c r="A6" s="132" t="s">
        <v>162</v>
      </c>
      <c r="B6" s="17"/>
      <c r="C6" s="133" t="s">
        <v>163</v>
      </c>
      <c r="D6" s="16"/>
      <c r="E6" s="17"/>
      <c r="F6" s="133" t="s">
        <v>164</v>
      </c>
      <c r="G6" s="16"/>
      <c r="H6" s="16"/>
      <c r="I6" s="16"/>
      <c r="J6" s="16"/>
      <c r="K6" s="17"/>
      <c r="L6" s="134" t="s">
        <v>165</v>
      </c>
      <c r="M6" s="16"/>
      <c r="N6" s="61"/>
      <c r="O6" s="133" t="s">
        <v>166</v>
      </c>
      <c r="P6" s="16"/>
      <c r="Q6" s="16"/>
      <c r="R6" s="16"/>
      <c r="S6" s="16"/>
      <c r="T6" s="130"/>
      <c r="U6" s="106"/>
      <c r="V6" s="118"/>
      <c r="W6" s="106"/>
      <c r="X6" s="106"/>
      <c r="Y6" s="106"/>
      <c r="Z6" s="106"/>
    </row>
    <row r="7" ht="13.5" customHeight="1">
      <c r="A7" s="135">
        <f>COUNTIF(F33:HQ33,"P")</f>
        <v>7</v>
      </c>
      <c r="B7" s="136"/>
      <c r="C7" s="137">
        <f>COUNTIF(F33:HQ33,"F")</f>
        <v>0</v>
      </c>
      <c r="D7" s="138"/>
      <c r="E7" s="136"/>
      <c r="F7" s="137">
        <f>SUM(O7,-A7,-C7)</f>
        <v>0</v>
      </c>
      <c r="G7" s="138"/>
      <c r="H7" s="138"/>
      <c r="I7" s="138"/>
      <c r="J7" s="138"/>
      <c r="K7" s="136"/>
      <c r="L7" s="139">
        <f>COUNTIF(E32:HQ32,"N")</f>
        <v>1</v>
      </c>
      <c r="M7" s="139">
        <f>COUNTIF(E32:HQ32,"A")</f>
        <v>6</v>
      </c>
      <c r="N7" s="139">
        <f>COUNTIF(E32:HQ32,"B")</f>
        <v>0</v>
      </c>
      <c r="O7" s="137">
        <f>COUNTA(E9:HT9)</f>
        <v>7</v>
      </c>
      <c r="P7" s="138"/>
      <c r="Q7" s="138"/>
      <c r="R7" s="138"/>
      <c r="S7" s="138"/>
      <c r="T7" s="140"/>
      <c r="U7" s="141"/>
      <c r="V7" s="106"/>
      <c r="W7" s="106"/>
      <c r="X7" s="106"/>
      <c r="Y7" s="106"/>
      <c r="Z7" s="106"/>
    </row>
    <row r="8" ht="11.25" customHeight="1">
      <c r="A8" s="106"/>
      <c r="B8" s="142"/>
      <c r="C8" s="106"/>
      <c r="D8" s="107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ht="43.5" customHeight="1">
      <c r="A9" s="214"/>
      <c r="B9" s="215"/>
      <c r="C9" s="216"/>
      <c r="D9" s="217"/>
      <c r="E9" s="216"/>
      <c r="F9" s="218" t="s">
        <v>167</v>
      </c>
      <c r="G9" s="218" t="s">
        <v>168</v>
      </c>
      <c r="H9" s="218" t="s">
        <v>169</v>
      </c>
      <c r="I9" s="218" t="s">
        <v>170</v>
      </c>
      <c r="J9" s="218" t="s">
        <v>196</v>
      </c>
      <c r="K9" s="226" t="s">
        <v>211</v>
      </c>
      <c r="L9" s="226" t="s">
        <v>241</v>
      </c>
      <c r="M9" s="106"/>
      <c r="N9" s="106"/>
      <c r="O9" s="106"/>
      <c r="P9" s="106"/>
    </row>
    <row r="10" ht="13.5" customHeight="1">
      <c r="A10" s="149" t="s">
        <v>171</v>
      </c>
      <c r="B10" s="157" t="s">
        <v>172</v>
      </c>
      <c r="C10" s="158"/>
      <c r="D10" s="159"/>
      <c r="E10" s="219"/>
      <c r="F10" s="163"/>
      <c r="G10" s="163"/>
      <c r="H10" s="163"/>
      <c r="I10" s="163"/>
      <c r="J10" s="163"/>
      <c r="K10" s="163"/>
      <c r="L10" s="163"/>
      <c r="M10" s="106"/>
      <c r="N10" s="106"/>
      <c r="O10" s="106"/>
      <c r="P10" s="106"/>
    </row>
    <row r="11" ht="13.5" customHeight="1">
      <c r="A11" s="156"/>
      <c r="B11" s="157"/>
      <c r="C11" s="158"/>
      <c r="D11" s="159" t="s">
        <v>173</v>
      </c>
      <c r="E11" s="153"/>
      <c r="F11" s="160" t="s">
        <v>174</v>
      </c>
      <c r="G11" s="160" t="s">
        <v>174</v>
      </c>
      <c r="H11" s="160" t="s">
        <v>174</v>
      </c>
      <c r="I11" s="160" t="s">
        <v>174</v>
      </c>
      <c r="J11" s="160" t="s">
        <v>174</v>
      </c>
      <c r="K11" s="160" t="s">
        <v>174</v>
      </c>
      <c r="L11" s="160" t="s">
        <v>174</v>
      </c>
      <c r="M11" s="106"/>
      <c r="N11" s="106"/>
      <c r="O11" s="106"/>
      <c r="P11" s="106"/>
    </row>
    <row r="12" ht="13.5" customHeight="1">
      <c r="A12" s="156"/>
      <c r="B12" s="157"/>
      <c r="C12" s="158"/>
      <c r="D12" s="164" t="s">
        <v>197</v>
      </c>
      <c r="E12" s="153"/>
      <c r="F12" s="160" t="s">
        <v>174</v>
      </c>
      <c r="G12" s="160" t="s">
        <v>174</v>
      </c>
      <c r="H12" s="160" t="s">
        <v>174</v>
      </c>
      <c r="I12" s="160" t="s">
        <v>174</v>
      </c>
      <c r="J12" s="160" t="s">
        <v>174</v>
      </c>
      <c r="K12" s="160" t="s">
        <v>174</v>
      </c>
      <c r="L12" s="160" t="s">
        <v>174</v>
      </c>
      <c r="M12" s="106"/>
      <c r="N12" s="106"/>
      <c r="O12" s="106"/>
      <c r="P12" s="106"/>
    </row>
    <row r="13" ht="13.5" customHeight="1">
      <c r="A13" s="156"/>
      <c r="B13" s="161" t="s">
        <v>308</v>
      </c>
      <c r="C13" s="158"/>
      <c r="D13" s="159"/>
      <c r="E13" s="162"/>
      <c r="F13" s="163"/>
      <c r="G13" s="163"/>
      <c r="H13" s="163"/>
      <c r="I13" s="163"/>
      <c r="J13" s="160"/>
      <c r="K13" s="160"/>
      <c r="L13" s="160"/>
      <c r="M13" s="106"/>
      <c r="N13" s="106"/>
      <c r="O13" s="106"/>
      <c r="P13" s="106"/>
    </row>
    <row r="14" ht="13.5" customHeight="1">
      <c r="A14" s="156"/>
      <c r="B14" s="157"/>
      <c r="C14" s="158"/>
      <c r="D14" s="164" t="s">
        <v>198</v>
      </c>
      <c r="E14" s="162"/>
      <c r="F14" s="160" t="s">
        <v>174</v>
      </c>
      <c r="G14" s="160" t="s">
        <v>174</v>
      </c>
      <c r="H14" s="160" t="s">
        <v>174</v>
      </c>
      <c r="I14" s="160" t="s">
        <v>174</v>
      </c>
      <c r="J14" s="160" t="s">
        <v>174</v>
      </c>
      <c r="K14" s="160" t="s">
        <v>174</v>
      </c>
      <c r="L14" s="160" t="s">
        <v>174</v>
      </c>
      <c r="M14" s="106"/>
      <c r="N14" s="106"/>
      <c r="O14" s="106"/>
      <c r="P14" s="106"/>
    </row>
    <row r="15" ht="13.5" customHeight="1">
      <c r="A15" s="229"/>
      <c r="B15" s="270" t="s">
        <v>352</v>
      </c>
      <c r="C15" s="231"/>
      <c r="D15" s="271"/>
      <c r="E15" s="233"/>
      <c r="F15" s="234"/>
      <c r="G15" s="234"/>
      <c r="H15" s="172"/>
      <c r="I15" s="172"/>
      <c r="J15" s="172"/>
      <c r="K15" s="172"/>
      <c r="L15" s="172"/>
      <c r="M15" s="106"/>
      <c r="N15" s="106"/>
      <c r="O15" s="106"/>
      <c r="P15" s="106"/>
    </row>
    <row r="16" ht="39.75" customHeight="1">
      <c r="A16" s="229"/>
      <c r="B16" s="230"/>
      <c r="C16" s="272" t="s">
        <v>353</v>
      </c>
      <c r="D16" s="232" t="s">
        <v>354</v>
      </c>
      <c r="E16" s="233"/>
      <c r="F16" s="234"/>
      <c r="G16" s="234" t="s">
        <v>174</v>
      </c>
      <c r="H16" s="172"/>
      <c r="I16" s="172"/>
      <c r="J16" s="172"/>
      <c r="K16" s="172"/>
      <c r="L16" s="172"/>
      <c r="M16" s="106"/>
      <c r="N16" s="106"/>
      <c r="O16" s="106"/>
      <c r="P16" s="106"/>
    </row>
    <row r="17" ht="39.75" customHeight="1">
      <c r="A17" s="229"/>
      <c r="B17" s="230"/>
      <c r="C17" s="272" t="s">
        <v>353</v>
      </c>
      <c r="D17" s="232" t="s">
        <v>355</v>
      </c>
      <c r="E17" s="233"/>
      <c r="F17" s="234"/>
      <c r="G17" s="234"/>
      <c r="H17" s="234" t="s">
        <v>174</v>
      </c>
      <c r="I17" s="172"/>
      <c r="J17" s="172"/>
      <c r="K17" s="172"/>
      <c r="L17" s="172"/>
      <c r="M17" s="106"/>
      <c r="N17" s="106"/>
      <c r="O17" s="106"/>
      <c r="P17" s="106"/>
    </row>
    <row r="18" ht="39.75" customHeight="1">
      <c r="A18" s="229"/>
      <c r="B18" s="230"/>
      <c r="C18" s="272" t="s">
        <v>353</v>
      </c>
      <c r="D18" s="232" t="s">
        <v>356</v>
      </c>
      <c r="E18" s="233"/>
      <c r="F18" s="234"/>
      <c r="G18" s="234"/>
      <c r="H18" s="172"/>
      <c r="I18" s="234" t="s">
        <v>174</v>
      </c>
      <c r="J18" s="172"/>
      <c r="K18" s="172"/>
      <c r="L18" s="172"/>
      <c r="M18" s="106"/>
      <c r="N18" s="106"/>
      <c r="O18" s="106"/>
      <c r="P18" s="106"/>
    </row>
    <row r="19" ht="39.75" customHeight="1">
      <c r="A19" s="229"/>
      <c r="B19" s="230"/>
      <c r="C19" s="272" t="s">
        <v>353</v>
      </c>
      <c r="D19" s="232" t="s">
        <v>357</v>
      </c>
      <c r="E19" s="233"/>
      <c r="F19" s="234"/>
      <c r="G19" s="234"/>
      <c r="H19" s="172"/>
      <c r="I19" s="172"/>
      <c r="J19" s="172"/>
      <c r="K19" s="172"/>
      <c r="L19" s="234" t="s">
        <v>174</v>
      </c>
      <c r="M19" s="106"/>
      <c r="N19" s="106"/>
      <c r="O19" s="106"/>
      <c r="P19" s="106"/>
    </row>
    <row r="20" ht="39.75" customHeight="1">
      <c r="A20" s="229"/>
      <c r="B20" s="230"/>
      <c r="C20" s="272" t="s">
        <v>353</v>
      </c>
      <c r="D20" s="232" t="s">
        <v>358</v>
      </c>
      <c r="E20" s="233"/>
      <c r="F20" s="234" t="s">
        <v>174</v>
      </c>
      <c r="G20" s="234"/>
      <c r="H20" s="172"/>
      <c r="I20" s="172"/>
      <c r="J20" s="172"/>
      <c r="K20" s="172"/>
      <c r="L20" s="172"/>
      <c r="M20" s="106"/>
      <c r="N20" s="106"/>
      <c r="O20" s="106"/>
      <c r="P20" s="106"/>
    </row>
    <row r="21" ht="39.75" customHeight="1">
      <c r="A21" s="229"/>
      <c r="B21" s="230"/>
      <c r="C21" s="272" t="s">
        <v>353</v>
      </c>
      <c r="D21" s="232" t="s">
        <v>359</v>
      </c>
      <c r="E21" s="233"/>
      <c r="F21" s="234"/>
      <c r="G21" s="234"/>
      <c r="H21" s="172"/>
      <c r="I21" s="172"/>
      <c r="J21" s="234" t="s">
        <v>174</v>
      </c>
      <c r="K21" s="172"/>
      <c r="L21" s="172"/>
      <c r="M21" s="106"/>
      <c r="N21" s="106"/>
      <c r="O21" s="106"/>
      <c r="P21" s="106"/>
    </row>
    <row r="22" ht="39.75" customHeight="1">
      <c r="A22" s="229"/>
      <c r="B22" s="230"/>
      <c r="C22" s="273" t="s">
        <v>213</v>
      </c>
      <c r="D22" s="232"/>
      <c r="E22" s="233"/>
      <c r="F22" s="234"/>
      <c r="G22" s="234"/>
      <c r="H22" s="172"/>
      <c r="I22" s="172"/>
      <c r="J22" s="172"/>
      <c r="K22" s="234" t="s">
        <v>174</v>
      </c>
      <c r="L22" s="234"/>
      <c r="M22" s="106"/>
      <c r="N22" s="106"/>
      <c r="O22" s="106"/>
      <c r="P22" s="106"/>
    </row>
    <row r="23" ht="13.5" customHeight="1">
      <c r="A23" s="167" t="s">
        <v>181</v>
      </c>
      <c r="B23" s="168" t="s">
        <v>217</v>
      </c>
      <c r="C23" s="169"/>
      <c r="D23" s="265" t="s">
        <v>360</v>
      </c>
      <c r="E23" s="171"/>
      <c r="F23" s="234" t="s">
        <v>174</v>
      </c>
      <c r="G23" s="172"/>
      <c r="H23" s="172"/>
      <c r="I23" s="172"/>
      <c r="J23" s="172"/>
      <c r="K23" s="172"/>
      <c r="L23" s="172"/>
      <c r="M23" s="106"/>
      <c r="N23" s="106"/>
      <c r="O23" s="106"/>
      <c r="P23" s="106"/>
    </row>
    <row r="24" ht="13.5" customHeight="1">
      <c r="A24" s="173"/>
      <c r="B24" s="174"/>
      <c r="C24" s="175"/>
      <c r="D24" s="176" t="s">
        <v>361</v>
      </c>
      <c r="E24" s="177"/>
      <c r="F24" s="160"/>
      <c r="G24" s="160" t="s">
        <v>174</v>
      </c>
      <c r="H24" s="163"/>
      <c r="I24" s="163"/>
      <c r="J24" s="163"/>
      <c r="K24" s="163"/>
      <c r="L24" s="163"/>
      <c r="M24" s="106"/>
      <c r="N24" s="106"/>
      <c r="O24" s="106"/>
      <c r="P24" s="106"/>
    </row>
    <row r="25" ht="13.5" customHeight="1">
      <c r="A25" s="173"/>
      <c r="B25" s="174"/>
      <c r="C25" s="221"/>
      <c r="D25" s="176" t="s">
        <v>362</v>
      </c>
      <c r="E25" s="179"/>
      <c r="F25" s="163"/>
      <c r="G25" s="160"/>
      <c r="H25" s="160" t="s">
        <v>174</v>
      </c>
      <c r="I25" s="160"/>
      <c r="J25" s="160"/>
      <c r="K25" s="160"/>
      <c r="L25" s="160"/>
      <c r="M25" s="106"/>
      <c r="N25" s="106"/>
      <c r="O25" s="106"/>
      <c r="P25" s="106"/>
    </row>
    <row r="26" ht="13.5" customHeight="1">
      <c r="A26" s="173"/>
      <c r="B26" s="174"/>
      <c r="C26" s="221"/>
      <c r="D26" s="176" t="s">
        <v>363</v>
      </c>
      <c r="E26" s="179"/>
      <c r="F26" s="163"/>
      <c r="G26" s="160"/>
      <c r="H26" s="160"/>
      <c r="I26" s="160" t="s">
        <v>174</v>
      </c>
      <c r="J26" s="160"/>
      <c r="K26" s="160"/>
      <c r="L26" s="160"/>
      <c r="M26" s="106"/>
      <c r="N26" s="106"/>
      <c r="O26" s="106"/>
      <c r="P26" s="106"/>
    </row>
    <row r="27" ht="13.5" customHeight="1">
      <c r="A27" s="173"/>
      <c r="B27" s="174"/>
      <c r="C27" s="221"/>
      <c r="D27" s="176" t="s">
        <v>283</v>
      </c>
      <c r="E27" s="179"/>
      <c r="F27" s="163"/>
      <c r="G27" s="160"/>
      <c r="H27" s="160"/>
      <c r="I27" s="160"/>
      <c r="J27" s="160" t="s">
        <v>174</v>
      </c>
      <c r="K27" s="160"/>
      <c r="L27" s="160"/>
      <c r="M27" s="106"/>
      <c r="N27" s="106"/>
      <c r="O27" s="106"/>
      <c r="P27" s="106"/>
    </row>
    <row r="28" ht="13.5" customHeight="1">
      <c r="A28" s="173"/>
      <c r="B28" s="174"/>
      <c r="C28" s="221"/>
      <c r="D28" s="176" t="s">
        <v>364</v>
      </c>
      <c r="E28" s="179"/>
      <c r="F28" s="163"/>
      <c r="G28" s="160"/>
      <c r="H28" s="160"/>
      <c r="I28" s="160"/>
      <c r="J28" s="160"/>
      <c r="K28" s="160" t="s">
        <v>174</v>
      </c>
      <c r="L28" s="160"/>
      <c r="M28" s="106"/>
      <c r="N28" s="106"/>
      <c r="O28" s="106"/>
      <c r="P28" s="106"/>
    </row>
    <row r="29" ht="13.5" customHeight="1">
      <c r="A29" s="173"/>
      <c r="B29" s="174"/>
      <c r="C29" s="221"/>
      <c r="D29" s="176" t="s">
        <v>186</v>
      </c>
      <c r="E29" s="179"/>
      <c r="F29" s="163"/>
      <c r="G29" s="160"/>
      <c r="H29" s="160"/>
      <c r="I29" s="160"/>
      <c r="J29" s="160"/>
      <c r="K29" s="160"/>
      <c r="L29" s="160" t="s">
        <v>174</v>
      </c>
      <c r="M29" s="106"/>
      <c r="N29" s="106"/>
      <c r="O29" s="106"/>
      <c r="P29" s="106"/>
    </row>
    <row r="30" ht="13.5" customHeight="1">
      <c r="A30" s="173"/>
      <c r="B30" s="174" t="s">
        <v>209</v>
      </c>
      <c r="C30" s="221"/>
      <c r="D30" s="180"/>
      <c r="E30" s="179"/>
      <c r="F30" s="163"/>
      <c r="G30" s="163"/>
      <c r="H30" s="163"/>
      <c r="I30" s="163"/>
      <c r="J30" s="163"/>
      <c r="K30" s="163"/>
      <c r="L30" s="163"/>
      <c r="M30" s="106"/>
      <c r="N30" s="106"/>
      <c r="O30" s="106"/>
      <c r="P30" s="106"/>
    </row>
    <row r="31" ht="13.5" customHeight="1">
      <c r="A31" s="173"/>
      <c r="B31" s="174"/>
      <c r="C31" s="221"/>
      <c r="D31" s="180"/>
      <c r="E31" s="179"/>
      <c r="F31" s="163"/>
      <c r="G31" s="163"/>
      <c r="H31" s="163"/>
      <c r="I31" s="163"/>
      <c r="J31" s="163"/>
      <c r="K31" s="163"/>
      <c r="L31" s="163"/>
      <c r="M31" s="106"/>
      <c r="N31" s="106"/>
      <c r="O31" s="106"/>
      <c r="P31" s="106"/>
    </row>
    <row r="32" ht="13.5" customHeight="1">
      <c r="A32" s="167" t="s">
        <v>188</v>
      </c>
      <c r="B32" s="187" t="s">
        <v>189</v>
      </c>
      <c r="C32" s="188"/>
      <c r="D32" s="189"/>
      <c r="E32" s="190"/>
      <c r="F32" s="223" t="s">
        <v>64</v>
      </c>
      <c r="G32" s="223" t="s">
        <v>64</v>
      </c>
      <c r="H32" s="223" t="s">
        <v>64</v>
      </c>
      <c r="I32" s="223" t="s">
        <v>64</v>
      </c>
      <c r="J32" s="223" t="s">
        <v>64</v>
      </c>
      <c r="K32" s="223" t="s">
        <v>64</v>
      </c>
      <c r="L32" s="223" t="s">
        <v>190</v>
      </c>
      <c r="M32" s="106"/>
      <c r="N32" s="106"/>
      <c r="O32" s="106"/>
      <c r="P32" s="106"/>
    </row>
    <row r="33" ht="13.5" customHeight="1">
      <c r="A33" s="173"/>
      <c r="B33" s="192" t="s">
        <v>191</v>
      </c>
      <c r="C33" s="16"/>
      <c r="D33" s="17"/>
      <c r="E33" s="193"/>
      <c r="F33" s="224" t="s">
        <v>192</v>
      </c>
      <c r="G33" s="224" t="s">
        <v>192</v>
      </c>
      <c r="H33" s="224" t="s">
        <v>192</v>
      </c>
      <c r="I33" s="224" t="s">
        <v>192</v>
      </c>
      <c r="J33" s="224" t="s">
        <v>192</v>
      </c>
      <c r="K33" s="224" t="s">
        <v>192</v>
      </c>
      <c r="L33" s="224" t="s">
        <v>192</v>
      </c>
      <c r="M33" s="106"/>
      <c r="N33" s="106"/>
      <c r="O33" s="106"/>
      <c r="P33" s="106"/>
    </row>
    <row r="34" ht="13.5" customHeight="1">
      <c r="A34" s="173"/>
      <c r="B34" s="195" t="s">
        <v>193</v>
      </c>
      <c r="C34" s="16"/>
      <c r="D34" s="17"/>
      <c r="E34" s="196"/>
      <c r="F34" s="197">
        <v>44045.0</v>
      </c>
      <c r="G34" s="197">
        <v>44045.0</v>
      </c>
      <c r="H34" s="197">
        <v>44045.0</v>
      </c>
      <c r="I34" s="197">
        <v>44045.0</v>
      </c>
      <c r="J34" s="197">
        <v>44045.0</v>
      </c>
      <c r="K34" s="197">
        <v>44045.0</v>
      </c>
      <c r="L34" s="197">
        <v>44045.0</v>
      </c>
      <c r="M34" s="106"/>
      <c r="N34" s="106"/>
      <c r="O34" s="106"/>
      <c r="P34" s="106"/>
    </row>
    <row r="35" ht="52.5" customHeight="1">
      <c r="A35" s="198"/>
      <c r="B35" s="199" t="s">
        <v>194</v>
      </c>
      <c r="C35" s="200"/>
      <c r="D35" s="201"/>
      <c r="E35" s="202"/>
      <c r="F35" s="203"/>
      <c r="G35" s="203"/>
      <c r="H35" s="203"/>
      <c r="I35" s="203"/>
      <c r="J35" s="203"/>
      <c r="K35" s="203"/>
      <c r="L35" s="203"/>
      <c r="M35" s="106"/>
      <c r="N35" s="106"/>
      <c r="O35" s="106"/>
      <c r="P35" s="106"/>
    </row>
    <row r="36" ht="11.25" customHeight="1">
      <c r="A36" s="142"/>
      <c r="B36" s="106"/>
      <c r="C36" s="107"/>
      <c r="D36" s="106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ht="13.5" customHeight="1">
      <c r="A37" s="106"/>
      <c r="B37" s="142"/>
      <c r="C37" s="106"/>
      <c r="D37" s="107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ht="13.5" customHeight="1">
      <c r="A38" s="106"/>
      <c r="B38" s="142"/>
      <c r="C38" s="106"/>
      <c r="D38" s="107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ht="13.5" customHeight="1">
      <c r="A39" s="106"/>
      <c r="B39" s="142"/>
      <c r="C39" s="106"/>
      <c r="D39" s="107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ht="13.5" customHeight="1">
      <c r="A40" s="106"/>
      <c r="B40" s="142"/>
      <c r="C40" s="106"/>
      <c r="D40" s="107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ht="13.5" customHeight="1">
      <c r="A41" s="106"/>
      <c r="B41" s="142"/>
      <c r="C41" s="106"/>
      <c r="D41" s="107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ht="13.5" customHeight="1">
      <c r="A42" s="106"/>
      <c r="B42" s="142"/>
      <c r="C42" s="106"/>
      <c r="D42" s="107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ht="13.5" customHeight="1">
      <c r="A43" s="106"/>
      <c r="B43" s="142"/>
      <c r="C43" s="106"/>
      <c r="D43" s="107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ht="13.5" customHeight="1">
      <c r="A44" s="106"/>
      <c r="B44" s="142"/>
      <c r="C44" s="106"/>
      <c r="D44" s="107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ht="13.5" customHeight="1">
      <c r="A45" s="106"/>
      <c r="B45" s="142"/>
      <c r="C45" s="106"/>
      <c r="D45" s="107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ht="13.5" customHeight="1">
      <c r="A46" s="106"/>
      <c r="B46" s="142"/>
      <c r="C46" s="106"/>
      <c r="D46" s="107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ht="13.5" customHeight="1">
      <c r="A47" s="106"/>
      <c r="B47" s="142"/>
      <c r="C47" s="106"/>
      <c r="D47" s="107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ht="13.5" customHeight="1">
      <c r="A48" s="106"/>
      <c r="B48" s="142"/>
      <c r="C48" s="106"/>
      <c r="D48" s="107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ht="13.5" customHeight="1">
      <c r="A49" s="106"/>
      <c r="B49" s="142"/>
      <c r="C49" s="106"/>
      <c r="D49" s="107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ht="13.5" customHeight="1">
      <c r="A50" s="106"/>
      <c r="B50" s="142"/>
      <c r="C50" s="106"/>
      <c r="D50" s="107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ht="13.5" customHeight="1">
      <c r="A51" s="106"/>
      <c r="B51" s="142"/>
      <c r="C51" s="106"/>
      <c r="D51" s="107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ht="13.5" customHeight="1">
      <c r="A52" s="106"/>
      <c r="B52" s="142"/>
      <c r="C52" s="106"/>
      <c r="D52" s="107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3.5" customHeight="1">
      <c r="A53" s="106"/>
      <c r="B53" s="142"/>
      <c r="C53" s="106"/>
      <c r="D53" s="107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3.5" customHeight="1">
      <c r="A54" s="106"/>
      <c r="B54" s="142"/>
      <c r="C54" s="106"/>
      <c r="D54" s="107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3.5" customHeight="1">
      <c r="A55" s="106"/>
      <c r="B55" s="142"/>
      <c r="C55" s="106"/>
      <c r="D55" s="107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3.5" customHeight="1">
      <c r="A56" s="106"/>
      <c r="B56" s="142"/>
      <c r="C56" s="106"/>
      <c r="D56" s="107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3.5" customHeight="1">
      <c r="A57" s="106"/>
      <c r="B57" s="142"/>
      <c r="C57" s="106"/>
      <c r="D57" s="107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3.5" customHeight="1">
      <c r="A58" s="106"/>
      <c r="B58" s="142"/>
      <c r="C58" s="106"/>
      <c r="D58" s="107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3.5" customHeight="1">
      <c r="A59" s="106"/>
      <c r="B59" s="142"/>
      <c r="C59" s="106"/>
      <c r="D59" s="107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3.5" customHeight="1">
      <c r="A60" s="106"/>
      <c r="B60" s="142"/>
      <c r="C60" s="106"/>
      <c r="D60" s="107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3.5" customHeight="1">
      <c r="A61" s="106"/>
      <c r="B61" s="142"/>
      <c r="C61" s="106"/>
      <c r="D61" s="107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ht="13.5" customHeight="1">
      <c r="A62" s="106"/>
      <c r="B62" s="142"/>
      <c r="C62" s="106"/>
      <c r="D62" s="107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3.5" customHeight="1">
      <c r="A63" s="106"/>
      <c r="B63" s="142"/>
      <c r="C63" s="106"/>
      <c r="D63" s="107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3.5" customHeight="1">
      <c r="A64" s="106"/>
      <c r="B64" s="142"/>
      <c r="C64" s="106"/>
      <c r="D64" s="107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3.5" customHeight="1">
      <c r="A65" s="106"/>
      <c r="B65" s="142"/>
      <c r="C65" s="106"/>
      <c r="D65" s="107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3.5" customHeight="1">
      <c r="A66" s="106"/>
      <c r="B66" s="142"/>
      <c r="C66" s="106"/>
      <c r="D66" s="107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3.5" customHeight="1">
      <c r="A67" s="106"/>
      <c r="B67" s="142"/>
      <c r="C67" s="106"/>
      <c r="D67" s="107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3.5" customHeight="1">
      <c r="A68" s="106"/>
      <c r="B68" s="142"/>
      <c r="C68" s="106"/>
      <c r="D68" s="107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3.5" customHeight="1">
      <c r="A69" s="106"/>
      <c r="B69" s="142"/>
      <c r="C69" s="106"/>
      <c r="D69" s="107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3.5" customHeight="1">
      <c r="A70" s="106"/>
      <c r="B70" s="142"/>
      <c r="C70" s="106"/>
      <c r="D70" s="107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3.5" customHeight="1">
      <c r="A71" s="106"/>
      <c r="B71" s="142"/>
      <c r="C71" s="106"/>
      <c r="D71" s="107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3.5" customHeight="1">
      <c r="A72" s="106"/>
      <c r="B72" s="142"/>
      <c r="C72" s="106"/>
      <c r="D72" s="107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3.5" customHeight="1">
      <c r="A73" s="106"/>
      <c r="B73" s="142"/>
      <c r="C73" s="106"/>
      <c r="D73" s="107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3.5" customHeight="1">
      <c r="A74" s="106"/>
      <c r="B74" s="142"/>
      <c r="C74" s="106"/>
      <c r="D74" s="107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3.5" customHeight="1">
      <c r="A75" s="106"/>
      <c r="B75" s="142"/>
      <c r="C75" s="106"/>
      <c r="D75" s="107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3.5" customHeight="1">
      <c r="A76" s="106"/>
      <c r="B76" s="142"/>
      <c r="C76" s="106"/>
      <c r="D76" s="107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3.5" customHeight="1">
      <c r="A77" s="106"/>
      <c r="B77" s="142"/>
      <c r="C77" s="106"/>
      <c r="D77" s="107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3.5" customHeight="1">
      <c r="A78" s="106"/>
      <c r="B78" s="142"/>
      <c r="C78" s="106"/>
      <c r="D78" s="107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3.5" customHeight="1">
      <c r="A79" s="106"/>
      <c r="B79" s="142"/>
      <c r="C79" s="106"/>
      <c r="D79" s="107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3.5" customHeight="1">
      <c r="A80" s="106"/>
      <c r="B80" s="142"/>
      <c r="C80" s="106"/>
      <c r="D80" s="107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3.5" customHeight="1">
      <c r="A81" s="106"/>
      <c r="B81" s="142"/>
      <c r="C81" s="106"/>
      <c r="D81" s="107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3.5" customHeight="1">
      <c r="A82" s="106"/>
      <c r="B82" s="142"/>
      <c r="C82" s="106"/>
      <c r="D82" s="107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3.5" customHeight="1">
      <c r="A83" s="106"/>
      <c r="B83" s="142"/>
      <c r="C83" s="106"/>
      <c r="D83" s="107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3.5" customHeight="1">
      <c r="A84" s="106"/>
      <c r="B84" s="142"/>
      <c r="C84" s="106"/>
      <c r="D84" s="107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3.5" customHeight="1">
      <c r="A85" s="106"/>
      <c r="B85" s="142"/>
      <c r="C85" s="106"/>
      <c r="D85" s="107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3.5" customHeight="1">
      <c r="A86" s="106"/>
      <c r="B86" s="142"/>
      <c r="C86" s="106"/>
      <c r="D86" s="107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3.5" customHeight="1">
      <c r="A87" s="106"/>
      <c r="B87" s="142"/>
      <c r="C87" s="106"/>
      <c r="D87" s="107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3.5" customHeight="1">
      <c r="A88" s="106"/>
      <c r="B88" s="142"/>
      <c r="C88" s="106"/>
      <c r="D88" s="107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3.5" customHeight="1">
      <c r="A89" s="106"/>
      <c r="B89" s="142"/>
      <c r="C89" s="106"/>
      <c r="D89" s="107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3.5" customHeight="1">
      <c r="A90" s="106"/>
      <c r="B90" s="142"/>
      <c r="C90" s="106"/>
      <c r="D90" s="107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3.5" customHeight="1">
      <c r="A91" s="106"/>
      <c r="B91" s="142"/>
      <c r="C91" s="106"/>
      <c r="D91" s="107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3.5" customHeight="1">
      <c r="A92" s="106"/>
      <c r="B92" s="142"/>
      <c r="C92" s="106"/>
      <c r="D92" s="107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3.5" customHeight="1">
      <c r="A93" s="106"/>
      <c r="B93" s="142"/>
      <c r="C93" s="106"/>
      <c r="D93" s="107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3.5" customHeight="1">
      <c r="A94" s="106"/>
      <c r="B94" s="142"/>
      <c r="C94" s="106"/>
      <c r="D94" s="107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3.5" customHeight="1">
      <c r="A95" s="106"/>
      <c r="B95" s="142"/>
      <c r="C95" s="106"/>
      <c r="D95" s="107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3.5" customHeight="1">
      <c r="A96" s="106"/>
      <c r="B96" s="142"/>
      <c r="C96" s="106"/>
      <c r="D96" s="107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3.5" customHeight="1">
      <c r="A97" s="106"/>
      <c r="B97" s="142"/>
      <c r="C97" s="106"/>
      <c r="D97" s="107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3.5" customHeight="1">
      <c r="A98" s="106"/>
      <c r="B98" s="142"/>
      <c r="C98" s="106"/>
      <c r="D98" s="107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3.5" customHeight="1">
      <c r="A99" s="106"/>
      <c r="B99" s="142"/>
      <c r="C99" s="106"/>
      <c r="D99" s="107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3.5" customHeight="1">
      <c r="A100" s="106"/>
      <c r="B100" s="142"/>
      <c r="C100" s="106"/>
      <c r="D100" s="107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3.5" customHeight="1">
      <c r="A101" s="106"/>
      <c r="B101" s="142"/>
      <c r="C101" s="106"/>
      <c r="D101" s="107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3.5" customHeight="1">
      <c r="A102" s="106"/>
      <c r="B102" s="142"/>
      <c r="C102" s="106"/>
      <c r="D102" s="107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3.5" customHeight="1">
      <c r="A103" s="106"/>
      <c r="B103" s="142"/>
      <c r="C103" s="106"/>
      <c r="D103" s="107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3.5" customHeight="1">
      <c r="A104" s="106"/>
      <c r="B104" s="142"/>
      <c r="C104" s="106"/>
      <c r="D104" s="107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3.5" customHeight="1">
      <c r="A105" s="106"/>
      <c r="B105" s="142"/>
      <c r="C105" s="106"/>
      <c r="D105" s="107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3.5" customHeight="1">
      <c r="A106" s="106"/>
      <c r="B106" s="142"/>
      <c r="C106" s="106"/>
      <c r="D106" s="107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3.5" customHeight="1">
      <c r="A107" s="106"/>
      <c r="B107" s="142"/>
      <c r="C107" s="106"/>
      <c r="D107" s="107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3.5" customHeight="1">
      <c r="A108" s="106"/>
      <c r="B108" s="142"/>
      <c r="C108" s="106"/>
      <c r="D108" s="107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3.5" customHeight="1">
      <c r="A109" s="106"/>
      <c r="B109" s="142"/>
      <c r="C109" s="106"/>
      <c r="D109" s="107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3.5" customHeight="1">
      <c r="A110" s="106"/>
      <c r="B110" s="142"/>
      <c r="C110" s="106"/>
      <c r="D110" s="107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3.5" customHeight="1">
      <c r="A111" s="106"/>
      <c r="B111" s="142"/>
      <c r="C111" s="106"/>
      <c r="D111" s="107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3.5" customHeight="1">
      <c r="A112" s="106"/>
      <c r="B112" s="142"/>
      <c r="C112" s="106"/>
      <c r="D112" s="107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3.5" customHeight="1">
      <c r="A113" s="106"/>
      <c r="B113" s="142"/>
      <c r="C113" s="106"/>
      <c r="D113" s="107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3.5" customHeight="1">
      <c r="A114" s="106"/>
      <c r="B114" s="142"/>
      <c r="C114" s="106"/>
      <c r="D114" s="107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3.5" customHeight="1">
      <c r="A115" s="106"/>
      <c r="B115" s="142"/>
      <c r="C115" s="106"/>
      <c r="D115" s="107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3.5" customHeight="1">
      <c r="A116" s="106"/>
      <c r="B116" s="142"/>
      <c r="C116" s="106"/>
      <c r="D116" s="107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3.5" customHeight="1">
      <c r="A117" s="106"/>
      <c r="B117" s="142"/>
      <c r="C117" s="106"/>
      <c r="D117" s="107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3.5" customHeight="1">
      <c r="A118" s="106"/>
      <c r="B118" s="142"/>
      <c r="C118" s="106"/>
      <c r="D118" s="107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3.5" customHeight="1">
      <c r="A119" s="106"/>
      <c r="B119" s="142"/>
      <c r="C119" s="106"/>
      <c r="D119" s="107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3.5" customHeight="1">
      <c r="A120" s="106"/>
      <c r="B120" s="142"/>
      <c r="C120" s="106"/>
      <c r="D120" s="107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3.5" customHeight="1">
      <c r="A121" s="106"/>
      <c r="B121" s="142"/>
      <c r="C121" s="106"/>
      <c r="D121" s="107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3.5" customHeight="1">
      <c r="A122" s="106"/>
      <c r="B122" s="142"/>
      <c r="C122" s="106"/>
      <c r="D122" s="107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3.5" customHeight="1">
      <c r="A123" s="106"/>
      <c r="B123" s="142"/>
      <c r="C123" s="106"/>
      <c r="D123" s="107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3.5" customHeight="1">
      <c r="A124" s="106"/>
      <c r="B124" s="142"/>
      <c r="C124" s="106"/>
      <c r="D124" s="107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3.5" customHeight="1">
      <c r="A125" s="106"/>
      <c r="B125" s="142"/>
      <c r="C125" s="106"/>
      <c r="D125" s="107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3.5" customHeight="1">
      <c r="A126" s="106"/>
      <c r="B126" s="142"/>
      <c r="C126" s="106"/>
      <c r="D126" s="107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3.5" customHeight="1">
      <c r="A127" s="106"/>
      <c r="B127" s="142"/>
      <c r="C127" s="106"/>
      <c r="D127" s="107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3.5" customHeight="1">
      <c r="A128" s="106"/>
      <c r="B128" s="142"/>
      <c r="C128" s="106"/>
      <c r="D128" s="107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3.5" customHeight="1">
      <c r="A129" s="106"/>
      <c r="B129" s="142"/>
      <c r="C129" s="106"/>
      <c r="D129" s="107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3.5" customHeight="1">
      <c r="A130" s="106"/>
      <c r="B130" s="142"/>
      <c r="C130" s="106"/>
      <c r="D130" s="107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3.5" customHeight="1">
      <c r="A131" s="106"/>
      <c r="B131" s="142"/>
      <c r="C131" s="106"/>
      <c r="D131" s="107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3.5" customHeight="1">
      <c r="A132" s="106"/>
      <c r="B132" s="142"/>
      <c r="C132" s="106"/>
      <c r="D132" s="107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3.5" customHeight="1">
      <c r="A133" s="106"/>
      <c r="B133" s="142"/>
      <c r="C133" s="106"/>
      <c r="D133" s="107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3.5" customHeight="1">
      <c r="A134" s="106"/>
      <c r="B134" s="142"/>
      <c r="C134" s="106"/>
      <c r="D134" s="107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3.5" customHeight="1">
      <c r="A135" s="106"/>
      <c r="B135" s="142"/>
      <c r="C135" s="106"/>
      <c r="D135" s="107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3.5" customHeight="1">
      <c r="A136" s="106"/>
      <c r="B136" s="142"/>
      <c r="C136" s="106"/>
      <c r="D136" s="107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3.5" customHeight="1">
      <c r="A137" s="106"/>
      <c r="B137" s="142"/>
      <c r="C137" s="106"/>
      <c r="D137" s="107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3.5" customHeight="1">
      <c r="A138" s="106"/>
      <c r="B138" s="142"/>
      <c r="C138" s="106"/>
      <c r="D138" s="107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3.5" customHeight="1">
      <c r="A139" s="106"/>
      <c r="B139" s="142"/>
      <c r="C139" s="106"/>
      <c r="D139" s="107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3.5" customHeight="1">
      <c r="A140" s="106"/>
      <c r="B140" s="142"/>
      <c r="C140" s="106"/>
      <c r="D140" s="107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3.5" customHeight="1">
      <c r="A141" s="106"/>
      <c r="B141" s="142"/>
      <c r="C141" s="106"/>
      <c r="D141" s="107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3.5" customHeight="1">
      <c r="A142" s="106"/>
      <c r="B142" s="142"/>
      <c r="C142" s="106"/>
      <c r="D142" s="107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3.5" customHeight="1">
      <c r="A143" s="106"/>
      <c r="B143" s="142"/>
      <c r="C143" s="106"/>
      <c r="D143" s="107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3.5" customHeight="1">
      <c r="A144" s="106"/>
      <c r="B144" s="142"/>
      <c r="C144" s="106"/>
      <c r="D144" s="107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3.5" customHeight="1">
      <c r="A145" s="106"/>
      <c r="B145" s="142"/>
      <c r="C145" s="106"/>
      <c r="D145" s="107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3.5" customHeight="1">
      <c r="A146" s="106"/>
      <c r="B146" s="142"/>
      <c r="C146" s="106"/>
      <c r="D146" s="107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3.5" customHeight="1">
      <c r="A147" s="106"/>
      <c r="B147" s="142"/>
      <c r="C147" s="106"/>
      <c r="D147" s="107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3.5" customHeight="1">
      <c r="A148" s="106"/>
      <c r="B148" s="142"/>
      <c r="C148" s="106"/>
      <c r="D148" s="107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3.5" customHeight="1">
      <c r="A149" s="106"/>
      <c r="B149" s="142"/>
      <c r="C149" s="106"/>
      <c r="D149" s="107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3.5" customHeight="1">
      <c r="A150" s="106"/>
      <c r="B150" s="142"/>
      <c r="C150" s="106"/>
      <c r="D150" s="107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3.5" customHeight="1">
      <c r="A151" s="106"/>
      <c r="B151" s="142"/>
      <c r="C151" s="106"/>
      <c r="D151" s="107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3.5" customHeight="1">
      <c r="A152" s="106"/>
      <c r="B152" s="142"/>
      <c r="C152" s="106"/>
      <c r="D152" s="107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3.5" customHeight="1">
      <c r="A153" s="106"/>
      <c r="B153" s="142"/>
      <c r="C153" s="106"/>
      <c r="D153" s="107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3.5" customHeight="1">
      <c r="A154" s="106"/>
      <c r="B154" s="142"/>
      <c r="C154" s="106"/>
      <c r="D154" s="107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3.5" customHeight="1">
      <c r="A155" s="106"/>
      <c r="B155" s="142"/>
      <c r="C155" s="106"/>
      <c r="D155" s="107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3.5" customHeight="1">
      <c r="A156" s="106"/>
      <c r="B156" s="142"/>
      <c r="C156" s="106"/>
      <c r="D156" s="107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3.5" customHeight="1">
      <c r="A157" s="106"/>
      <c r="B157" s="142"/>
      <c r="C157" s="106"/>
      <c r="D157" s="107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3.5" customHeight="1">
      <c r="A158" s="106"/>
      <c r="B158" s="142"/>
      <c r="C158" s="106"/>
      <c r="D158" s="107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3.5" customHeight="1">
      <c r="A159" s="106"/>
      <c r="B159" s="142"/>
      <c r="C159" s="106"/>
      <c r="D159" s="107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3.5" customHeight="1">
      <c r="A160" s="106"/>
      <c r="B160" s="142"/>
      <c r="C160" s="106"/>
      <c r="D160" s="107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3.5" customHeight="1">
      <c r="A161" s="106"/>
      <c r="B161" s="142"/>
      <c r="C161" s="106"/>
      <c r="D161" s="107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3.5" customHeight="1">
      <c r="A162" s="106"/>
      <c r="B162" s="142"/>
      <c r="C162" s="106"/>
      <c r="D162" s="107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3.5" customHeight="1">
      <c r="A163" s="106"/>
      <c r="B163" s="142"/>
      <c r="C163" s="106"/>
      <c r="D163" s="107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3.5" customHeight="1">
      <c r="A164" s="106"/>
      <c r="B164" s="142"/>
      <c r="C164" s="106"/>
      <c r="D164" s="107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3.5" customHeight="1">
      <c r="A165" s="106"/>
      <c r="B165" s="142"/>
      <c r="C165" s="106"/>
      <c r="D165" s="107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3.5" customHeight="1">
      <c r="A166" s="106"/>
      <c r="B166" s="142"/>
      <c r="C166" s="106"/>
      <c r="D166" s="107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3.5" customHeight="1">
      <c r="A167" s="106"/>
      <c r="B167" s="142"/>
      <c r="C167" s="106"/>
      <c r="D167" s="107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3.5" customHeight="1">
      <c r="A168" s="106"/>
      <c r="B168" s="142"/>
      <c r="C168" s="106"/>
      <c r="D168" s="107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3.5" customHeight="1">
      <c r="A169" s="106"/>
      <c r="B169" s="142"/>
      <c r="C169" s="106"/>
      <c r="D169" s="107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3.5" customHeight="1">
      <c r="A170" s="106"/>
      <c r="B170" s="142"/>
      <c r="C170" s="106"/>
      <c r="D170" s="107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3.5" customHeight="1">
      <c r="A171" s="106"/>
      <c r="B171" s="142"/>
      <c r="C171" s="106"/>
      <c r="D171" s="107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3.5" customHeight="1">
      <c r="A172" s="106"/>
      <c r="B172" s="142"/>
      <c r="C172" s="106"/>
      <c r="D172" s="107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3.5" customHeight="1">
      <c r="A173" s="106"/>
      <c r="B173" s="142"/>
      <c r="C173" s="106"/>
      <c r="D173" s="107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3.5" customHeight="1">
      <c r="A174" s="106"/>
      <c r="B174" s="142"/>
      <c r="C174" s="106"/>
      <c r="D174" s="107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3.5" customHeight="1">
      <c r="A175" s="106"/>
      <c r="B175" s="142"/>
      <c r="C175" s="106"/>
      <c r="D175" s="107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3.5" customHeight="1">
      <c r="A176" s="106"/>
      <c r="B176" s="142"/>
      <c r="C176" s="106"/>
      <c r="D176" s="107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3.5" customHeight="1">
      <c r="A177" s="106"/>
      <c r="B177" s="142"/>
      <c r="C177" s="106"/>
      <c r="D177" s="107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3.5" customHeight="1">
      <c r="A178" s="106"/>
      <c r="B178" s="142"/>
      <c r="C178" s="106"/>
      <c r="D178" s="107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3.5" customHeight="1">
      <c r="A179" s="106"/>
      <c r="B179" s="142"/>
      <c r="C179" s="106"/>
      <c r="D179" s="107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3.5" customHeight="1">
      <c r="A180" s="106"/>
      <c r="B180" s="142"/>
      <c r="C180" s="106"/>
      <c r="D180" s="107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3.5" customHeight="1">
      <c r="A181" s="106"/>
      <c r="B181" s="142"/>
      <c r="C181" s="106"/>
      <c r="D181" s="107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3.5" customHeight="1">
      <c r="A182" s="106"/>
      <c r="B182" s="142"/>
      <c r="C182" s="106"/>
      <c r="D182" s="107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3.5" customHeight="1">
      <c r="A183" s="106"/>
      <c r="B183" s="142"/>
      <c r="C183" s="106"/>
      <c r="D183" s="107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3.5" customHeight="1">
      <c r="A184" s="106"/>
      <c r="B184" s="142"/>
      <c r="C184" s="106"/>
      <c r="D184" s="107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3.5" customHeight="1">
      <c r="A185" s="106"/>
      <c r="B185" s="142"/>
      <c r="C185" s="106"/>
      <c r="D185" s="107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3.5" customHeight="1">
      <c r="A186" s="106"/>
      <c r="B186" s="142"/>
      <c r="C186" s="106"/>
      <c r="D186" s="107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3.5" customHeight="1">
      <c r="A187" s="106"/>
      <c r="B187" s="142"/>
      <c r="C187" s="106"/>
      <c r="D187" s="107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3.5" customHeight="1">
      <c r="A188" s="106"/>
      <c r="B188" s="142"/>
      <c r="C188" s="106"/>
      <c r="D188" s="107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3.5" customHeight="1">
      <c r="A189" s="106"/>
      <c r="B189" s="142"/>
      <c r="C189" s="106"/>
      <c r="D189" s="107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3.5" customHeight="1">
      <c r="A190" s="106"/>
      <c r="B190" s="142"/>
      <c r="C190" s="106"/>
      <c r="D190" s="107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3.5" customHeight="1">
      <c r="A191" s="106"/>
      <c r="B191" s="142"/>
      <c r="C191" s="106"/>
      <c r="D191" s="107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3.5" customHeight="1">
      <c r="A192" s="106"/>
      <c r="B192" s="142"/>
      <c r="C192" s="106"/>
      <c r="D192" s="107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3.5" customHeight="1">
      <c r="A193" s="106"/>
      <c r="B193" s="142"/>
      <c r="C193" s="106"/>
      <c r="D193" s="107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3.5" customHeight="1">
      <c r="A194" s="106"/>
      <c r="B194" s="142"/>
      <c r="C194" s="106"/>
      <c r="D194" s="107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3.5" customHeight="1">
      <c r="A195" s="106"/>
      <c r="B195" s="142"/>
      <c r="C195" s="106"/>
      <c r="D195" s="107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3.5" customHeight="1">
      <c r="A196" s="106"/>
      <c r="B196" s="142"/>
      <c r="C196" s="106"/>
      <c r="D196" s="107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3.5" customHeight="1">
      <c r="A197" s="106"/>
      <c r="B197" s="142"/>
      <c r="C197" s="106"/>
      <c r="D197" s="107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3.5" customHeight="1">
      <c r="A198" s="106"/>
      <c r="B198" s="142"/>
      <c r="C198" s="106"/>
      <c r="D198" s="107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3.5" customHeight="1">
      <c r="A199" s="106"/>
      <c r="B199" s="142"/>
      <c r="C199" s="106"/>
      <c r="D199" s="107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3.5" customHeight="1">
      <c r="A200" s="106"/>
      <c r="B200" s="142"/>
      <c r="C200" s="106"/>
      <c r="D200" s="107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3.5" customHeight="1">
      <c r="A201" s="106"/>
      <c r="B201" s="142"/>
      <c r="C201" s="106"/>
      <c r="D201" s="107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3.5" customHeight="1">
      <c r="A202" s="106"/>
      <c r="B202" s="142"/>
      <c r="C202" s="106"/>
      <c r="D202" s="107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3.5" customHeight="1">
      <c r="A203" s="106"/>
      <c r="B203" s="142"/>
      <c r="C203" s="106"/>
      <c r="D203" s="107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3.5" customHeight="1">
      <c r="A204" s="106"/>
      <c r="B204" s="142"/>
      <c r="C204" s="106"/>
      <c r="D204" s="107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3.5" customHeight="1">
      <c r="A205" s="106"/>
      <c r="B205" s="142"/>
      <c r="C205" s="106"/>
      <c r="D205" s="107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3.5" customHeight="1">
      <c r="A206" s="106"/>
      <c r="B206" s="142"/>
      <c r="C206" s="106"/>
      <c r="D206" s="107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3.5" customHeight="1">
      <c r="A207" s="106"/>
      <c r="B207" s="142"/>
      <c r="C207" s="106"/>
      <c r="D207" s="107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3.5" customHeight="1">
      <c r="A208" s="106"/>
      <c r="B208" s="142"/>
      <c r="C208" s="106"/>
      <c r="D208" s="107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3.5" customHeight="1">
      <c r="A209" s="106"/>
      <c r="B209" s="142"/>
      <c r="C209" s="106"/>
      <c r="D209" s="107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3.5" customHeight="1">
      <c r="A210" s="106"/>
      <c r="B210" s="142"/>
      <c r="C210" s="106"/>
      <c r="D210" s="107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3.5" customHeight="1">
      <c r="A211" s="106"/>
      <c r="B211" s="142"/>
      <c r="C211" s="106"/>
      <c r="D211" s="107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3.5" customHeight="1">
      <c r="A212" s="106"/>
      <c r="B212" s="142"/>
      <c r="C212" s="106"/>
      <c r="D212" s="107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3.5" customHeight="1">
      <c r="A213" s="106"/>
      <c r="B213" s="142"/>
      <c r="C213" s="106"/>
      <c r="D213" s="107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3.5" customHeight="1">
      <c r="A214" s="106"/>
      <c r="B214" s="142"/>
      <c r="C214" s="106"/>
      <c r="D214" s="107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3.5" customHeight="1">
      <c r="A215" s="106"/>
      <c r="B215" s="142"/>
      <c r="C215" s="106"/>
      <c r="D215" s="107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3.5" customHeight="1">
      <c r="A216" s="106"/>
      <c r="B216" s="142"/>
      <c r="C216" s="106"/>
      <c r="D216" s="107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3.5" customHeight="1">
      <c r="A217" s="106"/>
      <c r="B217" s="142"/>
      <c r="C217" s="106"/>
      <c r="D217" s="107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3.5" customHeight="1">
      <c r="A218" s="106"/>
      <c r="B218" s="142"/>
      <c r="C218" s="106"/>
      <c r="D218" s="107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3.5" customHeight="1">
      <c r="A219" s="106"/>
      <c r="B219" s="142"/>
      <c r="C219" s="106"/>
      <c r="D219" s="107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3.5" customHeight="1">
      <c r="A220" s="106"/>
      <c r="B220" s="142"/>
      <c r="C220" s="106"/>
      <c r="D220" s="107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3.5" customHeight="1">
      <c r="A221" s="106"/>
      <c r="B221" s="142"/>
      <c r="C221" s="106"/>
      <c r="D221" s="107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3.5" customHeight="1">
      <c r="A222" s="106"/>
      <c r="B222" s="142"/>
      <c r="C222" s="106"/>
      <c r="D222" s="107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3.5" customHeight="1">
      <c r="A223" s="106"/>
      <c r="B223" s="142"/>
      <c r="C223" s="106"/>
      <c r="D223" s="107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3.5" customHeight="1">
      <c r="A224" s="106"/>
      <c r="B224" s="142"/>
      <c r="C224" s="106"/>
      <c r="D224" s="107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3.5" customHeight="1">
      <c r="A225" s="106"/>
      <c r="B225" s="142"/>
      <c r="C225" s="106"/>
      <c r="D225" s="107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3.5" customHeight="1">
      <c r="A226" s="106"/>
      <c r="B226" s="142"/>
      <c r="C226" s="106"/>
      <c r="D226" s="107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3.5" customHeight="1">
      <c r="A227" s="106"/>
      <c r="B227" s="142"/>
      <c r="C227" s="106"/>
      <c r="D227" s="107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3.5" customHeight="1">
      <c r="A228" s="106"/>
      <c r="B228" s="142"/>
      <c r="C228" s="106"/>
      <c r="D228" s="107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3.5" customHeight="1">
      <c r="A229" s="106"/>
      <c r="B229" s="142"/>
      <c r="C229" s="106"/>
      <c r="D229" s="107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3.5" customHeight="1">
      <c r="A230" s="106"/>
      <c r="B230" s="142"/>
      <c r="C230" s="106"/>
      <c r="D230" s="107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3.5" customHeight="1">
      <c r="A231" s="106"/>
      <c r="B231" s="142"/>
      <c r="C231" s="106"/>
      <c r="D231" s="107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3.5" customHeight="1">
      <c r="A232" s="106"/>
      <c r="B232" s="142"/>
      <c r="C232" s="106"/>
      <c r="D232" s="107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3.5" customHeight="1">
      <c r="A233" s="106"/>
      <c r="B233" s="142"/>
      <c r="C233" s="106"/>
      <c r="D233" s="107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3.5" customHeight="1">
      <c r="A234" s="106"/>
      <c r="B234" s="142"/>
      <c r="C234" s="106"/>
      <c r="D234" s="107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3.5" customHeight="1">
      <c r="A235" s="106"/>
      <c r="B235" s="142"/>
      <c r="C235" s="106"/>
      <c r="D235" s="107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3.5" customHeight="1">
      <c r="A236" s="106"/>
      <c r="B236" s="142"/>
      <c r="C236" s="106"/>
      <c r="D236" s="107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3.5" customHeight="1">
      <c r="A237" s="106"/>
      <c r="B237" s="142"/>
      <c r="C237" s="106"/>
      <c r="D237" s="107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3.5" customHeight="1">
      <c r="A238" s="106"/>
      <c r="B238" s="142"/>
      <c r="C238" s="106"/>
      <c r="D238" s="107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3.5" customHeight="1">
      <c r="A239" s="106"/>
      <c r="B239" s="142"/>
      <c r="C239" s="106"/>
      <c r="D239" s="107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3.5" customHeight="1">
      <c r="A240" s="106"/>
      <c r="B240" s="142"/>
      <c r="C240" s="106"/>
      <c r="D240" s="107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3.5" customHeight="1">
      <c r="A241" s="106"/>
      <c r="B241" s="142"/>
      <c r="C241" s="106"/>
      <c r="D241" s="107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3.5" customHeight="1">
      <c r="A242" s="106"/>
      <c r="B242" s="142"/>
      <c r="C242" s="106"/>
      <c r="D242" s="107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3.5" customHeight="1">
      <c r="A243" s="106"/>
      <c r="B243" s="142"/>
      <c r="C243" s="106"/>
      <c r="D243" s="107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3.5" customHeight="1">
      <c r="A244" s="106"/>
      <c r="B244" s="142"/>
      <c r="C244" s="106"/>
      <c r="D244" s="107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3.5" customHeight="1">
      <c r="A245" s="106"/>
      <c r="B245" s="142"/>
      <c r="C245" s="106"/>
      <c r="D245" s="107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3.5" customHeight="1">
      <c r="A246" s="106"/>
      <c r="B246" s="142"/>
      <c r="C246" s="106"/>
      <c r="D246" s="107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3.5" customHeight="1">
      <c r="A247" s="106"/>
      <c r="B247" s="142"/>
      <c r="C247" s="106"/>
      <c r="D247" s="107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3.5" customHeight="1">
      <c r="A248" s="106"/>
      <c r="B248" s="142"/>
      <c r="C248" s="106"/>
      <c r="D248" s="107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3.5" customHeight="1">
      <c r="A249" s="106"/>
      <c r="B249" s="142"/>
      <c r="C249" s="106"/>
      <c r="D249" s="107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3.5" customHeight="1">
      <c r="A250" s="106"/>
      <c r="B250" s="142"/>
      <c r="C250" s="106"/>
      <c r="D250" s="107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3.5" customHeight="1">
      <c r="A251" s="106"/>
      <c r="B251" s="142"/>
      <c r="C251" s="106"/>
      <c r="D251" s="107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3.5" customHeight="1">
      <c r="A252" s="106"/>
      <c r="B252" s="142"/>
      <c r="C252" s="106"/>
      <c r="D252" s="107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3.5" customHeight="1">
      <c r="A253" s="106"/>
      <c r="B253" s="142"/>
      <c r="C253" s="106"/>
      <c r="D253" s="107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3.5" customHeight="1">
      <c r="A254" s="106"/>
      <c r="B254" s="142"/>
      <c r="C254" s="106"/>
      <c r="D254" s="107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3.5" customHeight="1">
      <c r="A255" s="106"/>
      <c r="B255" s="142"/>
      <c r="C255" s="106"/>
      <c r="D255" s="107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3.5" customHeight="1">
      <c r="A256" s="106"/>
      <c r="B256" s="142"/>
      <c r="C256" s="106"/>
      <c r="D256" s="107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3.5" customHeight="1">
      <c r="A257" s="106"/>
      <c r="B257" s="142"/>
      <c r="C257" s="106"/>
      <c r="D257" s="107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3.5" customHeight="1">
      <c r="A258" s="106"/>
      <c r="B258" s="142"/>
      <c r="C258" s="106"/>
      <c r="D258" s="107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3.5" customHeight="1">
      <c r="A259" s="106"/>
      <c r="B259" s="142"/>
      <c r="C259" s="106"/>
      <c r="D259" s="107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3.5" customHeight="1">
      <c r="A260" s="106"/>
      <c r="B260" s="142"/>
      <c r="C260" s="106"/>
      <c r="D260" s="107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3.5" customHeight="1">
      <c r="A261" s="106"/>
      <c r="B261" s="142"/>
      <c r="C261" s="106"/>
      <c r="D261" s="107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3.5" customHeight="1">
      <c r="A262" s="106"/>
      <c r="B262" s="142"/>
      <c r="C262" s="106"/>
      <c r="D262" s="107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3.5" customHeight="1">
      <c r="A263" s="106"/>
      <c r="B263" s="142"/>
      <c r="C263" s="106"/>
      <c r="D263" s="107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3.5" customHeight="1">
      <c r="A264" s="106"/>
      <c r="B264" s="142"/>
      <c r="C264" s="106"/>
      <c r="D264" s="107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3.5" customHeight="1">
      <c r="A265" s="106"/>
      <c r="B265" s="142"/>
      <c r="C265" s="106"/>
      <c r="D265" s="107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3.5" customHeight="1">
      <c r="A266" s="106"/>
      <c r="B266" s="142"/>
      <c r="C266" s="106"/>
      <c r="D266" s="107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3.5" customHeight="1">
      <c r="A267" s="106"/>
      <c r="B267" s="142"/>
      <c r="C267" s="106"/>
      <c r="D267" s="107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3.5" customHeight="1">
      <c r="A268" s="106"/>
      <c r="B268" s="142"/>
      <c r="C268" s="106"/>
      <c r="D268" s="107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3.5" customHeight="1">
      <c r="A269" s="106"/>
      <c r="B269" s="142"/>
      <c r="C269" s="106"/>
      <c r="D269" s="107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3.5" customHeight="1">
      <c r="A270" s="106"/>
      <c r="B270" s="142"/>
      <c r="C270" s="106"/>
      <c r="D270" s="107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3.5" customHeight="1">
      <c r="A271" s="106"/>
      <c r="B271" s="142"/>
      <c r="C271" s="106"/>
      <c r="D271" s="107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3.5" customHeight="1">
      <c r="A272" s="106"/>
      <c r="B272" s="142"/>
      <c r="C272" s="106"/>
      <c r="D272" s="107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3.5" customHeight="1">
      <c r="A273" s="106"/>
      <c r="B273" s="142"/>
      <c r="C273" s="106"/>
      <c r="D273" s="107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3.5" customHeight="1">
      <c r="A274" s="106"/>
      <c r="B274" s="142"/>
      <c r="C274" s="106"/>
      <c r="D274" s="107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3.5" customHeight="1">
      <c r="A275" s="106"/>
      <c r="B275" s="142"/>
      <c r="C275" s="106"/>
      <c r="D275" s="107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3.5" customHeight="1">
      <c r="A276" s="106"/>
      <c r="B276" s="142"/>
      <c r="C276" s="106"/>
      <c r="D276" s="107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3.5" customHeight="1">
      <c r="A277" s="106"/>
      <c r="B277" s="142"/>
      <c r="C277" s="106"/>
      <c r="D277" s="107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3.5" customHeight="1">
      <c r="A278" s="106"/>
      <c r="B278" s="142"/>
      <c r="C278" s="106"/>
      <c r="D278" s="107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3.5" customHeight="1">
      <c r="A279" s="106"/>
      <c r="B279" s="142"/>
      <c r="C279" s="106"/>
      <c r="D279" s="107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3.5" customHeight="1">
      <c r="A280" s="106"/>
      <c r="B280" s="142"/>
      <c r="C280" s="106"/>
      <c r="D280" s="107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3.5" customHeight="1">
      <c r="A281" s="106"/>
      <c r="B281" s="142"/>
      <c r="C281" s="106"/>
      <c r="D281" s="107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3.5" customHeight="1">
      <c r="A282" s="106"/>
      <c r="B282" s="142"/>
      <c r="C282" s="106"/>
      <c r="D282" s="107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3.5" customHeight="1">
      <c r="A283" s="106"/>
      <c r="B283" s="142"/>
      <c r="C283" s="106"/>
      <c r="D283" s="107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3.5" customHeight="1">
      <c r="A284" s="106"/>
      <c r="B284" s="142"/>
      <c r="C284" s="106"/>
      <c r="D284" s="107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3.5" customHeight="1">
      <c r="A285" s="106"/>
      <c r="B285" s="142"/>
      <c r="C285" s="106"/>
      <c r="D285" s="107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3.5" customHeight="1">
      <c r="A286" s="106"/>
      <c r="B286" s="142"/>
      <c r="C286" s="106"/>
      <c r="D286" s="107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3.5" customHeight="1">
      <c r="A287" s="106"/>
      <c r="B287" s="142"/>
      <c r="C287" s="106"/>
      <c r="D287" s="107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3.5" customHeight="1">
      <c r="A288" s="106"/>
      <c r="B288" s="142"/>
      <c r="C288" s="106"/>
      <c r="D288" s="107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3.5" customHeight="1">
      <c r="A289" s="106"/>
      <c r="B289" s="142"/>
      <c r="C289" s="106"/>
      <c r="D289" s="107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3.5" customHeight="1">
      <c r="A290" s="106"/>
      <c r="B290" s="142"/>
      <c r="C290" s="106"/>
      <c r="D290" s="107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3.5" customHeight="1">
      <c r="A291" s="106"/>
      <c r="B291" s="142"/>
      <c r="C291" s="106"/>
      <c r="D291" s="107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3.5" customHeight="1">
      <c r="A292" s="106"/>
      <c r="B292" s="142"/>
      <c r="C292" s="106"/>
      <c r="D292" s="107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3.5" customHeight="1">
      <c r="A293" s="106"/>
      <c r="B293" s="142"/>
      <c r="C293" s="106"/>
      <c r="D293" s="107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3.5" customHeight="1">
      <c r="A294" s="106"/>
      <c r="B294" s="142"/>
      <c r="C294" s="106"/>
      <c r="D294" s="107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3.5" customHeight="1">
      <c r="A295" s="106"/>
      <c r="B295" s="142"/>
      <c r="C295" s="106"/>
      <c r="D295" s="107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3.5" customHeight="1">
      <c r="A296" s="106"/>
      <c r="B296" s="142"/>
      <c r="C296" s="106"/>
      <c r="D296" s="107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3.5" customHeight="1">
      <c r="A297" s="106"/>
      <c r="B297" s="142"/>
      <c r="C297" s="106"/>
      <c r="D297" s="107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3.5" customHeight="1">
      <c r="A298" s="106"/>
      <c r="B298" s="142"/>
      <c r="C298" s="106"/>
      <c r="D298" s="107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3.5" customHeight="1">
      <c r="A299" s="106"/>
      <c r="B299" s="142"/>
      <c r="C299" s="106"/>
      <c r="D299" s="107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3.5" customHeight="1">
      <c r="A300" s="106"/>
      <c r="B300" s="142"/>
      <c r="C300" s="106"/>
      <c r="D300" s="107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3.5" customHeight="1">
      <c r="A301" s="106"/>
      <c r="B301" s="142"/>
      <c r="C301" s="106"/>
      <c r="D301" s="107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3.5" customHeight="1">
      <c r="A302" s="106"/>
      <c r="B302" s="142"/>
      <c r="C302" s="106"/>
      <c r="D302" s="107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3.5" customHeight="1">
      <c r="A303" s="106"/>
      <c r="B303" s="142"/>
      <c r="C303" s="106"/>
      <c r="D303" s="107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3.5" customHeight="1">
      <c r="A304" s="106"/>
      <c r="B304" s="142"/>
      <c r="C304" s="106"/>
      <c r="D304" s="107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3.5" customHeight="1">
      <c r="A305" s="106"/>
      <c r="B305" s="142"/>
      <c r="C305" s="106"/>
      <c r="D305" s="107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3.5" customHeight="1">
      <c r="A306" s="106"/>
      <c r="B306" s="142"/>
      <c r="C306" s="106"/>
      <c r="D306" s="107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3.5" customHeight="1">
      <c r="A307" s="106"/>
      <c r="B307" s="142"/>
      <c r="C307" s="106"/>
      <c r="D307" s="107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3.5" customHeight="1">
      <c r="A308" s="106"/>
      <c r="B308" s="142"/>
      <c r="C308" s="106"/>
      <c r="D308" s="107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3.5" customHeight="1">
      <c r="A309" s="106"/>
      <c r="B309" s="142"/>
      <c r="C309" s="106"/>
      <c r="D309" s="107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3.5" customHeight="1">
      <c r="A310" s="106"/>
      <c r="B310" s="142"/>
      <c r="C310" s="106"/>
      <c r="D310" s="107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3.5" customHeight="1">
      <c r="A311" s="106"/>
      <c r="B311" s="142"/>
      <c r="C311" s="106"/>
      <c r="D311" s="107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3.5" customHeight="1">
      <c r="A312" s="106"/>
      <c r="B312" s="142"/>
      <c r="C312" s="106"/>
      <c r="D312" s="107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3.5" customHeight="1">
      <c r="A313" s="106"/>
      <c r="B313" s="142"/>
      <c r="C313" s="106"/>
      <c r="D313" s="107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3.5" customHeight="1">
      <c r="A314" s="106"/>
      <c r="B314" s="142"/>
      <c r="C314" s="106"/>
      <c r="D314" s="107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3.5" customHeight="1">
      <c r="A315" s="106"/>
      <c r="B315" s="142"/>
      <c r="C315" s="106"/>
      <c r="D315" s="107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3.5" customHeight="1">
      <c r="A316" s="106"/>
      <c r="B316" s="142"/>
      <c r="C316" s="106"/>
      <c r="D316" s="107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3.5" customHeight="1">
      <c r="A317" s="106"/>
      <c r="B317" s="142"/>
      <c r="C317" s="106"/>
      <c r="D317" s="107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3.5" customHeight="1">
      <c r="A318" s="106"/>
      <c r="B318" s="142"/>
      <c r="C318" s="106"/>
      <c r="D318" s="107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3.5" customHeight="1">
      <c r="A319" s="106"/>
      <c r="B319" s="142"/>
      <c r="C319" s="106"/>
      <c r="D319" s="107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3.5" customHeight="1">
      <c r="A320" s="106"/>
      <c r="B320" s="142"/>
      <c r="C320" s="106"/>
      <c r="D320" s="107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3.5" customHeight="1">
      <c r="A321" s="106"/>
      <c r="B321" s="142"/>
      <c r="C321" s="106"/>
      <c r="D321" s="107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3.5" customHeight="1">
      <c r="A322" s="106"/>
      <c r="B322" s="142"/>
      <c r="C322" s="106"/>
      <c r="D322" s="107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3.5" customHeight="1">
      <c r="A323" s="106"/>
      <c r="B323" s="142"/>
      <c r="C323" s="106"/>
      <c r="D323" s="107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3.5" customHeight="1">
      <c r="A324" s="106"/>
      <c r="B324" s="142"/>
      <c r="C324" s="106"/>
      <c r="D324" s="107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3.5" customHeight="1">
      <c r="A325" s="106"/>
      <c r="B325" s="142"/>
      <c r="C325" s="106"/>
      <c r="D325" s="107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3.5" customHeight="1">
      <c r="A326" s="106"/>
      <c r="B326" s="142"/>
      <c r="C326" s="106"/>
      <c r="D326" s="107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3.5" customHeight="1">
      <c r="A327" s="106"/>
      <c r="B327" s="142"/>
      <c r="C327" s="106"/>
      <c r="D327" s="107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3.5" customHeight="1">
      <c r="A328" s="106"/>
      <c r="B328" s="142"/>
      <c r="C328" s="106"/>
      <c r="D328" s="107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3.5" customHeight="1">
      <c r="A329" s="106"/>
      <c r="B329" s="142"/>
      <c r="C329" s="106"/>
      <c r="D329" s="107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3.5" customHeight="1">
      <c r="A330" s="106"/>
      <c r="B330" s="142"/>
      <c r="C330" s="106"/>
      <c r="D330" s="107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3.5" customHeight="1">
      <c r="A331" s="106"/>
      <c r="B331" s="142"/>
      <c r="C331" s="106"/>
      <c r="D331" s="107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3.5" customHeight="1">
      <c r="A332" s="106"/>
      <c r="B332" s="142"/>
      <c r="C332" s="106"/>
      <c r="D332" s="107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3.5" customHeight="1">
      <c r="A333" s="106"/>
      <c r="B333" s="142"/>
      <c r="C333" s="106"/>
      <c r="D333" s="107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3.5" customHeight="1">
      <c r="A334" s="106"/>
      <c r="B334" s="142"/>
      <c r="C334" s="106"/>
      <c r="D334" s="107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3.5" customHeight="1">
      <c r="A335" s="106"/>
      <c r="B335" s="142"/>
      <c r="C335" s="106"/>
      <c r="D335" s="107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3.5" customHeight="1">
      <c r="A336" s="106"/>
      <c r="B336" s="142"/>
      <c r="C336" s="106"/>
      <c r="D336" s="107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3.5" customHeight="1">
      <c r="A337" s="106"/>
      <c r="B337" s="142"/>
      <c r="C337" s="106"/>
      <c r="D337" s="107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3.5" customHeight="1">
      <c r="A338" s="106"/>
      <c r="B338" s="142"/>
      <c r="C338" s="106"/>
      <c r="D338" s="107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3.5" customHeight="1">
      <c r="A339" s="106"/>
      <c r="B339" s="142"/>
      <c r="C339" s="106"/>
      <c r="D339" s="107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3.5" customHeight="1">
      <c r="A340" s="106"/>
      <c r="B340" s="142"/>
      <c r="C340" s="106"/>
      <c r="D340" s="107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3.5" customHeight="1">
      <c r="A341" s="106"/>
      <c r="B341" s="142"/>
      <c r="C341" s="106"/>
      <c r="D341" s="107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3.5" customHeight="1">
      <c r="A342" s="106"/>
      <c r="B342" s="142"/>
      <c r="C342" s="106"/>
      <c r="D342" s="107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3.5" customHeight="1">
      <c r="A343" s="106"/>
      <c r="B343" s="142"/>
      <c r="C343" s="106"/>
      <c r="D343" s="107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3.5" customHeight="1">
      <c r="A344" s="106"/>
      <c r="B344" s="142"/>
      <c r="C344" s="106"/>
      <c r="D344" s="107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3.5" customHeight="1">
      <c r="A345" s="106"/>
      <c r="B345" s="142"/>
      <c r="C345" s="106"/>
      <c r="D345" s="107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3.5" customHeight="1">
      <c r="A346" s="106"/>
      <c r="B346" s="142"/>
      <c r="C346" s="106"/>
      <c r="D346" s="107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3.5" customHeight="1">
      <c r="A347" s="106"/>
      <c r="B347" s="142"/>
      <c r="C347" s="106"/>
      <c r="D347" s="107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3.5" customHeight="1">
      <c r="A348" s="106"/>
      <c r="B348" s="142"/>
      <c r="C348" s="106"/>
      <c r="D348" s="107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3.5" customHeight="1">
      <c r="A349" s="106"/>
      <c r="B349" s="142"/>
      <c r="C349" s="106"/>
      <c r="D349" s="107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3.5" customHeight="1">
      <c r="A350" s="106"/>
      <c r="B350" s="142"/>
      <c r="C350" s="106"/>
      <c r="D350" s="107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3.5" customHeight="1">
      <c r="A351" s="106"/>
      <c r="B351" s="142"/>
      <c r="C351" s="106"/>
      <c r="D351" s="107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3.5" customHeight="1">
      <c r="A352" s="106"/>
      <c r="B352" s="142"/>
      <c r="C352" s="106"/>
      <c r="D352" s="107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3.5" customHeight="1">
      <c r="A353" s="106"/>
      <c r="B353" s="142"/>
      <c r="C353" s="106"/>
      <c r="D353" s="107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3.5" customHeight="1">
      <c r="A354" s="106"/>
      <c r="B354" s="142"/>
      <c r="C354" s="106"/>
      <c r="D354" s="107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3.5" customHeight="1">
      <c r="A355" s="106"/>
      <c r="B355" s="142"/>
      <c r="C355" s="106"/>
      <c r="D355" s="107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3.5" customHeight="1">
      <c r="A356" s="106"/>
      <c r="B356" s="142"/>
      <c r="C356" s="106"/>
      <c r="D356" s="107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3.5" customHeight="1">
      <c r="A357" s="106"/>
      <c r="B357" s="142"/>
      <c r="C357" s="106"/>
      <c r="D357" s="107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3.5" customHeight="1">
      <c r="A358" s="106"/>
      <c r="B358" s="142"/>
      <c r="C358" s="106"/>
      <c r="D358" s="107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3.5" customHeight="1">
      <c r="A359" s="106"/>
      <c r="B359" s="142"/>
      <c r="C359" s="106"/>
      <c r="D359" s="107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3.5" customHeight="1">
      <c r="A360" s="106"/>
      <c r="B360" s="142"/>
      <c r="C360" s="106"/>
      <c r="D360" s="107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3.5" customHeight="1">
      <c r="A361" s="106"/>
      <c r="B361" s="142"/>
      <c r="C361" s="106"/>
      <c r="D361" s="107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3.5" customHeight="1">
      <c r="A362" s="106"/>
      <c r="B362" s="142"/>
      <c r="C362" s="106"/>
      <c r="D362" s="107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3.5" customHeight="1">
      <c r="A363" s="106"/>
      <c r="B363" s="142"/>
      <c r="C363" s="106"/>
      <c r="D363" s="107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3.5" customHeight="1">
      <c r="A364" s="106"/>
      <c r="B364" s="142"/>
      <c r="C364" s="106"/>
      <c r="D364" s="107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3.5" customHeight="1">
      <c r="A365" s="106"/>
      <c r="B365" s="142"/>
      <c r="C365" s="106"/>
      <c r="D365" s="107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3.5" customHeight="1">
      <c r="A366" s="106"/>
      <c r="B366" s="142"/>
      <c r="C366" s="106"/>
      <c r="D366" s="107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3.5" customHeight="1">
      <c r="A367" s="106"/>
      <c r="B367" s="142"/>
      <c r="C367" s="106"/>
      <c r="D367" s="107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3.5" customHeight="1">
      <c r="A368" s="106"/>
      <c r="B368" s="142"/>
      <c r="C368" s="106"/>
      <c r="D368" s="107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3.5" customHeight="1">
      <c r="A369" s="106"/>
      <c r="B369" s="142"/>
      <c r="C369" s="106"/>
      <c r="D369" s="107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3.5" customHeight="1">
      <c r="A370" s="106"/>
      <c r="B370" s="142"/>
      <c r="C370" s="106"/>
      <c r="D370" s="107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3.5" customHeight="1">
      <c r="A371" s="106"/>
      <c r="B371" s="142"/>
      <c r="C371" s="106"/>
      <c r="D371" s="107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3.5" customHeight="1">
      <c r="A372" s="106"/>
      <c r="B372" s="142"/>
      <c r="C372" s="106"/>
      <c r="D372" s="107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3.5" customHeight="1">
      <c r="A373" s="106"/>
      <c r="B373" s="142"/>
      <c r="C373" s="106"/>
      <c r="D373" s="107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3.5" customHeight="1">
      <c r="A374" s="106"/>
      <c r="B374" s="142"/>
      <c r="C374" s="106"/>
      <c r="D374" s="107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3.5" customHeight="1">
      <c r="A375" s="106"/>
      <c r="B375" s="142"/>
      <c r="C375" s="106"/>
      <c r="D375" s="107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3.5" customHeight="1">
      <c r="A376" s="106"/>
      <c r="B376" s="142"/>
      <c r="C376" s="106"/>
      <c r="D376" s="107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3.5" customHeight="1">
      <c r="A377" s="106"/>
      <c r="B377" s="142"/>
      <c r="C377" s="106"/>
      <c r="D377" s="107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3.5" customHeight="1">
      <c r="A378" s="106"/>
      <c r="B378" s="142"/>
      <c r="C378" s="106"/>
      <c r="D378" s="107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3.5" customHeight="1">
      <c r="A379" s="106"/>
      <c r="B379" s="142"/>
      <c r="C379" s="106"/>
      <c r="D379" s="107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3.5" customHeight="1">
      <c r="A380" s="106"/>
      <c r="B380" s="142"/>
      <c r="C380" s="106"/>
      <c r="D380" s="107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3.5" customHeight="1">
      <c r="A381" s="106"/>
      <c r="B381" s="142"/>
      <c r="C381" s="106"/>
      <c r="D381" s="107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3.5" customHeight="1">
      <c r="A382" s="106"/>
      <c r="B382" s="142"/>
      <c r="C382" s="106"/>
      <c r="D382" s="107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3.5" customHeight="1">
      <c r="A383" s="106"/>
      <c r="B383" s="142"/>
      <c r="C383" s="106"/>
      <c r="D383" s="107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3.5" customHeight="1">
      <c r="A384" s="106"/>
      <c r="B384" s="142"/>
      <c r="C384" s="106"/>
      <c r="D384" s="107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3.5" customHeight="1">
      <c r="A385" s="106"/>
      <c r="B385" s="142"/>
      <c r="C385" s="106"/>
      <c r="D385" s="107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3.5" customHeight="1">
      <c r="A386" s="106"/>
      <c r="B386" s="142"/>
      <c r="C386" s="106"/>
      <c r="D386" s="107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3.5" customHeight="1">
      <c r="A387" s="106"/>
      <c r="B387" s="142"/>
      <c r="C387" s="106"/>
      <c r="D387" s="107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3.5" customHeight="1">
      <c r="A388" s="106"/>
      <c r="B388" s="142"/>
      <c r="C388" s="106"/>
      <c r="D388" s="107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3.5" customHeight="1">
      <c r="A389" s="106"/>
      <c r="B389" s="142"/>
      <c r="C389" s="106"/>
      <c r="D389" s="107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3.5" customHeight="1">
      <c r="A390" s="106"/>
      <c r="B390" s="142"/>
      <c r="C390" s="106"/>
      <c r="D390" s="107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3.5" customHeight="1">
      <c r="A391" s="106"/>
      <c r="B391" s="142"/>
      <c r="C391" s="106"/>
      <c r="D391" s="107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3.5" customHeight="1">
      <c r="A392" s="106"/>
      <c r="B392" s="142"/>
      <c r="C392" s="106"/>
      <c r="D392" s="107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3.5" customHeight="1">
      <c r="A393" s="106"/>
      <c r="B393" s="142"/>
      <c r="C393" s="106"/>
      <c r="D393" s="107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3.5" customHeight="1">
      <c r="A394" s="106"/>
      <c r="B394" s="142"/>
      <c r="C394" s="106"/>
      <c r="D394" s="107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3.5" customHeight="1">
      <c r="A395" s="106"/>
      <c r="B395" s="142"/>
      <c r="C395" s="106"/>
      <c r="D395" s="107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3.5" customHeight="1">
      <c r="A396" s="106"/>
      <c r="B396" s="142"/>
      <c r="C396" s="106"/>
      <c r="D396" s="107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3.5" customHeight="1">
      <c r="A397" s="106"/>
      <c r="B397" s="142"/>
      <c r="C397" s="106"/>
      <c r="D397" s="107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3.5" customHeight="1">
      <c r="A398" s="106"/>
      <c r="B398" s="142"/>
      <c r="C398" s="106"/>
      <c r="D398" s="107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3.5" customHeight="1">
      <c r="A399" s="106"/>
      <c r="B399" s="142"/>
      <c r="C399" s="106"/>
      <c r="D399" s="107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3.5" customHeight="1">
      <c r="A400" s="106"/>
      <c r="B400" s="142"/>
      <c r="C400" s="106"/>
      <c r="D400" s="107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3.5" customHeight="1">
      <c r="A401" s="106"/>
      <c r="B401" s="142"/>
      <c r="C401" s="106"/>
      <c r="D401" s="107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3.5" customHeight="1">
      <c r="A402" s="106"/>
      <c r="B402" s="142"/>
      <c r="C402" s="106"/>
      <c r="D402" s="107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3.5" customHeight="1">
      <c r="A403" s="106"/>
      <c r="B403" s="142"/>
      <c r="C403" s="106"/>
      <c r="D403" s="107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3.5" customHeight="1">
      <c r="A404" s="106"/>
      <c r="B404" s="142"/>
      <c r="C404" s="106"/>
      <c r="D404" s="107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3.5" customHeight="1">
      <c r="A405" s="106"/>
      <c r="B405" s="142"/>
      <c r="C405" s="106"/>
      <c r="D405" s="107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3.5" customHeight="1">
      <c r="A406" s="106"/>
      <c r="B406" s="142"/>
      <c r="C406" s="106"/>
      <c r="D406" s="107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3.5" customHeight="1">
      <c r="A407" s="106"/>
      <c r="B407" s="142"/>
      <c r="C407" s="106"/>
      <c r="D407" s="107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3.5" customHeight="1">
      <c r="A408" s="106"/>
      <c r="B408" s="142"/>
      <c r="C408" s="106"/>
      <c r="D408" s="107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3.5" customHeight="1">
      <c r="A409" s="106"/>
      <c r="B409" s="142"/>
      <c r="C409" s="106"/>
      <c r="D409" s="107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3.5" customHeight="1">
      <c r="A410" s="106"/>
      <c r="B410" s="142"/>
      <c r="C410" s="106"/>
      <c r="D410" s="107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3.5" customHeight="1">
      <c r="A411" s="106"/>
      <c r="B411" s="142"/>
      <c r="C411" s="106"/>
      <c r="D411" s="107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3.5" customHeight="1">
      <c r="A412" s="106"/>
      <c r="B412" s="142"/>
      <c r="C412" s="106"/>
      <c r="D412" s="107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3.5" customHeight="1">
      <c r="A413" s="106"/>
      <c r="B413" s="142"/>
      <c r="C413" s="106"/>
      <c r="D413" s="107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3.5" customHeight="1">
      <c r="A414" s="106"/>
      <c r="B414" s="142"/>
      <c r="C414" s="106"/>
      <c r="D414" s="107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3.5" customHeight="1">
      <c r="A415" s="106"/>
      <c r="B415" s="142"/>
      <c r="C415" s="106"/>
      <c r="D415" s="107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3.5" customHeight="1">
      <c r="A416" s="106"/>
      <c r="B416" s="142"/>
      <c r="C416" s="106"/>
      <c r="D416" s="107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3.5" customHeight="1">
      <c r="A417" s="106"/>
      <c r="B417" s="142"/>
      <c r="C417" s="106"/>
      <c r="D417" s="107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3.5" customHeight="1">
      <c r="A418" s="106"/>
      <c r="B418" s="142"/>
      <c r="C418" s="106"/>
      <c r="D418" s="107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3.5" customHeight="1">
      <c r="A419" s="106"/>
      <c r="B419" s="142"/>
      <c r="C419" s="106"/>
      <c r="D419" s="107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3.5" customHeight="1">
      <c r="A420" s="106"/>
      <c r="B420" s="142"/>
      <c r="C420" s="106"/>
      <c r="D420" s="107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3.5" customHeight="1">
      <c r="A421" s="106"/>
      <c r="B421" s="142"/>
      <c r="C421" s="106"/>
      <c r="D421" s="107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3.5" customHeight="1">
      <c r="A422" s="106"/>
      <c r="B422" s="142"/>
      <c r="C422" s="106"/>
      <c r="D422" s="107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3.5" customHeight="1">
      <c r="A423" s="106"/>
      <c r="B423" s="142"/>
      <c r="C423" s="106"/>
      <c r="D423" s="107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3.5" customHeight="1">
      <c r="A424" s="106"/>
      <c r="B424" s="142"/>
      <c r="C424" s="106"/>
      <c r="D424" s="107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3.5" customHeight="1">
      <c r="A425" s="106"/>
      <c r="B425" s="142"/>
      <c r="C425" s="106"/>
      <c r="D425" s="107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3.5" customHeight="1">
      <c r="A426" s="106"/>
      <c r="B426" s="142"/>
      <c r="C426" s="106"/>
      <c r="D426" s="107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3.5" customHeight="1">
      <c r="A427" s="106"/>
      <c r="B427" s="142"/>
      <c r="C427" s="106"/>
      <c r="D427" s="107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3.5" customHeight="1">
      <c r="A428" s="106"/>
      <c r="B428" s="142"/>
      <c r="C428" s="106"/>
      <c r="D428" s="107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3.5" customHeight="1">
      <c r="A429" s="106"/>
      <c r="B429" s="142"/>
      <c r="C429" s="106"/>
      <c r="D429" s="107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3.5" customHeight="1">
      <c r="A430" s="106"/>
      <c r="B430" s="142"/>
      <c r="C430" s="106"/>
      <c r="D430" s="107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3.5" customHeight="1">
      <c r="A431" s="106"/>
      <c r="B431" s="142"/>
      <c r="C431" s="106"/>
      <c r="D431" s="107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3.5" customHeight="1">
      <c r="A432" s="106"/>
      <c r="B432" s="142"/>
      <c r="C432" s="106"/>
      <c r="D432" s="107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3.5" customHeight="1">
      <c r="A433" s="106"/>
      <c r="B433" s="142"/>
      <c r="C433" s="106"/>
      <c r="D433" s="107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3.5" customHeight="1">
      <c r="A434" s="106"/>
      <c r="B434" s="142"/>
      <c r="C434" s="106"/>
      <c r="D434" s="107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3.5" customHeight="1">
      <c r="A435" s="106"/>
      <c r="B435" s="142"/>
      <c r="C435" s="106"/>
      <c r="D435" s="107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3.5" customHeight="1">
      <c r="A436" s="106"/>
      <c r="B436" s="142"/>
      <c r="C436" s="106"/>
      <c r="D436" s="107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3.5" customHeight="1">
      <c r="A437" s="106"/>
      <c r="B437" s="142"/>
      <c r="C437" s="106"/>
      <c r="D437" s="107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3.5" customHeight="1">
      <c r="A438" s="106"/>
      <c r="B438" s="142"/>
      <c r="C438" s="106"/>
      <c r="D438" s="107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3.5" customHeight="1">
      <c r="A439" s="106"/>
      <c r="B439" s="142"/>
      <c r="C439" s="106"/>
      <c r="D439" s="107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3.5" customHeight="1">
      <c r="A440" s="106"/>
      <c r="B440" s="142"/>
      <c r="C440" s="106"/>
      <c r="D440" s="107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3.5" customHeight="1">
      <c r="A441" s="106"/>
      <c r="B441" s="142"/>
      <c r="C441" s="106"/>
      <c r="D441" s="107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3.5" customHeight="1">
      <c r="A442" s="106"/>
      <c r="B442" s="142"/>
      <c r="C442" s="106"/>
      <c r="D442" s="107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3.5" customHeight="1">
      <c r="A443" s="106"/>
      <c r="B443" s="142"/>
      <c r="C443" s="106"/>
      <c r="D443" s="107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3.5" customHeight="1">
      <c r="A444" s="106"/>
      <c r="B444" s="142"/>
      <c r="C444" s="106"/>
      <c r="D444" s="107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3.5" customHeight="1">
      <c r="A445" s="106"/>
      <c r="B445" s="142"/>
      <c r="C445" s="106"/>
      <c r="D445" s="107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3.5" customHeight="1">
      <c r="A446" s="106"/>
      <c r="B446" s="142"/>
      <c r="C446" s="106"/>
      <c r="D446" s="107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3.5" customHeight="1">
      <c r="A447" s="106"/>
      <c r="B447" s="142"/>
      <c r="C447" s="106"/>
      <c r="D447" s="107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3.5" customHeight="1">
      <c r="A448" s="106"/>
      <c r="B448" s="142"/>
      <c r="C448" s="106"/>
      <c r="D448" s="107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3.5" customHeight="1">
      <c r="A449" s="106"/>
      <c r="B449" s="142"/>
      <c r="C449" s="106"/>
      <c r="D449" s="107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3.5" customHeight="1">
      <c r="A450" s="106"/>
      <c r="B450" s="142"/>
      <c r="C450" s="106"/>
      <c r="D450" s="107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3.5" customHeight="1">
      <c r="A451" s="106"/>
      <c r="B451" s="142"/>
      <c r="C451" s="106"/>
      <c r="D451" s="107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3.5" customHeight="1">
      <c r="A452" s="106"/>
      <c r="B452" s="142"/>
      <c r="C452" s="106"/>
      <c r="D452" s="107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3.5" customHeight="1">
      <c r="A453" s="106"/>
      <c r="B453" s="142"/>
      <c r="C453" s="106"/>
      <c r="D453" s="107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3.5" customHeight="1">
      <c r="A454" s="106"/>
      <c r="B454" s="142"/>
      <c r="C454" s="106"/>
      <c r="D454" s="107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3.5" customHeight="1">
      <c r="A455" s="106"/>
      <c r="B455" s="142"/>
      <c r="C455" s="106"/>
      <c r="D455" s="107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3.5" customHeight="1">
      <c r="A456" s="106"/>
      <c r="B456" s="142"/>
      <c r="C456" s="106"/>
      <c r="D456" s="107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3.5" customHeight="1">
      <c r="A457" s="106"/>
      <c r="B457" s="142"/>
      <c r="C457" s="106"/>
      <c r="D457" s="107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3.5" customHeight="1">
      <c r="A458" s="106"/>
      <c r="B458" s="142"/>
      <c r="C458" s="106"/>
      <c r="D458" s="107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3.5" customHeight="1">
      <c r="A459" s="106"/>
      <c r="B459" s="142"/>
      <c r="C459" s="106"/>
      <c r="D459" s="107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3.5" customHeight="1">
      <c r="A460" s="106"/>
      <c r="B460" s="142"/>
      <c r="C460" s="106"/>
      <c r="D460" s="107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3.5" customHeight="1">
      <c r="A461" s="106"/>
      <c r="B461" s="142"/>
      <c r="C461" s="106"/>
      <c r="D461" s="107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3.5" customHeight="1">
      <c r="A462" s="106"/>
      <c r="B462" s="142"/>
      <c r="C462" s="106"/>
      <c r="D462" s="107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3.5" customHeight="1">
      <c r="A463" s="106"/>
      <c r="B463" s="142"/>
      <c r="C463" s="106"/>
      <c r="D463" s="107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3.5" customHeight="1">
      <c r="A464" s="106"/>
      <c r="B464" s="142"/>
      <c r="C464" s="106"/>
      <c r="D464" s="107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3.5" customHeight="1">
      <c r="A465" s="106"/>
      <c r="B465" s="142"/>
      <c r="C465" s="106"/>
      <c r="D465" s="107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3.5" customHeight="1">
      <c r="A466" s="106"/>
      <c r="B466" s="142"/>
      <c r="C466" s="106"/>
      <c r="D466" s="107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3.5" customHeight="1">
      <c r="A467" s="106"/>
      <c r="B467" s="142"/>
      <c r="C467" s="106"/>
      <c r="D467" s="107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3.5" customHeight="1">
      <c r="A468" s="106"/>
      <c r="B468" s="142"/>
      <c r="C468" s="106"/>
      <c r="D468" s="107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3.5" customHeight="1">
      <c r="A469" s="106"/>
      <c r="B469" s="142"/>
      <c r="C469" s="106"/>
      <c r="D469" s="107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3.5" customHeight="1">
      <c r="A470" s="106"/>
      <c r="B470" s="142"/>
      <c r="C470" s="106"/>
      <c r="D470" s="107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3.5" customHeight="1">
      <c r="A471" s="106"/>
      <c r="B471" s="142"/>
      <c r="C471" s="106"/>
      <c r="D471" s="107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3.5" customHeight="1">
      <c r="A472" s="106"/>
      <c r="B472" s="142"/>
      <c r="C472" s="106"/>
      <c r="D472" s="107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3.5" customHeight="1">
      <c r="A473" s="106"/>
      <c r="B473" s="142"/>
      <c r="C473" s="106"/>
      <c r="D473" s="107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3.5" customHeight="1">
      <c r="A474" s="106"/>
      <c r="B474" s="142"/>
      <c r="C474" s="106"/>
      <c r="D474" s="107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3.5" customHeight="1">
      <c r="A475" s="106"/>
      <c r="B475" s="142"/>
      <c r="C475" s="106"/>
      <c r="D475" s="107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3.5" customHeight="1">
      <c r="A476" s="106"/>
      <c r="B476" s="142"/>
      <c r="C476" s="106"/>
      <c r="D476" s="107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3.5" customHeight="1">
      <c r="A477" s="106"/>
      <c r="B477" s="142"/>
      <c r="C477" s="106"/>
      <c r="D477" s="107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3.5" customHeight="1">
      <c r="A478" s="106"/>
      <c r="B478" s="142"/>
      <c r="C478" s="106"/>
      <c r="D478" s="107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3.5" customHeight="1">
      <c r="A479" s="106"/>
      <c r="B479" s="142"/>
      <c r="C479" s="106"/>
      <c r="D479" s="107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3.5" customHeight="1">
      <c r="A480" s="106"/>
      <c r="B480" s="142"/>
      <c r="C480" s="106"/>
      <c r="D480" s="107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3.5" customHeight="1">
      <c r="A481" s="106"/>
      <c r="B481" s="142"/>
      <c r="C481" s="106"/>
      <c r="D481" s="107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3.5" customHeight="1">
      <c r="A482" s="106"/>
      <c r="B482" s="142"/>
      <c r="C482" s="106"/>
      <c r="D482" s="107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3.5" customHeight="1">
      <c r="A483" s="106"/>
      <c r="B483" s="142"/>
      <c r="C483" s="106"/>
      <c r="D483" s="107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3.5" customHeight="1">
      <c r="A484" s="106"/>
      <c r="B484" s="142"/>
      <c r="C484" s="106"/>
      <c r="D484" s="107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3.5" customHeight="1">
      <c r="A485" s="106"/>
      <c r="B485" s="142"/>
      <c r="C485" s="106"/>
      <c r="D485" s="107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3.5" customHeight="1">
      <c r="A486" s="106"/>
      <c r="B486" s="142"/>
      <c r="C486" s="106"/>
      <c r="D486" s="107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3.5" customHeight="1">
      <c r="A487" s="106"/>
      <c r="B487" s="142"/>
      <c r="C487" s="106"/>
      <c r="D487" s="107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3.5" customHeight="1">
      <c r="A488" s="106"/>
      <c r="B488" s="142"/>
      <c r="C488" s="106"/>
      <c r="D488" s="107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3.5" customHeight="1">
      <c r="A489" s="106"/>
      <c r="B489" s="142"/>
      <c r="C489" s="106"/>
      <c r="D489" s="107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3.5" customHeight="1">
      <c r="A490" s="106"/>
      <c r="B490" s="142"/>
      <c r="C490" s="106"/>
      <c r="D490" s="107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3.5" customHeight="1">
      <c r="A491" s="106"/>
      <c r="B491" s="142"/>
      <c r="C491" s="106"/>
      <c r="D491" s="107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3.5" customHeight="1">
      <c r="A492" s="106"/>
      <c r="B492" s="142"/>
      <c r="C492" s="106"/>
      <c r="D492" s="107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3.5" customHeight="1">
      <c r="A493" s="106"/>
      <c r="B493" s="142"/>
      <c r="C493" s="106"/>
      <c r="D493" s="107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3.5" customHeight="1">
      <c r="A494" s="106"/>
      <c r="B494" s="142"/>
      <c r="C494" s="106"/>
      <c r="D494" s="107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3.5" customHeight="1">
      <c r="A495" s="106"/>
      <c r="B495" s="142"/>
      <c r="C495" s="106"/>
      <c r="D495" s="107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3.5" customHeight="1">
      <c r="A496" s="106"/>
      <c r="B496" s="142"/>
      <c r="C496" s="106"/>
      <c r="D496" s="107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3.5" customHeight="1">
      <c r="A497" s="106"/>
      <c r="B497" s="142"/>
      <c r="C497" s="106"/>
      <c r="D497" s="107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3.5" customHeight="1">
      <c r="A498" s="106"/>
      <c r="B498" s="142"/>
      <c r="C498" s="106"/>
      <c r="D498" s="107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3.5" customHeight="1">
      <c r="A499" s="106"/>
      <c r="B499" s="142"/>
      <c r="C499" s="106"/>
      <c r="D499" s="107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3.5" customHeight="1">
      <c r="A500" s="106"/>
      <c r="B500" s="142"/>
      <c r="C500" s="106"/>
      <c r="D500" s="107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3.5" customHeight="1">
      <c r="A501" s="106"/>
      <c r="B501" s="142"/>
      <c r="C501" s="106"/>
      <c r="D501" s="107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3.5" customHeight="1">
      <c r="A502" s="106"/>
      <c r="B502" s="142"/>
      <c r="C502" s="106"/>
      <c r="D502" s="107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3.5" customHeight="1">
      <c r="A503" s="106"/>
      <c r="B503" s="142"/>
      <c r="C503" s="106"/>
      <c r="D503" s="107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3.5" customHeight="1">
      <c r="A504" s="106"/>
      <c r="B504" s="142"/>
      <c r="C504" s="106"/>
      <c r="D504" s="107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3.5" customHeight="1">
      <c r="A505" s="106"/>
      <c r="B505" s="142"/>
      <c r="C505" s="106"/>
      <c r="D505" s="107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3.5" customHeight="1">
      <c r="A506" s="106"/>
      <c r="B506" s="142"/>
      <c r="C506" s="106"/>
      <c r="D506" s="107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3.5" customHeight="1">
      <c r="A507" s="106"/>
      <c r="B507" s="142"/>
      <c r="C507" s="106"/>
      <c r="D507" s="107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3.5" customHeight="1">
      <c r="A508" s="106"/>
      <c r="B508" s="142"/>
      <c r="C508" s="106"/>
      <c r="D508" s="107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3.5" customHeight="1">
      <c r="A509" s="106"/>
      <c r="B509" s="142"/>
      <c r="C509" s="106"/>
      <c r="D509" s="107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3.5" customHeight="1">
      <c r="A510" s="106"/>
      <c r="B510" s="142"/>
      <c r="C510" s="106"/>
      <c r="D510" s="107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3.5" customHeight="1">
      <c r="A511" s="106"/>
      <c r="B511" s="142"/>
      <c r="C511" s="106"/>
      <c r="D511" s="107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3.5" customHeight="1">
      <c r="A512" s="106"/>
      <c r="B512" s="142"/>
      <c r="C512" s="106"/>
      <c r="D512" s="107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3.5" customHeight="1">
      <c r="A513" s="106"/>
      <c r="B513" s="142"/>
      <c r="C513" s="106"/>
      <c r="D513" s="107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3.5" customHeight="1">
      <c r="A514" s="106"/>
      <c r="B514" s="142"/>
      <c r="C514" s="106"/>
      <c r="D514" s="107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3.5" customHeight="1">
      <c r="A515" s="106"/>
      <c r="B515" s="142"/>
      <c r="C515" s="106"/>
      <c r="D515" s="107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3.5" customHeight="1">
      <c r="A516" s="106"/>
      <c r="B516" s="142"/>
      <c r="C516" s="106"/>
      <c r="D516" s="107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3.5" customHeight="1">
      <c r="A517" s="106"/>
      <c r="B517" s="142"/>
      <c r="C517" s="106"/>
      <c r="D517" s="107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3.5" customHeight="1">
      <c r="A518" s="106"/>
      <c r="B518" s="142"/>
      <c r="C518" s="106"/>
      <c r="D518" s="107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3.5" customHeight="1">
      <c r="A519" s="106"/>
      <c r="B519" s="142"/>
      <c r="C519" s="106"/>
      <c r="D519" s="107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3.5" customHeight="1">
      <c r="A520" s="106"/>
      <c r="B520" s="142"/>
      <c r="C520" s="106"/>
      <c r="D520" s="107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3.5" customHeight="1">
      <c r="A521" s="106"/>
      <c r="B521" s="142"/>
      <c r="C521" s="106"/>
      <c r="D521" s="107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3.5" customHeight="1">
      <c r="A522" s="106"/>
      <c r="B522" s="142"/>
      <c r="C522" s="106"/>
      <c r="D522" s="107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3.5" customHeight="1">
      <c r="A523" s="106"/>
      <c r="B523" s="142"/>
      <c r="C523" s="106"/>
      <c r="D523" s="107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3.5" customHeight="1">
      <c r="A524" s="106"/>
      <c r="B524" s="142"/>
      <c r="C524" s="106"/>
      <c r="D524" s="107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3.5" customHeight="1">
      <c r="A525" s="106"/>
      <c r="B525" s="142"/>
      <c r="C525" s="106"/>
      <c r="D525" s="107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3.5" customHeight="1">
      <c r="A526" s="106"/>
      <c r="B526" s="142"/>
      <c r="C526" s="106"/>
      <c r="D526" s="107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3.5" customHeight="1">
      <c r="A527" s="106"/>
      <c r="B527" s="142"/>
      <c r="C527" s="106"/>
      <c r="D527" s="107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3.5" customHeight="1">
      <c r="A528" s="106"/>
      <c r="B528" s="142"/>
      <c r="C528" s="106"/>
      <c r="D528" s="107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3.5" customHeight="1">
      <c r="A529" s="106"/>
      <c r="B529" s="142"/>
      <c r="C529" s="106"/>
      <c r="D529" s="107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3.5" customHeight="1">
      <c r="A530" s="106"/>
      <c r="B530" s="142"/>
      <c r="C530" s="106"/>
      <c r="D530" s="107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3.5" customHeight="1">
      <c r="A531" s="106"/>
      <c r="B531" s="142"/>
      <c r="C531" s="106"/>
      <c r="D531" s="107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3.5" customHeight="1">
      <c r="A532" s="106"/>
      <c r="B532" s="142"/>
      <c r="C532" s="106"/>
      <c r="D532" s="107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3.5" customHeight="1">
      <c r="A533" s="106"/>
      <c r="B533" s="142"/>
      <c r="C533" s="106"/>
      <c r="D533" s="107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3.5" customHeight="1">
      <c r="A534" s="106"/>
      <c r="B534" s="142"/>
      <c r="C534" s="106"/>
      <c r="D534" s="107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3.5" customHeight="1">
      <c r="A535" s="106"/>
      <c r="B535" s="142"/>
      <c r="C535" s="106"/>
      <c r="D535" s="107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3.5" customHeight="1">
      <c r="A536" s="106"/>
      <c r="B536" s="142"/>
      <c r="C536" s="106"/>
      <c r="D536" s="107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3.5" customHeight="1">
      <c r="A537" s="106"/>
      <c r="B537" s="142"/>
      <c r="C537" s="106"/>
      <c r="D537" s="107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3.5" customHeight="1">
      <c r="A538" s="106"/>
      <c r="B538" s="142"/>
      <c r="C538" s="106"/>
      <c r="D538" s="107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3.5" customHeight="1">
      <c r="A539" s="106"/>
      <c r="B539" s="142"/>
      <c r="C539" s="106"/>
      <c r="D539" s="107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3.5" customHeight="1">
      <c r="A540" s="106"/>
      <c r="B540" s="142"/>
      <c r="C540" s="106"/>
      <c r="D540" s="107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3.5" customHeight="1">
      <c r="A541" s="106"/>
      <c r="B541" s="142"/>
      <c r="C541" s="106"/>
      <c r="D541" s="107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3.5" customHeight="1">
      <c r="A542" s="106"/>
      <c r="B542" s="142"/>
      <c r="C542" s="106"/>
      <c r="D542" s="107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3.5" customHeight="1">
      <c r="A543" s="106"/>
      <c r="B543" s="142"/>
      <c r="C543" s="106"/>
      <c r="D543" s="107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3.5" customHeight="1">
      <c r="A544" s="106"/>
      <c r="B544" s="142"/>
      <c r="C544" s="106"/>
      <c r="D544" s="107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3.5" customHeight="1">
      <c r="A545" s="106"/>
      <c r="B545" s="142"/>
      <c r="C545" s="106"/>
      <c r="D545" s="107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3.5" customHeight="1">
      <c r="A546" s="106"/>
      <c r="B546" s="142"/>
      <c r="C546" s="106"/>
      <c r="D546" s="107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3.5" customHeight="1">
      <c r="A547" s="106"/>
      <c r="B547" s="142"/>
      <c r="C547" s="106"/>
      <c r="D547" s="107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3.5" customHeight="1">
      <c r="A548" s="106"/>
      <c r="B548" s="142"/>
      <c r="C548" s="106"/>
      <c r="D548" s="107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3.5" customHeight="1">
      <c r="A549" s="106"/>
      <c r="B549" s="142"/>
      <c r="C549" s="106"/>
      <c r="D549" s="107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3.5" customHeight="1">
      <c r="A550" s="106"/>
      <c r="B550" s="142"/>
      <c r="C550" s="106"/>
      <c r="D550" s="107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3.5" customHeight="1">
      <c r="A551" s="106"/>
      <c r="B551" s="142"/>
      <c r="C551" s="106"/>
      <c r="D551" s="107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3.5" customHeight="1">
      <c r="A552" s="106"/>
      <c r="B552" s="142"/>
      <c r="C552" s="106"/>
      <c r="D552" s="107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3.5" customHeight="1">
      <c r="A553" s="106"/>
      <c r="B553" s="142"/>
      <c r="C553" s="106"/>
      <c r="D553" s="107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3.5" customHeight="1">
      <c r="A554" s="106"/>
      <c r="B554" s="142"/>
      <c r="C554" s="106"/>
      <c r="D554" s="107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3.5" customHeight="1">
      <c r="A555" s="106"/>
      <c r="B555" s="142"/>
      <c r="C555" s="106"/>
      <c r="D555" s="107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3.5" customHeight="1">
      <c r="A556" s="106"/>
      <c r="B556" s="142"/>
      <c r="C556" s="106"/>
      <c r="D556" s="107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3.5" customHeight="1">
      <c r="A557" s="106"/>
      <c r="B557" s="142"/>
      <c r="C557" s="106"/>
      <c r="D557" s="107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3.5" customHeight="1">
      <c r="A558" s="106"/>
      <c r="B558" s="142"/>
      <c r="C558" s="106"/>
      <c r="D558" s="107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3.5" customHeight="1">
      <c r="A559" s="106"/>
      <c r="B559" s="142"/>
      <c r="C559" s="106"/>
      <c r="D559" s="107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3.5" customHeight="1">
      <c r="A560" s="106"/>
      <c r="B560" s="142"/>
      <c r="C560" s="106"/>
      <c r="D560" s="107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3.5" customHeight="1">
      <c r="A561" s="106"/>
      <c r="B561" s="142"/>
      <c r="C561" s="106"/>
      <c r="D561" s="107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3.5" customHeight="1">
      <c r="A562" s="106"/>
      <c r="B562" s="142"/>
      <c r="C562" s="106"/>
      <c r="D562" s="107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3.5" customHeight="1">
      <c r="A563" s="106"/>
      <c r="B563" s="142"/>
      <c r="C563" s="106"/>
      <c r="D563" s="107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3.5" customHeight="1">
      <c r="A564" s="106"/>
      <c r="B564" s="142"/>
      <c r="C564" s="106"/>
      <c r="D564" s="107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3.5" customHeight="1">
      <c r="A565" s="106"/>
      <c r="B565" s="142"/>
      <c r="C565" s="106"/>
      <c r="D565" s="107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3.5" customHeight="1">
      <c r="A566" s="106"/>
      <c r="B566" s="142"/>
      <c r="C566" s="106"/>
      <c r="D566" s="107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3.5" customHeight="1">
      <c r="A567" s="106"/>
      <c r="B567" s="142"/>
      <c r="C567" s="106"/>
      <c r="D567" s="107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3.5" customHeight="1">
      <c r="A568" s="106"/>
      <c r="B568" s="142"/>
      <c r="C568" s="106"/>
      <c r="D568" s="107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3.5" customHeight="1">
      <c r="A569" s="106"/>
      <c r="B569" s="142"/>
      <c r="C569" s="106"/>
      <c r="D569" s="107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3.5" customHeight="1">
      <c r="A570" s="106"/>
      <c r="B570" s="142"/>
      <c r="C570" s="106"/>
      <c r="D570" s="107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3.5" customHeight="1">
      <c r="A571" s="106"/>
      <c r="B571" s="142"/>
      <c r="C571" s="106"/>
      <c r="D571" s="107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3.5" customHeight="1">
      <c r="A572" s="106"/>
      <c r="B572" s="142"/>
      <c r="C572" s="106"/>
      <c r="D572" s="107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3.5" customHeight="1">
      <c r="A573" s="106"/>
      <c r="B573" s="142"/>
      <c r="C573" s="106"/>
      <c r="D573" s="107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3.5" customHeight="1">
      <c r="A574" s="106"/>
      <c r="B574" s="142"/>
      <c r="C574" s="106"/>
      <c r="D574" s="107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3.5" customHeight="1">
      <c r="A575" s="106"/>
      <c r="B575" s="142"/>
      <c r="C575" s="106"/>
      <c r="D575" s="107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3.5" customHeight="1">
      <c r="A576" s="106"/>
      <c r="B576" s="142"/>
      <c r="C576" s="106"/>
      <c r="D576" s="107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3.5" customHeight="1">
      <c r="A577" s="106"/>
      <c r="B577" s="142"/>
      <c r="C577" s="106"/>
      <c r="D577" s="107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3.5" customHeight="1">
      <c r="A578" s="106"/>
      <c r="B578" s="142"/>
      <c r="C578" s="106"/>
      <c r="D578" s="107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3.5" customHeight="1">
      <c r="A579" s="106"/>
      <c r="B579" s="142"/>
      <c r="C579" s="106"/>
      <c r="D579" s="107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3.5" customHeight="1">
      <c r="A580" s="106"/>
      <c r="B580" s="142"/>
      <c r="C580" s="106"/>
      <c r="D580" s="107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3.5" customHeight="1">
      <c r="A581" s="106"/>
      <c r="B581" s="142"/>
      <c r="C581" s="106"/>
      <c r="D581" s="107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3.5" customHeight="1">
      <c r="A582" s="106"/>
      <c r="B582" s="142"/>
      <c r="C582" s="106"/>
      <c r="D582" s="107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3.5" customHeight="1">
      <c r="A583" s="106"/>
      <c r="B583" s="142"/>
      <c r="C583" s="106"/>
      <c r="D583" s="107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3.5" customHeight="1">
      <c r="A584" s="106"/>
      <c r="B584" s="142"/>
      <c r="C584" s="106"/>
      <c r="D584" s="107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3.5" customHeight="1">
      <c r="A585" s="106"/>
      <c r="B585" s="142"/>
      <c r="C585" s="106"/>
      <c r="D585" s="107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3.5" customHeight="1">
      <c r="A586" s="106"/>
      <c r="B586" s="142"/>
      <c r="C586" s="106"/>
      <c r="D586" s="107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3.5" customHeight="1">
      <c r="A587" s="106"/>
      <c r="B587" s="142"/>
      <c r="C587" s="106"/>
      <c r="D587" s="107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3.5" customHeight="1">
      <c r="A588" s="106"/>
      <c r="B588" s="142"/>
      <c r="C588" s="106"/>
      <c r="D588" s="107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3.5" customHeight="1">
      <c r="A589" s="106"/>
      <c r="B589" s="142"/>
      <c r="C589" s="106"/>
      <c r="D589" s="107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3.5" customHeight="1">
      <c r="A590" s="106"/>
      <c r="B590" s="142"/>
      <c r="C590" s="106"/>
      <c r="D590" s="107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3.5" customHeight="1">
      <c r="A591" s="106"/>
      <c r="B591" s="142"/>
      <c r="C591" s="106"/>
      <c r="D591" s="107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3.5" customHeight="1">
      <c r="A592" s="106"/>
      <c r="B592" s="142"/>
      <c r="C592" s="106"/>
      <c r="D592" s="107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3.5" customHeight="1">
      <c r="A593" s="106"/>
      <c r="B593" s="142"/>
      <c r="C593" s="106"/>
      <c r="D593" s="107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3.5" customHeight="1">
      <c r="A594" s="106"/>
      <c r="B594" s="142"/>
      <c r="C594" s="106"/>
      <c r="D594" s="107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3.5" customHeight="1">
      <c r="A595" s="106"/>
      <c r="B595" s="142"/>
      <c r="C595" s="106"/>
      <c r="D595" s="107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3.5" customHeight="1">
      <c r="A596" s="106"/>
      <c r="B596" s="142"/>
      <c r="C596" s="106"/>
      <c r="D596" s="107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3.5" customHeight="1">
      <c r="A597" s="106"/>
      <c r="B597" s="142"/>
      <c r="C597" s="106"/>
      <c r="D597" s="107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3.5" customHeight="1">
      <c r="A598" s="106"/>
      <c r="B598" s="142"/>
      <c r="C598" s="106"/>
      <c r="D598" s="107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3.5" customHeight="1">
      <c r="A599" s="106"/>
      <c r="B599" s="142"/>
      <c r="C599" s="106"/>
      <c r="D599" s="107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3.5" customHeight="1">
      <c r="A600" s="106"/>
      <c r="B600" s="142"/>
      <c r="C600" s="106"/>
      <c r="D600" s="107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3.5" customHeight="1">
      <c r="A601" s="106"/>
      <c r="B601" s="142"/>
      <c r="C601" s="106"/>
      <c r="D601" s="107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3.5" customHeight="1">
      <c r="A602" s="106"/>
      <c r="B602" s="142"/>
      <c r="C602" s="106"/>
      <c r="D602" s="107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3.5" customHeight="1">
      <c r="A603" s="106"/>
      <c r="B603" s="142"/>
      <c r="C603" s="106"/>
      <c r="D603" s="107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3.5" customHeight="1">
      <c r="A604" s="106"/>
      <c r="B604" s="142"/>
      <c r="C604" s="106"/>
      <c r="D604" s="107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3.5" customHeight="1">
      <c r="A605" s="106"/>
      <c r="B605" s="142"/>
      <c r="C605" s="106"/>
      <c r="D605" s="107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3.5" customHeight="1">
      <c r="A606" s="106"/>
      <c r="B606" s="142"/>
      <c r="C606" s="106"/>
      <c r="D606" s="107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3.5" customHeight="1">
      <c r="A607" s="106"/>
      <c r="B607" s="142"/>
      <c r="C607" s="106"/>
      <c r="D607" s="107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3.5" customHeight="1">
      <c r="A608" s="106"/>
      <c r="B608" s="142"/>
      <c r="C608" s="106"/>
      <c r="D608" s="107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3.5" customHeight="1">
      <c r="A609" s="106"/>
      <c r="B609" s="142"/>
      <c r="C609" s="106"/>
      <c r="D609" s="107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3.5" customHeight="1">
      <c r="A610" s="106"/>
      <c r="B610" s="142"/>
      <c r="C610" s="106"/>
      <c r="D610" s="107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3.5" customHeight="1">
      <c r="A611" s="106"/>
      <c r="B611" s="142"/>
      <c r="C611" s="106"/>
      <c r="D611" s="107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3.5" customHeight="1">
      <c r="A612" s="106"/>
      <c r="B612" s="142"/>
      <c r="C612" s="106"/>
      <c r="D612" s="107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3.5" customHeight="1">
      <c r="A613" s="106"/>
      <c r="B613" s="142"/>
      <c r="C613" s="106"/>
      <c r="D613" s="107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3.5" customHeight="1">
      <c r="A614" s="106"/>
      <c r="B614" s="142"/>
      <c r="C614" s="106"/>
      <c r="D614" s="107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3.5" customHeight="1">
      <c r="A615" s="106"/>
      <c r="B615" s="142"/>
      <c r="C615" s="106"/>
      <c r="D615" s="107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3.5" customHeight="1">
      <c r="A616" s="106"/>
      <c r="B616" s="142"/>
      <c r="C616" s="106"/>
      <c r="D616" s="107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3.5" customHeight="1">
      <c r="A617" s="106"/>
      <c r="B617" s="142"/>
      <c r="C617" s="106"/>
      <c r="D617" s="107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3.5" customHeight="1">
      <c r="A618" s="106"/>
      <c r="B618" s="142"/>
      <c r="C618" s="106"/>
      <c r="D618" s="107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3.5" customHeight="1">
      <c r="A619" s="106"/>
      <c r="B619" s="142"/>
      <c r="C619" s="106"/>
      <c r="D619" s="107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3.5" customHeight="1">
      <c r="A620" s="106"/>
      <c r="B620" s="142"/>
      <c r="C620" s="106"/>
      <c r="D620" s="107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3.5" customHeight="1">
      <c r="A621" s="106"/>
      <c r="B621" s="142"/>
      <c r="C621" s="106"/>
      <c r="D621" s="107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3.5" customHeight="1">
      <c r="A622" s="106"/>
      <c r="B622" s="142"/>
      <c r="C622" s="106"/>
      <c r="D622" s="107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3.5" customHeight="1">
      <c r="A623" s="106"/>
      <c r="B623" s="142"/>
      <c r="C623" s="106"/>
      <c r="D623" s="107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3.5" customHeight="1">
      <c r="A624" s="106"/>
      <c r="B624" s="142"/>
      <c r="C624" s="106"/>
      <c r="D624" s="107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3.5" customHeight="1">
      <c r="A625" s="106"/>
      <c r="B625" s="142"/>
      <c r="C625" s="106"/>
      <c r="D625" s="107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3.5" customHeight="1">
      <c r="A626" s="106"/>
      <c r="B626" s="142"/>
      <c r="C626" s="106"/>
      <c r="D626" s="107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3.5" customHeight="1">
      <c r="A627" s="106"/>
      <c r="B627" s="142"/>
      <c r="C627" s="106"/>
      <c r="D627" s="107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3.5" customHeight="1">
      <c r="A628" s="106"/>
      <c r="B628" s="142"/>
      <c r="C628" s="106"/>
      <c r="D628" s="107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3.5" customHeight="1">
      <c r="A629" s="106"/>
      <c r="B629" s="142"/>
      <c r="C629" s="106"/>
      <c r="D629" s="107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3.5" customHeight="1">
      <c r="A630" s="106"/>
      <c r="B630" s="142"/>
      <c r="C630" s="106"/>
      <c r="D630" s="107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3.5" customHeight="1">
      <c r="A631" s="106"/>
      <c r="B631" s="142"/>
      <c r="C631" s="106"/>
      <c r="D631" s="107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3.5" customHeight="1">
      <c r="A632" s="106"/>
      <c r="B632" s="142"/>
      <c r="C632" s="106"/>
      <c r="D632" s="107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3.5" customHeight="1">
      <c r="A633" s="106"/>
      <c r="B633" s="142"/>
      <c r="C633" s="106"/>
      <c r="D633" s="107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3.5" customHeight="1">
      <c r="A634" s="106"/>
      <c r="B634" s="142"/>
      <c r="C634" s="106"/>
      <c r="D634" s="107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3.5" customHeight="1">
      <c r="A635" s="106"/>
      <c r="B635" s="142"/>
      <c r="C635" s="106"/>
      <c r="D635" s="107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3.5" customHeight="1">
      <c r="A636" s="106"/>
      <c r="B636" s="142"/>
      <c r="C636" s="106"/>
      <c r="D636" s="107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3.5" customHeight="1">
      <c r="A637" s="106"/>
      <c r="B637" s="142"/>
      <c r="C637" s="106"/>
      <c r="D637" s="107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3.5" customHeight="1">
      <c r="A638" s="106"/>
      <c r="B638" s="142"/>
      <c r="C638" s="106"/>
      <c r="D638" s="107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3.5" customHeight="1">
      <c r="A639" s="106"/>
      <c r="B639" s="142"/>
      <c r="C639" s="106"/>
      <c r="D639" s="107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3.5" customHeight="1">
      <c r="A640" s="106"/>
      <c r="B640" s="142"/>
      <c r="C640" s="106"/>
      <c r="D640" s="107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3.5" customHeight="1">
      <c r="A641" s="106"/>
      <c r="B641" s="142"/>
      <c r="C641" s="106"/>
      <c r="D641" s="107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3.5" customHeight="1">
      <c r="A642" s="106"/>
      <c r="B642" s="142"/>
      <c r="C642" s="106"/>
      <c r="D642" s="107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3.5" customHeight="1">
      <c r="A643" s="106"/>
      <c r="B643" s="142"/>
      <c r="C643" s="106"/>
      <c r="D643" s="107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3.5" customHeight="1">
      <c r="A644" s="106"/>
      <c r="B644" s="142"/>
      <c r="C644" s="106"/>
      <c r="D644" s="107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3.5" customHeight="1">
      <c r="A645" s="106"/>
      <c r="B645" s="142"/>
      <c r="C645" s="106"/>
      <c r="D645" s="107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3.5" customHeight="1">
      <c r="A646" s="106"/>
      <c r="B646" s="142"/>
      <c r="C646" s="106"/>
      <c r="D646" s="107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3.5" customHeight="1">
      <c r="A647" s="106"/>
      <c r="B647" s="142"/>
      <c r="C647" s="106"/>
      <c r="D647" s="107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3.5" customHeight="1">
      <c r="A648" s="106"/>
      <c r="B648" s="142"/>
      <c r="C648" s="106"/>
      <c r="D648" s="107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3.5" customHeight="1">
      <c r="A649" s="106"/>
      <c r="B649" s="142"/>
      <c r="C649" s="106"/>
      <c r="D649" s="107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3.5" customHeight="1">
      <c r="A650" s="106"/>
      <c r="B650" s="142"/>
      <c r="C650" s="106"/>
      <c r="D650" s="107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3.5" customHeight="1">
      <c r="A651" s="106"/>
      <c r="B651" s="142"/>
      <c r="C651" s="106"/>
      <c r="D651" s="107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3.5" customHeight="1">
      <c r="A652" s="106"/>
      <c r="B652" s="142"/>
      <c r="C652" s="106"/>
      <c r="D652" s="107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3.5" customHeight="1">
      <c r="A653" s="106"/>
      <c r="B653" s="142"/>
      <c r="C653" s="106"/>
      <c r="D653" s="107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3.5" customHeight="1">
      <c r="A654" s="106"/>
      <c r="B654" s="142"/>
      <c r="C654" s="106"/>
      <c r="D654" s="107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3.5" customHeight="1">
      <c r="A655" s="106"/>
      <c r="B655" s="142"/>
      <c r="C655" s="106"/>
      <c r="D655" s="107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3.5" customHeight="1">
      <c r="A656" s="106"/>
      <c r="B656" s="142"/>
      <c r="C656" s="106"/>
      <c r="D656" s="107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3.5" customHeight="1">
      <c r="A657" s="106"/>
      <c r="B657" s="142"/>
      <c r="C657" s="106"/>
      <c r="D657" s="107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3.5" customHeight="1">
      <c r="A658" s="106"/>
      <c r="B658" s="142"/>
      <c r="C658" s="106"/>
      <c r="D658" s="107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3.5" customHeight="1">
      <c r="A659" s="106"/>
      <c r="B659" s="142"/>
      <c r="C659" s="106"/>
      <c r="D659" s="107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3.5" customHeight="1">
      <c r="A660" s="106"/>
      <c r="B660" s="142"/>
      <c r="C660" s="106"/>
      <c r="D660" s="107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3.5" customHeight="1">
      <c r="A661" s="106"/>
      <c r="B661" s="142"/>
      <c r="C661" s="106"/>
      <c r="D661" s="107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3.5" customHeight="1">
      <c r="A662" s="106"/>
      <c r="B662" s="142"/>
      <c r="C662" s="106"/>
      <c r="D662" s="107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3.5" customHeight="1">
      <c r="A663" s="106"/>
      <c r="B663" s="142"/>
      <c r="C663" s="106"/>
      <c r="D663" s="107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3.5" customHeight="1">
      <c r="A664" s="106"/>
      <c r="B664" s="142"/>
      <c r="C664" s="106"/>
      <c r="D664" s="107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3.5" customHeight="1">
      <c r="A665" s="106"/>
      <c r="B665" s="142"/>
      <c r="C665" s="106"/>
      <c r="D665" s="107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3.5" customHeight="1">
      <c r="A666" s="106"/>
      <c r="B666" s="142"/>
      <c r="C666" s="106"/>
      <c r="D666" s="107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3.5" customHeight="1">
      <c r="A667" s="106"/>
      <c r="B667" s="142"/>
      <c r="C667" s="106"/>
      <c r="D667" s="107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3.5" customHeight="1">
      <c r="A668" s="106"/>
      <c r="B668" s="142"/>
      <c r="C668" s="106"/>
      <c r="D668" s="107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3.5" customHeight="1">
      <c r="A669" s="106"/>
      <c r="B669" s="142"/>
      <c r="C669" s="106"/>
      <c r="D669" s="107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3.5" customHeight="1">
      <c r="A670" s="106"/>
      <c r="B670" s="142"/>
      <c r="C670" s="106"/>
      <c r="D670" s="107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3.5" customHeight="1">
      <c r="A671" s="106"/>
      <c r="B671" s="142"/>
      <c r="C671" s="106"/>
      <c r="D671" s="107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3.5" customHeight="1">
      <c r="A672" s="106"/>
      <c r="B672" s="142"/>
      <c r="C672" s="106"/>
      <c r="D672" s="107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3.5" customHeight="1">
      <c r="A673" s="106"/>
      <c r="B673" s="142"/>
      <c r="C673" s="106"/>
      <c r="D673" s="107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3.5" customHeight="1">
      <c r="A674" s="106"/>
      <c r="B674" s="142"/>
      <c r="C674" s="106"/>
      <c r="D674" s="107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3.5" customHeight="1">
      <c r="A675" s="106"/>
      <c r="B675" s="142"/>
      <c r="C675" s="106"/>
      <c r="D675" s="107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3.5" customHeight="1">
      <c r="A676" s="106"/>
      <c r="B676" s="142"/>
      <c r="C676" s="106"/>
      <c r="D676" s="107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3.5" customHeight="1">
      <c r="A677" s="106"/>
      <c r="B677" s="142"/>
      <c r="C677" s="106"/>
      <c r="D677" s="107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3.5" customHeight="1">
      <c r="A678" s="106"/>
      <c r="B678" s="142"/>
      <c r="C678" s="106"/>
      <c r="D678" s="107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3.5" customHeight="1">
      <c r="A679" s="106"/>
      <c r="B679" s="142"/>
      <c r="C679" s="106"/>
      <c r="D679" s="107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3.5" customHeight="1">
      <c r="A680" s="106"/>
      <c r="B680" s="142"/>
      <c r="C680" s="106"/>
      <c r="D680" s="107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3.5" customHeight="1">
      <c r="A681" s="106"/>
      <c r="B681" s="142"/>
      <c r="C681" s="106"/>
      <c r="D681" s="107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3.5" customHeight="1">
      <c r="A682" s="106"/>
      <c r="B682" s="142"/>
      <c r="C682" s="106"/>
      <c r="D682" s="107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3.5" customHeight="1">
      <c r="A683" s="106"/>
      <c r="B683" s="142"/>
      <c r="C683" s="106"/>
      <c r="D683" s="107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3.5" customHeight="1">
      <c r="A684" s="106"/>
      <c r="B684" s="142"/>
      <c r="C684" s="106"/>
      <c r="D684" s="107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3.5" customHeight="1">
      <c r="A685" s="106"/>
      <c r="B685" s="142"/>
      <c r="C685" s="106"/>
      <c r="D685" s="107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3.5" customHeight="1">
      <c r="A686" s="106"/>
      <c r="B686" s="142"/>
      <c r="C686" s="106"/>
      <c r="D686" s="107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3.5" customHeight="1">
      <c r="A687" s="106"/>
      <c r="B687" s="142"/>
      <c r="C687" s="106"/>
      <c r="D687" s="107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3.5" customHeight="1">
      <c r="A688" s="106"/>
      <c r="B688" s="142"/>
      <c r="C688" s="106"/>
      <c r="D688" s="107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3.5" customHeight="1">
      <c r="A689" s="106"/>
      <c r="B689" s="142"/>
      <c r="C689" s="106"/>
      <c r="D689" s="107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3.5" customHeight="1">
      <c r="A690" s="106"/>
      <c r="B690" s="142"/>
      <c r="C690" s="106"/>
      <c r="D690" s="107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3.5" customHeight="1">
      <c r="A691" s="106"/>
      <c r="B691" s="142"/>
      <c r="C691" s="106"/>
      <c r="D691" s="107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3.5" customHeight="1">
      <c r="A692" s="106"/>
      <c r="B692" s="142"/>
      <c r="C692" s="106"/>
      <c r="D692" s="107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3.5" customHeight="1">
      <c r="A693" s="106"/>
      <c r="B693" s="142"/>
      <c r="C693" s="106"/>
      <c r="D693" s="107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3.5" customHeight="1">
      <c r="A694" s="106"/>
      <c r="B694" s="142"/>
      <c r="C694" s="106"/>
      <c r="D694" s="107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3.5" customHeight="1">
      <c r="A695" s="106"/>
      <c r="B695" s="142"/>
      <c r="C695" s="106"/>
      <c r="D695" s="107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3.5" customHeight="1">
      <c r="A696" s="106"/>
      <c r="B696" s="142"/>
      <c r="C696" s="106"/>
      <c r="D696" s="107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3.5" customHeight="1">
      <c r="A697" s="106"/>
      <c r="B697" s="142"/>
      <c r="C697" s="106"/>
      <c r="D697" s="107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3.5" customHeight="1">
      <c r="A698" s="106"/>
      <c r="B698" s="142"/>
      <c r="C698" s="106"/>
      <c r="D698" s="107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3.5" customHeight="1">
      <c r="A699" s="106"/>
      <c r="B699" s="142"/>
      <c r="C699" s="106"/>
      <c r="D699" s="107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3.5" customHeight="1">
      <c r="A700" s="106"/>
      <c r="B700" s="142"/>
      <c r="C700" s="106"/>
      <c r="D700" s="107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3.5" customHeight="1">
      <c r="A701" s="106"/>
      <c r="B701" s="142"/>
      <c r="C701" s="106"/>
      <c r="D701" s="107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3.5" customHeight="1">
      <c r="A702" s="106"/>
      <c r="B702" s="142"/>
      <c r="C702" s="106"/>
      <c r="D702" s="107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3.5" customHeight="1">
      <c r="A703" s="106"/>
      <c r="B703" s="142"/>
      <c r="C703" s="106"/>
      <c r="D703" s="107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3.5" customHeight="1">
      <c r="A704" s="106"/>
      <c r="B704" s="142"/>
      <c r="C704" s="106"/>
      <c r="D704" s="107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3.5" customHeight="1">
      <c r="A705" s="106"/>
      <c r="B705" s="142"/>
      <c r="C705" s="106"/>
      <c r="D705" s="107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3.5" customHeight="1">
      <c r="A706" s="106"/>
      <c r="B706" s="142"/>
      <c r="C706" s="106"/>
      <c r="D706" s="107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3.5" customHeight="1">
      <c r="A707" s="106"/>
      <c r="B707" s="142"/>
      <c r="C707" s="106"/>
      <c r="D707" s="107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3.5" customHeight="1">
      <c r="A708" s="106"/>
      <c r="B708" s="142"/>
      <c r="C708" s="106"/>
      <c r="D708" s="107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3.5" customHeight="1">
      <c r="A709" s="106"/>
      <c r="B709" s="142"/>
      <c r="C709" s="106"/>
      <c r="D709" s="107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3.5" customHeight="1">
      <c r="A710" s="106"/>
      <c r="B710" s="142"/>
      <c r="C710" s="106"/>
      <c r="D710" s="107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3.5" customHeight="1">
      <c r="A711" s="106"/>
      <c r="B711" s="142"/>
      <c r="C711" s="106"/>
      <c r="D711" s="107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3.5" customHeight="1">
      <c r="A712" s="106"/>
      <c r="B712" s="142"/>
      <c r="C712" s="106"/>
      <c r="D712" s="107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3.5" customHeight="1">
      <c r="A713" s="106"/>
      <c r="B713" s="142"/>
      <c r="C713" s="106"/>
      <c r="D713" s="107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3.5" customHeight="1">
      <c r="A714" s="106"/>
      <c r="B714" s="142"/>
      <c r="C714" s="106"/>
      <c r="D714" s="107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3.5" customHeight="1">
      <c r="A715" s="106"/>
      <c r="B715" s="142"/>
      <c r="C715" s="106"/>
      <c r="D715" s="107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3.5" customHeight="1">
      <c r="A716" s="106"/>
      <c r="B716" s="142"/>
      <c r="C716" s="106"/>
      <c r="D716" s="107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3.5" customHeight="1">
      <c r="A717" s="106"/>
      <c r="B717" s="142"/>
      <c r="C717" s="106"/>
      <c r="D717" s="107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3.5" customHeight="1">
      <c r="A718" s="106"/>
      <c r="B718" s="142"/>
      <c r="C718" s="106"/>
      <c r="D718" s="107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3.5" customHeight="1">
      <c r="A719" s="106"/>
      <c r="B719" s="142"/>
      <c r="C719" s="106"/>
      <c r="D719" s="107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3.5" customHeight="1">
      <c r="A720" s="106"/>
      <c r="B720" s="142"/>
      <c r="C720" s="106"/>
      <c r="D720" s="107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3.5" customHeight="1">
      <c r="A721" s="106"/>
      <c r="B721" s="142"/>
      <c r="C721" s="106"/>
      <c r="D721" s="107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3.5" customHeight="1">
      <c r="A722" s="106"/>
      <c r="B722" s="142"/>
      <c r="C722" s="106"/>
      <c r="D722" s="107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3.5" customHeight="1">
      <c r="A723" s="106"/>
      <c r="B723" s="142"/>
      <c r="C723" s="106"/>
      <c r="D723" s="107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3.5" customHeight="1">
      <c r="A724" s="106"/>
      <c r="B724" s="142"/>
      <c r="C724" s="106"/>
      <c r="D724" s="107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3.5" customHeight="1">
      <c r="A725" s="106"/>
      <c r="B725" s="142"/>
      <c r="C725" s="106"/>
      <c r="D725" s="107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3.5" customHeight="1">
      <c r="A726" s="106"/>
      <c r="B726" s="142"/>
      <c r="C726" s="106"/>
      <c r="D726" s="107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3.5" customHeight="1">
      <c r="A727" s="106"/>
      <c r="B727" s="142"/>
      <c r="C727" s="106"/>
      <c r="D727" s="107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3.5" customHeight="1">
      <c r="A728" s="106"/>
      <c r="B728" s="142"/>
      <c r="C728" s="106"/>
      <c r="D728" s="107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3.5" customHeight="1">
      <c r="A729" s="106"/>
      <c r="B729" s="142"/>
      <c r="C729" s="106"/>
      <c r="D729" s="107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3.5" customHeight="1">
      <c r="A730" s="106"/>
      <c r="B730" s="142"/>
      <c r="C730" s="106"/>
      <c r="D730" s="107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3.5" customHeight="1">
      <c r="A731" s="106"/>
      <c r="B731" s="142"/>
      <c r="C731" s="106"/>
      <c r="D731" s="107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3.5" customHeight="1">
      <c r="A732" s="106"/>
      <c r="B732" s="142"/>
      <c r="C732" s="106"/>
      <c r="D732" s="107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3.5" customHeight="1">
      <c r="A733" s="106"/>
      <c r="B733" s="142"/>
      <c r="C733" s="106"/>
      <c r="D733" s="107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3.5" customHeight="1">
      <c r="A734" s="106"/>
      <c r="B734" s="142"/>
      <c r="C734" s="106"/>
      <c r="D734" s="107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3.5" customHeight="1">
      <c r="A735" s="106"/>
      <c r="B735" s="142"/>
      <c r="C735" s="106"/>
      <c r="D735" s="107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3.5" customHeight="1">
      <c r="A736" s="106"/>
      <c r="B736" s="142"/>
      <c r="C736" s="106"/>
      <c r="D736" s="107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3.5" customHeight="1">
      <c r="A737" s="106"/>
      <c r="B737" s="142"/>
      <c r="C737" s="106"/>
      <c r="D737" s="107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3.5" customHeight="1">
      <c r="A738" s="106"/>
      <c r="B738" s="142"/>
      <c r="C738" s="106"/>
      <c r="D738" s="107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3.5" customHeight="1">
      <c r="A739" s="106"/>
      <c r="B739" s="142"/>
      <c r="C739" s="106"/>
      <c r="D739" s="107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3.5" customHeight="1">
      <c r="A740" s="106"/>
      <c r="B740" s="142"/>
      <c r="C740" s="106"/>
      <c r="D740" s="107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3.5" customHeight="1">
      <c r="A741" s="106"/>
      <c r="B741" s="142"/>
      <c r="C741" s="106"/>
      <c r="D741" s="107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3.5" customHeight="1">
      <c r="A742" s="106"/>
      <c r="B742" s="142"/>
      <c r="C742" s="106"/>
      <c r="D742" s="107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3.5" customHeight="1">
      <c r="A743" s="106"/>
      <c r="B743" s="142"/>
      <c r="C743" s="106"/>
      <c r="D743" s="107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3.5" customHeight="1">
      <c r="A744" s="106"/>
      <c r="B744" s="142"/>
      <c r="C744" s="106"/>
      <c r="D744" s="107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3.5" customHeight="1">
      <c r="A745" s="106"/>
      <c r="B745" s="142"/>
      <c r="C745" s="106"/>
      <c r="D745" s="107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3.5" customHeight="1">
      <c r="A746" s="106"/>
      <c r="B746" s="142"/>
      <c r="C746" s="106"/>
      <c r="D746" s="107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3.5" customHeight="1">
      <c r="A747" s="106"/>
      <c r="B747" s="142"/>
      <c r="C747" s="106"/>
      <c r="D747" s="107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3.5" customHeight="1">
      <c r="A748" s="106"/>
      <c r="B748" s="142"/>
      <c r="C748" s="106"/>
      <c r="D748" s="107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3.5" customHeight="1">
      <c r="A749" s="106"/>
      <c r="B749" s="142"/>
      <c r="C749" s="106"/>
      <c r="D749" s="107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3.5" customHeight="1">
      <c r="A750" s="106"/>
      <c r="B750" s="142"/>
      <c r="C750" s="106"/>
      <c r="D750" s="107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3.5" customHeight="1">
      <c r="A751" s="106"/>
      <c r="B751" s="142"/>
      <c r="C751" s="106"/>
      <c r="D751" s="107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3.5" customHeight="1">
      <c r="A752" s="106"/>
      <c r="B752" s="142"/>
      <c r="C752" s="106"/>
      <c r="D752" s="107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3.5" customHeight="1">
      <c r="A753" s="106"/>
      <c r="B753" s="142"/>
      <c r="C753" s="106"/>
      <c r="D753" s="107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3.5" customHeight="1">
      <c r="A754" s="106"/>
      <c r="B754" s="142"/>
      <c r="C754" s="106"/>
      <c r="D754" s="107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3.5" customHeight="1">
      <c r="A755" s="106"/>
      <c r="B755" s="142"/>
      <c r="C755" s="106"/>
      <c r="D755" s="107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3.5" customHeight="1">
      <c r="A756" s="106"/>
      <c r="B756" s="142"/>
      <c r="C756" s="106"/>
      <c r="D756" s="107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3.5" customHeight="1">
      <c r="A757" s="106"/>
      <c r="B757" s="142"/>
      <c r="C757" s="106"/>
      <c r="D757" s="107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3.5" customHeight="1">
      <c r="A758" s="106"/>
      <c r="B758" s="142"/>
      <c r="C758" s="106"/>
      <c r="D758" s="107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3.5" customHeight="1">
      <c r="A759" s="106"/>
      <c r="B759" s="142"/>
      <c r="C759" s="106"/>
      <c r="D759" s="107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3.5" customHeight="1">
      <c r="A760" s="106"/>
      <c r="B760" s="142"/>
      <c r="C760" s="106"/>
      <c r="D760" s="107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3.5" customHeight="1">
      <c r="A761" s="106"/>
      <c r="B761" s="142"/>
      <c r="C761" s="106"/>
      <c r="D761" s="107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3.5" customHeight="1">
      <c r="A762" s="106"/>
      <c r="B762" s="142"/>
      <c r="C762" s="106"/>
      <c r="D762" s="107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3.5" customHeight="1">
      <c r="A763" s="106"/>
      <c r="B763" s="142"/>
      <c r="C763" s="106"/>
      <c r="D763" s="107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3.5" customHeight="1">
      <c r="A764" s="106"/>
      <c r="B764" s="142"/>
      <c r="C764" s="106"/>
      <c r="D764" s="107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3.5" customHeight="1">
      <c r="A765" s="106"/>
      <c r="B765" s="142"/>
      <c r="C765" s="106"/>
      <c r="D765" s="107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3.5" customHeight="1">
      <c r="A766" s="106"/>
      <c r="B766" s="142"/>
      <c r="C766" s="106"/>
      <c r="D766" s="107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3.5" customHeight="1">
      <c r="A767" s="106"/>
      <c r="B767" s="142"/>
      <c r="C767" s="106"/>
      <c r="D767" s="107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3.5" customHeight="1">
      <c r="A768" s="106"/>
      <c r="B768" s="142"/>
      <c r="C768" s="106"/>
      <c r="D768" s="107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3.5" customHeight="1">
      <c r="A769" s="106"/>
      <c r="B769" s="142"/>
      <c r="C769" s="106"/>
      <c r="D769" s="107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3.5" customHeight="1">
      <c r="A770" s="106"/>
      <c r="B770" s="142"/>
      <c r="C770" s="106"/>
      <c r="D770" s="107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3.5" customHeight="1">
      <c r="A771" s="106"/>
      <c r="B771" s="142"/>
      <c r="C771" s="106"/>
      <c r="D771" s="107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3.5" customHeight="1">
      <c r="A772" s="106"/>
      <c r="B772" s="142"/>
      <c r="C772" s="106"/>
      <c r="D772" s="107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3.5" customHeight="1">
      <c r="A773" s="106"/>
      <c r="B773" s="142"/>
      <c r="C773" s="106"/>
      <c r="D773" s="107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3.5" customHeight="1">
      <c r="A774" s="106"/>
      <c r="B774" s="142"/>
      <c r="C774" s="106"/>
      <c r="D774" s="107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3.5" customHeight="1">
      <c r="A775" s="106"/>
      <c r="B775" s="142"/>
      <c r="C775" s="106"/>
      <c r="D775" s="107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3.5" customHeight="1">
      <c r="A776" s="106"/>
      <c r="B776" s="142"/>
      <c r="C776" s="106"/>
      <c r="D776" s="107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3.5" customHeight="1">
      <c r="A777" s="106"/>
      <c r="B777" s="142"/>
      <c r="C777" s="106"/>
      <c r="D777" s="107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3.5" customHeight="1">
      <c r="A778" s="106"/>
      <c r="B778" s="142"/>
      <c r="C778" s="106"/>
      <c r="D778" s="107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3.5" customHeight="1">
      <c r="A779" s="106"/>
      <c r="B779" s="142"/>
      <c r="C779" s="106"/>
      <c r="D779" s="107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3.5" customHeight="1">
      <c r="A780" s="106"/>
      <c r="B780" s="142"/>
      <c r="C780" s="106"/>
      <c r="D780" s="107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3.5" customHeight="1">
      <c r="A781" s="106"/>
      <c r="B781" s="142"/>
      <c r="C781" s="106"/>
      <c r="D781" s="107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3.5" customHeight="1">
      <c r="A782" s="106"/>
      <c r="B782" s="142"/>
      <c r="C782" s="106"/>
      <c r="D782" s="107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3.5" customHeight="1">
      <c r="A783" s="106"/>
      <c r="B783" s="142"/>
      <c r="C783" s="106"/>
      <c r="D783" s="107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3.5" customHeight="1">
      <c r="A784" s="106"/>
      <c r="B784" s="142"/>
      <c r="C784" s="106"/>
      <c r="D784" s="107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3.5" customHeight="1">
      <c r="A785" s="106"/>
      <c r="B785" s="142"/>
      <c r="C785" s="106"/>
      <c r="D785" s="107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3.5" customHeight="1">
      <c r="A786" s="106"/>
      <c r="B786" s="142"/>
      <c r="C786" s="106"/>
      <c r="D786" s="107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3.5" customHeight="1">
      <c r="A787" s="106"/>
      <c r="B787" s="142"/>
      <c r="C787" s="106"/>
      <c r="D787" s="107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3.5" customHeight="1">
      <c r="A788" s="106"/>
      <c r="B788" s="142"/>
      <c r="C788" s="106"/>
      <c r="D788" s="107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3.5" customHeight="1">
      <c r="A789" s="106"/>
      <c r="B789" s="142"/>
      <c r="C789" s="106"/>
      <c r="D789" s="107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3.5" customHeight="1">
      <c r="A790" s="106"/>
      <c r="B790" s="142"/>
      <c r="C790" s="106"/>
      <c r="D790" s="107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3.5" customHeight="1">
      <c r="A791" s="106"/>
      <c r="B791" s="142"/>
      <c r="C791" s="106"/>
      <c r="D791" s="107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3.5" customHeight="1">
      <c r="A792" s="106"/>
      <c r="B792" s="142"/>
      <c r="C792" s="106"/>
      <c r="D792" s="107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3.5" customHeight="1">
      <c r="A793" s="106"/>
      <c r="B793" s="142"/>
      <c r="C793" s="106"/>
      <c r="D793" s="107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3.5" customHeight="1">
      <c r="A794" s="106"/>
      <c r="B794" s="142"/>
      <c r="C794" s="106"/>
      <c r="D794" s="107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3.5" customHeight="1">
      <c r="A795" s="106"/>
      <c r="B795" s="142"/>
      <c r="C795" s="106"/>
      <c r="D795" s="107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3.5" customHeight="1">
      <c r="A796" s="106"/>
      <c r="B796" s="142"/>
      <c r="C796" s="106"/>
      <c r="D796" s="107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3.5" customHeight="1">
      <c r="A797" s="106"/>
      <c r="B797" s="142"/>
      <c r="C797" s="106"/>
      <c r="D797" s="107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3.5" customHeight="1">
      <c r="A798" s="106"/>
      <c r="B798" s="142"/>
      <c r="C798" s="106"/>
      <c r="D798" s="107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3.5" customHeight="1">
      <c r="A799" s="106"/>
      <c r="B799" s="142"/>
      <c r="C799" s="106"/>
      <c r="D799" s="107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3.5" customHeight="1">
      <c r="A800" s="106"/>
      <c r="B800" s="142"/>
      <c r="C800" s="106"/>
      <c r="D800" s="107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3.5" customHeight="1">
      <c r="A801" s="106"/>
      <c r="B801" s="142"/>
      <c r="C801" s="106"/>
      <c r="D801" s="107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3.5" customHeight="1">
      <c r="A802" s="106"/>
      <c r="B802" s="142"/>
      <c r="C802" s="106"/>
      <c r="D802" s="107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3.5" customHeight="1">
      <c r="A803" s="106"/>
      <c r="B803" s="142"/>
      <c r="C803" s="106"/>
      <c r="D803" s="107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3.5" customHeight="1">
      <c r="A804" s="106"/>
      <c r="B804" s="142"/>
      <c r="C804" s="106"/>
      <c r="D804" s="107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3.5" customHeight="1">
      <c r="A805" s="106"/>
      <c r="B805" s="142"/>
      <c r="C805" s="106"/>
      <c r="D805" s="107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3.5" customHeight="1">
      <c r="A806" s="106"/>
      <c r="B806" s="142"/>
      <c r="C806" s="106"/>
      <c r="D806" s="107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3.5" customHeight="1">
      <c r="A807" s="106"/>
      <c r="B807" s="142"/>
      <c r="C807" s="106"/>
      <c r="D807" s="107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3.5" customHeight="1">
      <c r="A808" s="106"/>
      <c r="B808" s="142"/>
      <c r="C808" s="106"/>
      <c r="D808" s="107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3.5" customHeight="1">
      <c r="A809" s="106"/>
      <c r="B809" s="142"/>
      <c r="C809" s="106"/>
      <c r="D809" s="107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3.5" customHeight="1">
      <c r="A810" s="106"/>
      <c r="B810" s="142"/>
      <c r="C810" s="106"/>
      <c r="D810" s="107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3.5" customHeight="1">
      <c r="A811" s="106"/>
      <c r="B811" s="142"/>
      <c r="C811" s="106"/>
      <c r="D811" s="107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3.5" customHeight="1">
      <c r="A812" s="106"/>
      <c r="B812" s="142"/>
      <c r="C812" s="106"/>
      <c r="D812" s="107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3.5" customHeight="1">
      <c r="A813" s="106"/>
      <c r="B813" s="142"/>
      <c r="C813" s="106"/>
      <c r="D813" s="107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3.5" customHeight="1">
      <c r="A814" s="106"/>
      <c r="B814" s="142"/>
      <c r="C814" s="106"/>
      <c r="D814" s="107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3.5" customHeight="1">
      <c r="A815" s="106"/>
      <c r="B815" s="142"/>
      <c r="C815" s="106"/>
      <c r="D815" s="107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3.5" customHeight="1">
      <c r="A816" s="106"/>
      <c r="B816" s="142"/>
      <c r="C816" s="106"/>
      <c r="D816" s="107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3.5" customHeight="1">
      <c r="A817" s="106"/>
      <c r="B817" s="142"/>
      <c r="C817" s="106"/>
      <c r="D817" s="107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3.5" customHeight="1">
      <c r="A818" s="106"/>
      <c r="B818" s="142"/>
      <c r="C818" s="106"/>
      <c r="D818" s="107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3.5" customHeight="1">
      <c r="A819" s="106"/>
      <c r="B819" s="142"/>
      <c r="C819" s="106"/>
      <c r="D819" s="107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3.5" customHeight="1">
      <c r="A820" s="106"/>
      <c r="B820" s="142"/>
      <c r="C820" s="106"/>
      <c r="D820" s="107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3.5" customHeight="1">
      <c r="A821" s="106"/>
      <c r="B821" s="142"/>
      <c r="C821" s="106"/>
      <c r="D821" s="107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3.5" customHeight="1">
      <c r="A822" s="106"/>
      <c r="B822" s="142"/>
      <c r="C822" s="106"/>
      <c r="D822" s="107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3.5" customHeight="1">
      <c r="A823" s="106"/>
      <c r="B823" s="142"/>
      <c r="C823" s="106"/>
      <c r="D823" s="107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3.5" customHeight="1">
      <c r="A824" s="106"/>
      <c r="B824" s="142"/>
      <c r="C824" s="106"/>
      <c r="D824" s="107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3.5" customHeight="1">
      <c r="A825" s="106"/>
      <c r="B825" s="142"/>
      <c r="C825" s="106"/>
      <c r="D825" s="107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3.5" customHeight="1">
      <c r="A826" s="106"/>
      <c r="B826" s="142"/>
      <c r="C826" s="106"/>
      <c r="D826" s="107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3.5" customHeight="1">
      <c r="A827" s="106"/>
      <c r="B827" s="142"/>
      <c r="C827" s="106"/>
      <c r="D827" s="107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3.5" customHeight="1">
      <c r="A828" s="106"/>
      <c r="B828" s="142"/>
      <c r="C828" s="106"/>
      <c r="D828" s="107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3.5" customHeight="1">
      <c r="A829" s="106"/>
      <c r="B829" s="142"/>
      <c r="C829" s="106"/>
      <c r="D829" s="107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3.5" customHeight="1">
      <c r="A830" s="106"/>
      <c r="B830" s="142"/>
      <c r="C830" s="106"/>
      <c r="D830" s="107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3.5" customHeight="1">
      <c r="A831" s="106"/>
      <c r="B831" s="142"/>
      <c r="C831" s="106"/>
      <c r="D831" s="107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3.5" customHeight="1">
      <c r="A832" s="106"/>
      <c r="B832" s="142"/>
      <c r="C832" s="106"/>
      <c r="D832" s="107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3.5" customHeight="1">
      <c r="A833" s="106"/>
      <c r="B833" s="142"/>
      <c r="C833" s="106"/>
      <c r="D833" s="107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3.5" customHeight="1">
      <c r="A834" s="106"/>
      <c r="B834" s="142"/>
      <c r="C834" s="106"/>
      <c r="D834" s="107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3.5" customHeight="1">
      <c r="A835" s="106"/>
      <c r="B835" s="142"/>
      <c r="C835" s="106"/>
      <c r="D835" s="107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3.5" customHeight="1">
      <c r="A836" s="106"/>
      <c r="B836" s="142"/>
      <c r="C836" s="106"/>
      <c r="D836" s="107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3.5" customHeight="1">
      <c r="A837" s="106"/>
      <c r="B837" s="142"/>
      <c r="C837" s="106"/>
      <c r="D837" s="107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3.5" customHeight="1">
      <c r="A838" s="106"/>
      <c r="B838" s="142"/>
      <c r="C838" s="106"/>
      <c r="D838" s="107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3.5" customHeight="1">
      <c r="A839" s="106"/>
      <c r="B839" s="142"/>
      <c r="C839" s="106"/>
      <c r="D839" s="107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3.5" customHeight="1">
      <c r="A840" s="106"/>
      <c r="B840" s="142"/>
      <c r="C840" s="106"/>
      <c r="D840" s="107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3.5" customHeight="1">
      <c r="A841" s="106"/>
      <c r="B841" s="142"/>
      <c r="C841" s="106"/>
      <c r="D841" s="107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3.5" customHeight="1">
      <c r="A842" s="106"/>
      <c r="B842" s="142"/>
      <c r="C842" s="106"/>
      <c r="D842" s="107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3.5" customHeight="1">
      <c r="A843" s="106"/>
      <c r="B843" s="142"/>
      <c r="C843" s="106"/>
      <c r="D843" s="107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3.5" customHeight="1">
      <c r="A844" s="106"/>
      <c r="B844" s="142"/>
      <c r="C844" s="106"/>
      <c r="D844" s="107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3.5" customHeight="1">
      <c r="A845" s="106"/>
      <c r="B845" s="142"/>
      <c r="C845" s="106"/>
      <c r="D845" s="107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3.5" customHeight="1">
      <c r="A846" s="106"/>
      <c r="B846" s="142"/>
      <c r="C846" s="106"/>
      <c r="D846" s="107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3.5" customHeight="1">
      <c r="A847" s="106"/>
      <c r="B847" s="142"/>
      <c r="C847" s="106"/>
      <c r="D847" s="107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3.5" customHeight="1">
      <c r="A848" s="106"/>
      <c r="B848" s="142"/>
      <c r="C848" s="106"/>
      <c r="D848" s="107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3.5" customHeight="1">
      <c r="A849" s="106"/>
      <c r="B849" s="142"/>
      <c r="C849" s="106"/>
      <c r="D849" s="107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3.5" customHeight="1">
      <c r="A850" s="106"/>
      <c r="B850" s="142"/>
      <c r="C850" s="106"/>
      <c r="D850" s="107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3.5" customHeight="1">
      <c r="A851" s="106"/>
      <c r="B851" s="142"/>
      <c r="C851" s="106"/>
      <c r="D851" s="107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3.5" customHeight="1">
      <c r="A852" s="106"/>
      <c r="B852" s="142"/>
      <c r="C852" s="106"/>
      <c r="D852" s="107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3.5" customHeight="1">
      <c r="A853" s="106"/>
      <c r="B853" s="142"/>
      <c r="C853" s="106"/>
      <c r="D853" s="107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3.5" customHeight="1">
      <c r="A854" s="106"/>
      <c r="B854" s="142"/>
      <c r="C854" s="106"/>
      <c r="D854" s="107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3.5" customHeight="1">
      <c r="A855" s="106"/>
      <c r="B855" s="142"/>
      <c r="C855" s="106"/>
      <c r="D855" s="107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3.5" customHeight="1">
      <c r="A856" s="106"/>
      <c r="B856" s="142"/>
      <c r="C856" s="106"/>
      <c r="D856" s="107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3.5" customHeight="1">
      <c r="A857" s="106"/>
      <c r="B857" s="142"/>
      <c r="C857" s="106"/>
      <c r="D857" s="107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3.5" customHeight="1">
      <c r="A858" s="106"/>
      <c r="B858" s="142"/>
      <c r="C858" s="106"/>
      <c r="D858" s="107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3.5" customHeight="1">
      <c r="A859" s="106"/>
      <c r="B859" s="142"/>
      <c r="C859" s="106"/>
      <c r="D859" s="107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3.5" customHeight="1">
      <c r="A860" s="106"/>
      <c r="B860" s="142"/>
      <c r="C860" s="106"/>
      <c r="D860" s="107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3.5" customHeight="1">
      <c r="A861" s="106"/>
      <c r="B861" s="142"/>
      <c r="C861" s="106"/>
      <c r="D861" s="107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3.5" customHeight="1">
      <c r="A862" s="106"/>
      <c r="B862" s="142"/>
      <c r="C862" s="106"/>
      <c r="D862" s="107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3.5" customHeight="1">
      <c r="A863" s="106"/>
      <c r="B863" s="142"/>
      <c r="C863" s="106"/>
      <c r="D863" s="107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3.5" customHeight="1">
      <c r="A864" s="106"/>
      <c r="B864" s="142"/>
      <c r="C864" s="106"/>
      <c r="D864" s="107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3.5" customHeight="1">
      <c r="A865" s="106"/>
      <c r="B865" s="142"/>
      <c r="C865" s="106"/>
      <c r="D865" s="107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3.5" customHeight="1">
      <c r="A866" s="106"/>
      <c r="B866" s="142"/>
      <c r="C866" s="106"/>
      <c r="D866" s="107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3.5" customHeight="1">
      <c r="A867" s="106"/>
      <c r="B867" s="142"/>
      <c r="C867" s="106"/>
      <c r="D867" s="107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3.5" customHeight="1">
      <c r="A868" s="106"/>
      <c r="B868" s="142"/>
      <c r="C868" s="106"/>
      <c r="D868" s="107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3.5" customHeight="1">
      <c r="A869" s="106"/>
      <c r="B869" s="142"/>
      <c r="C869" s="106"/>
      <c r="D869" s="107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3.5" customHeight="1">
      <c r="A870" s="106"/>
      <c r="B870" s="142"/>
      <c r="C870" s="106"/>
      <c r="D870" s="107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3.5" customHeight="1">
      <c r="A871" s="106"/>
      <c r="B871" s="142"/>
      <c r="C871" s="106"/>
      <c r="D871" s="107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3.5" customHeight="1">
      <c r="A872" s="106"/>
      <c r="B872" s="142"/>
      <c r="C872" s="106"/>
      <c r="D872" s="107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3.5" customHeight="1">
      <c r="A873" s="106"/>
      <c r="B873" s="142"/>
      <c r="C873" s="106"/>
      <c r="D873" s="107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3.5" customHeight="1">
      <c r="A874" s="106"/>
      <c r="B874" s="142"/>
      <c r="C874" s="106"/>
      <c r="D874" s="107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3.5" customHeight="1">
      <c r="A875" s="106"/>
      <c r="B875" s="142"/>
      <c r="C875" s="106"/>
      <c r="D875" s="107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3.5" customHeight="1">
      <c r="A876" s="106"/>
      <c r="B876" s="142"/>
      <c r="C876" s="106"/>
      <c r="D876" s="107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3.5" customHeight="1">
      <c r="A877" s="106"/>
      <c r="B877" s="142"/>
      <c r="C877" s="106"/>
      <c r="D877" s="107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3.5" customHeight="1">
      <c r="A878" s="106"/>
      <c r="B878" s="142"/>
      <c r="C878" s="106"/>
      <c r="D878" s="107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3.5" customHeight="1">
      <c r="A879" s="106"/>
      <c r="B879" s="142"/>
      <c r="C879" s="106"/>
      <c r="D879" s="107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3.5" customHeight="1">
      <c r="A880" s="106"/>
      <c r="B880" s="142"/>
      <c r="C880" s="106"/>
      <c r="D880" s="107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3.5" customHeight="1">
      <c r="A881" s="106"/>
      <c r="B881" s="142"/>
      <c r="C881" s="106"/>
      <c r="D881" s="107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3.5" customHeight="1">
      <c r="A882" s="106"/>
      <c r="B882" s="142"/>
      <c r="C882" s="106"/>
      <c r="D882" s="107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3.5" customHeight="1">
      <c r="A883" s="106"/>
      <c r="B883" s="142"/>
      <c r="C883" s="106"/>
      <c r="D883" s="107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3.5" customHeight="1">
      <c r="A884" s="106"/>
      <c r="B884" s="142"/>
      <c r="C884" s="106"/>
      <c r="D884" s="107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3.5" customHeight="1">
      <c r="A885" s="106"/>
      <c r="B885" s="142"/>
      <c r="C885" s="106"/>
      <c r="D885" s="107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3.5" customHeight="1">
      <c r="A886" s="106"/>
      <c r="B886" s="142"/>
      <c r="C886" s="106"/>
      <c r="D886" s="107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3.5" customHeight="1">
      <c r="A887" s="106"/>
      <c r="B887" s="142"/>
      <c r="C887" s="106"/>
      <c r="D887" s="107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3.5" customHeight="1">
      <c r="A888" s="106"/>
      <c r="B888" s="142"/>
      <c r="C888" s="106"/>
      <c r="D888" s="107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3.5" customHeight="1">
      <c r="A889" s="106"/>
      <c r="B889" s="142"/>
      <c r="C889" s="106"/>
      <c r="D889" s="107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3.5" customHeight="1">
      <c r="A890" s="106"/>
      <c r="B890" s="142"/>
      <c r="C890" s="106"/>
      <c r="D890" s="107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3.5" customHeight="1">
      <c r="A891" s="106"/>
      <c r="B891" s="142"/>
      <c r="C891" s="106"/>
      <c r="D891" s="107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3.5" customHeight="1">
      <c r="A892" s="106"/>
      <c r="B892" s="142"/>
      <c r="C892" s="106"/>
      <c r="D892" s="107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3.5" customHeight="1">
      <c r="A893" s="106"/>
      <c r="B893" s="142"/>
      <c r="C893" s="106"/>
      <c r="D893" s="107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3.5" customHeight="1">
      <c r="A894" s="106"/>
      <c r="B894" s="142"/>
      <c r="C894" s="106"/>
      <c r="D894" s="107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3.5" customHeight="1">
      <c r="A895" s="106"/>
      <c r="B895" s="142"/>
      <c r="C895" s="106"/>
      <c r="D895" s="107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3.5" customHeight="1">
      <c r="A896" s="106"/>
      <c r="B896" s="142"/>
      <c r="C896" s="106"/>
      <c r="D896" s="107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3.5" customHeight="1">
      <c r="A897" s="106"/>
      <c r="B897" s="142"/>
      <c r="C897" s="106"/>
      <c r="D897" s="107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3.5" customHeight="1">
      <c r="A898" s="106"/>
      <c r="B898" s="142"/>
      <c r="C898" s="106"/>
      <c r="D898" s="107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3.5" customHeight="1">
      <c r="A899" s="106"/>
      <c r="B899" s="142"/>
      <c r="C899" s="106"/>
      <c r="D899" s="107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3.5" customHeight="1">
      <c r="A900" s="106"/>
      <c r="B900" s="142"/>
      <c r="C900" s="106"/>
      <c r="D900" s="107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3.5" customHeight="1">
      <c r="A901" s="106"/>
      <c r="B901" s="142"/>
      <c r="C901" s="106"/>
      <c r="D901" s="107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3.5" customHeight="1">
      <c r="A902" s="106"/>
      <c r="B902" s="142"/>
      <c r="C902" s="106"/>
      <c r="D902" s="107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3.5" customHeight="1">
      <c r="A903" s="106"/>
      <c r="B903" s="142"/>
      <c r="C903" s="106"/>
      <c r="D903" s="107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3.5" customHeight="1">
      <c r="A904" s="106"/>
      <c r="B904" s="142"/>
      <c r="C904" s="106"/>
      <c r="D904" s="107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3.5" customHeight="1">
      <c r="A905" s="106"/>
      <c r="B905" s="142"/>
      <c r="C905" s="106"/>
      <c r="D905" s="107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3.5" customHeight="1">
      <c r="A906" s="106"/>
      <c r="B906" s="142"/>
      <c r="C906" s="106"/>
      <c r="D906" s="107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3.5" customHeight="1">
      <c r="A907" s="106"/>
      <c r="B907" s="142"/>
      <c r="C907" s="106"/>
      <c r="D907" s="107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3.5" customHeight="1">
      <c r="A908" s="106"/>
      <c r="B908" s="142"/>
      <c r="C908" s="106"/>
      <c r="D908" s="107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3.5" customHeight="1">
      <c r="A909" s="106"/>
      <c r="B909" s="142"/>
      <c r="C909" s="106"/>
      <c r="D909" s="107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3.5" customHeight="1">
      <c r="A910" s="106"/>
      <c r="B910" s="142"/>
      <c r="C910" s="106"/>
      <c r="D910" s="107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3.5" customHeight="1">
      <c r="A911" s="106"/>
      <c r="B911" s="142"/>
      <c r="C911" s="106"/>
      <c r="D911" s="107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3.5" customHeight="1">
      <c r="A912" s="106"/>
      <c r="B912" s="142"/>
      <c r="C912" s="106"/>
      <c r="D912" s="107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3.5" customHeight="1">
      <c r="A913" s="106"/>
      <c r="B913" s="142"/>
      <c r="C913" s="106"/>
      <c r="D913" s="107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3.5" customHeight="1">
      <c r="A914" s="106"/>
      <c r="B914" s="142"/>
      <c r="C914" s="106"/>
      <c r="D914" s="107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3.5" customHeight="1">
      <c r="A915" s="106"/>
      <c r="B915" s="142"/>
      <c r="C915" s="106"/>
      <c r="D915" s="107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3.5" customHeight="1">
      <c r="A916" s="106"/>
      <c r="B916" s="142"/>
      <c r="C916" s="106"/>
      <c r="D916" s="107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3.5" customHeight="1">
      <c r="A917" s="106"/>
      <c r="B917" s="142"/>
      <c r="C917" s="106"/>
      <c r="D917" s="107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3.5" customHeight="1">
      <c r="A918" s="106"/>
      <c r="B918" s="142"/>
      <c r="C918" s="106"/>
      <c r="D918" s="107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3.5" customHeight="1">
      <c r="A919" s="106"/>
      <c r="B919" s="142"/>
      <c r="C919" s="106"/>
      <c r="D919" s="107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3.5" customHeight="1">
      <c r="A920" s="106"/>
      <c r="B920" s="142"/>
      <c r="C920" s="106"/>
      <c r="D920" s="107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3.5" customHeight="1">
      <c r="A921" s="106"/>
      <c r="B921" s="142"/>
      <c r="C921" s="106"/>
      <c r="D921" s="107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3.5" customHeight="1">
      <c r="A922" s="106"/>
      <c r="B922" s="142"/>
      <c r="C922" s="106"/>
      <c r="D922" s="107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3.5" customHeight="1">
      <c r="A923" s="106"/>
      <c r="B923" s="142"/>
      <c r="C923" s="106"/>
      <c r="D923" s="107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3.5" customHeight="1">
      <c r="A924" s="106"/>
      <c r="B924" s="142"/>
      <c r="C924" s="106"/>
      <c r="D924" s="107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3.5" customHeight="1">
      <c r="A925" s="106"/>
      <c r="B925" s="142"/>
      <c r="C925" s="106"/>
      <c r="D925" s="107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3.5" customHeight="1">
      <c r="A926" s="106"/>
      <c r="B926" s="142"/>
      <c r="C926" s="106"/>
      <c r="D926" s="107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3.5" customHeight="1">
      <c r="A927" s="106"/>
      <c r="B927" s="142"/>
      <c r="C927" s="106"/>
      <c r="D927" s="107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3.5" customHeight="1">
      <c r="A928" s="106"/>
      <c r="B928" s="142"/>
      <c r="C928" s="106"/>
      <c r="D928" s="107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3.5" customHeight="1">
      <c r="A929" s="106"/>
      <c r="B929" s="142"/>
      <c r="C929" s="106"/>
      <c r="D929" s="107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3.5" customHeight="1">
      <c r="A930" s="106"/>
      <c r="B930" s="142"/>
      <c r="C930" s="106"/>
      <c r="D930" s="107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3.5" customHeight="1">
      <c r="A931" s="106"/>
      <c r="B931" s="142"/>
      <c r="C931" s="106"/>
      <c r="D931" s="107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3.5" customHeight="1">
      <c r="A932" s="106"/>
      <c r="B932" s="142"/>
      <c r="C932" s="106"/>
      <c r="D932" s="107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3.5" customHeight="1">
      <c r="A933" s="106"/>
      <c r="B933" s="142"/>
      <c r="C933" s="106"/>
      <c r="D933" s="107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3.5" customHeight="1">
      <c r="A934" s="106"/>
      <c r="B934" s="142"/>
      <c r="C934" s="106"/>
      <c r="D934" s="107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3.5" customHeight="1">
      <c r="A935" s="106"/>
      <c r="B935" s="142"/>
      <c r="C935" s="106"/>
      <c r="D935" s="107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3.5" customHeight="1">
      <c r="A936" s="106"/>
      <c r="B936" s="142"/>
      <c r="C936" s="106"/>
      <c r="D936" s="107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3.5" customHeight="1">
      <c r="A937" s="106"/>
      <c r="B937" s="142"/>
      <c r="C937" s="106"/>
      <c r="D937" s="107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3.5" customHeight="1">
      <c r="A938" s="106"/>
      <c r="B938" s="142"/>
      <c r="C938" s="106"/>
      <c r="D938" s="107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3.5" customHeight="1">
      <c r="A939" s="106"/>
      <c r="B939" s="142"/>
      <c r="C939" s="106"/>
      <c r="D939" s="107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3.5" customHeight="1">
      <c r="A940" s="106"/>
      <c r="B940" s="142"/>
      <c r="C940" s="106"/>
      <c r="D940" s="107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3.5" customHeight="1">
      <c r="A941" s="106"/>
      <c r="B941" s="142"/>
      <c r="C941" s="106"/>
      <c r="D941" s="107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3.5" customHeight="1">
      <c r="A942" s="106"/>
      <c r="B942" s="142"/>
      <c r="C942" s="106"/>
      <c r="D942" s="107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3.5" customHeight="1">
      <c r="A943" s="106"/>
      <c r="B943" s="142"/>
      <c r="C943" s="106"/>
      <c r="D943" s="107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3.5" customHeight="1">
      <c r="A944" s="106"/>
      <c r="B944" s="142"/>
      <c r="C944" s="106"/>
      <c r="D944" s="107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3.5" customHeight="1">
      <c r="A945" s="106"/>
      <c r="B945" s="142"/>
      <c r="C945" s="106"/>
      <c r="D945" s="107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3.5" customHeight="1">
      <c r="A946" s="106"/>
      <c r="B946" s="142"/>
      <c r="C946" s="106"/>
      <c r="D946" s="107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3.5" customHeight="1">
      <c r="A947" s="106"/>
      <c r="B947" s="142"/>
      <c r="C947" s="106"/>
      <c r="D947" s="107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3.5" customHeight="1">
      <c r="A948" s="106"/>
      <c r="B948" s="142"/>
      <c r="C948" s="106"/>
      <c r="D948" s="107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3.5" customHeight="1">
      <c r="A949" s="106"/>
      <c r="B949" s="142"/>
      <c r="C949" s="106"/>
      <c r="D949" s="107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3.5" customHeight="1">
      <c r="A950" s="106"/>
      <c r="B950" s="142"/>
      <c r="C950" s="106"/>
      <c r="D950" s="107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3.5" customHeight="1">
      <c r="A951" s="106"/>
      <c r="B951" s="142"/>
      <c r="C951" s="106"/>
      <c r="D951" s="107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3.5" customHeight="1">
      <c r="A952" s="106"/>
      <c r="B952" s="142"/>
      <c r="C952" s="106"/>
      <c r="D952" s="107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3.5" customHeight="1">
      <c r="A953" s="106"/>
      <c r="B953" s="142"/>
      <c r="C953" s="106"/>
      <c r="D953" s="107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3.5" customHeight="1">
      <c r="A954" s="106"/>
      <c r="B954" s="142"/>
      <c r="C954" s="106"/>
      <c r="D954" s="107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3.5" customHeight="1">
      <c r="A955" s="106"/>
      <c r="B955" s="142"/>
      <c r="C955" s="106"/>
      <c r="D955" s="107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3.5" customHeight="1">
      <c r="A956" s="106"/>
      <c r="B956" s="142"/>
      <c r="C956" s="106"/>
      <c r="D956" s="107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3.5" customHeight="1">
      <c r="A957" s="106"/>
      <c r="B957" s="142"/>
      <c r="C957" s="106"/>
      <c r="D957" s="107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3.5" customHeight="1">
      <c r="A958" s="106"/>
      <c r="B958" s="142"/>
      <c r="C958" s="106"/>
      <c r="D958" s="107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3.5" customHeight="1">
      <c r="A959" s="106"/>
      <c r="B959" s="142"/>
      <c r="C959" s="106"/>
      <c r="D959" s="107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3.5" customHeight="1">
      <c r="A960" s="106"/>
      <c r="B960" s="142"/>
      <c r="C960" s="106"/>
      <c r="D960" s="107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3.5" customHeight="1">
      <c r="A961" s="106"/>
      <c r="B961" s="142"/>
      <c r="C961" s="106"/>
      <c r="D961" s="107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3.5" customHeight="1">
      <c r="A962" s="106"/>
      <c r="B962" s="142"/>
      <c r="C962" s="106"/>
      <c r="D962" s="107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3.5" customHeight="1">
      <c r="A963" s="106"/>
      <c r="B963" s="142"/>
      <c r="C963" s="106"/>
      <c r="D963" s="107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3.5" customHeight="1">
      <c r="A964" s="106"/>
      <c r="B964" s="142"/>
      <c r="C964" s="106"/>
      <c r="D964" s="107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3.5" customHeight="1">
      <c r="A965" s="106"/>
      <c r="B965" s="142"/>
      <c r="C965" s="106"/>
      <c r="D965" s="107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3.5" customHeight="1">
      <c r="A966" s="106"/>
      <c r="B966" s="142"/>
      <c r="C966" s="106"/>
      <c r="D966" s="107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3.5" customHeight="1">
      <c r="A967" s="106"/>
      <c r="B967" s="142"/>
      <c r="C967" s="106"/>
      <c r="D967" s="107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3.5" customHeight="1">
      <c r="A968" s="106"/>
      <c r="B968" s="142"/>
      <c r="C968" s="106"/>
      <c r="D968" s="107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3.5" customHeight="1">
      <c r="A969" s="106"/>
      <c r="B969" s="142"/>
      <c r="C969" s="106"/>
      <c r="D969" s="107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3.5" customHeight="1">
      <c r="A970" s="106"/>
      <c r="B970" s="142"/>
      <c r="C970" s="106"/>
      <c r="D970" s="107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3.5" customHeight="1">
      <c r="A971" s="106"/>
      <c r="B971" s="142"/>
      <c r="C971" s="106"/>
      <c r="D971" s="107"/>
      <c r="E971" s="106"/>
      <c r="F971" s="106"/>
      <c r="G971" s="106"/>
      <c r="H971" s="106"/>
      <c r="I971" s="106"/>
      <c r="J971" s="106"/>
      <c r="K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3.5" customHeight="1">
      <c r="A972" s="106"/>
      <c r="B972" s="142"/>
      <c r="C972" s="106"/>
      <c r="D972" s="107"/>
      <c r="E972" s="106"/>
      <c r="F972" s="106"/>
      <c r="G972" s="106"/>
      <c r="H972" s="106"/>
      <c r="I972" s="106"/>
      <c r="J972" s="106"/>
      <c r="K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3.5" customHeight="1">
      <c r="A973" s="106"/>
      <c r="B973" s="142"/>
      <c r="C973" s="106"/>
      <c r="D973" s="107"/>
      <c r="E973" s="106"/>
      <c r="F973" s="106"/>
      <c r="G973" s="106"/>
      <c r="H973" s="106"/>
      <c r="I973" s="106"/>
      <c r="J973" s="106"/>
      <c r="K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3.5" customHeight="1">
      <c r="A974" s="106"/>
      <c r="B974" s="142"/>
      <c r="C974" s="106"/>
      <c r="D974" s="107"/>
      <c r="E974" s="106"/>
      <c r="F974" s="106"/>
      <c r="G974" s="106"/>
      <c r="H974" s="106"/>
      <c r="I974" s="106"/>
      <c r="J974" s="106"/>
      <c r="K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3.5" customHeight="1">
      <c r="A975" s="106"/>
      <c r="B975" s="142"/>
      <c r="C975" s="106"/>
      <c r="D975" s="107"/>
      <c r="E975" s="106"/>
      <c r="F975" s="106"/>
      <c r="G975" s="106"/>
      <c r="H975" s="106"/>
      <c r="I975" s="106"/>
      <c r="J975" s="106"/>
      <c r="K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3.5" customHeight="1">
      <c r="A976" s="106"/>
      <c r="B976" s="142"/>
      <c r="C976" s="106"/>
      <c r="D976" s="107"/>
      <c r="E976" s="106"/>
      <c r="F976" s="106"/>
      <c r="G976" s="106"/>
      <c r="H976" s="106"/>
      <c r="I976" s="106"/>
      <c r="J976" s="106"/>
      <c r="K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3.5" customHeight="1">
      <c r="A977" s="106"/>
      <c r="B977" s="142"/>
      <c r="C977" s="106"/>
      <c r="D977" s="107"/>
      <c r="E977" s="106"/>
      <c r="F977" s="106"/>
      <c r="G977" s="106"/>
      <c r="H977" s="106"/>
      <c r="I977" s="106"/>
      <c r="J977" s="106"/>
      <c r="K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3.5" customHeight="1">
      <c r="A978" s="106"/>
      <c r="B978" s="142"/>
      <c r="C978" s="106"/>
      <c r="D978" s="107"/>
      <c r="E978" s="106"/>
      <c r="F978" s="106"/>
      <c r="G978" s="106"/>
      <c r="H978" s="106"/>
      <c r="I978" s="106"/>
      <c r="J978" s="106"/>
      <c r="K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3.5" customHeight="1">
      <c r="A979" s="106"/>
      <c r="B979" s="142"/>
      <c r="C979" s="106"/>
      <c r="D979" s="107"/>
      <c r="E979" s="106"/>
      <c r="F979" s="106"/>
      <c r="G979" s="106"/>
      <c r="H979" s="106"/>
      <c r="I979" s="106"/>
      <c r="J979" s="106"/>
      <c r="K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3.5" customHeight="1">
      <c r="A980" s="106"/>
      <c r="B980" s="142"/>
      <c r="C980" s="106"/>
      <c r="D980" s="107"/>
      <c r="E980" s="106"/>
      <c r="F980" s="106"/>
      <c r="G980" s="106"/>
      <c r="H980" s="106"/>
      <c r="I980" s="106"/>
      <c r="J980" s="106"/>
      <c r="K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3.5" customHeight="1">
      <c r="A981" s="106"/>
      <c r="B981" s="142"/>
      <c r="C981" s="106"/>
      <c r="D981" s="107"/>
      <c r="E981" s="106"/>
      <c r="F981" s="106"/>
      <c r="G981" s="106"/>
      <c r="H981" s="106"/>
      <c r="I981" s="106"/>
      <c r="J981" s="106"/>
      <c r="K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3.5" customHeight="1">
      <c r="A982" s="106"/>
      <c r="B982" s="142"/>
      <c r="C982" s="106"/>
      <c r="D982" s="107"/>
      <c r="E982" s="106"/>
      <c r="F982" s="106"/>
      <c r="G982" s="106"/>
      <c r="H982" s="106"/>
      <c r="I982" s="106"/>
      <c r="J982" s="106"/>
      <c r="K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3.5" customHeight="1">
      <c r="A983" s="106"/>
      <c r="B983" s="142"/>
      <c r="C983" s="106"/>
      <c r="D983" s="107"/>
      <c r="E983" s="106"/>
      <c r="F983" s="106"/>
      <c r="G983" s="106"/>
      <c r="H983" s="106"/>
      <c r="I983" s="106"/>
      <c r="J983" s="106"/>
      <c r="K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3.5" customHeight="1">
      <c r="A984" s="106"/>
      <c r="B984" s="142"/>
      <c r="C984" s="106"/>
      <c r="D984" s="107"/>
      <c r="E984" s="106"/>
      <c r="F984" s="106"/>
      <c r="G984" s="106"/>
      <c r="H984" s="106"/>
      <c r="I984" s="106"/>
      <c r="J984" s="106"/>
      <c r="K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3.5" customHeight="1">
      <c r="A985" s="106"/>
      <c r="B985" s="142"/>
      <c r="C985" s="106"/>
      <c r="D985" s="107"/>
      <c r="E985" s="106"/>
      <c r="F985" s="106"/>
      <c r="G985" s="106"/>
      <c r="H985" s="106"/>
      <c r="I985" s="106"/>
      <c r="J985" s="106"/>
      <c r="K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3.5" customHeight="1">
      <c r="A986" s="106"/>
      <c r="B986" s="142"/>
      <c r="C986" s="106"/>
      <c r="D986" s="107"/>
      <c r="E986" s="106"/>
      <c r="F986" s="106"/>
      <c r="G986" s="106"/>
      <c r="H986" s="106"/>
      <c r="I986" s="106"/>
      <c r="J986" s="106"/>
      <c r="K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3.5" customHeight="1">
      <c r="A987" s="106"/>
      <c r="B987" s="142"/>
      <c r="C987" s="106"/>
      <c r="D987" s="107"/>
      <c r="E987" s="106"/>
      <c r="F987" s="106"/>
      <c r="G987" s="106"/>
      <c r="H987" s="106"/>
      <c r="I987" s="106"/>
      <c r="J987" s="106"/>
      <c r="K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3.5" customHeight="1">
      <c r="A988" s="106"/>
      <c r="B988" s="142"/>
      <c r="C988" s="106"/>
      <c r="D988" s="107"/>
      <c r="E988" s="106"/>
      <c r="F988" s="106"/>
      <c r="G988" s="106"/>
      <c r="H988" s="106"/>
      <c r="I988" s="106"/>
      <c r="J988" s="106"/>
      <c r="K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3.5" customHeight="1">
      <c r="A989" s="106"/>
      <c r="B989" s="142"/>
      <c r="C989" s="106"/>
      <c r="D989" s="107"/>
      <c r="E989" s="106"/>
      <c r="F989" s="106"/>
      <c r="G989" s="106"/>
      <c r="H989" s="106"/>
      <c r="I989" s="106"/>
      <c r="J989" s="106"/>
      <c r="K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3.5" customHeight="1">
      <c r="A990" s="106"/>
      <c r="B990" s="142"/>
      <c r="C990" s="106"/>
      <c r="D990" s="107"/>
      <c r="E990" s="106"/>
      <c r="F990" s="106"/>
      <c r="G990" s="106"/>
      <c r="H990" s="106"/>
      <c r="I990" s="106"/>
      <c r="J990" s="106"/>
      <c r="K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3.5" customHeight="1">
      <c r="A991" s="106"/>
      <c r="B991" s="142"/>
      <c r="C991" s="106"/>
      <c r="D991" s="107"/>
      <c r="E991" s="106"/>
      <c r="F991" s="106"/>
      <c r="G991" s="106"/>
      <c r="H991" s="106"/>
      <c r="I991" s="106"/>
      <c r="J991" s="106"/>
      <c r="K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3.5" customHeight="1">
      <c r="A992" s="106"/>
      <c r="B992" s="142"/>
      <c r="C992" s="106"/>
      <c r="D992" s="107"/>
      <c r="E992" s="106"/>
      <c r="F992" s="106"/>
      <c r="G992" s="106"/>
      <c r="H992" s="106"/>
      <c r="I992" s="106"/>
      <c r="J992" s="106"/>
      <c r="K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ht="13.5" customHeight="1">
      <c r="A993" s="106"/>
      <c r="B993" s="142"/>
      <c r="C993" s="106"/>
      <c r="D993" s="107"/>
      <c r="E993" s="106"/>
      <c r="F993" s="106"/>
      <c r="G993" s="106"/>
      <c r="H993" s="106"/>
      <c r="I993" s="106"/>
      <c r="J993" s="106"/>
      <c r="K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</sheetData>
  <mergeCells count="27">
    <mergeCell ref="A2:B2"/>
    <mergeCell ref="C2:D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2:D32"/>
    <mergeCell ref="B33:D33"/>
    <mergeCell ref="B34:D34"/>
    <mergeCell ref="B35:D35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howInputMessage="1" showErrorMessage="1" prompt=" - " sqref="F10:L31">
      <formula1>"O"</formula1>
    </dataValidation>
    <dataValidation type="list" allowBlank="1" showInputMessage="1" showErrorMessage="1" prompt=" - " sqref="F32:L32">
      <formula1>"N,A,B"</formula1>
    </dataValidation>
    <dataValidation type="list" allowBlank="1" showInputMessage="1" showErrorMessage="1" prompt=" - " sqref="F33:L33">
      <formula1>"P,F"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38"/>
    <col customWidth="1" min="2" max="2" width="26.63"/>
    <col customWidth="1" min="3" max="3" width="12.13"/>
    <col customWidth="1" min="4" max="4" width="9.63"/>
    <col customWidth="1" min="5" max="5" width="9.75"/>
    <col customWidth="1" min="6" max="8" width="5.25"/>
    <col customWidth="1" min="9" max="9" width="21.0"/>
    <col customWidth="1" min="10" max="26" width="8.0"/>
  </cols>
  <sheetData>
    <row r="1" ht="12.75" customHeight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25.5" customHeight="1">
      <c r="A2" s="274" t="s">
        <v>365</v>
      </c>
      <c r="B2" s="275"/>
      <c r="C2" s="275"/>
      <c r="D2" s="275"/>
      <c r="E2" s="275"/>
      <c r="F2" s="275"/>
      <c r="G2" s="275"/>
      <c r="H2" s="275"/>
      <c r="I2" s="276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4.25" customHeight="1">
      <c r="A3" s="277"/>
      <c r="B3" s="21"/>
      <c r="C3" s="21"/>
      <c r="D3" s="21"/>
      <c r="E3" s="21"/>
      <c r="F3" s="21"/>
      <c r="G3" s="21"/>
      <c r="H3" s="21"/>
      <c r="I3" s="278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3.5" customHeight="1">
      <c r="A4" s="279" t="s">
        <v>46</v>
      </c>
      <c r="B4" s="62" t="str">
        <f>Cover!B4</f>
        <v>HVT Digital Tranformation</v>
      </c>
      <c r="C4" s="17"/>
      <c r="D4" s="280" t="s">
        <v>48</v>
      </c>
      <c r="E4" s="17"/>
      <c r="F4" s="281" t="str">
        <f>Cover!F4</f>
        <v>Nguyen Tung Lam</v>
      </c>
      <c r="G4" s="16"/>
      <c r="H4" s="16"/>
      <c r="I4" s="17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ht="13.5" customHeight="1">
      <c r="A5" s="279" t="s">
        <v>50</v>
      </c>
      <c r="B5" s="62" t="str">
        <f>Cover!B5</f>
        <v>HVT Digital Transformation</v>
      </c>
      <c r="C5" s="17"/>
      <c r="D5" s="280" t="s">
        <v>52</v>
      </c>
      <c r="E5" s="17"/>
      <c r="F5" s="281" t="str">
        <f>Cover!F5</f>
        <v>Vu Bao Yen</v>
      </c>
      <c r="G5" s="16"/>
      <c r="H5" s="16"/>
      <c r="I5" s="17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ht="12.75" customHeight="1">
      <c r="A6" s="282" t="s">
        <v>54</v>
      </c>
      <c r="B6" s="62" t="str">
        <f>B5&amp;"_"&amp;"Test Report"&amp;"_"&amp;"v2.0"</f>
        <v>HVT Digital Transformation_Test Report_v2.0</v>
      </c>
      <c r="C6" s="17"/>
      <c r="D6" s="280" t="s">
        <v>55</v>
      </c>
      <c r="E6" s="17"/>
      <c r="F6" s="283">
        <f>Cover!F6</f>
        <v>44021</v>
      </c>
      <c r="G6" s="16"/>
      <c r="H6" s="16"/>
      <c r="I6" s="17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ht="29.25" customHeight="1">
      <c r="A7" s="282" t="s">
        <v>366</v>
      </c>
      <c r="B7" s="284" t="s">
        <v>367</v>
      </c>
      <c r="C7" s="16"/>
      <c r="D7" s="16"/>
      <c r="E7" s="16"/>
      <c r="F7" s="16"/>
      <c r="G7" s="16"/>
      <c r="H7" s="16"/>
      <c r="I7" s="17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ht="14.25" customHeight="1">
      <c r="A8" s="285"/>
      <c r="B8" s="286"/>
      <c r="C8" s="21"/>
      <c r="D8" s="21"/>
      <c r="E8" s="21"/>
      <c r="F8" s="21"/>
      <c r="G8" s="21"/>
      <c r="H8" s="21"/>
      <c r="I8" s="278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ht="12.75" customHeight="1">
      <c r="A9" s="285"/>
      <c r="B9" s="286"/>
      <c r="C9" s="21"/>
      <c r="D9" s="21"/>
      <c r="E9" s="21"/>
      <c r="F9" s="21"/>
      <c r="G9" s="21"/>
      <c r="H9" s="21"/>
      <c r="I9" s="278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ht="12.7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ht="14.25" customHeight="1">
      <c r="A11" s="287" t="s">
        <v>73</v>
      </c>
      <c r="B11" s="288" t="s">
        <v>368</v>
      </c>
      <c r="C11" s="289" t="s">
        <v>162</v>
      </c>
      <c r="D11" s="288" t="s">
        <v>163</v>
      </c>
      <c r="E11" s="290" t="s">
        <v>164</v>
      </c>
      <c r="F11" s="291" t="s">
        <v>190</v>
      </c>
      <c r="G11" s="290" t="s">
        <v>64</v>
      </c>
      <c r="H11" s="290" t="s">
        <v>369</v>
      </c>
      <c r="I11" s="292" t="s">
        <v>166</v>
      </c>
      <c r="J11" s="293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ht="12.75" customHeight="1">
      <c r="A12" s="294">
        <v>1.0</v>
      </c>
      <c r="B12" s="295" t="s">
        <v>83</v>
      </c>
      <c r="C12" s="296">
        <f>Login!A7</f>
        <v>4</v>
      </c>
      <c r="D12" s="296">
        <f>Login!C7</f>
        <v>0</v>
      </c>
      <c r="E12" s="297">
        <f>Login!F7</f>
        <v>0</v>
      </c>
      <c r="F12" s="296">
        <f>Login!J7</f>
        <v>1</v>
      </c>
      <c r="G12" s="298">
        <f>Login!K7</f>
        <v>3</v>
      </c>
      <c r="H12" s="296">
        <f>Login!L7</f>
        <v>0</v>
      </c>
      <c r="I12" s="299">
        <f>Login!M7</f>
        <v>4</v>
      </c>
      <c r="J12" s="293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ht="12.75" customHeight="1">
      <c r="A13" s="294">
        <v>2.0</v>
      </c>
      <c r="B13" s="295" t="s">
        <v>87</v>
      </c>
      <c r="C13" s="296">
        <f>'Change password'!A7</f>
        <v>5</v>
      </c>
      <c r="D13" s="296">
        <f>'Change password'!C7</f>
        <v>0</v>
      </c>
      <c r="E13" s="297">
        <f>'Change password'!F7</f>
        <v>0</v>
      </c>
      <c r="F13" s="296">
        <f>'Change password'!L7</f>
        <v>1</v>
      </c>
      <c r="G13" s="298">
        <f>'Change password'!M7</f>
        <v>4</v>
      </c>
      <c r="H13" s="296">
        <f>'Change password'!N7</f>
        <v>0</v>
      </c>
      <c r="I13" s="299">
        <f>'Change password'!O7</f>
        <v>5</v>
      </c>
      <c r="J13" s="293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294">
        <v>3.0</v>
      </c>
      <c r="B14" s="295" t="s">
        <v>91</v>
      </c>
      <c r="C14" s="296">
        <f>'View assign redstar'!A7</f>
        <v>3</v>
      </c>
      <c r="D14" s="296">
        <f>'View assign redstar'!C7</f>
        <v>0</v>
      </c>
      <c r="E14" s="297">
        <f>'View assign redstar'!F7</f>
        <v>0</v>
      </c>
      <c r="F14" s="296">
        <f>'View assign redstar'!J7</f>
        <v>3</v>
      </c>
      <c r="G14" s="298">
        <f>'View assign redstar'!K7</f>
        <v>0</v>
      </c>
      <c r="H14" s="296">
        <f>'View assign redstar'!L7</f>
        <v>0</v>
      </c>
      <c r="I14" s="299">
        <f>'View assign redstar'!M7</f>
        <v>3</v>
      </c>
      <c r="J14" s="293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4.25" customHeight="1">
      <c r="A15" s="294">
        <v>4.0</v>
      </c>
      <c r="B15" s="295" t="s">
        <v>95</v>
      </c>
      <c r="C15" s="296">
        <f>'Create assign redstar'!A7</f>
        <v>2</v>
      </c>
      <c r="D15" s="296">
        <f>'Create assign redstar'!C7</f>
        <v>0</v>
      </c>
      <c r="E15" s="297">
        <f>'Create assign redstar'!F7</f>
        <v>0</v>
      </c>
      <c r="F15" s="296">
        <f>'Create assign redstar'!H7</f>
        <v>1</v>
      </c>
      <c r="G15" s="298">
        <f>'Create assign redstar'!I7</f>
        <v>1</v>
      </c>
      <c r="H15" s="296">
        <f>'Create assign redstar'!J7</f>
        <v>0</v>
      </c>
      <c r="I15" s="299">
        <f>'Create assign redstar'!K7</f>
        <v>2</v>
      </c>
      <c r="J15" s="293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4.25" customHeight="1">
      <c r="A16" s="294">
        <v>5.0</v>
      </c>
      <c r="B16" s="295" t="s">
        <v>98</v>
      </c>
      <c r="C16" s="296">
        <f>'Delete assign redstar'!A7</f>
        <v>2</v>
      </c>
      <c r="D16" s="296">
        <f>'Delete assign redstar'!C7</f>
        <v>0</v>
      </c>
      <c r="E16" s="297">
        <f>'Delete assign redstar'!F7</f>
        <v>0</v>
      </c>
      <c r="F16" s="296">
        <f>'Delete assign redstar'!H7</f>
        <v>1</v>
      </c>
      <c r="G16" s="298">
        <f>'Delete assign redstar'!I7</f>
        <v>1</v>
      </c>
      <c r="H16" s="296">
        <f>'Delete assign redstar'!J7</f>
        <v>0</v>
      </c>
      <c r="I16" s="299">
        <f>'Delete assign redstar'!K7</f>
        <v>2</v>
      </c>
      <c r="J16" s="293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4.25" customHeight="1">
      <c r="A17" s="294">
        <v>6.0</v>
      </c>
      <c r="B17" s="295" t="s">
        <v>102</v>
      </c>
      <c r="C17" s="296">
        <f>'Add Timetable'!A7</f>
        <v>3</v>
      </c>
      <c r="D17" s="296">
        <f>'Add Timetable'!C7</f>
        <v>0</v>
      </c>
      <c r="E17" s="297">
        <f>'Add Timetable'!F7</f>
        <v>0</v>
      </c>
      <c r="F17" s="296">
        <f>'Add Timetable'!H7</f>
        <v>1</v>
      </c>
      <c r="G17" s="298">
        <f>'Add Timetable'!I7</f>
        <v>2</v>
      </c>
      <c r="H17" s="296">
        <f>'Add Timetable'!J7</f>
        <v>0</v>
      </c>
      <c r="I17" s="299">
        <f>'Add Timetable'!K7</f>
        <v>3</v>
      </c>
      <c r="J17" s="293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4.25" customHeight="1">
      <c r="A18" s="294">
        <v>7.0</v>
      </c>
      <c r="B18" s="295" t="s">
        <v>106</v>
      </c>
      <c r="C18" s="296">
        <f>'Add Violation For Class'!A7</f>
        <v>11</v>
      </c>
      <c r="D18" s="296">
        <f>'Add Violation For Class'!C7</f>
        <v>0</v>
      </c>
      <c r="E18" s="297">
        <f>'Add Violation For Class'!F7</f>
        <v>0</v>
      </c>
      <c r="F18" s="296">
        <f>'Add Violation For Class'!L7</f>
        <v>2</v>
      </c>
      <c r="G18" s="298">
        <f>'Add Violation For Class'!M7</f>
        <v>9</v>
      </c>
      <c r="H18" s="296">
        <f>'Add Violation For Class'!N7</f>
        <v>0</v>
      </c>
      <c r="I18" s="299">
        <f>'Add Violation For Class'!O7</f>
        <v>11</v>
      </c>
      <c r="J18" s="293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4.25" customHeight="1">
      <c r="A19" s="294">
        <v>8.0</v>
      </c>
      <c r="B19" s="295" t="s">
        <v>110</v>
      </c>
      <c r="C19" s="296">
        <f>'Edit Violation Of Class'!A7</f>
        <v>12</v>
      </c>
      <c r="D19" s="296">
        <f>'Edit Violation Of Class'!C7</f>
        <v>0</v>
      </c>
      <c r="E19" s="297">
        <f>'Edit Violation Of Class'!F7</f>
        <v>0</v>
      </c>
      <c r="F19" s="297">
        <f>'Edit Violation Of Class'!L7</f>
        <v>2</v>
      </c>
      <c r="G19" s="300">
        <f>'Edit Violation Of Class'!M7</f>
        <v>10</v>
      </c>
      <c r="H19" s="296">
        <f>'Edit Violation Of Class'!N7</f>
        <v>0</v>
      </c>
      <c r="I19" s="299">
        <f>'Edit Violation Of Class'!O7</f>
        <v>12</v>
      </c>
      <c r="J19" s="293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4.25" customHeight="1">
      <c r="A20" s="294">
        <v>9.0</v>
      </c>
      <c r="B20" s="295" t="s">
        <v>113</v>
      </c>
      <c r="C20" s="296">
        <f>'Delete Request Change'!A7</f>
        <v>6</v>
      </c>
      <c r="D20" s="301">
        <f>'Delete Request Change'!C7</f>
        <v>0</v>
      </c>
      <c r="E20" s="297">
        <f>'Delete Request Change'!F7</f>
        <v>0</v>
      </c>
      <c r="F20" s="296">
        <f>'Delete Request Change'!L7</f>
        <v>1</v>
      </c>
      <c r="G20" s="298">
        <f>'Delete Request Change'!M7</f>
        <v>5</v>
      </c>
      <c r="H20" s="296">
        <f>'Delete Request Change'!N7</f>
        <v>0</v>
      </c>
      <c r="I20" s="299">
        <f>'Delete Request Change'!O7</f>
        <v>6</v>
      </c>
      <c r="J20" s="293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4.25" customHeight="1">
      <c r="A21" s="294">
        <v>10.0</v>
      </c>
      <c r="B21" s="295" t="s">
        <v>117</v>
      </c>
      <c r="C21" s="296">
        <f>'Accept change request'!A7</f>
        <v>6</v>
      </c>
      <c r="D21" s="296">
        <f>'Accept change request'!C7</f>
        <v>0</v>
      </c>
      <c r="E21" s="296">
        <f>'Accept change request'!F7</f>
        <v>0</v>
      </c>
      <c r="F21" s="296">
        <f>'Accept change request'!L7</f>
        <v>1</v>
      </c>
      <c r="G21" s="296">
        <f>'Accept change request'!M7</f>
        <v>5</v>
      </c>
      <c r="H21" s="296">
        <f>'Accept change request'!N7</f>
        <v>0</v>
      </c>
      <c r="I21" s="299">
        <f>'Accept change request'!O7</f>
        <v>6</v>
      </c>
      <c r="J21" s="293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4.25" customHeight="1">
      <c r="A22" s="294">
        <v>11.0</v>
      </c>
      <c r="B22" s="295" t="s">
        <v>120</v>
      </c>
      <c r="C22" s="296">
        <f>'Reject change request'!A7</f>
        <v>6</v>
      </c>
      <c r="D22" s="296">
        <f>'Reject change request'!C7</f>
        <v>0</v>
      </c>
      <c r="E22" s="296">
        <f>'Reject change request'!F7</f>
        <v>0</v>
      </c>
      <c r="F22" s="296">
        <f>'Reject change request'!L7</f>
        <v>1</v>
      </c>
      <c r="G22" s="296">
        <f>'Reject change request'!M7</f>
        <v>5</v>
      </c>
      <c r="H22" s="296">
        <f>'Reject change request'!N7</f>
        <v>0</v>
      </c>
      <c r="I22" s="299">
        <f>'Reject change request'!O7</f>
        <v>6</v>
      </c>
      <c r="J22" s="293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4.25" customHeight="1">
      <c r="A23" s="294">
        <v>12.0</v>
      </c>
      <c r="B23" s="295" t="s">
        <v>124</v>
      </c>
      <c r="C23" s="296">
        <f>'Create Rank Week'!A7</f>
        <v>9</v>
      </c>
      <c r="D23" s="296">
        <f>'Create Rank Week'!C7</f>
        <v>0</v>
      </c>
      <c r="E23" s="296">
        <f>'Create Rank Week'!F7</f>
        <v>0</v>
      </c>
      <c r="F23" s="296">
        <f>'Create Rank Week'!L7</f>
        <v>1</v>
      </c>
      <c r="G23" s="296">
        <f>'Create Rank Week'!M7</f>
        <v>8</v>
      </c>
      <c r="H23" s="296">
        <f>'Create Rank Week'!N7</f>
        <v>0</v>
      </c>
      <c r="I23" s="299">
        <f>'Create Rank Week'!O7</f>
        <v>9</v>
      </c>
      <c r="J23" s="293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4.25" customHeight="1">
      <c r="A24" s="294">
        <v>13.0</v>
      </c>
      <c r="B24" s="295" t="s">
        <v>127</v>
      </c>
      <c r="C24" s="296">
        <f>'Edit Rank Week'!A7</f>
        <v>10</v>
      </c>
      <c r="D24" s="296">
        <f>'Edit Rank Week'!C7</f>
        <v>0</v>
      </c>
      <c r="E24" s="296">
        <f>'Edit Rank Week'!F7</f>
        <v>0</v>
      </c>
      <c r="F24" s="296">
        <f>'Edit Rank Week'!L7</f>
        <v>1</v>
      </c>
      <c r="G24" s="296">
        <f>'Edit Rank Week'!M7</f>
        <v>9</v>
      </c>
      <c r="H24" s="296">
        <f>'Edit Rank Week'!N7</f>
        <v>0</v>
      </c>
      <c r="I24" s="299">
        <f>'Edit Rank Week'!O7</f>
        <v>10</v>
      </c>
      <c r="J24" s="293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4.25" customHeight="1">
      <c r="A25" s="294">
        <v>14.0</v>
      </c>
      <c r="B25" s="295" t="s">
        <v>131</v>
      </c>
      <c r="C25" s="296">
        <f>'Update week rank'!A7</f>
        <v>7</v>
      </c>
      <c r="D25" s="296">
        <f>'Update week rank'!C7</f>
        <v>0</v>
      </c>
      <c r="E25" s="297">
        <f>'Update week rank'!F7</f>
        <v>0</v>
      </c>
      <c r="F25" s="296">
        <f>'Update week rank'!L7</f>
        <v>1</v>
      </c>
      <c r="G25" s="298">
        <f>'Update week rank'!M7</f>
        <v>6</v>
      </c>
      <c r="H25" s="296">
        <f>'Update week rank'!N7</f>
        <v>0</v>
      </c>
      <c r="I25" s="299">
        <f>'Update week rank'!O7</f>
        <v>7</v>
      </c>
      <c r="J25" s="293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4.25" customHeight="1">
      <c r="A26" s="294">
        <v>15.0</v>
      </c>
      <c r="B26" s="295" t="s">
        <v>135</v>
      </c>
      <c r="C26" s="296">
        <f>'Create Rank Month'!A7</f>
        <v>9</v>
      </c>
      <c r="D26" s="296">
        <f>'Create Rank Month'!C7</f>
        <v>0</v>
      </c>
      <c r="E26" s="296">
        <f>'Create Rank Month'!F7</f>
        <v>0</v>
      </c>
      <c r="F26" s="296">
        <f>'Create Rank Month'!L7</f>
        <v>1</v>
      </c>
      <c r="G26" s="296">
        <f>'Create Rank Month'!M7</f>
        <v>8</v>
      </c>
      <c r="H26" s="296">
        <f>'Create Rank Month'!N7</f>
        <v>0</v>
      </c>
      <c r="I26" s="299">
        <f>'Create Rank Month'!O7</f>
        <v>9</v>
      </c>
      <c r="J26" s="293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4.25" customHeight="1">
      <c r="A27" s="294">
        <v>16.0</v>
      </c>
      <c r="B27" s="295" t="s">
        <v>138</v>
      </c>
      <c r="C27" s="296">
        <f>'Edit Rank Month'!A7</f>
        <v>10</v>
      </c>
      <c r="D27" s="296">
        <f>'Edit Rank Month'!C7</f>
        <v>0</v>
      </c>
      <c r="E27" s="296">
        <f>'Edit Rank Month'!F7</f>
        <v>0</v>
      </c>
      <c r="F27" s="296">
        <f>'Edit Rank Month'!L7</f>
        <v>1</v>
      </c>
      <c r="G27" s="296">
        <f>'Edit Rank Month'!M7</f>
        <v>9</v>
      </c>
      <c r="H27" s="296">
        <f>'Edit Rank Month'!N7</f>
        <v>0</v>
      </c>
      <c r="I27" s="299">
        <f>'Edit Rank Month'!O7</f>
        <v>10</v>
      </c>
      <c r="J27" s="293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4.25" customHeight="1">
      <c r="A28" s="294">
        <v>17.0</v>
      </c>
      <c r="B28" s="295" t="s">
        <v>142</v>
      </c>
      <c r="C28" s="296">
        <f>'Create Rank Semester'!A7</f>
        <v>9</v>
      </c>
      <c r="D28" s="296">
        <f>'Create Rank Semester'!C7</f>
        <v>0</v>
      </c>
      <c r="E28" s="296">
        <f>'Create Rank Semester'!F7</f>
        <v>0</v>
      </c>
      <c r="F28" s="296">
        <f>'Create Rank Semester'!L7</f>
        <v>1</v>
      </c>
      <c r="G28" s="296">
        <f>'Create Rank Semester'!M7</f>
        <v>8</v>
      </c>
      <c r="H28" s="296">
        <f>'Create Rank Semester'!N7</f>
        <v>0</v>
      </c>
      <c r="I28" s="299">
        <f>'Create Rank Semester'!O7</f>
        <v>9</v>
      </c>
      <c r="J28" s="293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4.25" customHeight="1">
      <c r="A29" s="294">
        <v>18.0</v>
      </c>
      <c r="B29" s="295" t="s">
        <v>145</v>
      </c>
      <c r="C29" s="296">
        <f>'Edit Rank Semester'!A7</f>
        <v>10</v>
      </c>
      <c r="D29" s="296">
        <f>'Edit Rank Semester'!C7</f>
        <v>0</v>
      </c>
      <c r="E29" s="297">
        <f>'Edit Rank Semester'!F7</f>
        <v>0</v>
      </c>
      <c r="F29" s="296">
        <f>'Edit Rank Semester'!L7</f>
        <v>1</v>
      </c>
      <c r="G29" s="298">
        <f>'Edit Rank Semester'!M7</f>
        <v>9</v>
      </c>
      <c r="H29" s="296">
        <f>'Edit Rank Semester'!N7</f>
        <v>0</v>
      </c>
      <c r="I29" s="299">
        <f>'Edit Rank Semester'!O7</f>
        <v>10</v>
      </c>
      <c r="J29" s="293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4.25" customHeight="1">
      <c r="A30" s="294">
        <v>19.0</v>
      </c>
      <c r="B30" s="295" t="s">
        <v>149</v>
      </c>
      <c r="C30" s="296">
        <f>'Create Rank Year'!A7</f>
        <v>7</v>
      </c>
      <c r="D30" s="296">
        <f>'Create Rank Year'!C7</f>
        <v>0</v>
      </c>
      <c r="E30" s="296">
        <f>'Create Rank Year'!F7</f>
        <v>0</v>
      </c>
      <c r="F30" s="296">
        <f>'Create Rank Year'!K7</f>
        <v>1</v>
      </c>
      <c r="G30" s="296">
        <f>'Create Rank Year'!L7</f>
        <v>6</v>
      </c>
      <c r="H30" s="296">
        <f>'Create Rank Year'!M7</f>
        <v>0</v>
      </c>
      <c r="I30" s="299">
        <f>'Create Rank Year'!N7</f>
        <v>7</v>
      </c>
      <c r="J30" s="293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4.25" customHeight="1">
      <c r="A31" s="302">
        <v>20.0</v>
      </c>
      <c r="B31" s="303" t="s">
        <v>152</v>
      </c>
      <c r="C31" s="304">
        <f>'Edit Rank Year'!A7</f>
        <v>7</v>
      </c>
      <c r="D31" s="304">
        <f>'Edit Rank Year'!C7</f>
        <v>0</v>
      </c>
      <c r="E31" s="304">
        <f>'Edit Rank Year'!F7</f>
        <v>0</v>
      </c>
      <c r="F31" s="304">
        <f>'Edit Rank Year'!K7</f>
        <v>1</v>
      </c>
      <c r="G31" s="304">
        <f>'Edit Rank Year'!L7</f>
        <v>6</v>
      </c>
      <c r="H31" s="304">
        <f>'Edit Rank Year'!M7</f>
        <v>0</v>
      </c>
      <c r="I31" s="305">
        <f>'Edit Rank Year'!N7</f>
        <v>7</v>
      </c>
      <c r="J31" s="293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4.25" customHeight="1">
      <c r="A32" s="306"/>
      <c r="B32" s="307" t="s">
        <v>370</v>
      </c>
      <c r="C32" s="308">
        <f t="shared" ref="C32:I32" si="1">SUM(C10:C31)</f>
        <v>138</v>
      </c>
      <c r="D32" s="308">
        <f t="shared" si="1"/>
        <v>0</v>
      </c>
      <c r="E32" s="308">
        <f t="shared" si="1"/>
        <v>0</v>
      </c>
      <c r="F32" s="308">
        <f t="shared" si="1"/>
        <v>24</v>
      </c>
      <c r="G32" s="308">
        <f t="shared" si="1"/>
        <v>114</v>
      </c>
      <c r="H32" s="308">
        <f t="shared" si="1"/>
        <v>0</v>
      </c>
      <c r="I32" s="308">
        <f t="shared" si="1"/>
        <v>138</v>
      </c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309"/>
      <c r="B33" s="103"/>
      <c r="C33" s="310"/>
      <c r="D33" s="311"/>
      <c r="E33" s="311"/>
      <c r="F33" s="311"/>
      <c r="G33" s="311"/>
      <c r="H33" s="311"/>
      <c r="I33" s="31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312"/>
      <c r="B34" s="21"/>
      <c r="C34" s="313"/>
      <c r="D34" s="314"/>
      <c r="E34" s="314"/>
      <c r="F34" s="314"/>
      <c r="G34" s="314"/>
      <c r="H34" s="314"/>
      <c r="I34" s="314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315" t="s">
        <v>371</v>
      </c>
      <c r="C35" s="21"/>
      <c r="D35" s="316">
        <f>(C32+D32)*100/(I32)</f>
        <v>100</v>
      </c>
      <c r="E35" s="21" t="s">
        <v>372</v>
      </c>
      <c r="F35" s="21"/>
      <c r="G35" s="21"/>
      <c r="H35" s="21"/>
      <c r="I35" s="317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315" t="s">
        <v>373</v>
      </c>
      <c r="C36" s="21"/>
      <c r="D36" s="316">
        <f>C32*100/(I32)</f>
        <v>100</v>
      </c>
      <c r="E36" s="21" t="s">
        <v>372</v>
      </c>
      <c r="F36" s="21"/>
      <c r="G36" s="21"/>
      <c r="H36" s="21"/>
      <c r="I36" s="317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315" t="s">
        <v>374</v>
      </c>
      <c r="C37" s="21"/>
      <c r="D37" s="316">
        <f>F32*100/I32</f>
        <v>17.39130435</v>
      </c>
      <c r="E37" s="21" t="s">
        <v>372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315" t="s">
        <v>375</v>
      </c>
      <c r="C38" s="21"/>
      <c r="D38" s="316">
        <f>G32*100/I32</f>
        <v>82.60869565</v>
      </c>
      <c r="E38" s="21" t="s">
        <v>372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315" t="s">
        <v>376</v>
      </c>
      <c r="C39" s="21"/>
      <c r="D39" s="316">
        <f>H32*100/I32</f>
        <v>0</v>
      </c>
      <c r="E39" s="21" t="s">
        <v>372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1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 ht="12.75" customHeight="1">
      <c r="A1011" s="21"/>
      <c r="B1011" s="21"/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  <row r="1012" ht="12.75" customHeight="1">
      <c r="A1012" s="21"/>
      <c r="B1012" s="21"/>
      <c r="C1012" s="21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</row>
    <row r="1013" ht="12.75" customHeight="1">
      <c r="A1013" s="21"/>
      <c r="B1013" s="21"/>
      <c r="C1013" s="21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</row>
    <row r="1014" ht="12.75" customHeight="1">
      <c r="A1014" s="21"/>
      <c r="B1014" s="21"/>
      <c r="C1014" s="21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</row>
    <row r="1015" ht="12.75" customHeight="1">
      <c r="A1015" s="21"/>
      <c r="B1015" s="21"/>
      <c r="C1015" s="21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</row>
    <row r="1016" ht="12.75" customHeight="1">
      <c r="A1016" s="21"/>
      <c r="B1016" s="21"/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</row>
  </sheetData>
  <mergeCells count="11">
    <mergeCell ref="B6:C6"/>
    <mergeCell ref="D6:E6"/>
    <mergeCell ref="F6:I6"/>
    <mergeCell ref="B7:I7"/>
    <mergeCell ref="A2:I2"/>
    <mergeCell ref="B4:C4"/>
    <mergeCell ref="D4:E4"/>
    <mergeCell ref="F4:I4"/>
    <mergeCell ref="B5:C5"/>
    <mergeCell ref="D5:E5"/>
    <mergeCell ref="F5:I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