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Module1" sheetId="3" r:id="rId6"/>
    <sheet state="visible" name="Module2" sheetId="4" r:id="rId7"/>
    <sheet state="visible" name="Module3" sheetId="5" r:id="rId8"/>
    <sheet state="visible" name="Module4" sheetId="6" r:id="rId9"/>
    <sheet state="visible" name="Module5" sheetId="7" r:id="rId10"/>
    <sheet state="visible" name="Module6" sheetId="8" r:id="rId11"/>
    <sheet state="visible" name="Module7" sheetId="9" r:id="rId12"/>
    <sheet state="visible" name="Module8" sheetId="10" r:id="rId13"/>
    <sheet state="visible" name="Module9" sheetId="11" r:id="rId14"/>
    <sheet state="visible" name="Module10" sheetId="12" r:id="rId15"/>
    <sheet state="visible" name="Module11" sheetId="13" r:id="rId16"/>
    <sheet state="visible" name="Test Report" sheetId="14" r:id="rId17"/>
  </sheets>
  <definedNames>
    <definedName name="ACTION">#REF!</definedName>
    <definedName hidden="1" localSheetId="2" name="_xlnm._FilterDatabase">Module1!$A$8:$I$24</definedName>
    <definedName hidden="1" localSheetId="3" name="_xlnm._FilterDatabase">Module2!$A$8:$I$37</definedName>
    <definedName hidden="1" localSheetId="9" name="_xlnm._FilterDatabase">Module8!$A$8:$I$32</definedName>
    <definedName hidden="1" localSheetId="10" name="_xlnm._FilterDatabase">Module9!$A$8:$I$27</definedName>
    <definedName hidden="1" localSheetId="11" name="_xlnm._FilterDatabase">Module10!$A$8:$I$78</definedName>
    <definedName hidden="1" localSheetId="12" name="_xlnm._FilterDatabase">Module11!$A$8:$I$27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*A: Add
  M: Modify
  D: Delete
</t>
      </text>
    </comment>
  </commentList>
</comments>
</file>

<file path=xl/comments2.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3.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4.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5.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6.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7.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8.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9.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10.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comments11.xml><?xml version="1.0" encoding="utf-8"?>
<comments xmlns:r="http://schemas.openxmlformats.org/officeDocument/2006/relationships" xmlns="http://schemas.openxmlformats.org/spreadsheetml/2006/main">
  <authors>
    <author/>
  </authors>
  <commentList>
    <comment authorId="0" ref="G8">
      <text>
        <t xml:space="preserve">Pass
Fail
Untested
N/A
</t>
      </text>
    </comment>
  </commentList>
</comments>
</file>

<file path=xl/sharedStrings.xml><?xml version="1.0" encoding="utf-8"?>
<sst xmlns="http://schemas.openxmlformats.org/spreadsheetml/2006/main" count="3327" uniqueCount="1591">
  <si>
    <t>TEST CASE</t>
  </si>
  <si>
    <t>Project Name</t>
  </si>
  <si>
    <t>HVT Digital Transformation</t>
  </si>
  <si>
    <t>Creator</t>
  </si>
  <si>
    <t>Nguyễn Tùng Lâm</t>
  </si>
  <si>
    <t>Project Code</t>
  </si>
  <si>
    <t>Reviewer/Approver</t>
  </si>
  <si>
    <t>Phạm Trọng Kim</t>
  </si>
  <si>
    <t>Document Code</t>
  </si>
  <si>
    <t>Issue Date</t>
  </si>
  <si>
    <t>Version</t>
  </si>
  <si>
    <t>Record of change</t>
  </si>
  <si>
    <t>Effective Date</t>
  </si>
  <si>
    <t>Change Item</t>
  </si>
  <si>
    <t>*A,D,M</t>
  </si>
  <si>
    <t>Change description</t>
  </si>
  <si>
    <t>Reference</t>
  </si>
  <si>
    <t>1.0</t>
  </si>
  <si>
    <t>A</t>
  </si>
  <si>
    <t>Create new for module 1 - 4</t>
  </si>
  <si>
    <t>1.1</t>
  </si>
  <si>
    <t>Module 1</t>
  </si>
  <si>
    <t>D</t>
  </si>
  <si>
    <t>Add test case check format change password in module 1</t>
  </si>
  <si>
    <t>2</t>
  </si>
  <si>
    <t>Create new for module 5 - 10</t>
  </si>
  <si>
    <t>2.1</t>
  </si>
  <si>
    <t>Module 5</t>
  </si>
  <si>
    <t>- Edit add violation type, add violation, fix message delete violation in module 5. 
- Fix test case proceduce of view violation entering time in module 5.</t>
  </si>
  <si>
    <t>2.2</t>
  </si>
  <si>
    <t>Module 8</t>
  </si>
  <si>
    <t>Fix test case procedire of view assign, fix Inter-test case Dependence of view change request, search change request in module 8.</t>
  </si>
  <si>
    <t>3</t>
  </si>
  <si>
    <t>Create new for module 11</t>
  </si>
  <si>
    <t>3.1</t>
  </si>
  <si>
    <t>Module 11</t>
  </si>
  <si>
    <t>Fix expected out put of view home page, add test case view homepage successfully in module 11.</t>
  </si>
  <si>
    <t>TEST CASE LIST</t>
  </si>
  <si>
    <t>Test Environment Setup Description</t>
  </si>
  <si>
    <t xml:space="preserve">
1. Server
2. Database: Sql Server
3. Web Browser: Chrome</t>
  </si>
  <si>
    <t>No</t>
  </si>
  <si>
    <t>Function Name</t>
  </si>
  <si>
    <t>Sheet Name</t>
  </si>
  <si>
    <t>Description</t>
  </si>
  <si>
    <t>Pre-Condition</t>
  </si>
  <si>
    <t>Login</t>
  </si>
  <si>
    <t>Module1</t>
  </si>
  <si>
    <t>Logout</t>
  </si>
  <si>
    <t>View the personal information</t>
  </si>
  <si>
    <t>Edit the personal information</t>
  </si>
  <si>
    <t>Change password</t>
  </si>
  <si>
    <t>Reset multiple account password</t>
  </si>
  <si>
    <t>View account list</t>
  </si>
  <si>
    <t>Search account</t>
  </si>
  <si>
    <t>Add account</t>
  </si>
  <si>
    <t>Delete account</t>
  </si>
  <si>
    <t>View teacher list</t>
  </si>
  <si>
    <t>Module2</t>
  </si>
  <si>
    <t>Search teacher</t>
  </si>
  <si>
    <t>Add teacher</t>
  </si>
  <si>
    <t>Edit teacher</t>
  </si>
  <si>
    <t>Delete teacher</t>
  </si>
  <si>
    <t>View class list</t>
  </si>
  <si>
    <t>Module3</t>
  </si>
  <si>
    <t>Search class</t>
  </si>
  <si>
    <t>Edit information of the class</t>
  </si>
  <si>
    <t>Change status of class</t>
  </si>
  <si>
    <t>Add new gifted class</t>
  </si>
  <si>
    <t>Delete gifted class</t>
  </si>
  <si>
    <t>Add new class</t>
  </si>
  <si>
    <t>View the timetable of a class</t>
  </si>
  <si>
    <t>Module4</t>
  </si>
  <si>
    <t>Search class timetable</t>
  </si>
  <si>
    <t>View the timetable of teacher</t>
  </si>
  <si>
    <t>Search teacher timetable</t>
  </si>
  <si>
    <t>Update new timetable</t>
  </si>
  <si>
    <t>View violation type list</t>
  </si>
  <si>
    <t>Module5</t>
  </si>
  <si>
    <t>View violation list</t>
  </si>
  <si>
    <t>Edit violation type list</t>
  </si>
  <si>
    <t>Add violation type</t>
  </si>
  <si>
    <t>Delete violation type</t>
  </si>
  <si>
    <t xml:space="preserve">Edit violation </t>
  </si>
  <si>
    <t>Add violation</t>
  </si>
  <si>
    <t xml:space="preserve">Delete violation </t>
  </si>
  <si>
    <t>View school year list</t>
  </si>
  <si>
    <t>Module6</t>
  </si>
  <si>
    <t>Edit information of school year</t>
  </si>
  <si>
    <t>Delete school year</t>
  </si>
  <si>
    <t>Add new school year</t>
  </si>
  <si>
    <t>View violation entering time</t>
  </si>
  <si>
    <t>Module7</t>
  </si>
  <si>
    <t>Delete violation entering time</t>
  </si>
  <si>
    <t>Add violation entering time</t>
  </si>
  <si>
    <t>View assign redstar</t>
  </si>
  <si>
    <t>Module8</t>
  </si>
  <si>
    <t>Search assign redstar</t>
  </si>
  <si>
    <t>Create assign redstar</t>
  </si>
  <si>
    <t>Delete assign redstar</t>
  </si>
  <si>
    <t>Download assign redstar</t>
  </si>
  <si>
    <t>View violation of a class</t>
  </si>
  <si>
    <t>Module9</t>
  </si>
  <si>
    <t>Search violation of a class</t>
  </si>
  <si>
    <t>Edit violation of a class</t>
  </si>
  <si>
    <t>Add violation of a class</t>
  </si>
  <si>
    <t>Cancel edit request</t>
  </si>
  <si>
    <t>View change request</t>
  </si>
  <si>
    <t>Search change request</t>
  </si>
  <si>
    <t>Accept change request</t>
  </si>
  <si>
    <t>Reject change request</t>
  </si>
  <si>
    <t>View violation history</t>
  </si>
  <si>
    <t>Search violation history</t>
  </si>
  <si>
    <t>Create rank week</t>
  </si>
  <si>
    <t>Module10</t>
  </si>
  <si>
    <t>Edit rank week</t>
  </si>
  <si>
    <t>View school rank week history</t>
  </si>
  <si>
    <t>Create rank month</t>
  </si>
  <si>
    <t>Edit rank month</t>
  </si>
  <si>
    <t>View school rank month history</t>
  </si>
  <si>
    <t>Create rank semester</t>
  </si>
  <si>
    <t>Edit rank semester</t>
  </si>
  <si>
    <t>View school rank semester history</t>
  </si>
  <si>
    <t>Create rank year</t>
  </si>
  <si>
    <t>Edit rank year</t>
  </si>
  <si>
    <t>View school rank year history</t>
  </si>
  <si>
    <t>View week rank</t>
  </si>
  <si>
    <t>Search week rank</t>
  </si>
  <si>
    <t>Download week rank</t>
  </si>
  <si>
    <t>Update week rank</t>
  </si>
  <si>
    <t>View month rank</t>
  </si>
  <si>
    <t>Search month rank</t>
  </si>
  <si>
    <t>Download month rank</t>
  </si>
  <si>
    <t>View semester rank</t>
  </si>
  <si>
    <t>Search semester rank</t>
  </si>
  <si>
    <t>Download semester rank</t>
  </si>
  <si>
    <t>View year rank</t>
  </si>
  <si>
    <t>Search year rank</t>
  </si>
  <si>
    <t>Download year rank</t>
  </si>
  <si>
    <t>View home page</t>
  </si>
  <si>
    <t>Module11</t>
  </si>
  <si>
    <t>Search newsletter</t>
  </si>
  <si>
    <t>View detail newsletter</t>
  </si>
  <si>
    <t>Add a newsletter</t>
  </si>
  <si>
    <t>Edit newsletter</t>
  </si>
  <si>
    <t>View newsletter request</t>
  </si>
  <si>
    <t>Search newsletter request</t>
  </si>
  <si>
    <t>Change status of request newsletter</t>
  </si>
  <si>
    <t>Module Code</t>
  </si>
  <si>
    <t>M1</t>
  </si>
  <si>
    <t>Pass</t>
  </si>
  <si>
    <t>Test requirement</t>
  </si>
  <si>
    <t>Test  module manage account in system</t>
  </si>
  <si>
    <t>Fail</t>
  </si>
  <si>
    <t>Tester</t>
  </si>
  <si>
    <t>Pham Trong Kim + Nguyen Tung Lam</t>
  </si>
  <si>
    <t>Untested</t>
  </si>
  <si>
    <t>N/A</t>
  </si>
  <si>
    <t>Number of Test cases</t>
  </si>
  <si>
    <t>Untesed</t>
  </si>
  <si>
    <t>ID</t>
  </si>
  <si>
    <t>Test Case Description</t>
  </si>
  <si>
    <t>Test Case Procedure</t>
  </si>
  <si>
    <t>Expected Output</t>
  </si>
  <si>
    <t>Inter-test case Dependence</t>
  </si>
  <si>
    <t>TestData</t>
  </si>
  <si>
    <t>Result</t>
  </si>
  <si>
    <t>Test date</t>
  </si>
  <si>
    <t>Note</t>
  </si>
  <si>
    <t>UC-1.0:Login</t>
  </si>
  <si>
    <t>Check UI of login page</t>
  </si>
  <si>
    <t>1. Go to site login page
2. Observe on the screen</t>
  </si>
  <si>
    <t>1. System display: 
- "Tên đăng nhập" textfield.
- "Mật khẩu" textfield.
- "Quên mật khẩu?" message.
- "Đăng nhập" button.</t>
  </si>
  <si>
    <t>N/a</t>
  </si>
  <si>
    <t xml:space="preserve">N/a
</t>
  </si>
  <si>
    <t>Test login with admin account.</t>
  </si>
  <si>
    <t>1. Go to site login page
2. Enter username and password of admin into login form.
3. Click "Đăng nhập" button
4. Obsever on menu bar</t>
  </si>
  <si>
    <t>1. System display items that are "Thời khóa biểu lớp","Chấm điểm thi đua","Xem nội quy trường học","Xếp hạng theo tuần", "Quản lý tài khoản", "Thông tin tài khoản", "Thời khóa biểu giáo viên", "Xem danh vi phạm theo ngày", "Xem phân công trực tuần", "Xếp hạng theo tháng", "Quản lý giáo viên", "Đổi mật khẩu", "Thay đổi thời khóa biểu", "Xem yêu cầu thay đổi vi phạm", "Xem thời gian thực thi chấm điểm", "Xếp hạng theo kỳ", "Quản lý lớp", "Đăng xuất", "Xem lịch sử vi phạm", "Xếp hạng theo năm", "Quản lý năm học", "Quản lý bài viết".</t>
  </si>
  <si>
    <t>Username = user1,
Password = 1234</t>
  </si>
  <si>
    <t>Test login with monitor account.</t>
  </si>
  <si>
    <t>1. Go to site login page
2. Enter username and password of monitor into login form.
3. Click "Đăng nhập" button
4. Obsever on menu bar</t>
  </si>
  <si>
    <t>1. System display items that are "Thời khóa biểu lớp", "Xem nội quy trường học","Xếp hạng theo tuần", "Thông tin tài khoản", "Thời khóa biểu giáo viên", "Xem danh vi phạm theo ngày", "Xem phân công trực tuần", "Xếp hạng theo tháng", "Đổi mật khẩu", "Xem yêu cầu thay đổi vi phạm", "Xem thời gian thực thi chấm điểm", "Xếp hạng theo kỳ", "Đăng xuất", "Xem lịch sử vi phạm", "Xếp hạng theo năm", "Tạo bài viết mới", "Xem lịch sử đăng bài".</t>
  </si>
  <si>
    <t>Username = user1,
Password = 1234</t>
  </si>
  <si>
    <t>Test login with redstar account.</t>
  </si>
  <si>
    <t>1. Go to site login page
2. Enter username and password of redstar into login form.
3. Click "Đăng nhập" button
4. Obsever on menu bar</t>
  </si>
  <si>
    <t>1. System display items that are "Thời khóa biểu lớp","Chấm điểm thi đua","Xem nội quy trường học","Xếp hạng theo tuần", "Thông tin tài khoản", "Thời khóa biểu giáo viên", "Xem danh vi phạm theo ngày", "Xem phân công trực tuần", "Xếp hạng theo tháng", "Đổi mật khẩu", "Xem thời gian thực thi chấm điểm", "Xếp hạng theo kỳ", "Đăng xuất", "Xem lịch sử vi phạm", "Xếp hạng theo năm".</t>
  </si>
  <si>
    <t>Test login with sumerizing group account.</t>
  </si>
  <si>
    <t>1. Go to site login page
2. Enter username and password of sumerizing group into login form.
3. Click "Đăng nhập" button
4. Obsever on menu bar</t>
  </si>
  <si>
    <t>Test login with timetable manager account.</t>
  </si>
  <si>
    <t>1. Go to site login page
2. Enter username and password of  timetable manager into login form.
3. Click "Đăng nhập" button
4. Obsever on menu bar</t>
  </si>
  <si>
    <t>1. System display items that are "Thời khóa biểu lớp", "Xem nội quy trường học","Xếp hạng theo tuần", "Thông tin tài khoản", "Thời khóa biểu giáo viên", "Xem danh vi phạm theo ngày", "Xem phân công trực tuần", "Xếp hạng theo tháng", "Đổi mật khẩu", "Xem thời gian thực thi chấm điểm", "Xếp hạng theo kỳ", "Đăng xuất", "Xem lịch sử vi phạm", "Xếp hạng theo năm", "Thay đổi thời khóa biểu".</t>
  </si>
  <si>
    <t>Test login with club leader account.</t>
  </si>
  <si>
    <t>1. Go to site login page
2. Enter username and password of club leader into login form.
3. Click "Đăng nhập" button
4. Obsever on menu bar</t>
  </si>
  <si>
    <t>1. System display items that are "Thời khóa biểu lớp", "Xem nội quy trường học","Xếp hạng theo tuần", "Thông tin tài khoản", "Thời khóa biểu giáo viên", "Xem danh vi phạm theo ngày", "Xem phân công trực tuần", "Xếp hạng theo tháng", "Đổi mật khẩu", "Xem thời gian thực thi chấm điểm", "Xếp hạng theo kỳ", "Đăng xuất", "Xem lịch sử vi phạm", "Xếp hạng theo năm", "Tạo bài viết mới", "Xem lịch sử đăng bài".</t>
  </si>
  <si>
    <t>Test invalid username in the login form.</t>
  </si>
  <si>
    <t>1. Go to site login page
2. Enter invalid username and password into login form.
3. Click "Đăng nhập" button
4. Obsever on menu bar</t>
  </si>
  <si>
    <t>System inform the message that is "Tên đăng nhập không tồn tại."</t>
  </si>
  <si>
    <t>Username = aaaa,
Password = 1234</t>
  </si>
  <si>
    <t>Test invalid password in the login form.</t>
  </si>
  <si>
    <t>1. Go to site login page
2. Enter username and invalid password into login form.
3. Click "Đăng nhập" button
4. Obsever on menu bar</t>
  </si>
  <si>
    <t>System inform the message that is "Mật khẩu không đúng."</t>
  </si>
  <si>
    <t>Username = user1,
Password = 12344212</t>
  </si>
  <si>
    <t>Test blank username in the login form.</t>
  </si>
  <si>
    <t>1. Go to site login page
2. Leave the "Tên đăng nhập" textfield is blank
2. Enter password into login form.
3. Click "Đăng nhập" button
4. Obsever on menu bar</t>
  </si>
  <si>
    <t>System inform the message that is "Hãy nhập tên đăng nhập"</t>
  </si>
  <si>
    <t>Username = blank,
Password = 1234421</t>
  </si>
  <si>
    <t>Test blank password in the login form.</t>
  </si>
  <si>
    <t>System inform the message that is "Hãy nhập mật khẩu"</t>
  </si>
  <si>
    <t>Username = user1,
Password = blank</t>
  </si>
  <si>
    <t>UC-2.0:Logout</t>
  </si>
  <si>
    <t>Test viewing Logout button.</t>
  </si>
  <si>
    <t>1. Click on the account ava icon.
2. Display logout button.</t>
  </si>
  <si>
    <t>System show logout button.</t>
  </si>
  <si>
    <t>Login successfully</t>
  </si>
  <si>
    <t>Test UI logout successfully</t>
  </si>
  <si>
    <t>1. Click on the account ava icon.
2. Click logout button.</t>
  </si>
  <si>
    <t>1. System redirect to Homepage
2. The item in menu bar back to default page.</t>
  </si>
  <si>
    <t>UC-3.0:View the personal information</t>
  </si>
  <si>
    <t>Test viewing "View Personal Information" form with monitor role</t>
  </si>
  <si>
    <t>1. Click "THÔNG TIN TÀI KHOẢN" in menu icon avatar</t>
  </si>
  <si>
    <t>1. System display:
- "Tên đăng nhập" texfield.
- "Lớp" texfield.
- "Chức vụ" textfield.
- "CHỈNH SỬA" button.</t>
  </si>
  <si>
    <t>Test viewing "View Personal Information" form with redstar role</t>
  </si>
  <si>
    <t>Test viewing "View Personal Information" form with CLB Leader role</t>
  </si>
  <si>
    <t>1. System display:
- "Tên đăng nhập" texfield.
- "CLB" texfield.
- "Chức vụ" textfield.
- "CHỈNH SỬA" button.</t>
  </si>
  <si>
    <t>Test viewing "View Personal Information" form with timetable manager role</t>
  </si>
  <si>
    <t>1. System display:
- "Tên đăng nhập" texfield.
- "Họ và tên" texfield.
- "Số điện thoại" textfield.
- "Email" textfield.
- "Chức vụ" textfield
- "CHỈNH SỬA" button.</t>
  </si>
  <si>
    <t>Test viewing "View Personal Information" form with summarize group role</t>
  </si>
  <si>
    <t>Test viewing "View Personal Information" form with admin role</t>
  </si>
  <si>
    <t>UC-4.0:Edit the personal informtion</t>
  </si>
  <si>
    <t>Test viewing "Edit Personal Information" form with timetable manager role</t>
  </si>
  <si>
    <t xml:space="preserve">1. Click "CHỈNH SỬA" button </t>
  </si>
  <si>
    <t>1. System display:
- "Tên đăng nhập" texfield.
- "Họ và tên" texfield.
- "Số điện thoại" textfield.
- "Email" textfield.
- "Chức vụ" textfield
- "XONG" button.</t>
  </si>
  <si>
    <t>1. Login successfully
2. View information successfully</t>
  </si>
  <si>
    <t>Test viewing "Edit Personal Information" form with admin role</t>
  </si>
  <si>
    <t>1. Click "CHỈNH SỬA" button</t>
  </si>
  <si>
    <t>1. System display:
- "Tên đăng nhập" texfield.
- "Họ và tên" texfield.
- "Số điện thoại" textfield.
- "Email" textfield.
- "Chức vụ" textfield.
- "XONG" button.</t>
  </si>
  <si>
    <t>Test viewing "Edit Personal Information" form with summarize group role</t>
  </si>
  <si>
    <t>Test function edit personal information with timetable manager role and phone is invalid</t>
  </si>
  <si>
    <t>1. Click "CHỈNH SỬA" button
2. Enter full correct information with invalid phone
3. Click "XONG" button</t>
  </si>
  <si>
    <t>System inform error message "SĐT không đúng định dạng."</t>
  </si>
  <si>
    <t>FullName = Nguyễn Tùng Lâm
SĐT = aaaa
Email =  lamntse05790@fpt.edu.vn</t>
  </si>
  <si>
    <t>Test function edit personal information with timetable manager role and email is invalid</t>
  </si>
  <si>
    <t>System inform error message "Email không đúng định dạng."</t>
  </si>
  <si>
    <t>FullName = Nguyễn Tùng Lâm
SĐT = 0128562224"
Email = lamntse</t>
  </si>
  <si>
    <t>Test function edit personal information with admin role and phone is invalid</t>
  </si>
  <si>
    <t>Test function edit personal information with admin role and email is invalid</t>
  </si>
  <si>
    <t>1.Login successfully
2. View information successfully</t>
  </si>
  <si>
    <t>Test function edit personal information with summarize group role and phone is invalid</t>
  </si>
  <si>
    <t>FullName = Nguyễn Tùng Lâm
SĐT = aaaa
Email = lamntse05790@fpt.edu.vn</t>
  </si>
  <si>
    <t>Test function edit personal information with no information change</t>
  </si>
  <si>
    <t>1. Click "CHỈNH SỬA" button
2. Click "XONG" button</t>
  </si>
  <si>
    <t>System inform error message "Hãy thay đổi thông tin."</t>
  </si>
  <si>
    <t>FullName = Nguyễn Tùng Lâm
SĐT = 0125962228
Email = lamntse05790@fpt.edu.vn</t>
  </si>
  <si>
    <t>Test function edit personal information with summarize group role and email is invalid</t>
  </si>
  <si>
    <t>Test function edit personal information successfully with summarize group role</t>
  </si>
  <si>
    <t xml:space="preserve">1. Click "CHỈNH SỬA" button
2. Enter full correct information
3. Click "XONG" button </t>
  </si>
  <si>
    <t>System inform success dialog "Thông tin sửa thành công!"</t>
  </si>
  <si>
    <t>FullName = Nguyễn Tùng Lâm
SĐT = 0128562224
Email = lamntse05790@fpt.edu.vn</t>
  </si>
  <si>
    <t>Test function edit personal information successfully with admin role</t>
  </si>
  <si>
    <t>Test function edit personal information successfully with timetable manager role</t>
  </si>
  <si>
    <t>UC-5.0:Change password</t>
  </si>
  <si>
    <t xml:space="preserve">Test viewing "Change password" form </t>
  </si>
  <si>
    <t xml:space="preserve">1. Click "ĐỔI MẬT KHẨU" in menu incon avatar
 </t>
  </si>
  <si>
    <t>System display: 
- "Mật khẩu cũ" texfield
- "Mật khẩu mới" texfield
- "Xác nhận mật khẩu mới" textfield</t>
  </si>
  <si>
    <t xml:space="preserve">Login successfully
</t>
  </si>
  <si>
    <t>Test function change password with required information empty</t>
  </si>
  <si>
    <t>1. Click "ĐỔI MẬT KHẨU" in menu incon avatar
2. Click "XÁC NHẬN" button</t>
  </si>
  <si>
    <t>System send error message "Hãy điền đầy đủ tất cả các trường."</t>
  </si>
  <si>
    <t>OldPassword = blank
NewPassword = blank
ConfirmPassword = blank</t>
  </si>
  <si>
    <t>Test function change password with old password is incorrect</t>
  </si>
  <si>
    <t>1. Click "ĐỔI MẬT KHẨU" in menu incon avatar
2. Enter full correct information with old password is invalid
2. Click "XÁC NHẬN" button</t>
  </si>
  <si>
    <t>System send error message "Mật khẩu không đúng."</t>
  </si>
  <si>
    <t>OldPassword = 123
NewPassword = 1234456
ConfirmPassword = 1234456</t>
  </si>
  <si>
    <t>Test function change password with password length is smaller than 7 character</t>
  </si>
  <si>
    <t>1. Click "ĐỔI MẬT KHẨU" in menu incon avatar
2. Enter full correct information with password is invalid
2. Click "XÁC NHẬN" button</t>
  </si>
  <si>
    <t>System send error message "Mật khẩu phải chứa nhiều hơn 6 ký tự."</t>
  </si>
  <si>
    <t>OldPassword = 1234
NewPassword = 123445
ConfirmPassword = 123445</t>
  </si>
  <si>
    <t>Test function change password with password include space</t>
  </si>
  <si>
    <t>System send error message "Mật khẩu không được chứa khoảng trắng."</t>
  </si>
  <si>
    <t>OldPassword = 1234
NewPassword = 123 4567
ConfirmPassword = 123 4567</t>
  </si>
  <si>
    <t>Test function change password with new password is the same as the old password</t>
  </si>
  <si>
    <t>1. Click "ĐỔI MẬT KHẨU" in menu incon avatar
2. Enter full correct information with new password is the same as the old password
2. Click "XÁC NHẬN" button</t>
  </si>
  <si>
    <t>System send error message "Mật khẩu chưa thay đổi"</t>
  </si>
  <si>
    <t>OldPassword = 1234567
NewPassword = 1234567
ConfirmPassword = 1234567</t>
  </si>
  <si>
    <t>Test function change password with password confirm wrong</t>
  </si>
  <si>
    <t>1. Click "ĐỔI MẬT KHẨU" in menu incon avatar
2. Enter full correct information with password confirm wrong
2. Click "XÁC NHẬN" button</t>
  </si>
  <si>
    <t>System send error message "Mật khẩu xác nhận không đúng."</t>
  </si>
  <si>
    <t>OldPassword = 1234567
NewPassword = 1234567
ConfirmPassword = 12345678</t>
  </si>
  <si>
    <t>Test function change password with password confirm is empty</t>
  </si>
  <si>
    <t>System send error message "Hãy xác nhận lại mật khẩu."</t>
  </si>
  <si>
    <t>OldPassword = 1234
NewPassword = 1234
ConfirmPassword = blank</t>
  </si>
  <si>
    <t>Test function change password successfully</t>
  </si>
  <si>
    <t>1. Click "ĐỔI MẬT KHẨU" in menu incon avatar
2. Enter full correct information
2. Click "XÁC NHẬN" button</t>
  </si>
  <si>
    <t>System send success dialog "Mật khẩu đã được đặt lại!"</t>
  </si>
  <si>
    <t>UC-6.0:Reset multiple account password</t>
  </si>
  <si>
    <t>Test UI of reset password dialog.</t>
  </si>
  <si>
    <t>1. Go to the manage account page
2. Select user and Click "Đặt lại MK" button.
3. Observe the dialog is showed by system.</t>
  </si>
  <si>
    <t>The dialog include "Mật khẩu mới" textfield, "Xác nhận mật khẩu mới" textfield and 2 buttons are "XÁC NHẬN" and "ĐÓNG".</t>
  </si>
  <si>
    <t xml:space="preserve">Login successfully with admin account.
</t>
  </si>
  <si>
    <t>Test non-select account to reset.</t>
  </si>
  <si>
    <t>1. Go to the manage account page
2. Click "Đặt lại MK" button.
3. Observe the dialog is showed by system.</t>
  </si>
  <si>
    <t>The system will show the message of fail dialog is "Hãy chọn tài khoản mà bạn muốn đặt lại mật khẩu."</t>
  </si>
  <si>
    <t>Test blank new password.</t>
  </si>
  <si>
    <t>1. Go to the manage account page
2. Select user and Click "Đặt lại MK" button.
3. Click to "Xác nhận" button in dialog</t>
  </si>
  <si>
    <t>The system will show the fail message that is "Hãy điền đầy đủ tất cả các trường."</t>
  </si>
  <si>
    <t>1. Go to the manage account page
2. Select user and Click "Đặt lại MK" button.
3. Input "Mật khẩu mới" field and leave the "Xác nhận mật khẩu mới" is blank
3. Click to "Xác nhận" button in dialog</t>
  </si>
  <si>
    <t>The system will show the fail message that is "Hãy xác nhận lại mật khẩu."</t>
  </si>
  <si>
    <t>new password = 123123</t>
  </si>
  <si>
    <t>Test new password and confirm of new password is not same</t>
  </si>
  <si>
    <t>1. Go to the manage account page
2. Select user and Click "Đặt lại MK" button.
3. Input "Mật khẩu mới" field and "Xác nhận mật khẩu mới"
3. Click to "Xác nhận" button in dialog</t>
  </si>
  <si>
    <t>The system will show the fail message that is "Mật khẩu xác nhận không đúng."</t>
  </si>
  <si>
    <t>new password = 123124
confirm of new password = 123124</t>
  </si>
  <si>
    <t>Test reset password successfully</t>
  </si>
  <si>
    <t>The system will show the success message that is "Mật khẩu đã được đặt lại."</t>
  </si>
  <si>
    <t>UC-7.0:View account list</t>
  </si>
  <si>
    <t>Test UI of manage account page</t>
  </si>
  <si>
    <t>1. Go to the manage account page
2. Observe the page</t>
  </si>
  <si>
    <t xml:space="preserve">System display:
- "Đặt lại MK" button.
- "Xóa" button.
- "Tạo tài khoản" button.
- Account table include: STT, "Tên đăng nhập", "Họ và tên", "Chức vụ", "Lớp", "SĐT", "Email".
- Paging for the account list.
</t>
  </si>
  <si>
    <t>Test view account list successfully</t>
  </si>
  <si>
    <t>System displays the account list in data table.</t>
  </si>
  <si>
    <t>1. Login successfully with admin account.
2. The USERS table existed data.</t>
  </si>
  <si>
    <t>Test empty account list</t>
  </si>
  <si>
    <t>System displays the message that is "Danh sách tài khoản trống".</t>
  </si>
  <si>
    <t>1. Login successfully with admin account.
2. The USERS table record is empty.</t>
  </si>
  <si>
    <t>UC-8.0:Search account</t>
  </si>
  <si>
    <t>Test UI of search account</t>
  </si>
  <si>
    <t>System display:
- "Tên đăng nhập" textfield.
- "Chức vụ" combo box include all role of user.
- "Sắp xếp theo" combo box include "Tên đăng nhập" item and "Họ và tên" item.
- "Thứ tự" combo box include "Tăng dần" item and "Giảm dần" item.
- "Tìm kiếm" button.</t>
  </si>
  <si>
    <t>Test search with no condition</t>
  </si>
  <si>
    <t>1. Go to the manage account page
2. Leave all item in search UI is blank</t>
  </si>
  <si>
    <t>System displays all account list in a data table with default sort by username and increasing.</t>
  </si>
  <si>
    <t>1. Login successfully with admin account.
2. The USERS table existed data.</t>
  </si>
  <si>
    <t>Test search with username condition</t>
  </si>
  <si>
    <t>1. Go to the manage account page
2. Input into "Tên đăng nhập" text field.
3. Leave all item in search UI is blank
4. Click "Tìm kiếm" button.</t>
  </si>
  <si>
    <t>The system displays the account list that the username contains the input.</t>
  </si>
  <si>
    <t>"Tên đăng nhập" textfield is user</t>
  </si>
  <si>
    <t>Test search with role condition</t>
  </si>
  <si>
    <t>1. Go to the manage account page
2. Select role in "Chức vụ" combo box.
3. Leave all item in search UI is blank
4. Click "Tìm kiếm" button.</t>
  </si>
  <si>
    <t>The system displays the account list that the role must be the input.</t>
  </si>
  <si>
    <t xml:space="preserve">Item in "Chức vụ" combo box is Admin
</t>
  </si>
  <si>
    <t>Test search with order condition</t>
  </si>
  <si>
    <t>1. Go to the manage account page
2. Select order in "Sắp xếp theo" combo box.
3. Click "Tìm kiếm" button.</t>
  </si>
  <si>
    <t>The system displays the account list with order by item in combo box</t>
  </si>
  <si>
    <t xml:space="preserve">Item in "Sắp xếp theo" combo box is Tên đăng nhập
</t>
  </si>
  <si>
    <t>Test search with sort condition</t>
  </si>
  <si>
    <t>1. Go to the manage account page
2. Select sort in "Thứ tự" combo box.
3. Click "Tìm kiếm" button.</t>
  </si>
  <si>
    <t>The system displays the account list with sort by item in combo box</t>
  </si>
  <si>
    <t xml:space="preserve">Item in "Thứ tự" combo box is Tăng dần
</t>
  </si>
  <si>
    <t>Test no result when search</t>
  </si>
  <si>
    <t>1. Go to the manage account page
2. Input and select item.
3. Click "Tìm kiếm" button.</t>
  </si>
  <si>
    <t>1. "Tên đăng nhập" textfield is aaaa.
2. "Tên đăng nhập" textfield is ab and select "Admin" in "Chức vụ" combo box.</t>
  </si>
  <si>
    <t>UC-9.0:Add Account</t>
  </si>
  <si>
    <t>Test viewing "Select role in add account function" successfully</t>
  </si>
  <si>
    <t xml:space="preserve">1. Click "Tạo tài khoản" button
</t>
  </si>
  <si>
    <t>System display :
- "Chức vụ" combobox</t>
  </si>
  <si>
    <t>1. Login successfully
2. View list account successfully</t>
  </si>
  <si>
    <t>Test function add account with role is empty</t>
  </si>
  <si>
    <t>1. Click "Tạo tài khoản" button
2. Click "TIẾP" button</t>
  </si>
  <si>
    <t>System send the error message “Hãy chọn chức vụ.”.</t>
  </si>
  <si>
    <t>Role =  blank</t>
  </si>
  <si>
    <t>Test viewing "Select role as redstar or monitor in add account function"</t>
  </si>
  <si>
    <t xml:space="preserve">1. Click "Tạo tài khoản" button
2. Select role as monitor or redstar
</t>
  </si>
  <si>
    <t>System display :
- "Chức vụ" combobox
- "Lớp" combobox</t>
  </si>
  <si>
    <t>Test function add account with role as monitor or redstar and class is empty</t>
  </si>
  <si>
    <t xml:space="preserve">1. Click "Tạo tài khoản" button
2. Select role as monitor or redstar
3. Click "TIẾP" button
</t>
  </si>
  <si>
    <t>System send the error message “Hãy chọn lớp.”.</t>
  </si>
  <si>
    <t>1. Role is monitor
 - Role =  monitor
 - Class = blank
2. Role is redstar
 - Role =  redstar
 - Class = blank</t>
  </si>
  <si>
    <t>Test viewing "Select role as monitor or redstar in add function" form successfully</t>
  </si>
  <si>
    <t>1. Click "Tạo tài khoản" button
2. Select role as redstar or monitor in combobox
3. Select class in combobox
3. Click "TIẾP" button</t>
  </si>
  <si>
    <t>System display :
- "Tên đăng nhập" texfield.
- "Mật khẩu" textfield
- "Xác nhận mật khẩu"</t>
  </si>
  <si>
    <t>1. Role is monitor
 - Role =  monitor
 - Class = 10A1
2. Role is redstar
 - Role =  redstar
 - Class = 10A1</t>
  </si>
  <si>
    <t>Test viewing "Select role as CLB leader in add function" form successfully</t>
  </si>
  <si>
    <t>1. Click "Tạo tài khoản" button
2. Select role as CLB leader in combobox
3. Click "TIẾP" button</t>
  </si>
  <si>
    <t>System display :
- "Tên đăng nhập" texfield.
- "Mật khẩu" textfield
- "Xác nhận mật khẩu"
- "CLB" textfield</t>
  </si>
  <si>
    <t>Role = CLB leader</t>
  </si>
  <si>
    <t>Test viewing "Select role as admin, timetable manager or summarize group in add function" form successfully</t>
  </si>
  <si>
    <t>1. Click "Tạo tài khoản" button
2. Select admin, timetable manager or summarize group in combobox
3. Click "TIẾP" button</t>
  </si>
  <si>
    <t>System display :
- "Tên đăng nhập" texfield.
- "Mật khẩu" textfield
- "Xác nhận mật khẩu"
- "Họ và tên" textfield
- "Số điện thoại" textfield
- "Email" "textfield"</t>
  </si>
  <si>
    <t xml:space="preserve">1. Role = Admin
2. Role = Timetable Manager
3. Role = Summarize group
</t>
  </si>
  <si>
    <t>Test function add account with confirm password is empty</t>
  </si>
  <si>
    <t>1. Click "Tạo tài khoản" button
2. Select role(Select class if role as monitor or redstar)
3. Click "TIẾP" button
4. Input full correct information with confirm password is empty
5. Click "TẠO" button</t>
  </si>
  <si>
    <t>System send the error message “Hãy xác nhận lại mật khẩu.”.</t>
  </si>
  <si>
    <t>1. Role as monitor
- Username = loptruong10demo1
- Password = 1234
- Confirm password = blank
2. Role as redstar
- Username = saodo10demo1
- Password = 1234
- Confirm password = blank
3. Role as admin
- Username = lamnt
- Password = 1234
- Confirm password = blank
- Fullname = blank
- SĐT = blank
- Email = blank
4. Role as summarize group
- Username = lamnt
- Password = 1234
- Confirm password = blank
- Fullname = blank
- SĐT = blank
- Email = blank
5. Role as timetable manager
- Username = lamnt
- Password = 1234
- Confirm password = blank
- Fullname = blank
- SĐT = blank
- Email = blank
6. Role as CLB leader
- Username = lamnt
- Password = 1234
- Confirm password = blank
- Fullname= blank</t>
  </si>
  <si>
    <t>Test function add account with password is empty</t>
  </si>
  <si>
    <t>1. Click "Tạo tài khoản" button
2. Select role(Select class if role as monitor or redstar)
3. Click "TIẾP" button
4. Input full correct information with password is empty
5. Click "TẠO" button</t>
  </si>
  <si>
    <t>System send the error message “Hãy điền mật khẩu.”.</t>
  </si>
  <si>
    <t>1. Role as monitor
- Username = loptruong10demo1
- Password = blank
- Confirm password = blank
2. Role as redstar
- Username = saodo10demo1
- Password = blank
- Confirm password = blank
3. Role as admin
- Username = lamnt
- Password = blank
- Confirm password = blank
- Fullname = blank
- SĐT = blank
- Email = blank
4. Role as summarize group
- Username = lamnt
- Password = blank
- Confirm password = blank
- Fullname = blank
- SĐT = blank
- Email = blank
5. Role as timetable manager
- Username = lamnt
- Password = blank
- Confirm password = blank
- Fullname = blank
- SĐT = blank
- Email = blank
6. Role as CLB leader
- Username = lamnt
- Password = blank
- Confirm password = blank
- Fullname= blank</t>
  </si>
  <si>
    <t>Test function add account with password confirm wrong</t>
  </si>
  <si>
    <t>1. Click "Tạo tài khoản" button
2. Select role(Select class if role as monitor or redstar)
3. Click "TIẾP" button
4. Input full correct information with password confirm wrong
5. Click "TẠO" button</t>
  </si>
  <si>
    <t>System send the error message “Mật khẩu xác nhận không đúng.”.</t>
  </si>
  <si>
    <t>1. Role as monitor
- Username = loptruong10demo1
- Password = 1234
- Confirm password = 123456
2. Role as redstar
- Username = saodo10demo1
- Password = 1234
- Confirm password = 123456
3. Role as admin
- Username = lamnt
- Password = 1234
- Confirm password = 123456
- Fullname = blank
- SĐT = blank
- Email = blank
4. Role as summarize group
- Username = lamnt
- Password = 1234
- Confirm password = 123456
- Fullname = blank
- SĐT = blank
- Email = blank
5. Role as timetable manager
- Username = lamnt
- Password = blank
- Confirm password = blank
- Fullname = blank
- SĐT = blank
- Email = blank
6. Role as CLB leader
- Username = lamnt
- Password = 1234
- Confirm password = 123456
- Fullname= blank</t>
  </si>
  <si>
    <t>Test function add account with username is empty with role as admin, timetable manager, summarize group, CLB leader</t>
  </si>
  <si>
    <t>1. Click "Tạo tài khoản" button
2. Select role(Select class if role as monitor or redstar)
3. Click "TIẾP" button
4. Input full correct information with  username is empty
5. Click "TẠO" button</t>
  </si>
  <si>
    <t>System send the error message “Hãy điền tên đăng nhập.”.</t>
  </si>
  <si>
    <t>1. Role as admin
- Username = lamnt
- Password = 1234456
- Confirm password = 123456
- Fullname = blank
- SĐT = blank
- Email = blank
2. Role as summarize group
- Username = lamnt
- Password = 1234456
- Confirm password = 123456
- Fullname = blank
- SĐT = blank
- Email = blank
3. Role as timetable manager
- Username = blank
- Password = 1234456
- Confirm password = 123456
- Fullname = blank
- SĐT = blank
- Email = blank
4. Role as CLB leader
- Username = blank
- Password = 1234456
- Confirm password = 123456
- Fullname= blank</t>
  </si>
  <si>
    <t>Test function add account with  role as admin, timetable, summarize group and phone is invalid</t>
  </si>
  <si>
    <t>System send the error message “SĐT không đúng định dạng.”.</t>
  </si>
  <si>
    <t xml:space="preserve">1. Role as admin
- Username = lamnt
- Password = 1234456
- Confirm password = 123456
- Fullname = blank
- SĐT = aaaa
- Email = blank
2. Role as summarize group
- Username = lamnt
- Password = 1234456
- Confirm password = 123456
- Fullname = blank
- SĐT = aaaaa
- Email = blank
3. Role as timetable manager
- Username = blank
- Password = 1234456
- Confirm password = 123456
- Fullname = blank
- SĐT = aaaaa
- Email = blank
</t>
  </si>
  <si>
    <t>Test function add account with role as admin, timetable, summarize group and  email is invalid</t>
  </si>
  <si>
    <t>1. Click "Tạo tài khoản" button
2. Select role(Select class if role as monitor or redstar)
3. Click "TIẾP" button
4. Input full correct information with email is invalid
5. Click "TẠO" button</t>
  </si>
  <si>
    <t>System send the error message “Email không đúng định dạng.”.</t>
  </si>
  <si>
    <t>1. Role as admin
- Username = lamnt
- Password = 1234456
- Confirm password = 123456
- Fullname = blank
- SĐT = 0347059998
- Email = lamnt
2. Role as summarize group
- Username = lamnt
- Password = 1234456
- Confirm password = 123456
- Fullname = blank
- SĐT = 0347059998
- Email = lamnt
3. Role as timetable manager
- Username = blank
- Password = 1234456
- Confirm password = 123456
- Fullname = blank
- SĐT = 0347059998
- Email = lamnt</t>
  </si>
  <si>
    <t>Test function add account with username exists with role as admin, timetable manager, CLB leader, summarize group</t>
  </si>
  <si>
    <t>1. Click "Tạo tài khoản" button
2. Select role(Select class if role as monitor or redstar)
3. Click "TIẾP" button
4. Input full correct information with username exists
5. Click "TẠO" button</t>
  </si>
  <si>
    <t>System send the error message “Tên tài khoản đã tồn tại.”.</t>
  </si>
  <si>
    <t>1. Role as admin
- Username = lamnt
- Password = 1234456
- Confirm password = 123456
- Fullname = blank
- SĐT = 0347059998
- Email = lamntse05790@fpt.edu.vn
2. Role as summarize group
- Username = lamnt
- Password = 1234456
- Confirm password = 123456
- Fullname = blank
- SĐT = 0347059998
- Email = lamntse05790@fpt.edu.vn
3. Role as timetable manager
- Username = blank
- Password = 1234456
- Confirm password = 123456
- Fullname = blank
- SĐT = 0347059998
- Email = lamntse05790@fpt.edu.vn</t>
  </si>
  <si>
    <t>Test function add account with role as monitor and redstar with fail in generating username</t>
  </si>
  <si>
    <t xml:space="preserve">1. Click "Tạo tài khoản" button
2. Select role(Select class if role as monitor or redstar)
3. Click "TIẾP" button
</t>
  </si>
  <si>
    <t>System send the error message.</t>
  </si>
  <si>
    <t>1. Role is monitor
 - Role =  monitor
 - Class = 10A1
2. Role is redstar
 - Role =  redstar
 - Class = 10A1</t>
  </si>
  <si>
    <t>Test function add account successfully</t>
  </si>
  <si>
    <t>1. Click "Tạo tài khoản" button
2. Select role(Select class if role as monitor or redstar)
3. Click "TIẾP" button
4. Input full correct information
5. Click "TẠO" button</t>
  </si>
  <si>
    <t>System send success dialog “Tạo tài khoản thành công”.</t>
  </si>
  <si>
    <t>1. Role as monitor
- Username = loptruong10demo1
- Password = 1234
- Confirm password = 123
2. Role as redstar
- Username = saodo10demo1
- Password = 1234
- Confirm password = 123
3. Role as admin
- Username = lamnt
- Password = 1234
- Confirm password = 123
- Fullname = blank
- SĐT = blank
- Email = blank
4. Role as summarize group
- Username = lamnt
- Password = 1234
- Confirm password = 123
- Fullname = blank
- SĐT = blank
- Email = blank
5. Role as timetable manager
- Username = lamnt
- Password = 1234
- Confirm password = 123
- Fullname = blank
- SĐT = blank
- Email = blank
6. Role as CLB leader
- Username = lamnt
- Password = 1234
- Confirm password = 123
- Fullname= blank</t>
  </si>
  <si>
    <t>UC-10.0:Delete account</t>
  </si>
  <si>
    <t>Test function delete account with no account to be selected</t>
  </si>
  <si>
    <t xml:space="preserve">1. Click "Xóa" button
</t>
  </si>
  <si>
    <t>System send the error dialog “Hãy chọn tài khoản mà bạn muốn xóa.”.</t>
  </si>
  <si>
    <t>Test function delete account with account isn't deleted</t>
  </si>
  <si>
    <t xml:space="preserve">1. Select one or multiple account to be deleted 
2. Click "Xóa" button
3. Click "CÓ" button in dialog
</t>
  </si>
  <si>
    <t>System send the error dialog “Tài khoản xóa không thành công!”.</t>
  </si>
  <si>
    <t>Test function delete account with select "KHÔNG" button in confirm dialog</t>
  </si>
  <si>
    <t xml:space="preserve">1. Select one or multiple account to be deleted 
2. Click "Xóa" button
3. Click "KHÔNG" button in dialog
</t>
  </si>
  <si>
    <t xml:space="preserve">System close confirm dialog. </t>
  </si>
  <si>
    <t>Test function delete account which is used</t>
  </si>
  <si>
    <t>System send the error dialog “Bạn không thể xóa tài khoản”.</t>
  </si>
  <si>
    <t>Test function delete account successfully</t>
  </si>
  <si>
    <t>System delete account,send success dialog “Tài khoản đã bị xóa!” and reload page</t>
  </si>
  <si>
    <t>M2</t>
  </si>
  <si>
    <t>Test function manage teacher in system</t>
  </si>
  <si>
    <t xml:space="preserve">Pham Trong Kim </t>
  </si>
  <si>
    <t>UC-1.0:View teacher list</t>
  </si>
  <si>
    <t xml:space="preserve">Test UI of view teacher list </t>
  </si>
  <si>
    <t xml:space="preserve">Click "Quản lý giáo viên " in "QUẢN LÝ"menu </t>
  </si>
  <si>
    <t>System display:
- "Tìm kiếm" button.
- "Xóa" button.
- "Thêm giáo viên" button.
- Teacher table include: "Giáo viên", "Tên định danh", "SĐT", "Email".
- Paging for the account list.</t>
  </si>
  <si>
    <t>Login successfully with admin account</t>
  </si>
  <si>
    <t>Test function view teacher list successfully with teacher list recored exists</t>
  </si>
  <si>
    <t>System displays all teacher list in a data table with default order by fullname and decreasing.</t>
  </si>
  <si>
    <t>Test teacher list function successfully with teacher list is empty</t>
  </si>
  <si>
    <t>UC-2.0:Search teacher</t>
  </si>
  <si>
    <t>Test UI of search teacher</t>
  </si>
  <si>
    <t>System display: 
- "Họ và tên" textfield.
- "Thứ tự" combobox inlcude "Tăng dần" and "Giảm dần" item.</t>
  </si>
  <si>
    <t>1. Login successfully with admin account
2. View teach list successfully</t>
  </si>
  <si>
    <t>Test search teacher list successfully with no condition</t>
  </si>
  <si>
    <t xml:space="preserve">1. Click "Quản lý giáo viên " in "QUẢN LÝ"menu
2. Click "Tìm kiếm "button </t>
  </si>
  <si>
    <t>System displays all teacher list in a data table with default order by fulllname and decreasing.</t>
  </si>
  <si>
    <t>1. Login successfully with admin account.
2. View teach list successfully</t>
  </si>
  <si>
    <t>Fullname = ""
OrderBy= "1"
PageNumber = "0"</t>
  </si>
  <si>
    <t>Test search teacher list successfully with fullname condition</t>
  </si>
  <si>
    <t xml:space="preserve">1. Click "Quản lý giáo viên " in "QUẢN LÝ"menu
2. Input "Họ và tên" textfield
2. Click "Tìm kiếm "button </t>
  </si>
  <si>
    <t>The system displays the teacher list that the fullname contains the input and order default decresing.</t>
  </si>
  <si>
    <t>Fullname = "lam"
OrderBy= "0"
PageNumber = "0"</t>
  </si>
  <si>
    <t>Test search teacher list successfully with order by condition</t>
  </si>
  <si>
    <t xml:space="preserve">1. Click "Quản lý giáo viên " in "QUẢN LÝ"menu
2. Select  order by in "Thứ tự" combobox.
2. Click "Tìm kiếm "button </t>
  </si>
  <si>
    <t>The system displays the teacher list with order by item in combobox.</t>
  </si>
  <si>
    <t>Fullname = ""
OrderBy= "0"
PageNumber = "0"</t>
  </si>
  <si>
    <t xml:space="preserve">1. Click "Quản lý giáo viên " in "QUẢN LÝ"menu
2. Input and select item.
2. Click "Tìm kiếm "button </t>
  </si>
  <si>
    <t>System displays the message that is "Danh sách tài khoản trống"</t>
  </si>
  <si>
    <t>Fullname = "lam"
OrderBy= "1"
PageNumber = "0"</t>
  </si>
  <si>
    <t>UC-3.0:Add teacher</t>
  </si>
  <si>
    <t>Test UI of add teacher</t>
  </si>
  <si>
    <t xml:space="preserve">Click "Thêm giáo viên" button
</t>
  </si>
  <si>
    <t>System display :
- "Họ và tên" textfield
- "Tên đinh danh" textfield
- "SĐT" textfield
- "Email" textfield
- "TẠO" button</t>
  </si>
  <si>
    <t>Test function add teacher with teacher identifier is empty</t>
  </si>
  <si>
    <t>1. Click "Thêm giáo viên" button
2. Input full correct information with teacher identifier is empty
3. Click "TẠO" button</t>
  </si>
  <si>
    <t>System displays the message that is "Hãy điền tên định danh"</t>
  </si>
  <si>
    <t>1. Login successfully with admin account.
2. View teach list successfully</t>
  </si>
  <si>
    <t xml:space="preserve">Fullname = "Lam"
Teahcher Identifier = ""
Phone = "0267059998"
Email = "lamntse05790@fpt.edu.vn"
</t>
  </si>
  <si>
    <t>Test function add teacher with SĐT is invalid</t>
  </si>
  <si>
    <t>1. Click "Thêm giáo viên" button
2. Input full correct information with SĐT is invalid.
3. Click "TẠO" button</t>
  </si>
  <si>
    <t>System displays the message that is "SĐT không đúng định dạng."</t>
  </si>
  <si>
    <t xml:space="preserve">Fullname = "Lam"
Teahcher Identifier = "lam1234"
Phone = "aaa"
Email = "lamntse05790@fpt.edu.vn"
</t>
  </si>
  <si>
    <t>Test function add teacher with Email is invalid</t>
  </si>
  <si>
    <t>1. Click "Thêm giáo viên" button
2. Input full correct information with email is invalid.
3. Click "TẠO" button</t>
  </si>
  <si>
    <t>System displays the message that is "Email không đúng định dạng."</t>
  </si>
  <si>
    <t xml:space="preserve">Fullname = "Lam"
Teahcher Identifier = "lam1234"
Phone = "0129586662"
Email = "lamn"
</t>
  </si>
  <si>
    <t>Test function add teacher with teacher identifier exists</t>
  </si>
  <si>
    <t>1. Click "Thêm giáo viên" button
2. Input full correct information with teacher identifier exists.
3. Click "TẠO" button</t>
  </si>
  <si>
    <t>System displays the message that is "Tên định danh của giáo viên đã tồn tại."</t>
  </si>
  <si>
    <t xml:space="preserve">Fullname = "Lam"
Teahcher Identifier = "lam1234"
Phone = "0129586662"
Email = "lamntse05790@fpt.edu.vn"
</t>
  </si>
  <si>
    <t>Test function add teacher successfully</t>
  </si>
  <si>
    <t>1. Click "Thêm giáo viên" button
2. Input full correct information 
3. Click "TẠO" button</t>
  </si>
  <si>
    <t>System displays success message that is "Thêm giáo viên thành công!"</t>
  </si>
  <si>
    <t>UC-4.0:Edit teacher</t>
  </si>
  <si>
    <t>Test UI of edit teacher</t>
  </si>
  <si>
    <t xml:space="preserve">Click edit icon which teacher want to be edited 
</t>
  </si>
  <si>
    <t>Test function edit teacher information with infomation doesn't change</t>
  </si>
  <si>
    <t xml:space="preserve">Click edit icon which teacher want to be edited  
2. Click "CHỈNH SỬA" button1. </t>
  </si>
  <si>
    <t>System displays error message that is "Hãy thay đổi thông tin."</t>
  </si>
  <si>
    <t>Fullname = "Anh Cảnh"
Teahcher Identifier = "Cảnh"
Phone = ""
Email = ""</t>
  </si>
  <si>
    <t>Test function edit teacher with teacher identifier is empty</t>
  </si>
  <si>
    <t>1. Click edit icon which teacher want to be edited
2. Input full correct information with teacher identifier is empty
3. Click "CHỈNH SỬA" button</t>
  </si>
  <si>
    <t>Test function edit teacher with SĐT is invalid</t>
  </si>
  <si>
    <t>1. Click edit icon which teacher want to be edited
2. Input full correct information with SĐT is invalid.
3. Click "CHỈNH SỬA" button</t>
  </si>
  <si>
    <t>Test function edit teacher with Email is invalid</t>
  </si>
  <si>
    <t>1. Click edit icon which teacher want to be edited
2. Input full correct information with email is invalid.
3. Click "CHỈNH SỬA" button</t>
  </si>
  <si>
    <t>Test function edit teacher with teacher identifier exists</t>
  </si>
  <si>
    <t>1.  Click edit icon which teacher want to be edited
2. Input full correct information with teacher identifier exists.
3. Click "CHỈNH SỬA" button</t>
  </si>
  <si>
    <t>Test function edit teacher successfully</t>
  </si>
  <si>
    <t>1.  Click edit icon which teacher want to be edited
2. Input full correct information.
3. Click "CHỈNH SỬA" button</t>
  </si>
  <si>
    <t>System displays the message that is "Thông tin sửa thành công!"</t>
  </si>
  <si>
    <t>UC-5.0:Delete teacher</t>
  </si>
  <si>
    <t>Test function delete teacher with no teacher  to be selected</t>
  </si>
  <si>
    <t>System send the error dialog “Hãy chọn giáo viên mà bạn muốn xóa”.</t>
  </si>
  <si>
    <t>1. Login successfully
2. View list teacher successfully</t>
  </si>
  <si>
    <t>Test function delete teacher with select "KHÔNG" button in confirm dialog</t>
  </si>
  <si>
    <t xml:space="preserve">1. Select one or multiple teacher to be deleted 
2. Click "Xóa" button
3. Click "KHÔNG" button in dialog
</t>
  </si>
  <si>
    <t>Test function delete teacher successfully</t>
  </si>
  <si>
    <t xml:space="preserve">1. Select one or multiple teacher to be deleted 
2. Click "Xóa" button
3. Click "CÓ" button in dialog
</t>
  </si>
  <si>
    <t>Systen send success message "Giáo viên đã bị xóa!", teacher was deleted and reload page</t>
  </si>
  <si>
    <t>M3</t>
  </si>
  <si>
    <t>Test function manage class in system</t>
  </si>
  <si>
    <t>Nguyen Tung Lam</t>
  </si>
  <si>
    <t>UC-1.0: View class list</t>
  </si>
  <si>
    <t>Check UI of view class list</t>
  </si>
  <si>
    <t>1. Click "Quản lý lớp" item in menu
2. Observe the page</t>
  </si>
  <si>
    <t>1. System display:
- "Thêm lớp" button.
- Note for class's status( red button is block and green is active).
- An information table include STT, grade, gifted name, identifier name, status and edit icon.
- Paging for the class list.</t>
  </si>
  <si>
    <t>Login successfully with admin account.</t>
  </si>
  <si>
    <t>Test view class list succesfully</t>
  </si>
  <si>
    <t>1. Click "Quản lý lớp" item in menu
2. Observe the page</t>
  </si>
  <si>
    <t>The system displays a class table and the data is all record in database.</t>
  </si>
  <si>
    <t>1. Login successfully with admin account.
2. The CLASSES table existed data.</t>
  </si>
  <si>
    <t>Test view empty class list</t>
  </si>
  <si>
    <t>The system displays a message that is "Danh sách lớp trống".</t>
  </si>
  <si>
    <t>1. Login successfully with admin account.
2. The CLASSES table don't have data.</t>
  </si>
  <si>
    <t>UC-2.0: Search class</t>
  </si>
  <si>
    <t>Check UI of seach class</t>
  </si>
  <si>
    <t>1. System displays:
- "Tên định danh" textfield.
- "Khối" combo box.
- "Trạng thái" combo box include "Tất cả", "Hoạt động", "Khóa".
- "Sắp xếp theo" combo box include "Tên định danh", "Khối".
- "Thứ tự" combo box include "Tăng dần", "Giảm dần".
- "Tìm kiếm" button.</t>
  </si>
  <si>
    <t>Test view class list succesfully with no condition</t>
  </si>
  <si>
    <t>1. Click "Quản lý lớp" item in menu
2. Click "Tìm kiếm" button</t>
  </si>
  <si>
    <t>1. Login successfully with admin account.
2. The CLASSES table existed data.</t>
  </si>
  <si>
    <t>Test view class list succesfully with class identifier condition</t>
  </si>
  <si>
    <t>1. Click "Quản lý lớp" item in menu
2. Input into "Tên định danh" textfield.
3. Click "Tìm kiếm" button</t>
  </si>
  <si>
    <t>The system displays a class table and the data is record with "Tên định danh" column must exist the input.</t>
  </si>
  <si>
    <t>"Tên định danh" = "10L"</t>
  </si>
  <si>
    <t>Test view class list succesfully with grade condition</t>
  </si>
  <si>
    <t>1. Click "Quản lý lớp" item in menu
2. Select item in "Khối" combo box.
3. Click "Tìm kiếm" button</t>
  </si>
  <si>
    <t>The system displays a class table and the data is record with "Khối" column must equal input.</t>
  </si>
  <si>
    <t>1.Select "Khối" = "10"
2.Select "Khối" = "11"</t>
  </si>
  <si>
    <t>Test view class list succesfully with status condition</t>
  </si>
  <si>
    <t>1. Click "Quản lý lớp" item in menu
2. Select item in "Trạng thái" combo box
3. Click "Tìm kiếm" button</t>
  </si>
  <si>
    <t>1. The system displays a class table and the data is record with "Status" column must equal input:
- There is "Hoạt động" item, the column displays green point.
- There is "Khóa" item, the column displays red point.</t>
  </si>
  <si>
    <t>1. Login successfully with admin account.
2. The CLASSES table existed data.
3. The status property have null, 0 and 1.</t>
  </si>
  <si>
    <t>1.Select "Trạng thái" = "Hoạt động".
2.Select "Trạng thái" = "Khóa"</t>
  </si>
  <si>
    <t>Test view class list succesfully with order condition</t>
  </si>
  <si>
    <t>1. Click "Quản lý lớp" item in menu
2. Select item in "Sắp xếp theo" combo box
3. Click "Tìm kiếm" button</t>
  </si>
  <si>
    <t>1. The system displays a class table and the data is order by input.</t>
  </si>
  <si>
    <t xml:space="preserve">1. Login successfully with admin account.
2. The CLASSES table existed data.
</t>
  </si>
  <si>
    <t>1.Select "Sắp xếp theo" = "Tên định danh"
2.Select "Sắp xếp theo" = "Khối"</t>
  </si>
  <si>
    <t>Test view class list succesfully with sort condition</t>
  </si>
  <si>
    <t>1. Click "Quản lý lớp" item in menu
2. Select item in "Thứ tự" combo box
3. Click "Tìm kiếm" button</t>
  </si>
  <si>
    <t>1.Select "Thứ tự" = "Tăng dần"
2.Select "Thứ tự" = "Giảm dần"</t>
  </si>
  <si>
    <t>1. Click "Quản lý lớp" item in menu
2. Input and select item.
3. Click "Tìm kiếm" button.</t>
  </si>
  <si>
    <t>System displays the message that is "Danh sách lớp trống".</t>
  </si>
  <si>
    <t>1. "Tên định danh" textfield is aaaa.
2. "Tên định danh" textfield is ab and select "10" in "Khối" combo box.</t>
  </si>
  <si>
    <t>UC-3.0: Edit information of the class</t>
  </si>
  <si>
    <t>Check UI of edit the class information</t>
  </si>
  <si>
    <t>1. Click "Quản lý lớp" item in menu
2. Click edit icon of class what want to edit.
3. Observe the page</t>
  </si>
  <si>
    <t>System displays:
- "Khối" disable textfield.
- "Hệ chuyên" disable textfield.
- "Tên định danh" textfield.
- "Trạng thái" label.
- "Hoạt động" radio button.
- "Khóa"  radio button.
- "Chỉnh sửa" button.</t>
  </si>
  <si>
    <t xml:space="preserve">1. Login successfully with admin account.
2. View class list successfully
</t>
  </si>
  <si>
    <t>Test edit information with existed class identifier of active class</t>
  </si>
  <si>
    <t>1. Click "Quản lý lớp" item in menu
2. Click edit icon of class what want to edit.
3. Input "Tên định danh" textfield.
4. Click "Chỉnh sửa" button</t>
  </si>
  <si>
    <t>System displays message that is "Tên định danh này đã tồn tại với một lớp đang hoạt động."</t>
  </si>
  <si>
    <t>Test edit information with blank class identifier</t>
  </si>
  <si>
    <t>1. Click "Quản lý lớp" item in menu
2. Click edit icon of class what want to edit.
3. Leave "Tên định danh" textfield is blank.
4. Click "Chỉnh sửa" button</t>
  </si>
  <si>
    <t>System displays message that is "Hãy nhập tên định danh!"</t>
  </si>
  <si>
    <t>"Tên định danh" = blank</t>
  </si>
  <si>
    <t>Test edit information succesfully</t>
  </si>
  <si>
    <t>System displays message that is "Thông tin sửa thành công!"</t>
  </si>
  <si>
    <t>"Tên định danh" = "10LP"</t>
  </si>
  <si>
    <t>UC-4.0: Change status of class</t>
  </si>
  <si>
    <t>Test viewing confirm dialog</t>
  </si>
  <si>
    <t>1. Click "Quản lý lớp" item in menu
2. Click edit icon of class what want to edit.
3. Change status of class
4. Click "Chỉnh sửa" button</t>
  </si>
  <si>
    <t>System displays a dialog with the message that is "Bạn có chắc muốn CẬP NHẬT trạng thái của lớp này không?"</t>
  </si>
  <si>
    <t xml:space="preserve">1. Login successfully with admin account.
2. View class list successfully
</t>
  </si>
  <si>
    <t>Test change status with active class and the existed class identifier</t>
  </si>
  <si>
    <t>1. Click "Quản lý lớp" item in menu
2. Click edit icon of class what want to edit.
3. Input "Tên định danh" textfield and select "Hoạt động" button.
4. Click "Chỉnh sửa" button</t>
  </si>
  <si>
    <t xml:space="preserve">1. Login successfully with admin account.
2. View class list successfully
</t>
  </si>
  <si>
    <t>"Tên định danh" = "10L"
"Hoạt động" button is selected</t>
  </si>
  <si>
    <t>Test change status of active class successfully</t>
  </si>
  <si>
    <t>1. Click "Quản lý lớp" item in menu
2. Click edit icon of class what want to edit.
3. Input and select information of class
4. Click "Chỉnh sửa" button</t>
  </si>
  <si>
    <t>System displays message that is "Thông tin sửa thành công!
Trạng thái của tài khoản cờ đỏ và lớp trưởng của lớp cũng đã thay đổi thành công."</t>
  </si>
  <si>
    <t>"Tên định danh" = "10KP
"Hoạt động" button is selected</t>
  </si>
  <si>
    <t>Test change status of block class successfully</t>
  </si>
  <si>
    <t>1. Click "Quản lý lớp" item in menu
2. Click edit icon of class what want to edit.
3. Select "Khóa" radio button.
lick "Chỉnh sửa" button</t>
  </si>
  <si>
    <t>"Khóa" button is selected</t>
  </si>
  <si>
    <t>UC-5.0: Add new gifted class</t>
  </si>
  <si>
    <t>Check UI of add new gifted class</t>
  </si>
  <si>
    <t>1. Click "Thêm hệ chuyên" in menu "QUẢN LÝ"
2. Observe the page</t>
  </si>
  <si>
    <t xml:space="preserve">System displays:
- "Hệ chuyên" textfield.
</t>
  </si>
  <si>
    <t>Test function add new gifted class with gifted class name is empty</t>
  </si>
  <si>
    <t>1. Click "Thêm hệ chuyên" in menu "QUẢN LÝ"
2. Click "TẠO" button</t>
  </si>
  <si>
    <t xml:space="preserve">System display error message “Hãy nhập tên hệ chuyên!”.
</t>
  </si>
  <si>
    <t>"Hệ chuyên" = blank</t>
  </si>
  <si>
    <t>Test function add new gifted class with gifted class name exists</t>
  </si>
  <si>
    <t>1. Click "Thêm hệ chuyên" in menu "QUẢN LÝ"
2. Input gifted class name exists
2. Click "TẠO" button</t>
  </si>
  <si>
    <t xml:space="preserve">System display error dialog “Tên hệ chuyên đã tồn tại.”.
</t>
  </si>
  <si>
    <t>"Hệ chuyên" = "Toan"</t>
  </si>
  <si>
    <t>Test function add new gifted class successfully</t>
  </si>
  <si>
    <t>1. Click "Thêm hệ chuyên" in menu "QUẢN LÝ"
2. Input correct gifted class name.
2. Click "TẠO" button</t>
  </si>
  <si>
    <t xml:space="preserve">System display success dialog “Tạo hệ chuyên thành công!”.
</t>
  </si>
  <si>
    <t>"Hệ chuyên" = "Test"</t>
  </si>
  <si>
    <t>UC-6.0: Delete gifted class</t>
  </si>
  <si>
    <t>Check UI of delete gifted class</t>
  </si>
  <si>
    <t>1. Click "Xóa hệ chuyên" in menu "QUẢN LÝ"
2. Observe the page</t>
  </si>
  <si>
    <t xml:space="preserve">System displays:
- "Hệ chuyên" combobox.
</t>
  </si>
  <si>
    <t>Test function delete gifted class with no gifted class to be selected</t>
  </si>
  <si>
    <t>1. Click "Xóa hệ chuyên" in menu "QUẢN LÝ"
2. Click "XÓA" button</t>
  </si>
  <si>
    <t xml:space="preserve">System display error dialog “Hãy chọn hệ chuyên để xóa !”.
</t>
  </si>
  <si>
    <t>Test function delete gifted class with select "KHÔNG" button in confirm dialog</t>
  </si>
  <si>
    <t>1. Click "Xóa hệ chuyên" in menu "QUẢN LÝ"
2. Select gifted class in combobox.
3. Click "XÓA" button
4. Click "KHÔNG' button</t>
  </si>
  <si>
    <t xml:space="preserve">System close confirm dialog. 
</t>
  </si>
  <si>
    <t>Test function delete gifted class successfully</t>
  </si>
  <si>
    <t>1. Click "Xóa hệ chuyên" in menu "QUẢN LÝ"
2. Select gifted class in combobox.
3. Click "XÓA" button
4. Click "CÓ' button</t>
  </si>
  <si>
    <t xml:space="preserve">System display success dialog “Xoá hệ chuyên thành công !”.
</t>
  </si>
  <si>
    <t>UC-7.0: Add new class</t>
  </si>
  <si>
    <t>Check UI of add new class page</t>
  </si>
  <si>
    <t>1. Click "Thêm lớp" item in menu
2. Observe the page</t>
  </si>
  <si>
    <t>System displays:
- "Khối" combo box
- "Hệ chuyên"  combo box
- "Tên định danh" combo box
- "Tạo thêm hệ chuyên ở ĐÂY"  message
- "Bạn có muốn tạo tài khoản cho lớp không?" label
- "Tài khoản lớp trưởng" checkbox
- "Tài khoản cờ đỏ" checkbox
- "Tạo" button</t>
  </si>
  <si>
    <t>Test add new class successfully</t>
  </si>
  <si>
    <t>1. Click "Thêm lớp" item in menu
2. Select and input information of class
3. Click "Tạo" button</t>
  </si>
  <si>
    <t>System displays success message that is "Tạo lớp thành công"</t>
  </si>
  <si>
    <t>"Khối" = 10
"Hệ chuyên" = "demo"
"Tên định danh" = "10demo"</t>
  </si>
  <si>
    <t>Test add new class and monitor account successfully</t>
  </si>
  <si>
    <t>System displays success message that is "Tạo lớp thành công" and the information of monitor include username and password.</t>
  </si>
  <si>
    <t>"Khối" = 11
"Hệ chuyên" = "demo"
"Tên định danh" = "11demo"
"Tài khoản lớp trưởng" checkbox is checked</t>
  </si>
  <si>
    <t>Test add new class and red star account successfully</t>
  </si>
  <si>
    <t>System displays success message that is "Tạo lớp thành công" and the information of red star include username and password.</t>
  </si>
  <si>
    <t>"Khối" = 11
"Hệ chuyên" = "demo"
"Tên định danh" = "11demo"
"Tài khoản cờ đỏ" checkbox is checked</t>
  </si>
  <si>
    <t>Test add new class with no select "Khối" combo box</t>
  </si>
  <si>
    <t>1. Click "Thêm lớp" item in menu
2. Leave "Khối" combo box is unselected
3. Click "Tạo" button</t>
  </si>
  <si>
    <t>System displays error message that is "Hãy chọn khối lớp!"</t>
  </si>
  <si>
    <t>Test add new class with no select "Hệ chuyên" combo box</t>
  </si>
  <si>
    <t>1. Click "Thêm lớp" item in menu
2. Select an item in "Khối" combo box
3. Leave "Hệ chuyên" combo box is unselected
4. Click "Tạo" button</t>
  </si>
  <si>
    <t>System displays error message that is "Hãy chọn hệ chuyên!"</t>
  </si>
  <si>
    <t>"Khối" = "10"</t>
  </si>
  <si>
    <t>Test add new class with blank "Tên định danh" textfield</t>
  </si>
  <si>
    <t>1. Click "Thêm lớp" item in menu
2. Select an item in "Khối" combo box
3. Select an item in "Hệ chuyên" combo box
4. Leave "Tên định danh" textfield is blank
5. Click "Tạo" button</t>
  </si>
  <si>
    <t>System displays error message that is "Hãy nhập tên định danh!"</t>
  </si>
  <si>
    <t>"Khối" = "10"
"Hệ chuyên" = "Lý"</t>
  </si>
  <si>
    <t>Test add new class with existed identifier of active class</t>
  </si>
  <si>
    <t>1. Click "Thêm lớp" item in menu
2. Select an item in "Khối" combo box
3. Select an item in "Hệ chuyên" combo box
4. Input into "Tên định danh" textfield
5. Click "Tạo" button</t>
  </si>
  <si>
    <t>System displays error message that is "Tên định danh này đã tồn tại với một lớp đang hoạt động."</t>
  </si>
  <si>
    <t>"Khối" = "10"
"Hệ chuyên" = "Lý"
"Tên định danh" = "10L"</t>
  </si>
  <si>
    <t>Test add new class with existed class</t>
  </si>
  <si>
    <t>System displays error message that is "Lớp này đã tồn tại."</t>
  </si>
  <si>
    <t>"Khối" = "10"
"Hệ chuyên" = "Lý"
"Tên định danh" = "10LPM"</t>
  </si>
  <si>
    <t>Test redirect add gifted class successfully</t>
  </si>
  <si>
    <t>1. Click "Thêm lớp" item in menu
2. Click "ĐÂY" in "Tạo thêm hệ chuyên ở ĐÂY" message</t>
  </si>
  <si>
    <t>System redirect to add gifted class page</t>
  </si>
  <si>
    <t>M4</t>
  </si>
  <si>
    <t>Test module manage timetable</t>
  </si>
  <si>
    <t>UC-1.0: View the timetable of a class</t>
  </si>
  <si>
    <t>Test viewing "timetable of class" page</t>
  </si>
  <si>
    <t>Click "Thời khóa biểu của lớp" in "THỜI KHÓA BIỂU" menu</t>
  </si>
  <si>
    <t>System displays: 
- "Ngày áp dụng combobox" 
- "Lớp" combobox
- "Tìm kiếm" button
- Timetable include : 
 + Column: "BUỔI", "TIẾT", "THỨ 2", "THỨ3", "THỨ 4", "THỨ 5", "THỨ 6", "THỨ 7".
 + Row: "SÁNG" include "1", "2", "3", "4", "5",  "CHIỀU" include "(Tuần chẵn)", "(Tuần lẻ)".</t>
  </si>
  <si>
    <t>Test function view timetable of class with list apply date empty</t>
  </si>
  <si>
    <t>System displays error mesage “Không có danh sách tuần trong năm hiện tại.”.</t>
  </si>
  <si>
    <t>Test function view timetable of class with list class empty</t>
  </si>
  <si>
    <t>System displays error mesage “Không có lớp nào”.</t>
  </si>
  <si>
    <t>Test function view timetable of class with don't have timetable in this time</t>
  </si>
  <si>
    <t>System displays error mesage “Không có kết quả”.</t>
  </si>
  <si>
    <t>Test function view timetable of class successfully</t>
  </si>
  <si>
    <t>System displays timetable of class with default apply date and class, the data is all record in database.</t>
  </si>
  <si>
    <t>UC-2.0: Search class timetable</t>
  </si>
  <si>
    <t>Test viewing "search timetable of class" page</t>
  </si>
  <si>
    <t xml:space="preserve">Click "Thời khóa biểu của lớp" in "THỜI KHÓA BIỂU" menu
</t>
  </si>
  <si>
    <t xml:space="preserve">System displays: 
- "Ngày áp dụng combobox" 
- "Lớp" combobox
- "Tìm kiếm" button
</t>
  </si>
  <si>
    <t>View timetable of class successfully</t>
  </si>
  <si>
    <t>Test function search timetable of class with no class timetable matching condition</t>
  </si>
  <si>
    <t>1. Click "Thời khóa biểu của lớp" in "THỜI KHÓA BIỂU" menu
2. Select apply date and class
3. Click "Tìm kiếm" button</t>
  </si>
  <si>
    <t>System sends error message "Không có kết quả."</t>
  </si>
  <si>
    <t>"Ngày áp dụng" ="2020-21-07"
"Lớp" = "demo"</t>
  </si>
  <si>
    <t>Test function search timetable of class successfully</t>
  </si>
  <si>
    <t>System displays timetable of class and the data is all record in database.</t>
  </si>
  <si>
    <t>"Ngày áp dụng" = "2020-21-07"
"Lớp" ="10 Toán"</t>
  </si>
  <si>
    <t>UC-3.0: View the timetable of teacher</t>
  </si>
  <si>
    <t>Test viewing view timetable of teacher page</t>
  </si>
  <si>
    <t>Click "Thời khóa biểu của giáo viên" in "THỜI KHÓA BIỂU" menu</t>
  </si>
  <si>
    <t>System displays: 
- "Ngày áp dụng combobox" 
- "Giáo viên" combobox
- "Tìm kiếm" button
- Timetable include : 
 + Column: "BUỔI", "TIẾT", "THỨ 2", "THỨ3", "THỨ 4", "THỨ 5", "THỨ 6", "THỨ 7".
 + Row: "SÁNG" include "1", "2", "3", "4", "5",  "CHIỀU" include "(Tuần chẵn)", "(Tuần lẻ)".</t>
  </si>
  <si>
    <t>Test function view timetable of teacher with list apply date empty</t>
  </si>
  <si>
    <t>Test function view timetable of teacher with list class empty</t>
  </si>
  <si>
    <t>System displays error mesage “Không có giáo viên nào”.</t>
  </si>
  <si>
    <t>Test function view timetable of teacherwith don't have timetable in this time</t>
  </si>
  <si>
    <t>Test function view timetable of teacher successfully</t>
  </si>
  <si>
    <t>System displays timetable of teacher and the data is all record in database.</t>
  </si>
  <si>
    <t>UC-4.0: Search teacher timetable</t>
  </si>
  <si>
    <t>Test viewing search timetable of teacher page</t>
  </si>
  <si>
    <t xml:space="preserve">Click "Thời khóa biểu của giáo viên" in "THỜI KHÓA BIỂU" menu
</t>
  </si>
  <si>
    <t xml:space="preserve">System displays: 
- "Ngày áp dụng combobox" 
- "Giáo viên" combobox
- "Tìm kiếm" button
</t>
  </si>
  <si>
    <t>View timetable of teacher successfully</t>
  </si>
  <si>
    <t>1. Click "Thời khóa biểu của giáo viên" in "THỜI KHÓA BIỂU" menu
2. Select apply date and teacher
3. Click "Tìm kiếm" button</t>
  </si>
  <si>
    <t>"Ngày áp dụng": "2020-21-07"
"Giáo viên": "demo"</t>
  </si>
  <si>
    <t>"Ngày áp dụng": "2020-21-07"
"Giáo viên": "Toán Xuân"</t>
  </si>
  <si>
    <t>UC-5.0: Update new timetable</t>
  </si>
  <si>
    <t>Test viewing update new timetable page</t>
  </si>
  <si>
    <t>Click "Thay đổi thời khóa biểu" in "THỜI KHÓA BIỂU" menu</t>
  </si>
  <si>
    <t>System displays: 
- "Ngày áp dụng" datetimepicker
- "Chọn tệp" button
- "THAY ĐỔI THỜI KHÓA BIỂU" button</t>
  </si>
  <si>
    <t>Login successfully with manage timetable role</t>
  </si>
  <si>
    <t>Test function update new timetable with apply date is empty.</t>
  </si>
  <si>
    <t>1. Click "Thay đổi thời khóa biểu" in "THỜI KHÓA BIỂU" menu
2. Select all correct information with apply date is empty
3. Click "THAY ĐỔI THỜI KHÓA BIỂU" button</t>
  </si>
  <si>
    <t xml:space="preserve">System sends error message ".Hãy điền ngày áp dụng."
</t>
  </si>
  <si>
    <t>"Ngày áp dụng" = blank
"File" = "TKB.xlsx"</t>
  </si>
  <si>
    <t>Test function update new timetable with file is empty.</t>
  </si>
  <si>
    <t>1. Click "Thay đổi thời khóa biểu" in "THỜI KHÓA BIỂU" menu
2. Select all correct information with file is empty
3. Click "THAY ĐỔI THỜI KHÓA BIỂU" button</t>
  </si>
  <si>
    <t xml:space="preserve">System sends error message "Hãy chọn tệp gửi lên."
</t>
  </si>
  <si>
    <t>"Ngày áp dụng" = "2020-22-07"
"File" = blank</t>
  </si>
  <si>
    <t>Test function update new timetable with file is invalid.</t>
  </si>
  <si>
    <t xml:space="preserve">System sends error message "Không đúng định dạng file."
</t>
  </si>
  <si>
    <t>"Ngày áp dụng" = "2020-22-07"
"File" = "text.txt"</t>
  </si>
  <si>
    <t>Test function update new timetable with teacher doesn't exist</t>
  </si>
  <si>
    <t>1. Click "Thay đổi thời khóa biểu" in "THỜI KHÓA BIỂU" menu
2. Select all correct information with file has teacher that doesn't exists
3. Click "THAY ĐỔI THỜI KHÓA BIỂU" button</t>
  </si>
  <si>
    <t xml:space="preserve">System sends error message "không tìm thấy giáo viên ..."
</t>
  </si>
  <si>
    <t>Test function update new timetable with class doesn't exist</t>
  </si>
  <si>
    <t>1. Click "Thay đổi thời khóa biểu" in "THỜI KHÓA BIỂU" menu
2. Select all correct information with file has class that doesn't exists
3. Click "THAY ĐỔI THỜI KHÓA BIỂU" button</t>
  </si>
  <si>
    <t xml:space="preserve">System sends error message "không tìm thấy lớp ..."
</t>
  </si>
  <si>
    <t>Test function update new timetable successfully with timetable exists in this time</t>
  </si>
  <si>
    <t>1. Click "Thay đổi thời khóa biểu" in "THỜI KHÓA BIỂU" menu
2. Select all correct information with file is empty
3. Click "THAY ĐỔI THỜI KHÓA BIỂU" button
4. Click "CÓ" button</t>
  </si>
  <si>
    <t xml:space="preserve">System sends success message "Ghi đè Thời khóa biểu thành công!"
</t>
  </si>
  <si>
    <t>"Ngày áp dụng" = "2020-18-07"
"File" = "TKB.xlsx"</t>
  </si>
  <si>
    <t xml:space="preserve">Test function update new timetable successfully </t>
  </si>
  <si>
    <t xml:space="preserve">1. Click "Thay đổi thời khóa biểu" in "THỜI KHÓA BIỂU" menu
2. Select all correct information with file is empty
3. Click "THAY ĐỔI THỜI KHÓA BIỂU" button
</t>
  </si>
  <si>
    <t xml:space="preserve">System sends success message "Thay đổi Thời khóa biểu thành công!"
</t>
  </si>
  <si>
    <t>M5</t>
  </si>
  <si>
    <t>Test module manage violation</t>
  </si>
  <si>
    <t>Pham Trong Kim</t>
  </si>
  <si>
    <t>UC-1.0: View violation type list</t>
  </si>
  <si>
    <t xml:space="preserve">Test viewing "view violation type list" page </t>
  </si>
  <si>
    <t>Click "Danh sách lỗi vi phạm" in "QUẢN LÝ LỖI" menu</t>
  </si>
  <si>
    <t>System displays list violation type with "Nội quy theo dõi" and "Điểm"</t>
  </si>
  <si>
    <t xml:space="preserve">Test viewing "view violation type list" page with role isn't admin </t>
  </si>
  <si>
    <t>System displays : 
 - list violation type include "Nội quy theo dõi" , "Điểm" , edit icon and delete icon
 - "Thêm nội quy" button
 - "Thêm lỗi vi phạm" button</t>
  </si>
  <si>
    <t>Login successfully with role isn't admin</t>
  </si>
  <si>
    <t>Test viewing "view violation type list" page with admin role</t>
  </si>
  <si>
    <t>Login successfully with admin role</t>
  </si>
  <si>
    <t>Test function view violation type list with violation type list is empty</t>
  </si>
  <si>
    <t>System displays error mesage “Không có kết quả.”.</t>
  </si>
  <si>
    <t>Test function view violation type list successlly</t>
  </si>
  <si>
    <t>System displays violation type list and  the data is all record in database.</t>
  </si>
  <si>
    <t>UC-2.0: View violation list</t>
  </si>
  <si>
    <t>Test viewing "view violation list" page</t>
  </si>
  <si>
    <t>1. Click "Danh sách lỗi vi phạm" in "QUẢN LÝ LỖI" menu
2. Click up icon in which subtable violiation list</t>
  </si>
  <si>
    <t>System displays : 
 - list violation include "Vi phạm" , "Điểm trừ"</t>
  </si>
  <si>
    <t>View violation type list successfully</t>
  </si>
  <si>
    <t xml:space="preserve">Test viewing "view violation list" page with role isn't admin </t>
  </si>
  <si>
    <t>System displays : 
 - list violation include "Vi phạm" , "Điểm trừ" 
 - "Thêm nội quy" button
 - "Thêm lỗi vi phạm" button</t>
  </si>
  <si>
    <t>1. Login successfully with role isn't admin
2. View violation type list successfully</t>
  </si>
  <si>
    <t>Test viewing "view violation list" page with admin role</t>
  </si>
  <si>
    <t>Test function view violation list with violation list is empty</t>
  </si>
  <si>
    <t>Test function view violation list successfully</t>
  </si>
  <si>
    <t>System displays violation list and  the data is all record in database.</t>
  </si>
  <si>
    <t>UC-3.0: Edit violation type list</t>
  </si>
  <si>
    <t>Test viewing "edit violation type" page</t>
  </si>
  <si>
    <t>Click edit icon in violation type list which violation type wants to edit</t>
  </si>
  <si>
    <t xml:space="preserve">System displays : 
- "Mô tả nội quy" textfield
- "Điểm" input type number
- "CHỈNH SỬA" button </t>
  </si>
  <si>
    <t>1. Login successfully with admin role
2. View violation type list successfully</t>
  </si>
  <si>
    <t>Test function edit violation type with violation type name is empty</t>
  </si>
  <si>
    <t>1. Click edit icon in violation type list which violation type wants to edit
2. Input all correct information with violation type name is empty 
3. Click "CHỈNH SỬA" button</t>
  </si>
  <si>
    <t xml:space="preserve">System displays error mesage “Hãy nhập mô tả nội quy!”. </t>
  </si>
  <si>
    <t>"Mô tả nội quy" = ""
"Điểm": "3"</t>
  </si>
  <si>
    <t>Test function edit violation type with total grade is empty</t>
  </si>
  <si>
    <t>1. Click edit icon in violation type list which violation type wants to edit
2. Input all correct information with total grade is empty 
3. Click "CHỈNH SỬA" button</t>
  </si>
  <si>
    <t xml:space="preserve">System displays error mesage “Hãy nhập điểm cho nội quy!”. </t>
  </si>
  <si>
    <t>"Mô tả nội quy" = "aa"
"Điểm": ""</t>
  </si>
  <si>
    <t>Test function edit violation type with total grade is invalid</t>
  </si>
  <si>
    <t>1. Click edit icon in violation type list which violation type wants to edit
2. Input all correct information with total grade is invalid
3. Click "CHỈNH SỬA" button</t>
  </si>
  <si>
    <t xml:space="preserve">System displays error mesage “Hãy nhập điểm nội quy lớn hơn 0!”. </t>
  </si>
  <si>
    <t>"Mô tả nội quy" = "aa"
"Điểm": "-1"</t>
  </si>
  <si>
    <t>Test function edit violation type successfully</t>
  </si>
  <si>
    <t>1. Click edit icon in violation type list which violation type wants to edit
2. Input all correct information 
3. Click "CHỈNH SỬA" button</t>
  </si>
  <si>
    <t xml:space="preserve">System displays success mesage “Thông tin sửa thành công!”. </t>
  </si>
  <si>
    <t>"Mô tả nội quy" = "aa"
"Điểm": "3"</t>
  </si>
  <si>
    <t>UC-4.0: Add violation type</t>
  </si>
  <si>
    <t>Test viewing "add violation type" page</t>
  </si>
  <si>
    <t>Click "Thêm nội quy" button in view violation type page</t>
  </si>
  <si>
    <t>System displays :
- "Mô tả nội quy" textfiled
- "Điểm" input type number
- "TẠO" button</t>
  </si>
  <si>
    <t>Test function add violation type with violation type name is empty</t>
  </si>
  <si>
    <t>1. Click "Thêm nội quy" button in view violation type page
2. Input all correct information with violation type name is empty</t>
  </si>
  <si>
    <t>System displays error mesage “Hãy nhập mô tả nội quy!”..</t>
  </si>
  <si>
    <t>"Mô tả nội quy" = ""
"Điểm": "3"</t>
  </si>
  <si>
    <t>Test function add violation type with total grade is empty</t>
  </si>
  <si>
    <t>1. Click "Thêm nội quy" button in view violation type page
2. Input all correct information with total grade is empty 
3. Click "TẠO" button</t>
  </si>
  <si>
    <t>Test function add violation type with total grade is invalid</t>
  </si>
  <si>
    <t>1. Click "Thêm nội quy" button in view violation type page
2. Input all correct information with total grade is invalid
3. Click "TẠO" button</t>
  </si>
  <si>
    <t>Test function add violation type successfully</t>
  </si>
  <si>
    <t>1. Click "Thêm nội quy" button in view violation type page
2. Input all correct information 
3. Click "TẠO" button</t>
  </si>
  <si>
    <t xml:space="preserve">System displays success dialog “Đã thêm nội quy thành công!”. </t>
  </si>
  <si>
    <t>UC-5.0: Delete violation type</t>
  </si>
  <si>
    <t xml:space="preserve">Test function delete violation type with violation type still has active violation </t>
  </si>
  <si>
    <t xml:space="preserve">1. Click delete icon which violation type want to be deleted
2. Click "CÓ" button 
</t>
  </si>
  <si>
    <t xml:space="preserve">System send error mesage “Không thể xóa loại lỗi này! Vẫn còn các lỗi đang hoạt động.”. </t>
  </si>
  <si>
    <t>Test function delete violation type with choose "KHÔNG"</t>
  </si>
  <si>
    <t xml:space="preserve">1. Click delete icon which violation type want to be deleted
2. Click "KHÔNG" button 
</t>
  </si>
  <si>
    <t>System closed confirm dialog.</t>
  </si>
  <si>
    <t>Test function delete violation type with violation type successfully</t>
  </si>
  <si>
    <t xml:space="preserve">System send success mesage “Xóa thành công nội quy.”. </t>
  </si>
  <si>
    <t>UC-6.0: Edit violation</t>
  </si>
  <si>
    <t>Test viewing "edit violation " page</t>
  </si>
  <si>
    <t>Click icon edit which violation want to be edited</t>
  </si>
  <si>
    <t>System displays :
- "Nội quy" combobox
- "Điểm trừ" input type number
- "Mô tả vi phạm" textarea</t>
  </si>
  <si>
    <t>Test function edit violation with violation type is empty</t>
  </si>
  <si>
    <t>1. Click icon edit which violation want to be edited
2. Input all correct information with violation type is empty
3. Click "CHỈNH SỬA" button</t>
  </si>
  <si>
    <t>System sends error message "Hãy lựa chọn nội quy!"</t>
  </si>
  <si>
    <t>"Nội quy" = ""
"Điểm trừ" = "0,2"
"Mô tả vi phạm" = "aa"</t>
  </si>
  <si>
    <t>Test function edit violation with substract grade is empty</t>
  </si>
  <si>
    <t>1. Click icon edit which violation want to be edited
2. Input all correct information with substract grade is empty
3. Click "CHỈNH SỬA" button</t>
  </si>
  <si>
    <t>System sends error message "Hãy nhập điểm trừ của lỗi vi phạm!"</t>
  </si>
  <si>
    <t>"Nội quy" = "Nếp sống văn minh"
"Điểm trừ" = ""
"Mô tả vi phạm" = "aa"</t>
  </si>
  <si>
    <t>Test function edit violation with description is empty</t>
  </si>
  <si>
    <t>1. Click icon edit which violation want to be edited
2. Input all correct information with description  is empty
3. Click "CHỈNH SỬA" button</t>
  </si>
  <si>
    <t>System sends error message "Hãy nhập mô tả lỗi vi phạm!"</t>
  </si>
  <si>
    <t>"Nội quy" = "Nếp sống văn minh"
"Điểm trừ" = "0,1"
"Mô tả vi phạm" = ""</t>
  </si>
  <si>
    <t>Test function edit violation with substract grade is invalid</t>
  </si>
  <si>
    <t>1. Click icon edit which violation want to be edited
2. Input all correct information with substract grade is invalid
3. Click "CHỈNH SỬA" button</t>
  </si>
  <si>
    <t>System sends error message "Hãy nhập điểm trừ của lỗi vi phạm lớn hơn 0!"</t>
  </si>
  <si>
    <t>"Nội quy" = "Nếp sống văn minh"
"Điểm trừ" = "-1"
"Mô tả vi phạm" = "aaa"</t>
  </si>
  <si>
    <t>Test function edit violation successfully</t>
  </si>
  <si>
    <t>1. Click icon edit which violation want to be edited
2. Input all correct information 
3. Click "CHỈNH SỬA" button</t>
  </si>
  <si>
    <t>System sends error message "Thông tin sửa thành công!"</t>
  </si>
  <si>
    <t>"Nội quy" = "Nếp sống văn minh"
"Điểm trừ" = "0,1"
"Mô tả vi phạm" = "aaa"</t>
  </si>
  <si>
    <t>UC-7.0: Add violation</t>
  </si>
  <si>
    <t>Test viewing "add violation" page</t>
  </si>
  <si>
    <t xml:space="preserve">Click "Thêm lỗi vi phạm" button
</t>
  </si>
  <si>
    <t>System displays :
- "Nội quy" combobox
- "Điểm trừ" input type number
- "Mô tả vi phạm" textarea</t>
  </si>
  <si>
    <t>Test function add violation with violation type is empty</t>
  </si>
  <si>
    <t>1. Click "Thêm lỗi vi phạm" button
2. Input all correct information with violation type is empty
3. Click "TẠO" button</t>
  </si>
  <si>
    <t>Test function add violation with substract grade is empty</t>
  </si>
  <si>
    <t>1. Click "Thêm lỗi vi phạm" button
2. Input all correct information with substract grade is empty
3. Click "TẠO" button</t>
  </si>
  <si>
    <t>Test function add violation with description is empty</t>
  </si>
  <si>
    <t>1. Click "Thêm lỗi vi phạm" button
2. Input all correct information with description  is empty
3. Click "TẠO" button</t>
  </si>
  <si>
    <t>Test function add violation with substract grade is invalid</t>
  </si>
  <si>
    <t>1. Click "Thêm lỗi vi phạm" button
2. Input all correct information with substract grade is invalid
3. Click "TẠO" button</t>
  </si>
  <si>
    <t>Test function add violation successfully</t>
  </si>
  <si>
    <t>1. Click "Thêm lỗi vi phạm" button
2. Input all correct information 
3. Click "TẠO" button</t>
  </si>
  <si>
    <t>System sends error message "Đã thêm nội quy thành công!"</t>
  </si>
  <si>
    <t>UC-8.0: Delete violation</t>
  </si>
  <si>
    <t>Test function delete violation with choose "KHÔNG"</t>
  </si>
  <si>
    <t xml:space="preserve">1. Click delete icon which violation want to be deleted
2. Click "KHÔNG" button 
</t>
  </si>
  <si>
    <t xml:space="preserve">1. Click delete icon which violation want to be deleted
2. Click "CÓ" button 
</t>
  </si>
  <si>
    <t xml:space="preserve">System send success mesage “Xóa thành công vi phạm.”. </t>
  </si>
  <si>
    <t>M6</t>
  </si>
  <si>
    <t>Test function manage school year in system</t>
  </si>
  <si>
    <t>UC-1.0: View school year list</t>
  </si>
  <si>
    <t>Check UI of view school year list</t>
  </si>
  <si>
    <t>1. Click "Quản lý năm học" item in menu
2. Observe the page</t>
  </si>
  <si>
    <t xml:space="preserve">1. System display:
- "Thêm năm học" button.
- An information table include: STT, name of school year, start date, end date and 2 buttons are edit and delete.
</t>
  </si>
  <si>
    <t>Test view school year list succesfully</t>
  </si>
  <si>
    <t>1. Login successfully with admin account.
2. The SCHOOL_YEARS table existed data.</t>
  </si>
  <si>
    <t>Test view empty school year list</t>
  </si>
  <si>
    <t>The system displays a message that is "Danh sách năm học trống".</t>
  </si>
  <si>
    <t>1. Login successfully with admin account.
2. The SCHOOL_YEARS table don't have data.</t>
  </si>
  <si>
    <t>UC-2.0: Edit information of school year</t>
  </si>
  <si>
    <t>Check UI of edit the school year information</t>
  </si>
  <si>
    <t>1. Click "Quản lý năm học" item in menu
2. Click edit icon of school year what want to edit.
3. Observe the page</t>
  </si>
  <si>
    <t>System displays:
- "Năm học" label.
- 2 textfields are start year textfield and disable end year
 textfield.
- 2 datetimepickers are start date and end date.
- "Chỉnh sửa" button.</t>
  </si>
  <si>
    <t xml:space="preserve">1. Login successfully with admin account.
2. View school year list successfully.
</t>
  </si>
  <si>
    <t>Test edit school year with blank start year</t>
  </si>
  <si>
    <t>1. Click "Quản lý năm học" item in menu
2. Click edit icon of school year what want to edit.
3. Leave start year is blank
4. Select and input information of school year
5. click "Chỉnh sửa" button</t>
  </si>
  <si>
    <t>System displays error message that is "Hãy điền năm học."</t>
  </si>
  <si>
    <t>Test edit school year with no select start date</t>
  </si>
  <si>
    <t>1. Click "Quản lý năm học" item in menu
2. Click edit icon of school year what want to edit.
3. Leave start date is not selected
4. Select and input information of school year
5. Click "Chỉnh sửa" button</t>
  </si>
  <si>
    <t>System displays error message that is "Hãy điền thời gian."</t>
  </si>
  <si>
    <t>Start year = 2023</t>
  </si>
  <si>
    <t>Test edit information with start date of existed school year</t>
  </si>
  <si>
    <t>1. Click "Quản lý năm học" item in menu
2. Click edit icon of school year what want to edit.
3. Input start year.
4. Choose start date and end date
5. Click "Chỉnh sửa" button</t>
  </si>
  <si>
    <t>System displays message that is "Ngày bắt đầu đã nằm trong một năm học khác."</t>
  </si>
  <si>
    <t>1. Start date is a day between start date and end date of existed year.
Start year = 2023
Start date = 06/01/2023
End date = 08/01/2024</t>
  </si>
  <si>
    <t>Test edit information with end date of existed school year</t>
  </si>
  <si>
    <t>System displays message that is "Ngày kết thúc đã nằm trong một năm học khác."</t>
  </si>
  <si>
    <t>1. End date is a day between start date and end date of existed date.
Start year = 2023
Start date = 06/01/2023
End date = 08/01/2024</t>
  </si>
  <si>
    <t>Test edit information of current school year fail</t>
  </si>
  <si>
    <t>System displays message that is "Ngày bắt đầu của năm học hiện tại phải nhỏ hơn ngày hôm nay."</t>
  </si>
  <si>
    <t>1. Start date is greater than current day
27/07/2020</t>
  </si>
  <si>
    <t>Start year = 2023
Start date = 06/01/2023
End date = 08/01/2024</t>
  </si>
  <si>
    <t>UC-3.0: Delete school year</t>
  </si>
  <si>
    <t>Check viewing confirm dialog</t>
  </si>
  <si>
    <t>1. Click "Quản lý năm học" in menu "QUẢN LÝ"
2. Click delete icon in record of table.</t>
  </si>
  <si>
    <t>System displays a dialog include:
- "Bạn có muốn XÓA năm học này không?" message
- "Có" button
- "Không" button</t>
  </si>
  <si>
    <t>Test delete school fail</t>
  </si>
  <si>
    <t xml:space="preserve">System display error dialog “Không thể xóa năm học này.”.
</t>
  </si>
  <si>
    <t>Test function delete school year with select "KHÔNG" button in confirm dialog</t>
  </si>
  <si>
    <t>1. Click "Quản lý năm học" in menu "QUẢN LÝ"
2. Click delete icon in record of table
3. Click "KHÔNG' button</t>
  </si>
  <si>
    <t>Test delete school year successfully</t>
  </si>
  <si>
    <t>1. Click "Quản lý năm học" in menu "QUẢN LÝ"
2. Click delete icon in record of table
3. Click "CÓ' button</t>
  </si>
  <si>
    <t xml:space="preserve">System display success dialog “Xoá năm học thành công !”.
</t>
  </si>
  <si>
    <t>UC-4.0: Add new school year</t>
  </si>
  <si>
    <t>1. Click "Thêm năm học" item in menu
2. Observe the page</t>
  </si>
  <si>
    <t>System displays:
- "Năm học" label.
- 2 textfields are start year textfield and disable end year
 textfield.
- 2 datetimepickers are start date and end date.
- "Tạo" button.</t>
  </si>
  <si>
    <t>Test add new school year successfully</t>
  </si>
  <si>
    <t>1. Click "Thêm năm học" item in menu
2. Select and input information of school year
3. Click "Tạo" button</t>
  </si>
  <si>
    <t>System displays success message that is "Tạo năm học thành công"</t>
  </si>
  <si>
    <t>Start year = 2023
Start date = 06/01/2023
End date = 08/01/2024</t>
  </si>
  <si>
    <t>Test add new school year with blank start year</t>
  </si>
  <si>
    <t>1. Click "Thêm năm học" item in menu
2. Leave start year is blank
3. Select and input information of school year
4. Click "Tạo" button</t>
  </si>
  <si>
    <t>Test add new school year with no select start date</t>
  </si>
  <si>
    <t>1. Click "Thêm năm học" item in menu
2. Input start year.
3. Leave start date is not selected
4. Click "Tạo" button</t>
  </si>
  <si>
    <t>Test add new school year with no select end date</t>
  </si>
  <si>
    <t>1. Click "Thêm năm học" item in menu
2. Input start year and select start date.
3. Leave end date is not selected
4. Click "Tạo" button</t>
  </si>
  <si>
    <t>System displays error message that is "Hãy điền thời gian kết thúc năm học."</t>
  </si>
  <si>
    <t>Start year = 2023
Start date = 06/01/2023</t>
  </si>
  <si>
    <t>Test add new school year with start date of existed school year</t>
  </si>
  <si>
    <t>1. Click "Thêm năm học" item in menu
2. Select and input information of school year
3. Click "Tạo" button</t>
  </si>
  <si>
    <t>Test add new school year with end date of existed school year</t>
  </si>
  <si>
    <t>M7</t>
  </si>
  <si>
    <t>Test module manage violation entering time</t>
  </si>
  <si>
    <t>UC-1.0: View violation entering time</t>
  </si>
  <si>
    <t>Test viewing "view violation entering time" page with no role</t>
  </si>
  <si>
    <t>Click "Xem thời gian thực thi chấm điểm" in "NỘI QUY" menu</t>
  </si>
  <si>
    <t>System displays: 
 - Table contents column: checkbox, "Chức vụ', "Thứ', "Thời gian bắt đầu", "Thời gian kết thúc"</t>
  </si>
  <si>
    <t>Test viewing "view violation entering time" page with role isn't admin</t>
  </si>
  <si>
    <t>Test viewing "view violation entering time" page with role is admin</t>
  </si>
  <si>
    <t>System displays: 
- "Xóa" button
- "Thêm thời gian chấm điểm" button
- Table contents column: checkbox, "Chức vụ', "Thứ', "Thời gian bắt đầu", "Thời gian kết thúc"</t>
  </si>
  <si>
    <t>Login successfully with role admin</t>
  </si>
  <si>
    <t>Test function view violation entering time with no result</t>
  </si>
  <si>
    <t>System sends error mesage "Không có kết quả."</t>
  </si>
  <si>
    <t>Test function view violation entering time successfully</t>
  </si>
  <si>
    <t>System displays violation entering time with default apply date, class and , the data is all record in database.</t>
  </si>
  <si>
    <t>UC-2.0: Delete violation entering time</t>
  </si>
  <si>
    <t>Test function delete violation entering time with no violation entering time has been choosen</t>
  </si>
  <si>
    <t>Click "Xóa" button</t>
  </si>
  <si>
    <t>System displays error dialog "Hãy chọn thời gian mà bạn muốn xóa!"</t>
  </si>
  <si>
    <t xml:space="preserve">Test function delete violation entering time with choose the option is “KHÔNG”
in the confirm dialog
</t>
  </si>
  <si>
    <t>1. Choose violation entering time which you want to delete
2. Click "Xóa" button
3. Click "KHÔNG" button in confirm dialog</t>
  </si>
  <si>
    <t>System closes dialog</t>
  </si>
  <si>
    <t>Test function delete violation entering time successfully</t>
  </si>
  <si>
    <t xml:space="preserve">1. Choose violation entering time which you want to delete
2. Click "Xóa" button
3. Click "CÓ" button in confirm dialog </t>
  </si>
  <si>
    <t xml:space="preserve">System sends success message "Xóa thời gian chấm thành công!" and reload page </t>
  </si>
  <si>
    <t>UC-3.0: Add violation entering time</t>
  </si>
  <si>
    <t>Test viewing "Add violation entering time" page</t>
  </si>
  <si>
    <t>Click "Thêm thời gian chấm" button</t>
  </si>
  <si>
    <t>System displays:
- "Chức vụ" combobox
- "Thời gian bắt đầu" textfield
- "Thời gian kết thúc" textfield
- "Các ngày áp dụng" list check box date
- "TẠO" button</t>
  </si>
  <si>
    <t>1. Login successfully with role admin
2. View violation entering time successfully</t>
  </si>
  <si>
    <t>Test function add violation entering time with role is empty</t>
  </si>
  <si>
    <t>1. Click "Thêm thời gian chấm" button
2. Input all correct informtion with role is empty
3. Click "TẠO" button</t>
  </si>
  <si>
    <t>System sends error message "Hãy chọn chức vụ"</t>
  </si>
  <si>
    <t>"Chức vụ' = blank
"Thời gian bắt đầu" = "16:00"
"Thời gian kết thúc" = "16:10'
"Các ngày áp dụng" = ["thứ 2"]</t>
  </si>
  <si>
    <t>Test function add violation entering time with start time is empty</t>
  </si>
  <si>
    <t>1. Click "Thêm thời gian chấm" button
2. Input all correct informtion with start time is empty
3. Click "TẠO" button</t>
  </si>
  <si>
    <t>System sends error message "Hãy điền thời gian bắt đầu."</t>
  </si>
  <si>
    <t>"Chức vụ' = "Sao đỏ"
"Thời gian bắt đầu" = blank
"Thời gian kết thúc" = "16:10'
"Các ngày áp dụng" = ["thứ 2"]</t>
  </si>
  <si>
    <t>Test function add violation entering time with end time is empty</t>
  </si>
  <si>
    <t>1. Click "Thêm thời gian chấm" button
2. Input all correct informtion with end time is empty
3. Click "TẠO" button</t>
  </si>
  <si>
    <t>System sends error message "Hãy điền thời gian kết thúc."</t>
  </si>
  <si>
    <t>"Chức vụ' = "Sao đỏ"
"Thời gian bắt đầu" = "16:00"
"Thời gian kết thúc" = blank
"Các ngày áp dụng" = ["thứ 2"]</t>
  </si>
  <si>
    <t>Test function add violation entering time with apply date is empty</t>
  </si>
  <si>
    <t>1. Click "Thêm thời gian chấm" button
2. Input all correct informtion with apply date is empty
3. Click "TẠO" button</t>
  </si>
  <si>
    <t>System sends error message "Hãy chọn ngày áp dụng."</t>
  </si>
  <si>
    <t>"Chức vụ' = "Sao đỏ"
"Thời gian bắt đầu" = "16:00"
"Thời gian kết thúc" = "16:10"
"Các ngày áp dụng" = blank</t>
  </si>
  <si>
    <t>Test function add violation entering time with start time is bigger than end time</t>
  </si>
  <si>
    <t>1. Click "Thêm thời gian chấm" button
2. Input all correct informtion with start time is bigger than end time
3. Click "TẠO" button</t>
  </si>
  <si>
    <t>System sends error message "Thời gian bắt đầu phải nhỏ hơn thời gian kết thúc."</t>
  </si>
  <si>
    <t>"Chức vụ' = "Sao đỏ"
"Thời gian bắt đầu" = "16:20"
"Thời gian kết thúc" = "16:10"
"Các ngày áp dụng" = blank</t>
  </si>
  <si>
    <t>Test function add violation entering time successfully</t>
  </si>
  <si>
    <t>1. Click "Thêm thời gian chấm" button
2. Input all correct informtion 
3. Click "TẠO" button</t>
  </si>
  <si>
    <t>System sends success dialog "Thêm thời gian chấm thành công!"</t>
  </si>
  <si>
    <t>"Chức vụ' = "Sao đỏ"
"Thời gian bắt đầu" = "16:00"
"Thời gian kết thúc" = "16:10"
"Các ngày áp dụng" = ["thứ 2"]</t>
  </si>
  <si>
    <t>M8</t>
  </si>
  <si>
    <t>Test module manage assign redstar</t>
  </si>
  <si>
    <t>UC-1.0: View assign redstar</t>
  </si>
  <si>
    <t>Check UI of view assign redstar</t>
  </si>
  <si>
    <t>Click "Xem phân công trực tuần" in menu "NỘI QUY"</t>
  </si>
  <si>
    <t>1. System display: 
- "Ngày" combobx
- "Lớp" combobox
- "Sao đỏ" textfield
- "Tải xuống" button
- "Tìm kiếm" button
- Table includes "Lớp", "Sao đỏ 1", "Sao đỏ 2" row</t>
  </si>
  <si>
    <t>Check UI of view assign redstar which login with role isn't admin</t>
  </si>
  <si>
    <t>Check UI of view assign redstar which login with role is admin</t>
  </si>
  <si>
    <t>1. System display: 
- "Ngày" combobx
- "Lớp" combobox
- "Sao đỏ" textfield
- "Tạo phân công" button
- "Xóa phân công" button 
- "Tải xuống" button
- "Tìm kiếm" button
- Table includes "Lớp", "Sao đỏ 1", "Sao đỏ 2" row</t>
  </si>
  <si>
    <t>Login successfully with role is admin</t>
  </si>
  <si>
    <t>Check UI of view assign redstar with list date is empty</t>
  </si>
  <si>
    <t>System sends error message "Danh sách ngày trống."</t>
  </si>
  <si>
    <t>Check UI of view assign redstar with list class is empty</t>
  </si>
  <si>
    <t>System sends error message "Danh sách lớp trống."</t>
  </si>
  <si>
    <t>Test function view assign redstar with no matching condition</t>
  </si>
  <si>
    <t>System sends error message "Danh sách trống"</t>
  </si>
  <si>
    <t xml:space="preserve">N/a
</t>
  </si>
  <si>
    <t>Test function view assign redstar successfully</t>
  </si>
  <si>
    <t>System display assigntask with default date, class and redstar</t>
  </si>
  <si>
    <t>UC-2.0: Search assign redstar</t>
  </si>
  <si>
    <t>Test function search assign redstar with no matching condtion</t>
  </si>
  <si>
    <t>1. Click "Xem phân công trực tuần" in menu "NỘI QUY"
2. Input all correct information
3. Click "Tìm kiếm" button</t>
  </si>
  <si>
    <t>View assign redstar successfully</t>
  </si>
  <si>
    <t>"Ngày" = "06-12-2020"
"Lớp" = "Tất cả"
"Sao đỏ' = "aaaaaaaaaaaaaaaaaaa"</t>
  </si>
  <si>
    <t>Test function search assign redstar successfully</t>
  </si>
  <si>
    <t>System display assigntask with condition date, class and redstar</t>
  </si>
  <si>
    <t>"Ngày" = "06-12-2020"
"Lớp" = "Tất cả"
"Sao đỏ' = "saodo1_10anh"</t>
  </si>
  <si>
    <t>UC-3.0: Create assign redstar</t>
  </si>
  <si>
    <t>Check UI of create assign redstar page</t>
  </si>
  <si>
    <t>1. Click "Xem phân công trực tuần" in menu "NỘI QUY"
2. Click "Tạo phân công"</t>
  </si>
  <si>
    <t>System displays:
- Dialog include "Áp dụng từ ngày" datetimepicker, "TẠO" button, "ĐÓNG" button</t>
  </si>
  <si>
    <t>1.Login successfully with role admin
2. View assign redstar successfully</t>
  </si>
  <si>
    <t>Test funtion create assign redstar with apply date is empty</t>
  </si>
  <si>
    <t>1. Click "Xem phân công trực tuần" in menu "NỘI QUY"
2. Click "TẠO" button</t>
  </si>
  <si>
    <t>System sends error message "Hãy nhập ngày áp dụng."</t>
  </si>
  <si>
    <t>"Áp dụng từ ngày" = blank</t>
  </si>
  <si>
    <t xml:space="preserve">Test funtion create assign redstar with apply date is equal or smaller than today </t>
  </si>
  <si>
    <t>1. Click "Xem phân công trực tuần" in menu "NỘI QUY"
2. Input correct date
3. Click "TẠO" button</t>
  </si>
  <si>
    <t>System sends error dialog "Không thể thêm phân công có ngày áp dụng nhỏ hơn hoặc bằng ngày hiện tại"</t>
  </si>
  <si>
    <t>"Áp dụng từ ngày" = "01/01/2020"</t>
  </si>
  <si>
    <t>Test funtion create assign redstar successfully with apply date exists</t>
  </si>
  <si>
    <t>1. Click "Xem phân công trực tuần" in menu "NỘI QUY"
2. Input correct date
3. Click "TẠO" button
4. Click "CÓ" button</t>
  </si>
  <si>
    <t>System sends success message "Tạo phân công thành công!"</t>
  </si>
  <si>
    <t>"Áp dụng từ ngày" = "10/08/2020"</t>
  </si>
  <si>
    <t xml:space="preserve">Test funtion create assign redstar successfully </t>
  </si>
  <si>
    <t>1. Click "Xem phân công trực tuần" in menu "NỘI QUY"
2. Input correct date
3. Click "CÓ" button</t>
  </si>
  <si>
    <t>"Áp dụng từ ngày" = "30/08/2020"</t>
  </si>
  <si>
    <t>UC-4.0: Delete assign redstar</t>
  </si>
  <si>
    <t>Test funtion delete assign redstar with apply date is empty</t>
  </si>
  <si>
    <t xml:space="preserve">1. Click "Xem phân công trực tuần" in menu "NỘI QUY"
2. Click "Xóa phân công'
</t>
  </si>
  <si>
    <t>System sends error message "Chưa chọn ngày xóa!"</t>
  </si>
  <si>
    <t>"Áp dụng từ ngày" = blank
"Lớp" = "Tất cả"
"Sao đỏ" = blank</t>
  </si>
  <si>
    <t>Test funtion delete assign redstar with apply date is smaller than today</t>
  </si>
  <si>
    <t xml:space="preserve">1. Click "Xem phân công trực tuần" in menu "NỘI QUY"
2. Select apply date in combobox 
3. Click "Xóa phân công"
</t>
  </si>
  <si>
    <t>System sends error message "Không thể xóa phân công có ngày áp dụng nhỏ hơn hoặc bằng ngày hiện tại"</t>
  </si>
  <si>
    <t>"Áp dụng từ ngày" = "01/01/2020"
"Lớp" = "Tất cả"
"Sao đỏ" = blank</t>
  </si>
  <si>
    <t>Test funtion delete assign redstar successfully</t>
  </si>
  <si>
    <t xml:space="preserve">1. Click "Xem phân công trực tuần" in menu "NỘI QUY"
2. Select apply date in combobox 
3. Click "Xóa phân công"
4. Click "CÓ" button
</t>
  </si>
  <si>
    <t>System sends success message "Xóa phân công thành công!"</t>
  </si>
  <si>
    <t>"Áp dụng từ ngày" = "30/08/2020"
"Lớp" = "Tất cả"
"Sao đỏ" = blank</t>
  </si>
  <si>
    <t>UC-5.0: Download assign redstar</t>
  </si>
  <si>
    <t>Test funtion download assign redstar with no date selecte</t>
  </si>
  <si>
    <t xml:space="preserve">1. Click "Xem phân công trực tuần" in menu "NỘI QUY"
2. Input and select condition
3. Click "Tải xuống"
</t>
  </si>
  <si>
    <t>System sends error message "Chưa chọn ngày tải xuống!"</t>
  </si>
  <si>
    <t>"Áp dụng từ ngày" = blank
"Lớp" = "Tất cả"
"Sao đỏ" = blank</t>
  </si>
  <si>
    <t>Test funtion download assign redstar successfully</t>
  </si>
  <si>
    <t xml:space="preserve">1. Click "Xem phân công trực tuần" in menu "NỘI QUY"
2. Input and select condition
3. Click "Tải xuống"
4. Select location to put file
5. Click "Save" button
</t>
  </si>
  <si>
    <t>System downloads file successfully</t>
  </si>
  <si>
    <t>"Áp dụng từ ngày" = "30/08/2020"
"Lớp" = "Tất cả"
"Sao đỏ" = blank</t>
  </si>
  <si>
    <t>M9</t>
  </si>
  <si>
    <t>Test module manage emulation</t>
  </si>
  <si>
    <t>UC-1.0: View violation of a class</t>
  </si>
  <si>
    <t>Check UI</t>
  </si>
  <si>
    <t>1. Click "Xem danh sách vi phạm theo ngày" item in page menu.
2. Observe on the screen</t>
  </si>
  <si>
    <t>1. System display: 
- A violation list of class and each item show: 
+ Datetime of this violation with format is "Thứ 7 - 08/08/2020"
+ Name of this class
+ "Mô tả lỗi" that is description of violation
+ "Ghi chú" that is note for violation
+ "Tạo bởi" who is grading this violation
+ "Điểm trừ" that is substraction grade of this violation
+ "Số lần" that is times of violation
+ "Tổng điểm trừ" that equal substract grade * times</t>
  </si>
  <si>
    <t>Check UI with red star who grading their class</t>
  </si>
  <si>
    <t>1. Login with redstar account 
2. Click "Xem danh sách vi phạm theo ngày" item in page menu.
3. Observe on the screen</t>
  </si>
  <si>
    <t>System display "Chỉnh sửa" button in violation item that user can edit with condition (edit in in current day and with the assigned class).</t>
  </si>
  <si>
    <t>Login successfully with redstar account</t>
  </si>
  <si>
    <t>Check UI with admin account</t>
  </si>
  <si>
    <t>1. Login with admin account 
2. Click "Xem danh sách vi phạm theo ngày" item in page menu.
3. Observe on the screen</t>
  </si>
  <si>
    <t>System display "Chỉnh sửa" button in violation item that user can edit with condition (edit in the day that is not ranked).</t>
  </si>
  <si>
    <t>Check UI with monitor account</t>
  </si>
  <si>
    <t>1. Login with monitor account 
2. Click "Xem danh sách vi phạm theo ngày" item in page menu.
3. Observe on the screen</t>
  </si>
  <si>
    <t>System display "Chỉnh sửa" button in violation item that user can edit with condition (request edit own class in violation of current day).</t>
  </si>
  <si>
    <t>Login successfully with monitor account</t>
  </si>
  <si>
    <t>Test function viewing violation of class successfully</t>
  </si>
  <si>
    <t>1. System display:
- The violation list with at least one violation class.</t>
  </si>
  <si>
    <t>"Lớp" : "10 Toán"
"Ngày" : "08/08/2020"</t>
  </si>
  <si>
    <t>Test function viewing empty violation of class</t>
  </si>
  <si>
    <t>System display the message that is "Danh sách lỗi của lớp đang trống."</t>
  </si>
  <si>
    <t>"Lớp" : "10 lý"
"Ngày" : "08/08/2020"</t>
  </si>
  <si>
    <t>UC-2.0: Search violation of a class</t>
  </si>
  <si>
    <t>1. System display: 
- "Lớp" combobox.
- "Ngày" datetimepicker.
- "Tìm kiếm" button.</t>
  </si>
  <si>
    <t>Check UI with empty class list</t>
  </si>
  <si>
    <t>1. Click "Chấm điểm thi đua" item in menu</t>
  </si>
  <si>
    <t>System displays error message that is "Không có lớp nào."</t>
  </si>
  <si>
    <t>Check function search with no result</t>
  </si>
  <si>
    <t>1. Click "Chấm điểm thi đua" item in menu
2. Select "Lớp" combobox and "Ngày" datetimepicker.
3. Click "Tìm kiếm" button.</t>
  </si>
  <si>
    <t>System displays error message that is "Danh sách lỗi của lớp đang trống."</t>
  </si>
  <si>
    <t>Lớp = "10 Lý"
Ngày = "09/08/2020"</t>
  </si>
  <si>
    <t>Check function search succesfully</t>
  </si>
  <si>
    <t>System displays the violation of this class.</t>
  </si>
  <si>
    <t>Lớp = "10 Toán"
Ngày = "09/08/2020"</t>
  </si>
  <si>
    <t>UC-3.0: Edit violation of a class</t>
  </si>
  <si>
    <t xml:space="preserve">1. Login with admin account 
2. Click "Xem danh sách vi phạm theo ngày" item in page menu.
3. Click "Chỉnh sửa" button </t>
  </si>
  <si>
    <t>1. System displays:
- Date with format that is “thứ 2 - 10/08/2020”.
- Class name with format that's  “Lớp 10 Toán”
- Description of violation with “Mô tả lỗi”
- Note of violation with “Ghi chú”
- Create by with “Tạo bởi”
- Subtract grade with “Điểm trừ”
- Times with “Số lần”
- Total subtract grade with “Tổng điểm trừ”
- Reason of change violation with “Lý do”’.
-  “CHỈNH SỬA” button</t>
  </si>
  <si>
    <t>1. Login successfully with admin account
2. View violation list successfully</t>
  </si>
  <si>
    <t>Check UI with redstar account</t>
  </si>
  <si>
    <t xml:space="preserve">1. Click "Xem danh sách vi phạm theo ngày" item in page menu.
2. Click "Chỉnh sửa" button </t>
  </si>
  <si>
    <t>1. Login successfully with redstar account
2. View violation list successfully</t>
  </si>
  <si>
    <t xml:space="preserve">1. Login with monitor account 
2. Click "Xem danh sách vi phạm theo ngày" item in page menu.
3. Click "Chỉnh sửa" button </t>
  </si>
  <si>
    <t>1. System displays:
- Date with format that is “thứ 2 - 10/08/2020”.
- Class name with format that's  “Lớp 10 Toán”
- Description of violation with “Mô tả lỗi”
- Note of violation with “Ghi chú”
- Create by with “Tạo bởi”
- Subtract grade with “Điểm trừ”
- Times with “Số lần”
- Total subtract grade with “Tổng điểm trừ”
- Reason of change violation with “Lý do”’.
- “TẠO YÊU CẦU CHỈNH SỬA” button.</t>
  </si>
  <si>
    <t>1. Login successfully with monitor account
2. View violation list successfully</t>
  </si>
  <si>
    <t>Test edit violation of class successfully</t>
  </si>
  <si>
    <t>1. Login with admin account 
2. Click "Xem danh sách vi phạm theo ngày" item in page menu.
3. Click "Chỉnh sửa" button.
4. Select and input information for change.
5. Click "Chỉnh sửa" button.</t>
  </si>
  <si>
    <t>System displays the success message that is "Tạo yêu cầu thay đổi thành công!"</t>
  </si>
  <si>
    <t>1. Login successfully with admin account
2. View violation list successfully</t>
  </si>
  <si>
    <t xml:space="preserve">"Số lần" = "3"
"Lý do" = "Bạn A không vi phạm"
</t>
  </si>
  <si>
    <t>Test edit violation of class with reason empty</t>
  </si>
  <si>
    <t>1. Login with admin account 
2. Click "Xem danh sách vi phạm theo ngày" item in page menu.
3. Click "Chỉnh sửa" button.
4. Select and input information for change.
5. Leave the reason textfield is empty
6. Click "Chỉnh sửa" button.</t>
  </si>
  <si>
    <t>System displays the error message that is "Hãy điền lý do thay đổi."</t>
  </si>
  <si>
    <t xml:space="preserve">"Số lần" = "3"
"Lý do" = blank
</t>
  </si>
  <si>
    <t>UC-4.0: Add violation of a class</t>
  </si>
  <si>
    <t>1. Login with admin account successfully
2. Click "Chấm điểm thi đua" item in menu</t>
  </si>
  <si>
    <t>1. System display:
- "Lớp" combobox show all classes.
- "Ngày" datetimepicker.
- A violation list include all violation in database:
+ Each type of violation show description and total grade.
+ Each violation show description, substract grade, times , total substract grade and note.
- "Lưu" button.</t>
  </si>
  <si>
    <t>Check UI with summarizing group account</t>
  </si>
  <si>
    <t>Login successfully with summarizing group account</t>
  </si>
  <si>
    <t>1. Login with monitor account successfully
2. Click "Chấm điểm thi đua" item in menu</t>
  </si>
  <si>
    <t>1. Login with redstar account successfully
2. Click "Chấm điểm thi đua" item in menu</t>
  </si>
  <si>
    <t>1. System display:
- "Lớp" combobox show assigned class.
- "Ngày" datetimepicker show current date.
- A violation list include all violation in database
+ Each type of violation show description and total grade.
+ Each violation show description, substract grade, times , total substract grade and note.
- "Lưu" button.</t>
  </si>
  <si>
    <t>Check UI with empty violation list</t>
  </si>
  <si>
    <t>System displays error message that is "Danh sách lỗi vi phạm trống."</t>
  </si>
  <si>
    <t>Test function add violation of class with empty input</t>
  </si>
  <si>
    <t>1. Click "Chấm điểm thi đua" item in menu
2. Click "Lưu" button.</t>
  </si>
  <si>
    <t>System displays error message that is "Hãy chọn lỗi."</t>
  </si>
  <si>
    <t>Test function add violation of class with empty note for violation</t>
  </si>
  <si>
    <t>1. Click "Chấm điểm thi đua" item in menu
2. Select violation and change number of violation
3. Leave note textfield is empty
4. Click "Lưu" button.</t>
  </si>
  <si>
    <t>System displays error message that is "Hãy điền đủ ghi chú cho các lỗi."</t>
  </si>
  <si>
    <t>Select "Đi lại lộn xộn trong giờ,làm việc riêng, nói chuyện, ăn quà."
"Số lần" = "2"
"Ghi chú" = blank</t>
  </si>
  <si>
    <t>Test function add violation of class successfully</t>
  </si>
  <si>
    <t>1. Click "Chấm điểm thi đua" item in menu
2. Select violation and change number of violation
3. Input note textfield.
4. Click "Lưu" button.
5. Click "Xác nhận" button of confirm dialog.</t>
  </si>
  <si>
    <t>System displays success message that is "Thông tin đã lưu thành công!"</t>
  </si>
  <si>
    <t>Select "Đi lại lộn xộn trong giờ,làm việc riêng, nói chuyện, ăn quà."
"Số lần" = "2"
"Ghi chú" = "abc"</t>
  </si>
  <si>
    <t>UC-5.0: Cancel edit request</t>
  </si>
  <si>
    <t>Test function cancel change request successfully</t>
  </si>
  <si>
    <t xml:space="preserve">1. Click "XEM YÊU CẦU CHỈNH SỬA" button.
2. Click "HỦY YÊU CẦU CHỈNH SỬA" button
</t>
  </si>
  <si>
    <t>System send the success dialog “Hủy yêu cầu thay đổi thành công!”.</t>
  </si>
  <si>
    <t>1. Login successfully with monitor
2. View violation list successfully</t>
  </si>
  <si>
    <t>Test function delete the accepted request</t>
  </si>
  <si>
    <t>System displays the error message that is “Không thể xóa yêu cầu thay đổi đã được chấp nhận.”.</t>
  </si>
  <si>
    <t>System displays the error message that is “Không thể xóa yêu cầu thay đổi đã bị từ chối.”.</t>
  </si>
  <si>
    <t>UC-6.0: View change request</t>
  </si>
  <si>
    <t>Test UI of view change request with account is monitor</t>
  </si>
  <si>
    <t>Click "Xem yêu cầu thay đổi vi phạm" in menu "TRỰC TUẦN"</t>
  </si>
  <si>
    <t>System displays: 
- "Trạng thái' combobox
- "Lớp" combobox
- "Ngày" datetimepicker
- "Người yêu cầu thay đổi" textfield
- "Search" button 
- List violation change request which violation change rquest include "thời gian", "Lớp", "Mô tả lỗi", "Người yêu cầu thay đổi", "Trạng thái", "Ghi chú", "Lý do thay đổi", "Điểm trừ", "Số lần", "Tổng điểm trừ"</t>
  </si>
  <si>
    <t>Test UI of view change request with account is admin</t>
  </si>
  <si>
    <t>System displays: 
- "Trạn thái' combobox
- "Lớp" combobox
- "Ngày" datetimepicker
- "Người yêu cầu thay đổi" textfield
- "Search" button 
- List violation change request which violation change rquest include "thời gian", "Lớp", "Mô tả lỗi", "Người yêu cầu thay đổi", "Trạng thái", "Ghi chú", "Lý do thay đổi", "Điểm trừ", "Số lần", "Tổng điểm trừ", "XÁC NHẬN" button, "TỪ CHỐI" button</t>
  </si>
  <si>
    <t>Test function view change request with default value and result is empty</t>
  </si>
  <si>
    <t>System sends error message "Không có kết quả"</t>
  </si>
  <si>
    <t>Login successfully with role is admin or monitor</t>
  </si>
  <si>
    <t>Test function view change request with default value successfully</t>
  </si>
  <si>
    <t>System display list change request with default value</t>
  </si>
  <si>
    <t>UC-7.0: Search change request</t>
  </si>
  <si>
    <t>Test UI of seach change request</t>
  </si>
  <si>
    <t xml:space="preserve">System displays: 
- "Trạn thái' combobox
- "Lớp" combobox
- "Ngày" datetimepicker
- "Người yêu cầu thay đổi" textfield
- "Search" button 
</t>
  </si>
  <si>
    <t>1. Login successfully with admin or monitor account
2. View change request successfully</t>
  </si>
  <si>
    <t>Test function search change request with no matching condition</t>
  </si>
  <si>
    <t>1.Click "Xem yêu cầu thay đổi vi phạm" in menu "TRỰC TUẦN"
2. Input all correct information
3. Click "Tìm kiếm" button</t>
  </si>
  <si>
    <t xml:space="preserve">System sends error message "Không có kết quả."
</t>
  </si>
  <si>
    <t xml:space="preserve">"Trạng thái" = "Chưa duyệt"
"Lớp" = "Tất cả"
"Ngày" = blank
"Người yêu cầu thay đổi" = blank
</t>
  </si>
  <si>
    <t>Test function search change request successfully</t>
  </si>
  <si>
    <t xml:space="preserve">System display list change request which is matching condition
</t>
  </si>
  <si>
    <t xml:space="preserve">"Trạng thái" = "Tất cả"
"Lớp" = "Tất cả"
"Ngày" = blank
"Người yêu cầu thay đổi" = blank
</t>
  </si>
  <si>
    <t>Test function search change request successfully with login account</t>
  </si>
  <si>
    <t>UC-8.0: Accept change request</t>
  </si>
  <si>
    <t>Test UI of accept change request</t>
  </si>
  <si>
    <t>1.Click "Xem yêu cầu thay đổi vi phạm" in menu "TRỰC TUẦN"
2. Select change request which you want to change
3. Click "XÁC NHẬN" button</t>
  </si>
  <si>
    <t xml:space="preserve">System displays confirm dialog includes:
- question mark icon
 - "Bạn có muốn CHẤP NHẬN yêu cầu này không?" content
- "XÁC NHẬN" button
- "ĐÓNG" button
</t>
  </si>
  <si>
    <t>1. Login successfully with admin role
2. View change request successfully</t>
  </si>
  <si>
    <t>Test function accept change request with choose "KHÔNG' button</t>
  </si>
  <si>
    <t>1.Click "Xem yêu cầu thay đổi vi phạm" in menu "TRỰC TUẦN"
2. Select change request which you want to change
3. Click "XÁC NHẬN" button
4. Click "KHÔNG" button</t>
  </si>
  <si>
    <t>System closes confirm dialog</t>
  </si>
  <si>
    <t>Test function accept change request successfully</t>
  </si>
  <si>
    <t>1.Click "Xem yêu cầu thay đổi vi phạm" in menu "TRỰC TUẦN"
2. Select change request which you want to change
3. Click "XÁC NHẬN" button
4. Click "CÓ" button</t>
  </si>
  <si>
    <t>System sends success message "Yêu cầu thay đổi được chấp nhận."</t>
  </si>
  <si>
    <t>UC-9.0: Reject change request</t>
  </si>
  <si>
    <t>Test UI of reject change request</t>
  </si>
  <si>
    <t>1.Click "Xem yêu cầu thay đổi vi phạm" in menu "TRỰC TUẦN"
2. Select change request which you want to change
3. Click "TỪ CHỐI" button</t>
  </si>
  <si>
    <t xml:space="preserve">System displays confirm dialog includes:
- question mark icon
 - "Bạn có muốn TỪ CHỐI yêu cầu này không?" content
- "XÁC NHẬN" button
- "ĐÓNG" button
</t>
  </si>
  <si>
    <t>Test function reject change request with choose "KHÔNG' button</t>
  </si>
  <si>
    <t>Test function reject change request successfully</t>
  </si>
  <si>
    <t>UC-10.0: View violation history</t>
  </si>
  <si>
    <t>1. Click "Xem lịch sử vi phạm" item in page menu.
2. Observe on the screen</t>
  </si>
  <si>
    <t xml:space="preserve">1. System display: 
- “Hệ chuyên” combobox.
- From date with “Từ ngày” datetimepicker.
- To date with “Đến ngày”  datetimepicker.
- From school year textfield
- To school year textfield.
- “Tìm kiếm” button
- Violation history list includes “thứ 2 - 10/08/2020”, description of violation with “Mô tả lỗi”, note of violation with “Ghi chú”, subtract grade with “Điểm trừ”, times with “Số lần”, Total subtract grade with “Tổng điểm trừ”.
</t>
  </si>
  <si>
    <t>Test function view violation history with gifted class is empty</t>
  </si>
  <si>
    <t>System sends error message "Không có hệ chuyên nào."</t>
  </si>
  <si>
    <t>Test function view violation history with violation history is empty</t>
  </si>
  <si>
    <t>Test function view violation history successfully</t>
  </si>
  <si>
    <t>System displays violation history list</t>
  </si>
  <si>
    <t>UC-11.0: Search violation history</t>
  </si>
  <si>
    <t xml:space="preserve">1. System display: 
- “Hệ chuyên” combobox.
- From date with “Từ ngày” datetimepicker.
- To date with “Đến ngày”  datetimepicker.
- From school year textfield
- To school year textfield.
- “Tìm kiếm” button
</t>
  </si>
  <si>
    <t>M10</t>
  </si>
  <si>
    <t>Test module manage school rank</t>
  </si>
  <si>
    <t>UC-1.0: Create rank week</t>
  </si>
  <si>
    <t xml:space="preserve">Check UI of create rank week </t>
  </si>
  <si>
    <t>1. Click "Xếp hạng theo tuần" in menu "XẾP HẠNG'.
2. Click "Tạo xếp hạng tuần" button</t>
  </si>
  <si>
    <t>1. System display: 
- "Tên tuần" textfield
- "Các ngày áp dụng" list apply date
- "TẠO" button</t>
  </si>
  <si>
    <t>1. Login successfully with admin role
2. View school rank week successfully</t>
  </si>
  <si>
    <t>Test function create rank week with list date is empty</t>
  </si>
  <si>
    <t>System sends error message "Không có ngày chưa được xếp hạng."</t>
  </si>
  <si>
    <t>Test function create rank week with week name is empty</t>
  </si>
  <si>
    <t>1. Click "Xếp hạng theo tuần" in menu "XẾP HẠNG'.
2. Click "Tạo xếp hạng tuần" button
3. Input all correct information with week name is empty
4. Click "TẠO" button</t>
  </si>
  <si>
    <t>System sends error message "Hãy nhập tên tuần."</t>
  </si>
  <si>
    <t xml:space="preserve">"Tên tuần": blank
"Các ngày áp dụng" = ["thứ 7 - 08/08/2020"]
</t>
  </si>
  <si>
    <t>Test function create rank week with no date is selected</t>
  </si>
  <si>
    <t>1. Click "Xếp hạng theo tuần" in menu "XẾP HẠNG'.
2. Click "Tạo xếp hạng tuần" button
3. Input all correct information with no date is selected
4. Click "TẠO" button</t>
  </si>
  <si>
    <t xml:space="preserve">"Tên tuần": "6"
"Các ngày áp dụng" = blank
</t>
  </si>
  <si>
    <t>Test function create rank week with week name exists</t>
  </si>
  <si>
    <t>1. Click "Xếp hạng theo tuần" in menu "XẾP HẠNG'.
2. Click "Tạo xếp hạng tuần" button
3. Input all correct information with week name exists
4. Click "TẠO" button</t>
  </si>
  <si>
    <t>System sends error message "Tên tuần trong năm hiện tại đã tồn tại."</t>
  </si>
  <si>
    <t xml:space="preserve">"Tên tuần": "1"
"Các ngày áp dụng" = ["thứ 7 - 08/08/2020"]
</t>
  </si>
  <si>
    <t>Test function create rank week with violation class request is not accepted in selected date</t>
  </si>
  <si>
    <t>1. Click "Xếp hạng theo tuần" in menu "XẾP HẠNG'.
2. Click "Tạo xếp hạng tuần" button
3. Input all correct information with violation class request is not accepted in selected date
4. Click "TẠO" button</t>
  </si>
  <si>
    <t>System sends error message "Ngày ... Vẫn còn yêu cầu thay đổi chưa được xử lý, không thể tạo xếp hạng."</t>
  </si>
  <si>
    <t>Test function create rank week successfully</t>
  </si>
  <si>
    <t>1. Click "Xếp hạng theo tuần" in menu "XẾP HẠNG'.
2. Click "Tạo xếp hạng tuần" button
3. Input all correct information
4. Click "TẠO" button</t>
  </si>
  <si>
    <t>System sends success message "Tạo xếp hạng tuần thành công!"</t>
  </si>
  <si>
    <t xml:space="preserve">"Tên tuần": "15"
"Các ngày áp dụng" = ["thứ 7 - 08/08/2020"]
</t>
  </si>
  <si>
    <t>UC-2.0: Edit rank week</t>
  </si>
  <si>
    <t xml:space="preserve">Check UI of edit rank week </t>
  </si>
  <si>
    <t>1. Click "Xếp hạng theo tuần" in menu "XẾP HẠNG'.
2. Click "Sửa xếp hạng tuần" button</t>
  </si>
  <si>
    <t>1. Click "Xếp hạng theo tuần" in menu "XẾP HẠNG'.
2. Click "Sửa xếp hạng tuần" button
3. Input all correct information with week name is empty
4. Click "TẠO" button</t>
  </si>
  <si>
    <t>System sends error message "Hãy nhập tên tuần.'</t>
  </si>
  <si>
    <t>Test function edit rank week with no date is selected</t>
  </si>
  <si>
    <t>1. Click "Xếp hạng theo tuần" in menu "XẾP HẠNG'.
2. Click "Sửa xếp hạng tuần" button
3. Input all correct information with no date is selected
4. Click "TẠO" button</t>
  </si>
  <si>
    <t>System sends error message "Hãy chọn ngày áp dụng.'</t>
  </si>
  <si>
    <t xml:space="preserve">"Tên tuần": "13"
"Các ngày áp dụng" = blank
</t>
  </si>
  <si>
    <t>Test function edit rank week with week name exists</t>
  </si>
  <si>
    <t>1. Click "Xếp hạng theo tuần" in menu "XẾP HẠNG'.
2. Click "Sửa xếp hạng tuần" button
3. Input all correct information with week name exists
4. Click "TẠO" button</t>
  </si>
  <si>
    <t>Test function edit rank week with information doesn't change</t>
  </si>
  <si>
    <t>1. Click "Xếp hạng theo tuần" in menu "XẾP HẠNG'.
2. Click "Sửa xếp hạng tuần" button
3. Click "TẠO" button</t>
  </si>
  <si>
    <t>System sends error message "Hãy thay đổi thông tin."</t>
  </si>
  <si>
    <t xml:space="preserve">"Tên tuần": "13"
"Các ngày áp dụng" = ["thứ 7 - 08/08/2020"]
</t>
  </si>
  <si>
    <t>Test function edit rank week successfully</t>
  </si>
  <si>
    <t>1. Click "Xếp hạng theo tuần" in menu "XẾP HẠNG'.
2. Click "Sửa xếp hạng tuần" button
3. Input all correct information
4. Click "TẠO" button</t>
  </si>
  <si>
    <t>System sends success message "Sửa xếp hạng tuần thành công!"</t>
  </si>
  <si>
    <t>UC-3.0: View school rank week history</t>
  </si>
  <si>
    <t>Test function view history with history is empty</t>
  </si>
  <si>
    <t>1. Click "Xếp hạng theo tuần" in menu "XẾP HẠNG'.
2. Select week which you want to view history
3. Click "Xem lịch sửa" button</t>
  </si>
  <si>
    <t>System sends error message dialog "Không có lịch sử."</t>
  </si>
  <si>
    <t>Test function view history</t>
  </si>
  <si>
    <t>System sends dialog include history information</t>
  </si>
  <si>
    <t>UC-4.0: Create rank month</t>
  </si>
  <si>
    <t>Check UI of create rank month</t>
  </si>
  <si>
    <t>1. Click "Xếp hạng theo tháng" in menu "XẾP HẠNG'.
2. Click "Tạo xếp hạng tháng" button</t>
  </si>
  <si>
    <t>1. System display: 
- "Tên tháng" textfield
- "Các tuần áp dụng" list week
- "TẠO" button</t>
  </si>
  <si>
    <t>1. Login successfully with admin role
2. View school rank month successfully</t>
  </si>
  <si>
    <t>Test function create rank month with list week is empty</t>
  </si>
  <si>
    <t>System sends error message "Không có tuần chưa được xếp hạng."</t>
  </si>
  <si>
    <t>Test function create rank week with month name is empty</t>
  </si>
  <si>
    <t>1. Click "Xếp hạng theo tháng" in menu "XẾP HẠNG'.
2. Click "Tạo xếp hạng tháng" button
3. Input all correct information with month name is empty
4. Click "TẠO" button</t>
  </si>
  <si>
    <t>System sends error message "Hãy nhập tên tháng."</t>
  </si>
  <si>
    <t xml:space="preserve">"Tên tháng": blank
"Các tuần áp dụng" = ["Tuần 1"]
</t>
  </si>
  <si>
    <t>Test function create rank month with no week is selected</t>
  </si>
  <si>
    <t>1. Click "Xếp hạng theo tháng" in menu "XẾP HẠNG'.
2. Click "Tạo xếp hạng tháng" button
3. Input all correct information with no week is selected
4. Click "TẠO" button</t>
  </si>
  <si>
    <t>System sends error message "Hãy chọn tuần áp dụng."</t>
  </si>
  <si>
    <t xml:space="preserve">"Tên tháng ": "6"
"Các tuần áp dụng" = blank
</t>
  </si>
  <si>
    <t>Test function create rank month with month name exists</t>
  </si>
  <si>
    <t>1. Click "Xếp hạng theo tháng" in menu "XẾP HẠNG'.
2. Click "Tạo xếp hạng tháng" button
3. Input all correct information with month name exists
4. Click "TẠO" button</t>
  </si>
  <si>
    <t>System sends error message "Tên tháng trong kỳ đã tồn tại."</t>
  </si>
  <si>
    <t xml:space="preserve">"Tên tháng ": "1"
"Các tuần áp dụng" = ["Tuần 1"]
</t>
  </si>
  <si>
    <t>Test function create rank month successfully</t>
  </si>
  <si>
    <t>1. Click "Xếp hạng theo tháng " in menu "XẾP HẠNG'.
2. Click "Tạo xếp hạng tháng" button
3. Input all correct information
4. Click "TẠO" button</t>
  </si>
  <si>
    <t>System sends success message "Tạo xếp hạng tháng thành công!"</t>
  </si>
  <si>
    <t xml:space="preserve">"Tên tháng ": "15"
"Các tuầnáp dụng" = ["Tuần 1"]
</t>
  </si>
  <si>
    <t>UC-5.0: Edit rank month</t>
  </si>
  <si>
    <t>Check UI of edit rank month</t>
  </si>
  <si>
    <t>1. Click "Xếp hạng theo tháng" in menu "XẾP HẠNG'.
2. Click "Sửa xếp hạng tháng" button</t>
  </si>
  <si>
    <t>1. System display: 
- "Tên tháng" textfield
- "Các tuần áp dụng" list apply date
- "TẠO" button</t>
  </si>
  <si>
    <t>Test function edit rank month with month name is empty</t>
  </si>
  <si>
    <t>1. Click "Xếp hạng theo tháng" in menu "XẾP HẠNG'.
2. Click "Sửa xếp hạng tháng" button
3. Input all correct information with month name is empty
4. Click "TẠO" button</t>
  </si>
  <si>
    <t>System sends error message "Hãy nhập tên tháng.'</t>
  </si>
  <si>
    <t>Test function edit rank month with no week is selected</t>
  </si>
  <si>
    <t>1. Click "Xếp hạng theo tháng" in menu "XẾP HẠNG'.
2. Click "Sửa xếp hạng tháng" button
3. Input all correct information with no week is selected
4. Click "TẠO" button</t>
  </si>
  <si>
    <t>System sends error message "Hãy chọn tuần áp dụng.'</t>
  </si>
  <si>
    <t xml:space="preserve">"Tên tháng": "13"
"Các tuần áp dụng" = blank
</t>
  </si>
  <si>
    <t>Test function edit rank month with month name exists</t>
  </si>
  <si>
    <t>1. Click "Xếp hạng theo tháng" in menu "XẾP HẠNG'.
2. Click "Sửa xếp hạng tháng" button
3. Input all correct information with month name exists
4. Click "TẠO" button</t>
  </si>
  <si>
    <t xml:space="preserve">"Tên tháng": "1"
"Các tuần áp dụng" = ["Tuần 1"]
</t>
  </si>
  <si>
    <t>Test function edit rank month with information doesn't change</t>
  </si>
  <si>
    <t>1. Click "Xếp hạng theo tháng" in menu "XẾP HẠNG'.
2. Click "Sửa xếp hạng tháng" button
3. Click "TẠO" button</t>
  </si>
  <si>
    <t xml:space="preserve">"Tên tháng": "13"
"Các ngày áp dụng" = ["Tuần 1"]
</t>
  </si>
  <si>
    <t>Test function edit rank month successfully</t>
  </si>
  <si>
    <t>1. Click "Xếp hạng theo tháng" in menu "XẾP HẠNG'.
2. Click "Sửa xếp hạng tháng" button
3. Input all correct information
4. Click "TẠO" button</t>
  </si>
  <si>
    <t>System sends success message "Sửa xếp hạng tháng thành công!"</t>
  </si>
  <si>
    <t xml:space="preserve">"Tên tháng": "18"
"Các ngày áp dụng" = ["Tuần 13"]
</t>
  </si>
  <si>
    <t>UC-6.0: View school rank month history</t>
  </si>
  <si>
    <t>1. Click "Xếp hạng theo tháng" in menu "XẾP HẠNG'.
2. Select month which you want to view history
3. Click "Xem lịch sử" button</t>
  </si>
  <si>
    <t>UC-7.0: Create rank semester</t>
  </si>
  <si>
    <t>Check UI of create rank semester</t>
  </si>
  <si>
    <t>1. Click "Xếp hạng theo học kỳ" in menu "XẾP HẠNG'.
2. Click "Tạo xếp hạng kỳ" button</t>
  </si>
  <si>
    <t>1. System display: 
- "Tên học kỳ" textfield
- "Các tháng áp dụng" list week
- "TẠO" button</t>
  </si>
  <si>
    <t>1. Login successfully with admin role
2. View school rank semester successfully</t>
  </si>
  <si>
    <t>Test function create rank semester with list month is empty</t>
  </si>
  <si>
    <t>System sends error message "Danh sách tháng đang trống."</t>
  </si>
  <si>
    <t>Test function create rank semester with semester name is empty</t>
  </si>
  <si>
    <t>1. Click "Xếp hạng theo học kỳ" in menu "XẾP HẠNG'.
2. Click "Tạo xếp hạng kỳ" button
3. Input all correct information with semester name is empty
4. Click "TẠO" button</t>
  </si>
  <si>
    <t>System sends error message "Hãy nhập tên học kỳ."</t>
  </si>
  <si>
    <t xml:space="preserve">"Tên học kỳ": blank
"Các tháng áp dụng" = ["Tháng 11"]
</t>
  </si>
  <si>
    <t>Test function create rank semester with no month is selected</t>
  </si>
  <si>
    <t>1. Click "Xếp hạng theo học kỳ" in menu "XẾP HẠNG'.
2. Click "Tạo xếp hạng kỳ " button
3. Input all correct information with no month is selected
4. Click "TẠO" button</t>
  </si>
  <si>
    <t>System sends error message "Hãy chọn tháng áp dụng."</t>
  </si>
  <si>
    <t xml:space="preserve">"Tên học kỳ ": "1"
"Các tháng áp dụng" = blank
</t>
  </si>
  <si>
    <t>Test function create rank semester with semester name exists</t>
  </si>
  <si>
    <t>1. Click "Xếp hạng theo học kỳ" in menu "XẾP HẠNG'.
2. Click "Tạo xếp hạng kỳ" button
3. Input all correct information with semester name exists
4. Click "TẠO" button</t>
  </si>
  <si>
    <t>System sends error message "Tên kỳ trong năm hiện tại đã tồn tại."</t>
  </si>
  <si>
    <t xml:space="preserve">"Tên học kỳ": "1"
"Các tháng áp dụng" = ["Tháng 1"]
</t>
  </si>
  <si>
    <t>Test function create rank semester successfully</t>
  </si>
  <si>
    <t>1. Click "Xếp hạng theo học kỳ" in menu "XẾP HẠNG'.
2. Click "Tạo xếp hạng kỳ" button
3. Input all correct information
4. Click "TẠO" button</t>
  </si>
  <si>
    <t>System sends success message "Tạo xếp hạng học kỳ thành công!"</t>
  </si>
  <si>
    <t xml:space="preserve">"Tên học kỳ": "2"
"Các tháng áp dụng" = ["Tuần 1"]
</t>
  </si>
  <si>
    <t>UC-8.0: Edit rank semester</t>
  </si>
  <si>
    <t>Check UI of edit rank semester</t>
  </si>
  <si>
    <t>1. Click "Xếp hạng theo học kỳ" in menu "XẾP HẠNG'.
2. Click "Sửa xếp hạng kỳ" button</t>
  </si>
  <si>
    <t>1. System display: 
- "Tên học kỳ" textfield
- "Các tháng áp dụng" list apply month
- "TẠO" button</t>
  </si>
  <si>
    <t>1. Click "Xếp hạng theo học kỳ" in menu "XẾP HẠNG'.
2. Click "Sửa xếp hạng kỳ" button
3. Input all correct information with month name is empty
4. Click "TẠO" button</t>
  </si>
  <si>
    <t>System sends error message "Hãy nhập tên học kỳ.'</t>
  </si>
  <si>
    <t xml:space="preserve">"Tên học kỳ": blank
"Các tháng áp dụng" = ["Tháng 7"]
</t>
  </si>
  <si>
    <t>Test function edit rank semester with no month is selected</t>
  </si>
  <si>
    <t>1. Click "Xếp hạng theo học kỳ" in menu "XẾP HẠNG'.
2. Click "Sửa xếp hạng kỳ" button
3. Input all correct information with no month is selected
4. Click "TẠO" button</t>
  </si>
  <si>
    <t>System sends error message "Hãy chọn tháng áp dụng.'</t>
  </si>
  <si>
    <t xml:space="preserve">"Tên học kỳ": "13"
"Các tháng áp dụng" = blank
</t>
  </si>
  <si>
    <t>Test function edit rank semester with semester name exists</t>
  </si>
  <si>
    <t>1. Click "Xếp hạng theo học kỳ" in menu "XẾP HẠNG'.
2. Click "Sửa xếp hạng kỳ" button
3. Input all correct information with semester name exists
4. Click "TẠO" button</t>
  </si>
  <si>
    <t xml:space="preserve">"Tên học kỳ": "1"
"Các tháng áp dụng" = ["Tháng 7"]
</t>
  </si>
  <si>
    <t>Test function edit rank semester with information doesn't change</t>
  </si>
  <si>
    <t>1. Click "Xếp hạng theo học kỳ" in menu "XẾP HẠNG'.
2. Click "Sửa xếp hạng kỳ" button
3. Click "TẠO" button</t>
  </si>
  <si>
    <t xml:space="preserve">"Tên học kỳ": "2"
"Các tháng áp dụng" = ["Tháng 8"]
</t>
  </si>
  <si>
    <t>Test function edit rank semester successfully</t>
  </si>
  <si>
    <t>1. Click "Xếp hạng theo học kỳ" in menu "XẾP HẠNG'.
2. Click "Sửa xếp hạng kỳ" button
3. Input all correct information
4. Click "TẠO" button</t>
  </si>
  <si>
    <t>System sends success message "Sửa xếp hạng học kỳ thành công!"</t>
  </si>
  <si>
    <t xml:space="preserve">"Tên học kỳ": "3"
"Các tháng áp dụng" = ["Tháng 8"]
</t>
  </si>
  <si>
    <t>UC-9.0: View school rank semester history</t>
  </si>
  <si>
    <t>1. Click "Xếp hạng theo học kỳ" in menu "XẾP HẠNG'.
2. Select semester which you want to view history
3. Click "Xem lịch sử" button</t>
  </si>
  <si>
    <t>UC-10.0: Create rank year</t>
  </si>
  <si>
    <t>Check UI of create rank year</t>
  </si>
  <si>
    <t>1. Click "Xếp hạng theo năm" in menu "XẾP HẠNG'.
2. Click "Tạo xếp hạng năm" button</t>
  </si>
  <si>
    <t>1. System display: 
- "Tên năm học" textfield
- "Các học kỳ áp dụng" list week
- "TẠO" button</t>
  </si>
  <si>
    <t>1. Login successfully with admin role
2. View school rank year successfully</t>
  </si>
  <si>
    <t>Test function create rank year with list semester is empty</t>
  </si>
  <si>
    <t>System sends error message "Không có học kỳ áp dụng nào!"</t>
  </si>
  <si>
    <t>Test function create rank year with no semester is selected</t>
  </si>
  <si>
    <t>1. Click "Xếp hạng theo năm" in menu "XẾP HẠNG'.
2. Click "Tạo xếp hạng năm" button
3. Input all correct information with no semester is selected
4. Click "TẠO" button</t>
  </si>
  <si>
    <t>System sends error message "Hãy chọn học kỳ áp dụng."</t>
  </si>
  <si>
    <t xml:space="preserve">"Tên năm học ": "2019-2020"
"Các học kỳ áp dụng" = blank
</t>
  </si>
  <si>
    <t>Test function create rank year successfully</t>
  </si>
  <si>
    <t>1. Click "Xếp hạng theo năm" in menu "XẾP HẠNG'.
2. Click "Tạo xếp hạng năm" button
3. Input all correct information
4. Click "TẠO" button</t>
  </si>
  <si>
    <t>System sends success message "Tạo xếp hạng năm học thành công!"</t>
  </si>
  <si>
    <t xml:space="preserve">"Tên năm học": "2019-2020"
"Các học kỳ áp dụng" = ["Học kỳ 1"]
</t>
  </si>
  <si>
    <t>UC-8.0: Edit rank year</t>
  </si>
  <si>
    <t>Check UI of edit rank year</t>
  </si>
  <si>
    <t>1. Click "Xếp hạng theo năm" in menu "XẾP HẠNG'.
2. Click "Sửa xếp hạng năm" button</t>
  </si>
  <si>
    <t>1. System display: 
- "Tên năm học"  disable textfield
- "Các học kỳ áp dụng" list semester
- "TẠO" button</t>
  </si>
  <si>
    <t>Test function edit rank year with no semester is selected</t>
  </si>
  <si>
    <t>1. Click "Xếp hạng theo năm" in menu "XẾP HẠNG'.
2. Click "Sửa xếp hạng năm" button
3. Input all correct information with no semester is selected
4. Click "TẠO" button</t>
  </si>
  <si>
    <t>System sends error message "Hãy chọn học kỳ áp dụng.'</t>
  </si>
  <si>
    <t xml:space="preserve">"Tên năm học": "2019-2020"
"Các học kỳ áp dụng" = blank
</t>
  </si>
  <si>
    <t>Test function edit rank year with information doesn't change</t>
  </si>
  <si>
    <t>1. Click "Xếp hạng theo năm" in menu "XẾP HẠNG'.
2. Click "Sửa xếp hạng năm" button
3. Click "TẠO" button</t>
  </si>
  <si>
    <t xml:space="preserve">"Tên năm học": "2019-2020"
"Các học kỳ áp dụng" = ["Học kỳ 1"]
</t>
  </si>
  <si>
    <t>Test function edit rank year successfully</t>
  </si>
  <si>
    <t>1. Click "Xếp hạng theo năm" in menu "XẾP HẠNG'.
2. Click "Sửa xếp hạng năm" button
3. Input all correct information
4. Click "TẠO" button</t>
  </si>
  <si>
    <t>System sends success message "Sửa xếp hạng năm học thành công!"</t>
  </si>
  <si>
    <t xml:space="preserve">"Tên năm học": "2019-2020"
"Các học kỳ áp dụng" = ["Học kỳ 3"]
</t>
  </si>
  <si>
    <t>UC-9.0: View school rank year history</t>
  </si>
  <si>
    <t>1. Click "Xếp hạng theo năm" in menu "XẾP HẠNG".
2. Select year which you want to view history
3. Click "Xem lịch sử" button</t>
  </si>
  <si>
    <t>1. Click "Xếp hạng theo năm " in menu "XẾP HẠNG".
2. Select year which you want to view history
3. Click "Xem lịch sử" button</t>
  </si>
  <si>
    <t>UC-10.0: View week rank</t>
  </si>
  <si>
    <t>1. Click "Xếp hạng theo tuần" in menu "XẾP HẠNG'.
2. Observe the page</t>
  </si>
  <si>
    <t>1. System displays:
- a table include "Lớp", "Điểm nề nếp", "Điểm học tập", "Điểm phong trào", "Điểm lao động", "Tổng điểm", "Xếp hạng".
- "Xem lịch sử" button.
- "Tải xuống" button.</t>
  </si>
  <si>
    <t>1. Login with admin account succesfully
2. Click "Xếp hạng theo tuần" in menu "XẾP HẠNG'.
3. Observe the page</t>
  </si>
  <si>
    <t>1. System displays:
- a table include "Lớp", "Điểm nề nếp", "Điểm học tập", "Điểm phong trào", "Điểm lao động", "Tổng điểm", "Xếp hạng".
- "Xem lịch sử" button.
- "Tải xuống" button.
- "Sửa điểm" button. (if this week is not ranked in month)
- "Tạo xếp hạng tuần" button.
- "Sửa xếp hạng tuần" button. (if this week is not ranked in month)</t>
  </si>
  <si>
    <t>Test viewing with empty week rank</t>
  </si>
  <si>
    <t>1. System displays the error message that is "Danh sách xếp hạng tuần trống."</t>
  </si>
  <si>
    <t>No data of week in school rank week table</t>
  </si>
  <si>
    <t>Test viewing week rank successfully</t>
  </si>
  <si>
    <t>1. System displays data of ranked week</t>
  </si>
  <si>
    <t>Existed data of week in school rank week table</t>
  </si>
  <si>
    <t>UC-11.0: Search week rank</t>
  </si>
  <si>
    <t>1. System displays:
- "Năm học" combobox.
- "Tuần" combobox.
- "Lớp" combobox.
- "Tìm kiếm" button.</t>
  </si>
  <si>
    <t>Check UI with empty school year</t>
  </si>
  <si>
    <t>1. System displays:
- "Năm học" combobox show message that is "Danh sách năm học trống."
- "Tuần" combobox show message that is "Danh sách tuần trống."
- "Lớp" combobox.
- "Tìm kiếm" button.</t>
  </si>
  <si>
    <t>Check UI with empty week of year</t>
  </si>
  <si>
    <t>1. System displays:
- "Năm học" combobox.
- "Tuần" combobox show message that is "Danh sách tuần trống."
- "Lớp" combobox.
- "Tìm kiếm" button.</t>
  </si>
  <si>
    <t>1. System displays:
- "Năm học" combobox.
- "Tuần" combobox.
- "Lớp" combobox show message that is "Danh sách lớp trống."
- "Tìm kiếm" button.</t>
  </si>
  <si>
    <t>Test function search successfully with all classes</t>
  </si>
  <si>
    <t>1. Click "Xếp hạng theo tuần" in menu "XẾP HẠNG'.
2. Select in "Năm học" combobox and "Tuần" combobox.
3. Click "Tìm kiếm" button.</t>
  </si>
  <si>
    <t>System displays all information of all classes in this week.</t>
  </si>
  <si>
    <t>"Năm học" = "2019-2020"
"Tuần" = "Tuần 18"</t>
  </si>
  <si>
    <t>Test function search successfully with a class</t>
  </si>
  <si>
    <t>1. Click "Xếp hạng theo tuần" in menu "XẾP HẠNG'.
2. Select in "Năm học" combobox, "Tuần" combobox, "Lớp" combobox.
3. Click "Tìm kiếm" button.</t>
  </si>
  <si>
    <t>System displays all information of class in this week.</t>
  </si>
  <si>
    <t>"Năm học" = "2019-2020"
"Tuần" = "Tuần 18"
"Lớp" = "10 Toán"</t>
  </si>
  <si>
    <t>Test function search with no result</t>
  </si>
  <si>
    <t>System displays the error message that is "Danh sách xếp hạng tuần trống."</t>
  </si>
  <si>
    <t>"Năm học" = "2019-2020"
"Tuần" = "Tuần 15"</t>
  </si>
  <si>
    <t>UC-12.0: Download week rank</t>
  </si>
  <si>
    <t>Test funtion download week rank successfully</t>
  </si>
  <si>
    <t xml:space="preserve">1. Click "Xếp hạng theo tuần" in menu "XẾP HẠNG'.
2. Select in "Năm học" combobox and "Tuần" combobox.
3. Click "Tìm kiếm" button.
4. Click "Tải xuống"
</t>
  </si>
  <si>
    <t>1.Login successfully with role admin
2. View week rank successfully</t>
  </si>
  <si>
    <t>"Năm học" = "2019-2020"
"Tuần" = "Tuần 18"</t>
  </si>
  <si>
    <t>UC-13.0: Update week rank</t>
  </si>
  <si>
    <t>Test function update with no changing</t>
  </si>
  <si>
    <t>1. Click "Xếp hạng theo tuần" in menu "XẾP HẠNG'.
2. Click "Sửa điểm"
3. Click "Lưu điểm"</t>
  </si>
  <si>
    <t>1. System displays the error message that is "Chưa thay đổi dữ liệu."</t>
  </si>
  <si>
    <t>1.Login successfully with role admin
2. View week rank successfully</t>
  </si>
  <si>
    <t>Test function update with over learning grade</t>
  </si>
  <si>
    <t>1. Click "Xếp hạng theo tuần" in menu "XẾP HẠNG'.
2. Click "Sửa điểm"
3. Change the learning grade
4. Click "Lưu điểm"</t>
  </si>
  <si>
    <t>1. System displays the error message that is "Điểm nhập vào phải nhỏ hơn 20!"</t>
  </si>
  <si>
    <t>Learning grade = "21" in 10 Toán row</t>
  </si>
  <si>
    <t>Test function update with over movement grade</t>
  </si>
  <si>
    <t>1. Click "Xếp hạng theo tuần" in menu "XẾP HẠNG'.
2. Click "Sửa điểm"
3. Change the movement grade
4. Click "Lưu điểm"</t>
  </si>
  <si>
    <t>1. System displays the error message that is "Điểm nhập vào phải nhỏ hơn 0.2!"</t>
  </si>
  <si>
    <t>Movement grade = "0.3" in 10 Toán row</t>
  </si>
  <si>
    <t>Test function update with over labor grade</t>
  </si>
  <si>
    <t>1. Click "Xếp hạng theo tuần" in menu "XẾP HẠNG'.
2. Click "Sửa điểm"
3. Change the labor grade
4. Click "Lưu điểm"</t>
  </si>
  <si>
    <t>Labor grade = "0.3" in 10 Toán row</t>
  </si>
  <si>
    <t>Test function update succesfully</t>
  </si>
  <si>
    <t>1. Click "Xếp hạng theo tuần" in menu "XẾP HẠNG'.
2. Click "Sửa điểm"
3. Change grade of class
4. Click "Lưu điểm"</t>
  </si>
  <si>
    <t>1. System displays the success message that is "Sửa điểm thành công!"</t>
  </si>
  <si>
    <t>In 10 Toán row:
- Learning grade = "19".
- Movement grade = "0.1".
- Labor grade = "0.1".
In 12 Lý row:
- Learning grade = "10".
- Movement grade = "0.1".
- Labor grade = "0.1".</t>
  </si>
  <si>
    <t>UC-14.0: View month rank</t>
  </si>
  <si>
    <t>1. Click "Xếp hạng theo tháng" in menu "XẾP HẠNG'.
2. Observe the page</t>
  </si>
  <si>
    <t>1. System displays:
- a table include "Lớp", "Tổng thứ tự", "Tổng điểm", "Xếp hạng".
- "Xem lịch sử" button.
- "Tải xuống" button.</t>
  </si>
  <si>
    <t>1. Login with admin account succesfully
2. Click "Xếp hạng theo tháng" in menu "XẾP HẠNG'.
3. Observe the page</t>
  </si>
  <si>
    <t>1. System displays:
- a table include "Lớp", "Tổng thứ tự", "Tổng điểm", "Xếp hạng".
- "Xem lịch sử" button.
- "Tải xuống" button.
- "Tạo xếp hạng tháng" button.
- "Sửa xếp hạng tháng" button. (if this month is not ranked in semester)</t>
  </si>
  <si>
    <t>Test viewing with empty month rank</t>
  </si>
  <si>
    <t>1. System displays the error message that is "Danh sách xếp hạng tháng trống."</t>
  </si>
  <si>
    <t>No data of month in school rank month table</t>
  </si>
  <si>
    <t>Test viewing month rank successfully</t>
  </si>
  <si>
    <t>1. System displays data of ranked month</t>
  </si>
  <si>
    <t>Existed data of month in school rank month table</t>
  </si>
  <si>
    <t>UC-15.0: Search month rank</t>
  </si>
  <si>
    <t>1. System displays:
- "Năm học" combobox.
- "Tháng" combobox.
- "Lớp" combobox.
- "Tìm kiếm" button.</t>
  </si>
  <si>
    <t>1. System displays:
- "Năm học" combobox show message that is "Danh sách năm học trống."
- "Tháng" combobox show message that is "Danh sách tháng trống."
- "Lớp" combobox.
- "Tìm kiếm" button.</t>
  </si>
  <si>
    <t>Check UI with empty month of year</t>
  </si>
  <si>
    <t>1. System displays:
- "Năm học" combobox.
- "Tháng" combobox show message that is "Danh sách tháng trống."
- "Lớp" combobox.
- "Tìm kiếm" button.</t>
  </si>
  <si>
    <t>1. System displays:
- "Năm học" combobox.
- "Tháng" combobox.
- "Lớp" combobox show message that is "Danh sách lớp trống."
- "Tìm kiếm" button.</t>
  </si>
  <si>
    <t>1. Click "Xếp hạng theo tháng" in menu "XẾP HẠNG'.
2. Select in "Năm học" combobox and "Tháng" combobox.
3. Click "Tìm kiếm" button.</t>
  </si>
  <si>
    <t>System displays all information of all classes in this month.</t>
  </si>
  <si>
    <t>"Năm học" = "2019-2020"
"Tháng" = "Tháng 10"</t>
  </si>
  <si>
    <t>1. Click "Xếp hạng theo tháng" in menu "XẾP HẠNG'.
2. Select in "Năm học" combobox, "Tháng" combobox, "Lớp" combobox.
3. Click "Tìm kiếm" button.</t>
  </si>
  <si>
    <t>System displays all information of class in this month.</t>
  </si>
  <si>
    <t>"Năm học" = "2019-2020"
"Tháng" = "Tháng 9"
"Lớp" = "10 Toán"</t>
  </si>
  <si>
    <t>System displays the error message that is "Danh sách xếp hạng của tháng này trống."</t>
  </si>
  <si>
    <t>UC-16.0: Download month rank</t>
  </si>
  <si>
    <t>Test funtion download month rank successfully</t>
  </si>
  <si>
    <t xml:space="preserve">1. Click "Xếp hạng theo tháng" in menu "XẾP HẠNG'.
2. Select in "Năm học" combobox and "Tháng" combobox.
3. Click "Tìm kiếm" button.
4. Click "Tải xuống"
</t>
  </si>
  <si>
    <t>1.Login successfully with role admin
2. View month rank successfully</t>
  </si>
  <si>
    <t>"Năm học" = "2019-2020"
"Tháng" = "Tháng 10"</t>
  </si>
  <si>
    <t>UC-17.0: View semester rank</t>
  </si>
  <si>
    <t>1. Click "Xếp hạng theo học kỳ" in menu "XẾP HẠNG'.
2. Observe the page</t>
  </si>
  <si>
    <t>1. Login with admin account succesfully
2. Click "Xếp hạng theo học kỳ" in menu "XẾP HẠNG'.
3. Observe the page</t>
  </si>
  <si>
    <t>1. System displays:
- a table include "Lớp", "Tổng thứ tự", "Tổng điểm", "Xếp hạng".
- "Xem lịch sử" button.
- "Tải xuống" button.
- "Tạo xếp hạng học kỳ" button.
- "Sửa xếp hạng học kỳ" button. (if this semester is not ranked in year)</t>
  </si>
  <si>
    <t>Test viewing with empty semester rank</t>
  </si>
  <si>
    <t>1. System displays the error message that is "Danh sách xếp hạng học kỳ trống."</t>
  </si>
  <si>
    <t>No data of semester in school rank semester table</t>
  </si>
  <si>
    <t>Test viewing semester rank successfully</t>
  </si>
  <si>
    <t>1. System displays data of ranked semester.</t>
  </si>
  <si>
    <t>Existed data of semester in school rank semester table</t>
  </si>
  <si>
    <t>UC-18.0: Search semester rank</t>
  </si>
  <si>
    <t>1. Click "Xếp hạng theo học kỳ in menu "XẾP HẠNG'.
2. Observe the page</t>
  </si>
  <si>
    <t>1. System displays:
- "Năm học" combobox.
- "Học kỳ" combobox.
- "Lớp" combobox.
- "Tìm kiếm" button.</t>
  </si>
  <si>
    <t>1. System displays:
- "Năm học" combobox show message that is "Danh sách năm học trống."
- "Học kỳ" combobox show message that is "Danh sách học kỳ trống."
- "Lớp" combobox.
- "Tìm kiếm" button.</t>
  </si>
  <si>
    <t>Check UI with empty semester of year</t>
  </si>
  <si>
    <t>1. System displays:
- "Năm học" combobox.
- "Học kỳ" combobox show message that is "Danh sách học kỳ trống."
- "Lớp" combobox.
- "Tìm kiếm" button.</t>
  </si>
  <si>
    <t>1. System displays:
- "Năm học" combobox.
- "Học kỳ" combobox.
- "Lớp" combobox show message that is "Danh sách lớp trống."
- "Tìm kiếm" button.</t>
  </si>
  <si>
    <t>1. Click "Xếp hạng theo học kỳ" in menu "XẾP HẠNG'.
2. Select in "Năm học" combobox and "Học kỳ" combobox.
3. Click "Tìm kiếm" button.</t>
  </si>
  <si>
    <t>System displays all information of all classes in this semester.</t>
  </si>
  <si>
    <t>"Năm học" = "2019-2020"
"Học kỳ" = "Học kỳ 1"</t>
  </si>
  <si>
    <t>System displays all information of class in this semester.</t>
  </si>
  <si>
    <t>"Năm học" = "2019-2020"
"Học kỳ" = "Học kỳ 2"
"Lớp" = "10 Toán"</t>
  </si>
  <si>
    <t>1. Click "Xếp hạng theo học kỳ" in menu "XẾP HẠNG'.
2. Select in "Năm học" combobox and "Học kỳ" combobox.
3. Click "Tìm kiếm" button.</t>
  </si>
  <si>
    <t>System displays the error message that is "Danh sách xếp hạng của học kỳ này trống."</t>
  </si>
  <si>
    <t>"Năm học" = "2019-2020"
"Học kỳ" = "Học kỳ 1"</t>
  </si>
  <si>
    <t>UC-19.0: Download semester rank</t>
  </si>
  <si>
    <t>Test funtion download semester rank successfully</t>
  </si>
  <si>
    <t xml:space="preserve">1. Click "Xếp hạng theo học kỳ" in menu "XẾP HẠNG'.
2. Select in "Năm học" combobox and "Học kỳ" combobox.
3. Click "Tìm kiếm" button.
4. Click "Tải xuống"
</t>
  </si>
  <si>
    <t>1.Login successfully with role admin
2. View semester rank successfully</t>
  </si>
  <si>
    <t>UC-20.0: View year rank</t>
  </si>
  <si>
    <t>1. Click "Xếp hạng theo năm" in menu "XẾP HẠNG".
2. Observe the page</t>
  </si>
  <si>
    <t>1. Login with admin account succesfully
2. Click "Xếp hạng theo năm" in menu "XẾP HẠNG'.
3. Observe the page</t>
  </si>
  <si>
    <t>1. System displays:
- a table include "Lớp", "Tổng thứ tự", "Tổng điểm", "Xếp hạng".
- "Xem lịch sử" button.
- "Tải xuống" button.
- "Tạo xếp hạng năm" button.
- "Sửa xếp hạng năm" button.</t>
  </si>
  <si>
    <t>Test viewing with empty year rank</t>
  </si>
  <si>
    <t>1. System displays the error message that is "Danh sách xếp hạng năm trống."</t>
  </si>
  <si>
    <t>No data of year in school rank year table</t>
  </si>
  <si>
    <t>Test viewing year rank successfully</t>
  </si>
  <si>
    <t>Existed data of year in school rank year table</t>
  </si>
  <si>
    <t>UC-21.0: Search year rank</t>
  </si>
  <si>
    <t>1. Click "Xếp hạng theo năm in menu "XẾP HẠNG'.
2. Observe the page</t>
  </si>
  <si>
    <t>1. System displays:
- "Năm học" combobox.
- "Lớp" combobox.
- "Tìm kiếm" button.</t>
  </si>
  <si>
    <t>1. System displays:
- "Năm học" combobox show message that is "Danh sách năm học trống."
- "Lớp" combobox.
- "Tìm kiếm" button.</t>
  </si>
  <si>
    <t>1. System displays:
- "Năm học" combobox.
- "Lớp" combobox show message that is "Danh sách lớp trống."
- "Tìm kiếm" button.</t>
  </si>
  <si>
    <t xml:space="preserve">1. Click "Xếp hạng theo năm" in menu "XẾP HẠNG'.
2. Select in "Năm học" combobox.
3. Click "Tìm kiếm" button.
</t>
  </si>
  <si>
    <t>"Năm học" = "2019-2020"</t>
  </si>
  <si>
    <t>"Năm học" = "2019-2020"
"Lớp" = "10 Toán"</t>
  </si>
  <si>
    <t>1. Click "Xếp hạng theo năm" in menu "XẾP HẠNG'.
2. Select in "Năm học" combobox.
3. Click "Tìm kiếm" button.</t>
  </si>
  <si>
    <t>"Năm học" = "2020-2021"</t>
  </si>
  <si>
    <t>UC-22.0: Download year rank</t>
  </si>
  <si>
    <t>Test funtion download year rank successfully</t>
  </si>
  <si>
    <t xml:space="preserve">1. Click "Xếp hạng theo năm" in menu "XẾP HẠNG'.
2. Select in "Năm học" combobox.
3. Click "Tìm kiếm" button.
4. Click "Tải xuống"
</t>
  </si>
  <si>
    <t>1.Login successfully with role admin
2. View year rank successfully</t>
  </si>
  <si>
    <t>M11</t>
  </si>
  <si>
    <t>Test module manage newsletter</t>
  </si>
  <si>
    <t>UC-1.0: View Home Page</t>
  </si>
  <si>
    <t>Check UI of view homepage with no account</t>
  </si>
  <si>
    <t>Go to site home page</t>
  </si>
  <si>
    <t>System display: 
- Header includes :
 + Search box
 + Phone number
 + Menu includes :"TRANG CHỦ", "THỜI KHÓA BIỂU", "TRỰC TUẦN", "NỘI QUY", "XẾP HẠNG", "ĐĂNG NHẬP"
- Slide Show
- List newsletter
- Footer includes: school name, phone, location, email</t>
  </si>
  <si>
    <t>Check UI of view homepage with admin account</t>
  </si>
  <si>
    <t>System display: 
- Header includes :
 + Search box
 + Phone number
 + Menu includes :"TRANG CHỦ", "THỜI KHÓA BIỂU", "TRỰC TUẦN", "NỘI QUY", "XẾP HẠNG","QUẢN LÝ", username
- Slide Show
- List newsletter
- Footer includes: school name, phone, location, email</t>
  </si>
  <si>
    <t xml:space="preserve"> Login successfully with admin role </t>
  </si>
  <si>
    <t>Check UI of view homepage with redstar account</t>
  </si>
  <si>
    <t>System display: 
- Header includes :
 + Search box
 + Phone number
 + Menu includes :"TRANG CHỦ", "THỜI KHÓA BIỂU", "TRỰC TUẦN", "NỘI QUY", "XẾP HẠNG", username
- Slide Show
- List newsletter
- Footer includes: school name, phone, location, email</t>
  </si>
  <si>
    <t xml:space="preserve"> Login successfully with redstar role </t>
  </si>
  <si>
    <t>Check UI of view homepage with club account</t>
  </si>
  <si>
    <t>System display: 
- Header includes :
 + Search box
 + Phone number
 + Menu includes :"TRANG CHỦ", "THỜI KHÓA BIỂU", "TRỰC TUẦN", "NỘI QUY", "XẾP HẠNG", "GỬI BÀI TRUYỀN THÔNG", username
- Slide Show
- List newsletter
- Footer includes: school name, phone, location, email</t>
  </si>
  <si>
    <t xml:space="preserve"> Login successfully with club role </t>
  </si>
  <si>
    <t>Check UI of view homepage with monitor account</t>
  </si>
  <si>
    <t>System display: 
- Header includes :
 + Search box
 + Phone number
 + Menu includes :"TRANG CHỦ", "THỜI KHÓA BIỂU", "TRỰC TUẦN","NỘI QUY", "XẾP HẠNG", "GỬI BÀI TRUYỀN THÔNG", username
- Slide Show
- List newsletter
- Footer includes: school name, phone, location, email</t>
  </si>
  <si>
    <t xml:space="preserve"> Login successfully with monitor role </t>
  </si>
  <si>
    <t>Check UI of view homepage with timetable manager account</t>
  </si>
  <si>
    <t>System display: 
- Header includes :
 + Search box
 + Phone number
 + Menu includes :"TRANG CHỦ", "THỜI KHÓA BIỂU", "TRỰC TUẦN", "NỘI QUY","XẾP HẠNG", username
- Slide Show
- List newsletter
- Footer includes: school name, phone, location, email</t>
  </si>
  <si>
    <t xml:space="preserve"> Login successfully with timetable role </t>
  </si>
  <si>
    <t>Check UI of view homepage with summarize group account</t>
  </si>
  <si>
    <t xml:space="preserve"> Login successfully with summarize group role </t>
  </si>
  <si>
    <t>Test function view homepage successfully</t>
  </si>
  <si>
    <t>System displays newsletter list and  the data is all record in database.</t>
  </si>
  <si>
    <t>UC-2.0: Search newsletter</t>
  </si>
  <si>
    <t>Test function search newsletter with no matching condition</t>
  </si>
  <si>
    <t>1. Go to site home page
2. Input newsletter name in search box
3. Enter</t>
  </si>
  <si>
    <t>System sends error message "Danh sách bài viết trống."</t>
  </si>
  <si>
    <t>Test function search newsletter successfully</t>
  </si>
  <si>
    <t>System displays list newsletter which is matching condition</t>
  </si>
  <si>
    <t>UC-3.0: View detail newsletter</t>
  </si>
  <si>
    <t>Test function view detail newsletter with no account or account isn't author</t>
  </si>
  <si>
    <t xml:space="preserve">1. Go to site home page
2. Click newsletter which you want to view
</t>
  </si>
  <si>
    <t xml:space="preserve">System displays:
- Newsletter name
- Create date
- Newsletter content </t>
  </si>
  <si>
    <t>Test function view detail newsletter with admin account</t>
  </si>
  <si>
    <t>System displays:
- Newsletter name
- Create date
- Newsletter content 
- "ẨN BÀI" button
- "CHỈNH SỬA" button</t>
  </si>
  <si>
    <t xml:space="preserve">Test function view detail newsletter with account is author and newsletter isn't accepted  </t>
  </si>
  <si>
    <t xml:space="preserve">Test function view detail newsletter with account is author and newsletter is accepted  </t>
  </si>
  <si>
    <t>Test function view detail newsletter with account is author and newsletter is rejected</t>
  </si>
  <si>
    <t>UC-4.0: Add a new newsletter</t>
  </si>
  <si>
    <t>Check UI of add newsletter with monitor</t>
  </si>
  <si>
    <t xml:space="preserve">1. Click "Tạo bài viết mới" item in "Gửi bài truyền thông" menu
2. Observe the page
</t>
  </si>
  <si>
    <t>System displays:
- "Tiêu đề bài viết" textfield.
- "Ảnh bìa bài viết" image.
- Content textarea.
- "Lưu" button.</t>
  </si>
  <si>
    <t>Check UI of add newsletter with club leader account</t>
  </si>
  <si>
    <t xml:space="preserve">1. Click "Tạo bài viết mới" menu item
2. Observe the page
</t>
  </si>
  <si>
    <t>Login successfully with club leader account</t>
  </si>
  <si>
    <t>Check UI of add newsletter with admin account</t>
  </si>
  <si>
    <t xml:space="preserve">1. Login with admin account successfully
2. Click "Tạo bài viết mới" menu item
3. Observe the page
</t>
  </si>
  <si>
    <t>System displays:
- "Tiêu đề bài viết" textfield.
- "Ảnh bìa bài viết" image.
- "Ghim bài viết" check box.
- Content textarea.
- "Lưu" button</t>
  </si>
  <si>
    <t>Test function add newsletter with empty title</t>
  </si>
  <si>
    <t>1. Login with admin account successfully
2. Click "Tạo bài viết mới" menu item
3. Leave "Tiêu đề bài viết" textfield is empty.
4. Click "Lưu" button.</t>
  </si>
  <si>
    <t>System displays the error message that is "Hãy nhập tiêu đề của bài viết."</t>
  </si>
  <si>
    <t>Test function add newsletter with empty image</t>
  </si>
  <si>
    <t>1. Login with admin account successfully
2. Click "Tạo bài viết mới" menu item 
3. Leave "Ảnh bìa" image is empty.
4. Click "Lưu" button.</t>
  </si>
  <si>
    <t>System displays the error message that is "Hãy nhập ảnh bìa của bài viết."</t>
  </si>
  <si>
    <t xml:space="preserve">"Tiêu đề bài viết" = "Kế hoạch tháng 8"
"Ảnh bìa" = blank
</t>
  </si>
  <si>
    <t>Test function add newsletter successfully</t>
  </si>
  <si>
    <t>1. Login with admin account successfully
2. Click "Tạo bài viết mới" menu item
3. Select and input information of newsletter.
4. Click "Lưu" button.</t>
  </si>
  <si>
    <t>System displays the success message that is "Tạo bài viết thành công!"</t>
  </si>
  <si>
    <t>"Tiêu đề bài viết" = "Kế hoạch tháng 8"
"Ảnh bìa" = Select a image in folder
Content = "Trực nhật vệ sinh"</t>
  </si>
  <si>
    <t>UC-5.0: Edit newsletter</t>
  </si>
  <si>
    <t>Check UI of edit newsletter with admin account</t>
  </si>
  <si>
    <t>1. Login with admin account successfully
2. Click "Quản lý bài viết" item in "Quản lý" menu
3. Click a newsletter
4. Observe the page</t>
  </si>
  <si>
    <t xml:space="preserve">1. Login with monitor account successfully
2. Click "Xem lịch sử đăng bài" menu item 
3. Click "Chỉnh sửa" button.
4. Observe the page
</t>
  </si>
  <si>
    <t>Check UI with club leader account</t>
  </si>
  <si>
    <t xml:space="preserve">1. Login with club leader account successfully
2. Click "Xem lịch sử đăng bài" menu item 
3. Click "Chỉnh sửa" button.
4. Observe the page
</t>
  </si>
  <si>
    <t>Test function edit newsletter with empty title</t>
  </si>
  <si>
    <t>1. Login with admin account successfully
2. Click "Quản lý bài viết" menu item
3. Click a newsletter and "Chỉnh sửa" button.
3. Leave "Tiêu đề bài viết" textfield is empty.
4. Click "Lưu" button.</t>
  </si>
  <si>
    <t>Login with admin account successfully</t>
  </si>
  <si>
    <t>Test function edit newsletter with empty image</t>
  </si>
  <si>
    <t>1. Login with admin account successfully
2. Click "Quản lý bài viết" menu item
3. Click a newsletter and "Chỉnh sửa" button.
4. Leave "Ảnh bìa" is empty.5. Click "Lưu" button.</t>
  </si>
  <si>
    <t>"Tiêu đề bài viết" = "Kế hoạch tháng 8"
"Ảnh bìa" = blank</t>
  </si>
  <si>
    <t>Test function edit newsletter with empty content</t>
  </si>
  <si>
    <t>1. Login with admin account successfully
2. Click "Quản lý bài viết" menu item
3. Click a newsletter and "Chỉnh sửa" button.
4. Leave content textarea is empty.
4. Click "Lưu" button.a</t>
  </si>
  <si>
    <t>System displays the error message that is "Hãy nhập nội dung của bài viết."</t>
  </si>
  <si>
    <t>"Tiêu đề bài viết" = "Kế hoạch tháng 8"
"Ảnh bìa" = Select a image in folder
Content = blank</t>
  </si>
  <si>
    <t>Test function edit newsletter successfully with admin account</t>
  </si>
  <si>
    <t>1. Login with admin account successfully
2. Click "Tạo bài viết mới" item in "Tạo bài truyền thông" menu
3. Select and input information of newsletter.
4. Click "Lưu" button.</t>
  </si>
  <si>
    <t>System displays the success message that is "Sửa bài viết thành công!"</t>
  </si>
  <si>
    <t>"Tiêu đề bài viết" = "Kế hoạch tháng 8"
"Ảnh bìa" = Select a image in folder
Content = "Trực nhật vệ sinh"</t>
  </si>
  <si>
    <t>Test function edit newsletter successfully with author of newsletter and newsletter is not accepted yet.</t>
  </si>
  <si>
    <t>1. Login with author account successfully
2. Click "Xem lịch sử đăng bài" menu item 
3. Click "Chỉnh sửa" button.
4. Select and input information of newsletter.
5. Click "Lưu" button.</t>
  </si>
  <si>
    <t xml:space="preserve">UC-6.0: View newsletter request </t>
  </si>
  <si>
    <t xml:space="preserve">1. Click "Quản lý bài viết" item in menu item
2. Observe the page
</t>
  </si>
  <si>
    <t>System displays:
- "Trạng thái" combobox.
- "Ngày" datetimepicker.
- "Người tạo bài viết" textfield.
- "Tìm kiếm" button.
- A newsletter list with each item that include cover image, newsletter title, created date, creating user, newsletter status.</t>
  </si>
  <si>
    <t xml:space="preserve">Check UI with club leader </t>
  </si>
  <si>
    <t>1. Click "Xem lịch sử đăng bài" menu item 
2. Observe the page</t>
  </si>
  <si>
    <t>System displays:
- "Trạng thái" combobox.
- "Ngày" datetimepicker.
- "Người tạo bài viết" textfield that is username of club leader.
- "Tìm kiếm" button.
- A newsletter list with each item that include cover image, newsletter title, created date, creating user, newsletter status.</t>
  </si>
  <si>
    <t xml:space="preserve">Check UI with monitor </t>
  </si>
  <si>
    <t>Test viewing newsletter request list with no result</t>
  </si>
  <si>
    <t xml:space="preserve">1. Click "Quản lý bài viết" item in menu item
</t>
  </si>
  <si>
    <t>System displays the error message that is "Danh sách bài viết trống."</t>
  </si>
  <si>
    <t>Test viewing newsletter request list succesfully</t>
  </si>
  <si>
    <t>System displays data correctly with search condition.</t>
  </si>
  <si>
    <t xml:space="preserve">UC-7.0: Search newsletter request </t>
  </si>
  <si>
    <t>Check UI of search newsletter request</t>
  </si>
  <si>
    <t>System displays:
- "Trạng thái" combobox.
- "Ngày" datetimepicker.
- "Người tạo bài viết" textfield.
- "Tìm kiếm" button.</t>
  </si>
  <si>
    <t>Test search with no result</t>
  </si>
  <si>
    <t xml:space="preserve">1. Click "Quản lý bài viết" item in menu item
2. Select and input search condition.
3. Click "Tìm kiếm" button
</t>
  </si>
  <si>
    <t>"Trạng thái" = "Tất cả"
"Ngày" = ""
"Người viết bài" = "@"</t>
  </si>
  <si>
    <t>Test search request successfully</t>
  </si>
  <si>
    <t>"Trạng thái" = "Tất cả"
"Ngày" = ""
"Người viết bài" = ""</t>
  </si>
  <si>
    <t xml:space="preserve">UC-8.0: Change status of newsletter request </t>
  </si>
  <si>
    <t xml:space="preserve">1. Login with admin account successfully
2. Click "Quản lý bài viết" item in menu item
3. Click on a newsletter.
4. Observe the page.
</t>
  </si>
  <si>
    <t>System displays:
- "Đăng bài" button.
- "Ẩn bài" button.</t>
  </si>
  <si>
    <t>Check UI with rejected newsletter</t>
  </si>
  <si>
    <t>System displays:
- "Đăng bài" button.</t>
  </si>
  <si>
    <t>Check UI with accepted newsletter</t>
  </si>
  <si>
    <t>System displays:
- "Ẩn bài" button.
- "Chỉnh sửa" button.</t>
  </si>
  <si>
    <t>Test function with accept successfully</t>
  </si>
  <si>
    <t xml:space="preserve">1. Login with admin account successfully
2. Click "Quản lý bài viết" item in menu item
3. Click on a newsletter.
4. Click "Đăng bài" button.
5. Click "Xác nhận" button in confirm dialog.
</t>
  </si>
  <si>
    <t>System displays the message that is "Ẩn bài viết thành công!".</t>
  </si>
  <si>
    <t>Test function with reject successfully</t>
  </si>
  <si>
    <t>1. Login with admin account successfully
2. Click "Quản lý bài viết" item in menu item
3. Click on a newsletter.
4. Click "Ẩn bài" button
5. Click "Xác nhận" button in confirm dialog.</t>
  </si>
  <si>
    <t>TEST REPORT</t>
  </si>
  <si>
    <t>Notes</t>
  </si>
  <si>
    <t>Release 1 includes 11 modules: Module1, Module2, Module 3, Module 4, Module 5, Module 6, Module 7, Module 8, Module 9, Module 10, Module 11</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</si>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</sst>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numFmt numFmtId="165" formatCode="d\-mmm\-yy"/>
    <numFmt numFmtId="166" formatCode="dd/mm/yyyy"/>
  </numFmts>
  <fonts count="31">
    <font>
      <sz val="11.0"/>
      <color rgb="FF000000"/>
      <name val="MS PGothic"/>
    </font>
    <font>
      <sz val="10.0"/>
      <color theme="1"/>
      <name val="Tahoma"/>
    </font>
    <font>
      <b/>
      <sz val="22.0"/>
      <color rgb="FFDD0806"/>
      <name val="Tahoma"/>
    </font>
    <font>
      <b/>
      <sz val="26.0"/>
      <color rgb="FFDD0806"/>
      <name val="Tahoma"/>
    </font>
    <font>
      <b/>
      <sz val="20.0"/>
      <color rgb="FF000000"/>
      <name val="Tahoma"/>
    </font>
    <font/>
    <font>
      <b/>
      <sz val="10.0"/>
      <color rgb="FF993300"/>
      <name val="Tahoma"/>
    </font>
    <font>
      <i/>
      <sz val="10.0"/>
      <color rgb="FF006411"/>
      <name val="Tahoma"/>
    </font>
    <font>
      <b/>
      <sz val="10.0"/>
      <color rgb="FFFFFFFF"/>
      <name val="Tahoma"/>
    </font>
    <font>
      <i/>
      <sz val="10.0"/>
      <color rgb="FF008000"/>
      <name val="Tahoma"/>
    </font>
    <font>
      <sz val="10.0"/>
      <color theme="1"/>
      <name val="Calibri"/>
    </font>
    <font>
      <sz val="10.0"/>
      <color rgb="FF000000"/>
      <name val="Tahoma"/>
    </font>
    <font>
      <b/>
      <sz val="10.0"/>
      <color rgb="FF000000"/>
      <name val="Tahoma"/>
    </font>
    <font>
      <b/>
      <sz val="10.0"/>
      <color rgb="FFDD0806"/>
      <name val="Tahoma"/>
    </font>
    <font>
      <b/>
      <sz val="10.0"/>
      <color theme="1"/>
      <name val="Tahoma"/>
    </font>
    <font>
      <u/>
      <sz val="10.0"/>
      <color rgb="FF1155CC"/>
      <name val="Tahoma"/>
    </font>
    <font>
      <u/>
      <sz val="10.0"/>
      <color rgb="FF0000D4"/>
      <name val="Tahoma"/>
    </font>
    <font>
      <u/>
      <sz val="10.0"/>
      <color rgb="FF0000D4"/>
      <name val="Tahoma"/>
    </font>
    <font>
      <u/>
      <sz val="10.0"/>
      <color rgb="FF1155CC"/>
      <name val="Tahoma"/>
    </font>
    <font>
      <u/>
      <sz val="10.0"/>
      <color rgb="FF1155CC"/>
      <name val="Tahoma"/>
    </font>
    <font>
      <u/>
      <sz val="10.0"/>
      <color rgb="FF1155CC"/>
      <name val="Tahoma"/>
    </font>
    <font>
      <sz val="10.0"/>
      <color rgb="FFDD0806"/>
      <name val="Tahoma"/>
    </font>
    <font>
      <color rgb="FF000000"/>
      <name val="Docs-Tahoma"/>
    </font>
    <font>
      <color theme="1"/>
      <name val="Calibri"/>
    </font>
    <font>
      <color rgb="FF000000"/>
      <name val="Tahoma"/>
    </font>
    <font>
      <sz val="11.0"/>
      <color rgb="FF000000"/>
      <name val="Tahoma"/>
    </font>
    <font>
      <sz val="11.0"/>
      <color theme="1"/>
      <name val="Calibri"/>
    </font>
    <font>
      <sz val="10.0"/>
      <color rgb="FF000000"/>
      <name val="Inconsolata"/>
    </font>
    <font>
      <sz val="11.0"/>
      <color rgb="FF000000"/>
      <name val="Inconsolata"/>
    </font>
    <font>
      <sz val="10.0"/>
      <color rgb="FFFFFFFF"/>
      <name val="Tahoma"/>
    </font>
    <font>
      <b/>
      <sz val="10.0"/>
      <color rgb="FF0000D4"/>
      <name val="Tahoma"/>
    </font>
  </fonts>
  <fills count="6">
    <fill>
      <patternFill patternType="none"/>
    </fill>
    <fill>
      <patternFill patternType="lightGray"/>
    </fill>
    <fill>
      <patternFill patternType="solid">
        <fgColor rgb="FFFFFFFF"/>
        <bgColor rgb="FFFFFFFF"/>
      </patternFill>
    </fill>
    <fill>
      <patternFill patternType="solid">
        <fgColor rgb="FF000090"/>
        <bgColor rgb="FF000090"/>
      </patternFill>
    </fill>
    <fill>
      <patternFill patternType="solid">
        <fgColor rgb="FF333399"/>
        <bgColor rgb="FF333399"/>
      </patternFill>
    </fill>
    <fill>
      <patternFill patternType="solid">
        <fgColor rgb="FFCCFFFF"/>
        <bgColor rgb="FFCCFFFF"/>
      </patternFill>
    </fill>
  </fills>
  <borders count="6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thin">
        <color rgb="FF000000"/>
      </right>
      <top style="thin">
        <color rgb="FF000000"/>
      </top>
    </border>
    <border>
      <right/>
      <top style="thin">
        <color rgb="FF000000"/>
      </top>
      <bottom style="thin">
        <color rgb="FF000000"/>
      </bottom>
    </border>
    <border>
      <left/>
      <right/>
      <top/>
    </border>
    <border>
      <left/>
      <top/>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top style="thin">
        <color rgb="FF000000"/>
      </top>
      <bottom style="hair">
        <color rgb="FF000000"/>
      </bottom>
    </border>
    <border>
      <left style="hair">
        <color rgb="FF000000"/>
      </left>
      <right style="thin">
        <color rgb="FF000000"/>
      </right>
      <top style="thin">
        <color rgb="FF000000"/>
      </top>
      <bottom style="hair">
        <color rgb="FF000000"/>
      </bottom>
    </border>
    <border>
      <right/>
      <top/>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right/>
      <bottom/>
    </border>
    <border>
      <left/>
      <right/>
      <top/>
      <bottom style="medium">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top/>
    </border>
    <border>
      <left style="medium">
        <color rgb="FF000000"/>
      </left>
      <right/>
      <top style="thin">
        <color rgb="FF000000"/>
      </top>
      <bottom style="medium">
        <color rgb="FF000000"/>
      </bottom>
    </border>
    <border>
      <right/>
      <bottom/>
    </border>
    <border>
      <left style="thin">
        <color rgb="FFFFFFFF"/>
      </left>
      <right style="thin">
        <color rgb="FFFFFFFF"/>
      </right>
      <bottom style="thin">
        <color rgb="FFFFFFFF"/>
      </bottom>
    </border>
    <border>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center" shrinkToFit="0" vertical="center" wrapText="0"/>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3" fillId="0" fontId="5" numFmtId="0" xfId="0" applyBorder="1" applyFont="1"/>
    <xf borderId="4" fillId="0" fontId="5" numFmtId="0" xfId="0" applyBorder="1" applyFont="1"/>
    <xf borderId="0" fillId="0" fontId="1" numFmtId="0" xfId="0" applyAlignment="1" applyFont="1">
      <alignment horizontal="center" shrinkToFit="0" vertical="center" wrapText="0"/>
    </xf>
    <xf borderId="1" fillId="2" fontId="6" numFmtId="0" xfId="0" applyAlignment="1" applyBorder="1" applyFont="1">
      <alignment horizontal="left" shrinkToFit="0" vertical="bottom" wrapText="0"/>
    </xf>
    <xf borderId="0" fillId="0" fontId="7" numFmtId="0" xfId="0" applyAlignment="1" applyFont="1">
      <alignment horizontal="left" shrinkToFit="0" vertical="bottom" wrapText="0"/>
    </xf>
    <xf borderId="1" fillId="2" fontId="1" numFmtId="0" xfId="0" applyAlignment="1" applyBorder="1" applyFont="1">
      <alignment shrinkToFit="0" vertical="bottom" wrapText="0"/>
    </xf>
    <xf borderId="5" fillId="2" fontId="6" numFmtId="0" xfId="0" applyAlignment="1" applyBorder="1" applyFont="1">
      <alignment horizontal="left" shrinkToFit="0" vertical="bottom" wrapText="0"/>
    </xf>
    <xf borderId="2" fillId="0" fontId="7" numFmtId="0" xfId="0" applyAlignment="1" applyBorder="1" applyFont="1">
      <alignment horizontal="left" readingOrder="0" shrinkToFit="0" vertical="bottom" wrapText="0"/>
    </xf>
    <xf borderId="4" fillId="0" fontId="1" numFmtId="0" xfId="0" applyAlignment="1" applyBorder="1" applyFont="1">
      <alignment readingOrder="0" shrinkToFit="0" vertical="bottom" wrapText="0"/>
    </xf>
    <xf borderId="6" fillId="2" fontId="6" numFmtId="0" xfId="0" applyAlignment="1" applyBorder="1" applyFont="1">
      <alignment horizontal="left" shrinkToFit="0" vertical="center" wrapText="0"/>
    </xf>
    <xf borderId="7" fillId="0" fontId="7" numFmtId="0" xfId="0" applyAlignment="1" applyBorder="1" applyFont="1">
      <alignment horizontal="left" shrinkToFit="0" vertical="center" wrapText="0"/>
    </xf>
    <xf borderId="8" fillId="0" fontId="5" numFmtId="0" xfId="0" applyBorder="1" applyFont="1"/>
    <xf borderId="9" fillId="0" fontId="5" numFmtId="0" xfId="0" applyBorder="1" applyFont="1"/>
    <xf borderId="4" fillId="0" fontId="7" numFmtId="164" xfId="0" applyAlignment="1" applyBorder="1" applyFont="1" applyNumberFormat="1">
      <alignment horizontal="left" readingOrder="0" shrinkToFit="0" vertical="bottom" wrapText="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0" fontId="7" numFmtId="0" xfId="0" applyAlignment="1" applyBorder="1" applyFont="1">
      <alignment horizontal="left" readingOrder="0" shrinkToFit="0" vertical="bottom" wrapText="0"/>
    </xf>
    <xf borderId="0" fillId="2" fontId="6" numFmtId="0" xfId="0" applyAlignment="1" applyFont="1">
      <alignment shrinkToFit="0" vertical="bottom" wrapText="0"/>
    </xf>
    <xf borderId="0" fillId="0" fontId="6" numFmtId="0" xfId="0" applyAlignment="1" applyFont="1">
      <alignment horizontal="left" shrinkToFit="0" vertical="bottom" wrapText="0"/>
    </xf>
    <xf borderId="0" fillId="0" fontId="1" numFmtId="0" xfId="0" applyAlignment="1" applyFont="1">
      <alignment shrinkToFit="0" vertical="center" wrapText="0"/>
    </xf>
    <xf borderId="14" fillId="3" fontId="8" numFmtId="165" xfId="0" applyAlignment="1" applyBorder="1" applyFill="1" applyFont="1" applyNumberFormat="1">
      <alignment horizontal="center" shrinkToFit="0" vertical="center" wrapText="0"/>
    </xf>
    <xf borderId="15" fillId="3" fontId="8" numFmtId="0" xfId="0" applyAlignment="1" applyBorder="1" applyFont="1">
      <alignment horizontal="center" shrinkToFit="0" vertical="center" wrapText="0"/>
    </xf>
    <xf borderId="16" fillId="3" fontId="8" numFmtId="0" xfId="0" applyAlignment="1" applyBorder="1" applyFont="1">
      <alignment horizontal="center" shrinkToFit="0" vertical="center" wrapText="0"/>
    </xf>
    <xf borderId="0" fillId="0" fontId="1" numFmtId="0" xfId="0" applyAlignment="1" applyFont="1">
      <alignment shrinkToFit="0" vertical="top" wrapText="0"/>
    </xf>
    <xf borderId="5" fillId="0" fontId="9" numFmtId="15" xfId="0" applyAlignment="1" applyBorder="1" applyFont="1" applyNumberFormat="1">
      <alignment horizontal="left" readingOrder="0" shrinkToFit="0" vertical="top" wrapText="1"/>
    </xf>
    <xf borderId="5" fillId="0" fontId="1" numFmtId="49" xfId="0" applyAlignment="1" applyBorder="1" applyFont="1" applyNumberFormat="1">
      <alignment horizontal="left" vertical="top"/>
    </xf>
    <xf borderId="5" fillId="0" fontId="10" numFmtId="0" xfId="0" applyAlignment="1" applyBorder="1" applyFont="1">
      <alignment horizontal="left" vertical="top"/>
    </xf>
    <xf borderId="5" fillId="0" fontId="10" numFmtId="0" xfId="0" applyAlignment="1" applyBorder="1" applyFont="1">
      <alignment horizontal="left" shrinkToFit="0" vertical="center" wrapText="1"/>
    </xf>
    <xf borderId="5" fillId="0" fontId="1" numFmtId="0" xfId="0" applyAlignment="1" applyBorder="1" applyFont="1">
      <alignment horizontal="left" readingOrder="0" shrinkToFit="0" vertical="center" wrapText="1"/>
    </xf>
    <xf borderId="5" fillId="0" fontId="1" numFmtId="49" xfId="0" applyAlignment="1" applyBorder="1" applyFont="1" applyNumberFormat="1">
      <alignment readingOrder="0" shrinkToFit="0" vertical="top" wrapText="0"/>
    </xf>
    <xf borderId="5" fillId="0" fontId="1" numFmtId="0" xfId="0" applyAlignment="1" applyBorder="1" applyFont="1">
      <alignment readingOrder="0" shrinkToFit="0" vertical="top" wrapText="0"/>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shrinkToFit="0" vertical="top" wrapText="0"/>
    </xf>
    <xf borderId="5" fillId="2" fontId="11" numFmtId="0" xfId="0" applyAlignment="1" applyBorder="1" applyFont="1">
      <alignment horizontal="left" readingOrder="0" shrinkToFit="0" vertical="center" wrapText="1"/>
    </xf>
    <xf borderId="1" fillId="2" fontId="1" numFmtId="1" xfId="0" applyAlignment="1" applyBorder="1" applyFont="1" applyNumberFormat="1">
      <alignment shrinkToFit="0" vertical="bottom" wrapText="0"/>
    </xf>
    <xf borderId="1" fillId="2" fontId="1"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1" fillId="2" fontId="12" numFmtId="0" xfId="0" applyAlignment="1" applyBorder="1" applyFont="1">
      <alignment horizontal="left" shrinkToFit="0" vertical="bottom" wrapText="0"/>
    </xf>
    <xf borderId="1" fillId="2" fontId="13" numFmtId="0" xfId="0" applyAlignment="1" applyBorder="1" applyFont="1">
      <alignment horizontal="left" shrinkToFit="0" vertical="bottom" wrapText="0"/>
    </xf>
    <xf borderId="2" fillId="2" fontId="6" numFmtId="1" xfId="0" applyAlignment="1" applyBorder="1" applyFont="1" applyNumberFormat="1">
      <alignment shrinkToFit="0" vertical="bottom" wrapText="0"/>
    </xf>
    <xf borderId="17" fillId="0" fontId="5" numFmtId="0" xfId="0" applyBorder="1" applyFont="1"/>
    <xf borderId="2" fillId="2" fontId="7" numFmtId="0" xfId="0" applyAlignment="1" applyBorder="1" applyFont="1">
      <alignment horizontal="left" shrinkToFit="0" vertical="bottom" wrapText="0"/>
    </xf>
    <xf borderId="1" fillId="2" fontId="1" numFmtId="0" xfId="0" applyAlignment="1" applyBorder="1" applyFont="1">
      <alignment shrinkToFit="0" vertical="bottom" wrapText="1"/>
    </xf>
    <xf borderId="2" fillId="2" fontId="6" numFmtId="1" xfId="0" applyAlignment="1" applyBorder="1" applyFont="1" applyNumberFormat="1">
      <alignment shrinkToFit="0" vertical="center" wrapText="1"/>
    </xf>
    <xf borderId="2" fillId="2" fontId="7" numFmtId="0" xfId="0" applyAlignment="1" applyBorder="1" applyFont="1">
      <alignment readingOrder="0" shrinkToFit="0" vertical="top" wrapText="1"/>
    </xf>
    <xf borderId="1" fillId="2" fontId="6" numFmtId="1" xfId="0" applyAlignment="1" applyBorder="1" applyFont="1" applyNumberFormat="1">
      <alignment shrinkToFit="0" vertical="bottom" wrapText="0"/>
    </xf>
    <xf borderId="1" fillId="2" fontId="1" numFmtId="0" xfId="0" applyAlignment="1" applyBorder="1" applyFont="1">
      <alignment shrinkToFit="0" vertical="center" wrapText="0"/>
    </xf>
    <xf borderId="18" fillId="2" fontId="1" numFmtId="1" xfId="0" applyAlignment="1" applyBorder="1" applyFont="1" applyNumberFormat="1">
      <alignment shrinkToFit="0" vertical="center" wrapText="0"/>
    </xf>
    <xf borderId="18" fillId="2" fontId="1" numFmtId="0" xfId="0" applyAlignment="1" applyBorder="1" applyFont="1">
      <alignment horizontal="left" shrinkToFit="0" vertical="center" wrapText="0"/>
    </xf>
    <xf borderId="19" fillId="2" fontId="14" numFmtId="0" xfId="0" applyAlignment="1" applyBorder="1" applyFont="1">
      <alignment horizontal="center" shrinkToFit="0" vertical="bottom" wrapText="0"/>
    </xf>
    <xf borderId="20" fillId="4" fontId="8" numFmtId="1" xfId="0" applyAlignment="1" applyBorder="1" applyFill="1" applyFont="1" applyNumberFormat="1">
      <alignment horizontal="center" shrinkToFit="0" vertical="center" wrapText="0"/>
    </xf>
    <xf borderId="21" fillId="4" fontId="8" numFmtId="0" xfId="0" applyAlignment="1" applyBorder="1" applyFont="1">
      <alignment horizontal="center" shrinkToFit="0" vertical="center" wrapText="0"/>
    </xf>
    <xf borderId="22" fillId="4" fontId="8" numFmtId="0" xfId="0" applyAlignment="1" applyBorder="1" applyFont="1">
      <alignment horizontal="center" shrinkToFit="0" vertical="center" wrapText="0"/>
    </xf>
    <xf borderId="23" fillId="4" fontId="8" numFmtId="0" xfId="0" applyAlignment="1" applyBorder="1" applyFont="1">
      <alignment horizontal="center" shrinkToFit="0" vertical="center" wrapText="0"/>
    </xf>
    <xf borderId="24" fillId="2" fontId="14" numFmtId="0" xfId="0" applyAlignment="1" applyBorder="1" applyFont="1">
      <alignment horizontal="center" shrinkToFit="0" vertical="bottom" wrapText="0"/>
    </xf>
    <xf borderId="1" fillId="2" fontId="14" numFmtId="0" xfId="0" applyAlignment="1" applyBorder="1" applyFont="1">
      <alignment horizontal="center" shrinkToFit="0" vertical="bottom" wrapText="0"/>
    </xf>
    <xf borderId="19" fillId="0" fontId="1" numFmtId="0" xfId="0" applyAlignment="1" applyBorder="1" applyFont="1">
      <alignment shrinkToFit="0" vertical="bottom" wrapText="0"/>
    </xf>
    <xf borderId="25" fillId="0" fontId="1" numFmtId="1" xfId="0" applyAlignment="1" applyBorder="1" applyFont="1" applyNumberFormat="1">
      <alignment shrinkToFit="0" vertical="center" wrapText="0"/>
    </xf>
    <xf borderId="26" fillId="0" fontId="1" numFmtId="49" xfId="0" applyAlignment="1" applyBorder="1" applyFont="1" applyNumberFormat="1">
      <alignment horizontal="left" readingOrder="0" shrinkToFit="0" vertical="center" wrapText="0"/>
    </xf>
    <xf borderId="26" fillId="0" fontId="15" numFmtId="0" xfId="0" applyAlignment="1" applyBorder="1" applyFont="1">
      <alignment horizontal="left" readingOrder="0" shrinkToFit="0" vertical="center" wrapText="0"/>
    </xf>
    <xf borderId="26" fillId="0" fontId="16" numFmtId="0" xfId="0" applyAlignment="1" applyBorder="1" applyFont="1">
      <alignment horizontal="left" shrinkToFit="0" vertical="center" wrapText="0"/>
    </xf>
    <xf borderId="27" fillId="0" fontId="1" numFmtId="0" xfId="0" applyAlignment="1" applyBorder="1" applyFont="1">
      <alignment horizontal="left" shrinkToFit="0" vertical="center" wrapText="0"/>
    </xf>
    <xf borderId="24" fillId="0" fontId="1" numFmtId="0" xfId="0" applyAlignment="1" applyBorder="1" applyFont="1">
      <alignment shrinkToFit="0" vertical="bottom" wrapText="0"/>
    </xf>
    <xf borderId="1" fillId="0" fontId="1" numFmtId="0" xfId="0" applyAlignment="1" applyBorder="1" applyFont="1">
      <alignment shrinkToFit="0" vertical="bottom" wrapText="0"/>
    </xf>
    <xf borderId="26" fillId="0" fontId="17" numFmtId="0" xfId="0" applyAlignment="1" applyBorder="1" applyFont="1">
      <alignment horizontal="left" readingOrder="0" shrinkToFit="0" vertical="center" wrapText="0"/>
    </xf>
    <xf borderId="26" fillId="0" fontId="1" numFmtId="0" xfId="0" applyAlignment="1" applyBorder="1" applyFont="1">
      <alignment horizontal="left" shrinkToFit="0" vertical="center" wrapText="0"/>
    </xf>
    <xf borderId="26" fillId="0" fontId="1" numFmtId="0" xfId="0" applyAlignment="1" applyBorder="1" applyFont="1">
      <alignment horizontal="left" readingOrder="0" shrinkToFit="0" vertical="center" wrapText="0"/>
    </xf>
    <xf borderId="19" fillId="2" fontId="1" numFmtId="0" xfId="0" applyAlignment="1" applyBorder="1" applyFont="1">
      <alignment shrinkToFit="0" vertical="bottom" wrapText="0"/>
    </xf>
    <xf borderId="26" fillId="2" fontId="1" numFmtId="49" xfId="0" applyAlignment="1" applyBorder="1" applyFont="1" applyNumberFormat="1">
      <alignment horizontal="left" readingOrder="0" shrinkToFit="0" vertical="center" wrapText="0"/>
    </xf>
    <xf borderId="26" fillId="2" fontId="18" numFmtId="0" xfId="0" applyAlignment="1" applyBorder="1" applyFont="1">
      <alignment horizontal="left" readingOrder="0" shrinkToFit="0" vertical="center" wrapText="0"/>
    </xf>
    <xf borderId="26" fillId="2" fontId="1" numFmtId="0" xfId="0" applyAlignment="1" applyBorder="1" applyFont="1">
      <alignment horizontal="left" shrinkToFit="0" vertical="center" wrapText="0"/>
    </xf>
    <xf borderId="27" fillId="2" fontId="1" numFmtId="0" xfId="0" applyAlignment="1" applyBorder="1" applyFont="1">
      <alignment horizontal="left" shrinkToFit="0" vertical="center" wrapText="0"/>
    </xf>
    <xf borderId="24" fillId="2" fontId="1" numFmtId="0" xfId="0" applyAlignment="1" applyBorder="1" applyFont="1">
      <alignment shrinkToFit="0" vertical="bottom" wrapText="0"/>
    </xf>
    <xf borderId="26" fillId="2" fontId="1" numFmtId="0" xfId="0" applyAlignment="1" applyBorder="1" applyFont="1">
      <alignment horizontal="left" readingOrder="0" shrinkToFit="0" vertical="bottom" wrapText="0"/>
    </xf>
    <xf borderId="26" fillId="2" fontId="19" numFmtId="0" xfId="0" applyAlignment="1" applyBorder="1" applyFont="1">
      <alignment horizontal="left" readingOrder="0" shrinkToFit="0" vertical="bottom" wrapText="0"/>
    </xf>
    <xf borderId="26" fillId="2" fontId="1" numFmtId="0" xfId="0" applyAlignment="1" applyBorder="1" applyFont="1">
      <alignment horizontal="left" shrinkToFit="0" vertical="bottom" wrapText="0"/>
    </xf>
    <xf borderId="27" fillId="2" fontId="1" numFmtId="0" xfId="0" applyAlignment="1" applyBorder="1" applyFont="1">
      <alignment horizontal="left" shrinkToFit="0" vertical="bottom" wrapText="0"/>
    </xf>
    <xf borderId="28" fillId="2" fontId="1" numFmtId="0" xfId="0" applyAlignment="1" applyBorder="1" applyFont="1">
      <alignment horizontal="left" readingOrder="0" shrinkToFit="0" vertical="bottom" wrapText="0"/>
    </xf>
    <xf borderId="28" fillId="2" fontId="20" numFmtId="0" xfId="0" applyAlignment="1" applyBorder="1" applyFont="1">
      <alignment horizontal="left" readingOrder="0" shrinkToFit="0" vertical="bottom" wrapText="0"/>
    </xf>
    <xf borderId="28" fillId="2" fontId="1" numFmtId="0" xfId="0" applyAlignment="1" applyBorder="1" applyFont="1">
      <alignment horizontal="left" shrinkToFit="0" vertical="bottom" wrapText="0"/>
    </xf>
    <xf borderId="29" fillId="2" fontId="1" numFmtId="0" xfId="0" applyAlignment="1" applyBorder="1" applyFont="1">
      <alignment horizontal="left" shrinkToFit="0" vertical="bottom" wrapText="0"/>
    </xf>
    <xf borderId="30" fillId="2" fontId="1" numFmtId="1" xfId="0" applyAlignment="1" applyBorder="1" applyFont="1" applyNumberFormat="1">
      <alignment shrinkToFit="0" vertical="bottom" wrapText="0"/>
    </xf>
    <xf borderId="30" fillId="2" fontId="1" numFmtId="0" xfId="0" applyAlignment="1" applyBorder="1" applyFont="1">
      <alignment horizontal="left" shrinkToFit="0" vertical="bottom" wrapText="0"/>
    </xf>
    <xf borderId="31" fillId="2" fontId="11" numFmtId="0" xfId="0" applyAlignment="1" applyBorder="1" applyFont="1">
      <alignment shrinkToFit="0" vertical="bottom" wrapText="0"/>
    </xf>
    <xf borderId="31" fillId="2" fontId="11" numFmtId="0" xfId="0" applyAlignment="1" applyBorder="1" applyFont="1">
      <alignment shrinkToFit="0" vertical="bottom" wrapText="1"/>
    </xf>
    <xf borderId="31" fillId="2" fontId="1" numFmtId="0" xfId="0" applyAlignment="1" applyBorder="1" applyFont="1">
      <alignment shrinkToFit="0" vertical="bottom" wrapText="1"/>
    </xf>
    <xf borderId="1" fillId="2" fontId="14" numFmtId="0" xfId="0" applyAlignment="1" applyBorder="1" applyFont="1">
      <alignment shrinkToFit="0" vertical="bottom" wrapText="1"/>
    </xf>
    <xf borderId="1" fillId="2" fontId="21" numFmtId="0" xfId="0" applyAlignment="1" applyBorder="1" applyFont="1">
      <alignment shrinkToFit="0" vertical="bottom" wrapText="1"/>
    </xf>
    <xf borderId="1" fillId="2" fontId="11" numFmtId="0" xfId="0" applyAlignment="1" applyBorder="1" applyFont="1">
      <alignment shrinkToFit="0" vertical="bottom" wrapText="0"/>
    </xf>
    <xf borderId="32" fillId="2" fontId="14" numFmtId="0" xfId="0" applyAlignment="1" applyBorder="1" applyFont="1">
      <alignment horizontal="left" shrinkToFit="0" vertical="bottom" wrapText="1"/>
    </xf>
    <xf borderId="2" fillId="2" fontId="7" numFmtId="0" xfId="0" applyAlignment="1" applyBorder="1" applyFont="1">
      <alignment horizontal="left" readingOrder="0" shrinkToFit="0" vertical="bottom" wrapText="1"/>
    </xf>
    <xf borderId="33" fillId="0" fontId="5" numFmtId="0" xfId="0" applyBorder="1" applyFont="1"/>
    <xf borderId="34" fillId="2" fontId="14" numFmtId="0" xfId="0" applyAlignment="1" applyBorder="1" applyFont="1">
      <alignment horizontal="left" shrinkToFit="0" vertical="bottom" wrapText="1"/>
    </xf>
    <xf borderId="35" fillId="2" fontId="7" numFmtId="0" xfId="0" applyAlignment="1" applyBorder="1" applyFont="1">
      <alignment horizontal="left" readingOrder="0" shrinkToFit="0" vertical="bottom" wrapText="1"/>
    </xf>
    <xf borderId="36" fillId="0" fontId="5" numFmtId="0" xfId="0" applyBorder="1" applyFont="1"/>
    <xf borderId="37" fillId="0" fontId="5" numFmtId="0" xfId="0" applyBorder="1" applyFont="1"/>
    <xf borderId="1" fillId="2" fontId="12" numFmtId="0" xfId="0" applyAlignment="1" applyBorder="1" applyFont="1">
      <alignment shrinkToFit="0" vertical="bottom" wrapText="0"/>
    </xf>
    <xf borderId="34" fillId="2" fontId="12" numFmtId="0" xfId="0" applyAlignment="1" applyBorder="1" applyFont="1">
      <alignment horizontal="center" shrinkToFit="0" vertical="center" wrapText="0"/>
    </xf>
    <xf borderId="5" fillId="2" fontId="12" numFmtId="0" xfId="0" applyAlignment="1" applyBorder="1" applyFont="1">
      <alignment horizontal="center" shrinkToFit="0" vertical="center" wrapText="1"/>
    </xf>
    <xf borderId="38" fillId="2" fontId="12" numFmtId="0" xfId="0" applyAlignment="1" applyBorder="1" applyFont="1">
      <alignment horizontal="center" shrinkToFit="0" vertical="center" wrapText="1"/>
    </xf>
    <xf borderId="2" fillId="2" fontId="12" numFmtId="0" xfId="0" applyAlignment="1" applyBorder="1" applyFont="1">
      <alignment horizontal="center" shrinkToFit="0" vertical="center" wrapText="1"/>
    </xf>
    <xf borderId="1" fillId="2" fontId="1" numFmtId="0" xfId="0" applyAlignment="1" applyBorder="1" applyFont="1">
      <alignment horizontal="center" shrinkToFit="0" vertical="bottom" wrapText="1"/>
    </xf>
    <xf borderId="1" fillId="2" fontId="21" numFmtId="0" xfId="0" applyAlignment="1" applyBorder="1" applyFont="1">
      <alignment horizontal="center" shrinkToFit="0" vertical="bottom" wrapText="1"/>
    </xf>
    <xf borderId="39" fillId="2" fontId="11" numFmtId="0" xfId="0" applyAlignment="1" applyBorder="1" applyFont="1">
      <alignment horizontal="center" shrinkToFit="0" vertical="center" wrapText="0"/>
    </xf>
    <xf borderId="40" fillId="2" fontId="11" numFmtId="0" xfId="0" applyAlignment="1" applyBorder="1" applyFont="1">
      <alignment horizontal="center" shrinkToFit="0" vertical="center" wrapText="0"/>
    </xf>
    <xf borderId="41" fillId="2" fontId="11" numFmtId="0" xfId="0" applyAlignment="1" applyBorder="1" applyFont="1">
      <alignment horizontal="center" shrinkToFit="0" vertical="center" wrapText="0"/>
    </xf>
    <xf borderId="42" fillId="2" fontId="11" numFmtId="0" xfId="0" applyAlignment="1" applyBorder="1" applyFont="1">
      <alignment horizontal="center" shrinkToFit="0" vertical="center" wrapText="1"/>
    </xf>
    <xf borderId="43" fillId="0" fontId="5" numFmtId="0" xfId="0" applyBorder="1" applyFont="1"/>
    <xf borderId="44" fillId="0" fontId="5" numFmtId="0" xfId="0" applyBorder="1" applyFont="1"/>
    <xf borderId="1" fillId="2" fontId="11" numFmtId="0" xfId="0" applyAlignment="1" applyBorder="1" applyFont="1">
      <alignment horizontal="center" shrinkToFit="0" vertical="bottom" wrapText="1"/>
    </xf>
    <xf borderId="5" fillId="3" fontId="8" numFmtId="0" xfId="0" applyAlignment="1" applyBorder="1" applyFont="1">
      <alignment horizontal="center" shrinkToFit="0" vertical="center" wrapText="1"/>
    </xf>
    <xf borderId="45" fillId="3" fontId="8" numFmtId="0" xfId="0" applyAlignment="1" applyBorder="1" applyFont="1">
      <alignment horizontal="center" shrinkToFit="0" vertical="center" wrapText="1"/>
    </xf>
    <xf borderId="1" fillId="2" fontId="13" numFmtId="0" xfId="0" applyAlignment="1" applyBorder="1" applyFont="1">
      <alignment horizontal="center" shrinkToFit="0" vertical="center" wrapText="1"/>
    </xf>
    <xf borderId="38" fillId="5" fontId="14" numFmtId="0" xfId="0" applyAlignment="1" applyBorder="1" applyFill="1" applyFont="1">
      <alignment horizontal="left" shrinkToFit="0" vertical="center" wrapText="0"/>
    </xf>
    <xf borderId="38" fillId="5" fontId="14" numFmtId="0" xfId="0" applyAlignment="1" applyBorder="1" applyFont="1">
      <alignment horizontal="left" readingOrder="0" shrinkToFit="0" vertical="center" wrapText="0"/>
    </xf>
    <xf borderId="46" fillId="5" fontId="14" numFmtId="0" xfId="0" applyAlignment="1" applyBorder="1" applyFont="1">
      <alignment horizontal="left" shrinkToFit="0" vertical="center" wrapText="0"/>
    </xf>
    <xf borderId="47" fillId="5" fontId="14" numFmtId="0" xfId="0" applyAlignment="1" applyBorder="1" applyFont="1">
      <alignment horizontal="left" shrinkToFit="0" vertical="center" wrapText="0"/>
    </xf>
    <xf borderId="1" fillId="2" fontId="13" numFmtId="0" xfId="0" applyAlignment="1" applyBorder="1" applyFont="1">
      <alignment horizontal="left" shrinkToFit="0" vertical="center" wrapText="0"/>
    </xf>
    <xf borderId="5" fillId="2" fontId="1" numFmtId="0" xfId="0" applyAlignment="1" applyBorder="1" applyFont="1">
      <alignment shrinkToFit="0" vertical="top" wrapText="1"/>
    </xf>
    <xf borderId="5" fillId="2" fontId="1" numFmtId="0" xfId="0" applyAlignment="1" applyBorder="1" applyFont="1">
      <alignment readingOrder="0" shrinkToFit="0" vertical="top" wrapText="1"/>
    </xf>
    <xf borderId="5" fillId="2" fontId="11" numFmtId="0" xfId="0" applyAlignment="1" applyBorder="1" applyFont="1">
      <alignment horizontal="left" readingOrder="0" shrinkToFit="0" vertical="top" wrapText="1"/>
    </xf>
    <xf borderId="5" fillId="2" fontId="1" numFmtId="166" xfId="0" applyAlignment="1" applyBorder="1" applyFont="1" applyNumberFormat="1">
      <alignment readingOrder="0" shrinkToFit="0" vertical="top" wrapText="1"/>
    </xf>
    <xf borderId="1" fillId="2" fontId="21" numFmtId="0" xfId="0" applyAlignment="1" applyBorder="1" applyFont="1">
      <alignment shrinkToFit="0" vertical="top" wrapText="1"/>
    </xf>
    <xf borderId="24" fillId="2" fontId="21" numFmtId="0" xfId="0" applyAlignment="1" applyBorder="1" applyFont="1">
      <alignment shrinkToFit="0" vertical="top" wrapText="1"/>
    </xf>
    <xf borderId="2" fillId="2" fontId="1" numFmtId="0" xfId="0" applyAlignment="1" applyBorder="1" applyFont="1">
      <alignment readingOrder="0" shrinkToFit="0" vertical="top" wrapText="1"/>
    </xf>
    <xf borderId="48" fillId="5" fontId="14" numFmtId="0" xfId="0" applyAlignment="1" applyBorder="1" applyFont="1">
      <alignment horizontal="left" shrinkToFit="0" vertical="center" wrapText="0"/>
    </xf>
    <xf borderId="5" fillId="5" fontId="14" numFmtId="0" xfId="0" applyAlignment="1" applyBorder="1" applyFont="1">
      <alignment horizontal="left" readingOrder="0" shrinkToFit="0" vertical="center" wrapText="0"/>
    </xf>
    <xf borderId="5" fillId="5" fontId="14" numFmtId="0" xfId="0" applyAlignment="1" applyBorder="1" applyFont="1">
      <alignment horizontal="left" shrinkToFit="0" vertical="center" wrapText="0"/>
    </xf>
    <xf borderId="5" fillId="5" fontId="1" numFmtId="166" xfId="0" applyAlignment="1" applyBorder="1" applyFont="1" applyNumberFormat="1">
      <alignment readingOrder="0" shrinkToFit="0" vertical="top" wrapText="1"/>
    </xf>
    <xf borderId="24" fillId="2" fontId="13" numFmtId="0" xfId="0" applyAlignment="1" applyBorder="1" applyFont="1">
      <alignment horizontal="left" shrinkToFit="0" vertical="center" wrapText="0"/>
    </xf>
    <xf borderId="5" fillId="2" fontId="1" numFmtId="0" xfId="0" applyAlignment="1" applyBorder="1" applyFont="1">
      <alignment shrinkToFit="0" vertical="bottom" wrapText="0"/>
    </xf>
    <xf borderId="24" fillId="2" fontId="21" numFmtId="0" xfId="0" applyAlignment="1" applyBorder="1" applyFont="1">
      <alignment shrinkToFit="0" vertical="bottom" wrapText="0"/>
    </xf>
    <xf borderId="5" fillId="2" fontId="22" numFmtId="0" xfId="0" applyAlignment="1" applyBorder="1" applyFont="1">
      <alignment horizontal="left" readingOrder="0" vertical="top"/>
    </xf>
    <xf borderId="5" fillId="2" fontId="14" numFmtId="0" xfId="0" applyAlignment="1" applyBorder="1" applyFont="1">
      <alignment horizontal="left" shrinkToFit="0" vertical="center" wrapText="0"/>
    </xf>
    <xf borderId="2" fillId="2" fontId="1" numFmtId="0" xfId="0" applyAlignment="1" applyBorder="1" applyFont="1">
      <alignment horizontal="left" readingOrder="0" shrinkToFit="0" vertical="center" wrapText="1"/>
    </xf>
    <xf borderId="5" fillId="2" fontId="1" numFmtId="0" xfId="0" applyAlignment="1" applyBorder="1" applyFont="1">
      <alignment horizontal="left" shrinkToFit="0" vertical="center" wrapText="1"/>
    </xf>
    <xf borderId="24" fillId="2" fontId="21" numFmtId="0" xfId="0" applyAlignment="1" applyBorder="1" applyFont="1">
      <alignment horizontal="left" shrinkToFit="0" vertical="center" wrapText="1"/>
    </xf>
    <xf borderId="1" fillId="2" fontId="11" numFmtId="0" xfId="0" applyAlignment="1" applyBorder="1" applyFont="1">
      <alignment shrinkToFit="0" vertical="bottom" wrapText="1"/>
    </xf>
    <xf borderId="6" fillId="2" fontId="1" numFmtId="0" xfId="0" applyAlignment="1" applyBorder="1" applyFont="1">
      <alignment shrinkToFit="0" vertical="top" wrapText="1"/>
    </xf>
    <xf borderId="6" fillId="2" fontId="1" numFmtId="0" xfId="0" applyAlignment="1" applyBorder="1" applyFont="1">
      <alignment readingOrder="0" shrinkToFit="0" vertical="top" wrapText="1"/>
    </xf>
    <xf borderId="18" fillId="2" fontId="21" numFmtId="0" xfId="0" applyAlignment="1" applyBorder="1" applyFont="1">
      <alignment shrinkToFit="0" vertical="top" wrapText="1"/>
    </xf>
    <xf borderId="18" fillId="2" fontId="1" numFmtId="0" xfId="0" applyAlignment="1" applyBorder="1" applyFont="1">
      <alignment shrinkToFit="0" vertical="bottom" wrapText="0"/>
    </xf>
    <xf borderId="49" fillId="2" fontId="21" numFmtId="0" xfId="0" applyAlignment="1" applyBorder="1" applyFont="1">
      <alignment shrinkToFit="0" vertical="top" wrapText="1"/>
    </xf>
    <xf borderId="50" fillId="2" fontId="1" numFmtId="0" xfId="0" applyAlignment="1" applyBorder="1" applyFont="1">
      <alignment shrinkToFit="0" vertical="bottom" wrapText="0"/>
    </xf>
    <xf borderId="10" fillId="2" fontId="1" numFmtId="0" xfId="0" applyAlignment="1" applyBorder="1" applyFont="1">
      <alignment shrinkToFit="0" vertical="top" wrapText="1"/>
    </xf>
    <xf borderId="10" fillId="2" fontId="1" numFmtId="0" xfId="0" applyAlignment="1" applyBorder="1" applyFont="1">
      <alignment readingOrder="0" shrinkToFit="0" vertical="top" wrapText="1"/>
    </xf>
    <xf borderId="30" fillId="2" fontId="21" numFmtId="0" xfId="0" applyAlignment="1" applyBorder="1" applyFont="1">
      <alignment shrinkToFit="0" vertical="top" wrapText="1"/>
    </xf>
    <xf borderId="30" fillId="2" fontId="1" numFmtId="0" xfId="0" applyAlignment="1" applyBorder="1" applyFont="1">
      <alignment shrinkToFit="0" vertical="bottom" wrapText="0"/>
    </xf>
    <xf borderId="51" fillId="2" fontId="21" numFmtId="0" xfId="0" applyAlignment="1" applyBorder="1" applyFont="1">
      <alignment shrinkToFit="0" vertical="top" wrapText="1"/>
    </xf>
    <xf borderId="3" fillId="2" fontId="1" numFmtId="0" xfId="0" applyAlignment="1" applyBorder="1" applyFont="1">
      <alignment readingOrder="0" shrinkToFit="0" vertical="top" wrapText="1"/>
    </xf>
    <xf borderId="0" fillId="0" fontId="23" numFmtId="0" xfId="0" applyAlignment="1" applyFont="1">
      <alignment readingOrder="0"/>
    </xf>
    <xf borderId="46" fillId="5" fontId="14" numFmtId="0" xfId="0" applyAlignment="1" applyBorder="1" applyFont="1">
      <alignment horizontal="left" readingOrder="0" shrinkToFit="0" vertical="center" wrapText="0"/>
    </xf>
    <xf borderId="1" fillId="2" fontId="21" numFmtId="0" xfId="0" applyAlignment="1" applyBorder="1" applyFont="1">
      <alignment shrinkToFit="0" vertical="bottom" wrapText="0"/>
    </xf>
    <xf borderId="52" fillId="2" fontId="11" numFmtId="0" xfId="0" applyAlignment="1" applyBorder="1" applyFont="1">
      <alignment horizontal="center" shrinkToFit="0" vertical="center" wrapText="0"/>
    </xf>
    <xf borderId="5" fillId="2" fontId="24" numFmtId="0" xfId="0" applyAlignment="1" applyBorder="1" applyFont="1">
      <alignment horizontal="left" readingOrder="0" vertical="top"/>
    </xf>
    <xf borderId="5" fillId="2" fontId="11" numFmtId="0" xfId="0" applyAlignment="1" applyBorder="1" applyFont="1">
      <alignment shrinkToFit="0" vertical="top" wrapText="1"/>
    </xf>
    <xf borderId="18" fillId="2" fontId="11" numFmtId="0" xfId="0" applyAlignment="1" applyBorder="1" applyFont="1">
      <alignment shrinkToFit="0" vertical="bottom" wrapText="0"/>
    </xf>
    <xf borderId="18" fillId="2" fontId="11" numFmtId="0" xfId="0" applyAlignment="1" applyBorder="1" applyFont="1">
      <alignment horizontal="center" shrinkToFit="0" vertical="bottom" wrapText="1"/>
    </xf>
    <xf borderId="18" fillId="2" fontId="1" numFmtId="0" xfId="0" applyAlignment="1" applyBorder="1" applyFont="1">
      <alignment horizontal="center" shrinkToFit="0" vertical="bottom" wrapText="1"/>
    </xf>
    <xf borderId="5" fillId="3" fontId="8" numFmtId="0" xfId="0" applyAlignment="1" applyBorder="1" applyFont="1">
      <alignment horizontal="center" shrinkToFit="0" vertical="top" wrapText="1"/>
    </xf>
    <xf borderId="24" fillId="2" fontId="13" numFmtId="0" xfId="0" applyAlignment="1" applyBorder="1" applyFont="1">
      <alignment horizontal="center" shrinkToFit="0" vertical="center" wrapText="1"/>
    </xf>
    <xf borderId="5" fillId="5" fontId="14" numFmtId="0" xfId="0" applyAlignment="1" applyBorder="1" applyFont="1">
      <alignment horizontal="left" shrinkToFit="0" vertical="top" wrapText="0"/>
    </xf>
    <xf borderId="5" fillId="5" fontId="14" numFmtId="0" xfId="0" applyAlignment="1" applyBorder="1" applyFont="1">
      <alignment horizontal="left" readingOrder="0" shrinkToFit="0" vertical="top" wrapText="0"/>
    </xf>
    <xf borderId="5" fillId="2" fontId="25" numFmtId="0" xfId="0" applyAlignment="1" applyBorder="1" applyFont="1">
      <alignment vertical="top"/>
    </xf>
    <xf borderId="5" fillId="2" fontId="1" numFmtId="0" xfId="0" applyAlignment="1" applyBorder="1" applyFont="1">
      <alignment shrinkToFit="0" vertical="top" wrapText="0"/>
    </xf>
    <xf borderId="6" fillId="5" fontId="14" numFmtId="0" xfId="0" applyAlignment="1" applyBorder="1" applyFont="1">
      <alignment horizontal="left" shrinkToFit="0" vertical="top" wrapText="0"/>
    </xf>
    <xf borderId="2" fillId="2" fontId="1" numFmtId="166" xfId="0" applyAlignment="1" applyBorder="1" applyFont="1" applyNumberFormat="1">
      <alignment readingOrder="0" shrinkToFit="0" vertical="top" wrapText="1"/>
    </xf>
    <xf borderId="49" fillId="2" fontId="13" numFmtId="0" xfId="0" applyAlignment="1" applyBorder="1" applyFont="1">
      <alignment horizontal="left" shrinkToFit="0" vertical="center" wrapText="0"/>
    </xf>
    <xf borderId="50" fillId="2" fontId="11" numFmtId="0" xfId="0" applyAlignment="1" applyBorder="1" applyFont="1">
      <alignment shrinkToFit="0" vertical="bottom" wrapText="0"/>
    </xf>
    <xf borderId="49" fillId="2" fontId="21" numFmtId="0" xfId="0" applyAlignment="1" applyBorder="1" applyFont="1">
      <alignment shrinkToFit="0" vertical="bottom" wrapText="0"/>
    </xf>
    <xf borderId="30" fillId="2" fontId="21" numFmtId="0" xfId="0" applyAlignment="1" applyBorder="1" applyFont="1">
      <alignment shrinkToFit="0" vertical="bottom" wrapText="0"/>
    </xf>
    <xf borderId="5" fillId="2" fontId="11" numFmtId="0" xfId="0" applyAlignment="1" applyBorder="1" applyFont="1">
      <alignment vertical="top"/>
    </xf>
    <xf borderId="5" fillId="2" fontId="11" numFmtId="0" xfId="0" applyAlignment="1" applyBorder="1" applyFont="1">
      <alignment readingOrder="0" shrinkToFit="0" vertical="top" wrapText="1"/>
    </xf>
    <xf borderId="5" fillId="2" fontId="11" numFmtId="0" xfId="0" applyAlignment="1" applyBorder="1" applyFont="1">
      <alignment shrinkToFit="0" vertical="top" wrapText="1"/>
    </xf>
    <xf borderId="24" fillId="2" fontId="26" numFmtId="0" xfId="0" applyAlignment="1" applyBorder="1" applyFont="1">
      <alignment vertical="top"/>
    </xf>
    <xf borderId="24" fillId="2" fontId="26" numFmtId="0" xfId="0" applyAlignment="1" applyBorder="1" applyFont="1">
      <alignment vertical="bottom"/>
    </xf>
    <xf borderId="53" fillId="2" fontId="26" numFmtId="0" xfId="0" applyAlignment="1" applyBorder="1" applyFont="1">
      <alignment vertical="top"/>
    </xf>
    <xf borderId="53" fillId="2" fontId="26" numFmtId="0" xfId="0" applyAlignment="1" applyBorder="1" applyFont="1">
      <alignment vertical="bottom"/>
    </xf>
    <xf borderId="45" fillId="3" fontId="8" numFmtId="0" xfId="0" applyAlignment="1" applyBorder="1" applyFont="1">
      <alignment horizontal="center" readingOrder="0" shrinkToFit="0" vertical="center" wrapText="1"/>
    </xf>
    <xf borderId="5" fillId="2" fontId="11" numFmtId="0" xfId="0" applyAlignment="1" applyBorder="1" applyFont="1">
      <alignment horizontal="left" readingOrder="0" vertical="top"/>
    </xf>
    <xf borderId="5" fillId="0" fontId="1" numFmtId="0" xfId="0" applyAlignment="1" applyBorder="1" applyFont="1">
      <alignment shrinkToFit="0" vertical="top" wrapText="1"/>
    </xf>
    <xf borderId="5" fillId="0" fontId="1" numFmtId="0" xfId="0" applyAlignment="1" applyBorder="1" applyFont="1">
      <alignment readingOrder="0" shrinkToFit="0" vertical="top" wrapText="1"/>
    </xf>
    <xf borderId="5" fillId="2" fontId="27" numFmtId="0" xfId="0" applyAlignment="1" applyBorder="1" applyFont="1">
      <alignment vertical="top"/>
    </xf>
    <xf borderId="2" fillId="2" fontId="27" numFmtId="0" xfId="0" applyAlignment="1" applyBorder="1" applyFont="1">
      <alignment vertical="top"/>
    </xf>
    <xf borderId="4" fillId="2" fontId="1" numFmtId="0" xfId="0" applyAlignment="1" applyBorder="1" applyFont="1">
      <alignment readingOrder="0" shrinkToFit="0" vertical="top" wrapText="1"/>
    </xf>
    <xf borderId="0" fillId="2" fontId="28" numFmtId="0" xfId="0" applyFont="1"/>
    <xf borderId="54" fillId="2" fontId="1" numFmtId="0" xfId="0" applyAlignment="1" applyBorder="1" applyFont="1">
      <alignment readingOrder="0" shrinkToFit="0" vertical="top" wrapText="1"/>
    </xf>
    <xf borderId="47" fillId="5" fontId="1" numFmtId="0" xfId="0" applyAlignment="1" applyBorder="1" applyFont="1">
      <alignment vertical="top"/>
    </xf>
    <xf borderId="17" fillId="5" fontId="14" numFmtId="0" xfId="0" applyAlignment="1" applyBorder="1" applyFont="1">
      <alignment readingOrder="0" shrinkToFit="0" vertical="top" wrapText="0"/>
    </xf>
    <xf borderId="4" fillId="5" fontId="1" numFmtId="0" xfId="0" applyAlignment="1" applyBorder="1" applyFont="1">
      <alignment vertical="top"/>
    </xf>
    <xf borderId="10" fillId="2" fontId="11" numFmtId="0" xfId="0" applyAlignment="1" applyBorder="1" applyFont="1">
      <alignment vertical="top"/>
    </xf>
    <xf borderId="13" fillId="2" fontId="1" numFmtId="0" xfId="0" applyAlignment="1" applyBorder="1" applyFont="1">
      <alignment readingOrder="0" shrinkToFit="0" vertical="top" wrapText="1"/>
    </xf>
    <xf borderId="13" fillId="2" fontId="11" numFmtId="0" xfId="0" applyAlignment="1" applyBorder="1" applyFont="1">
      <alignment readingOrder="0" shrinkToFit="0" vertical="top" wrapText="1"/>
    </xf>
    <xf borderId="13" fillId="2" fontId="11" numFmtId="0" xfId="0" applyAlignment="1" applyBorder="1" applyFont="1">
      <alignment shrinkToFit="0" vertical="top" wrapText="1"/>
    </xf>
    <xf borderId="13" fillId="2" fontId="1" numFmtId="0" xfId="0" applyAlignment="1" applyBorder="1" applyFont="1">
      <alignment vertical="top"/>
    </xf>
    <xf borderId="5" fillId="2" fontId="1" numFmtId="0" xfId="0" applyAlignment="1" applyBorder="1" applyFont="1">
      <alignment vertical="top"/>
    </xf>
    <xf borderId="0" fillId="2" fontId="25" numFmtId="0" xfId="0" applyAlignment="1" applyFont="1">
      <alignment vertical="top"/>
    </xf>
    <xf borderId="5" fillId="2" fontId="1" numFmtId="0" xfId="0" applyAlignment="1" applyBorder="1" applyFont="1">
      <alignment readingOrder="0" shrinkToFit="0" vertical="top" wrapText="0"/>
    </xf>
    <xf borderId="5" fillId="5" fontId="10" numFmtId="0" xfId="0" applyAlignment="1" applyBorder="1" applyFont="1">
      <alignment vertical="top"/>
    </xf>
    <xf borderId="4" fillId="5" fontId="10" numFmtId="0" xfId="0" applyAlignment="1" applyBorder="1" applyFont="1">
      <alignment vertical="top"/>
    </xf>
    <xf borderId="4" fillId="5" fontId="10" numFmtId="0" xfId="0" applyAlignment="1" applyBorder="1" applyFont="1">
      <alignment vertical="top"/>
    </xf>
    <xf borderId="4" fillId="2" fontId="11" numFmtId="0" xfId="0" applyAlignment="1" applyBorder="1" applyFont="1">
      <alignment readingOrder="0" shrinkToFit="0" vertical="top" wrapText="1"/>
    </xf>
    <xf borderId="4" fillId="2" fontId="11" numFmtId="0" xfId="0" applyAlignment="1" applyBorder="1" applyFont="1">
      <alignment shrinkToFit="0" vertical="top" wrapText="1"/>
    </xf>
    <xf borderId="4" fillId="2" fontId="10" numFmtId="0" xfId="0" applyAlignment="1" applyBorder="1" applyFont="1">
      <alignment vertical="top"/>
    </xf>
    <xf borderId="13" fillId="2" fontId="10" numFmtId="0" xfId="0" applyAlignment="1" applyBorder="1" applyFont="1">
      <alignment vertical="top"/>
    </xf>
    <xf borderId="13" fillId="2" fontId="11" numFmtId="0" xfId="0" applyAlignment="1" applyBorder="1" applyFont="1">
      <alignment shrinkToFit="0" vertical="top" wrapText="1"/>
    </xf>
    <xf borderId="13" fillId="2" fontId="10" numFmtId="0" xfId="0" applyAlignment="1" applyBorder="1" applyFont="1">
      <alignment vertical="bottom"/>
    </xf>
    <xf borderId="19" fillId="2" fontId="4" numFmtId="0" xfId="0" applyAlignment="1" applyBorder="1" applyFont="1">
      <alignment horizontal="center" shrinkToFit="0" vertical="bottom" wrapText="0"/>
    </xf>
    <xf borderId="55" fillId="0" fontId="5" numFmtId="0" xfId="0" applyBorder="1" applyFont="1"/>
    <xf borderId="24" fillId="0" fontId="5" numFmtId="0" xfId="0" applyBorder="1" applyFont="1"/>
    <xf borderId="1" fillId="2" fontId="14" numFmtId="0" xfId="0" applyAlignment="1" applyBorder="1" applyFont="1">
      <alignment shrinkToFit="0" vertical="bottom" wrapText="0"/>
    </xf>
    <xf borderId="1" fillId="2" fontId="1" numFmtId="165" xfId="0" applyAlignment="1" applyBorder="1" applyFont="1" applyNumberFormat="1">
      <alignment shrinkToFit="0" vertical="bottom" wrapText="0"/>
    </xf>
    <xf borderId="5" fillId="2" fontId="6" numFmtId="0" xfId="0" applyAlignment="1" applyBorder="1" applyFont="1">
      <alignment horizontal="left" shrinkToFit="0" vertical="center" wrapText="0"/>
    </xf>
    <xf borderId="2" fillId="2" fontId="6" numFmtId="0" xfId="0" applyAlignment="1" applyBorder="1" applyFont="1">
      <alignment horizontal="left" shrinkToFit="0" vertical="bottom" wrapText="0"/>
    </xf>
    <xf borderId="47" fillId="2" fontId="6" numFmtId="0" xfId="0" applyAlignment="1" applyBorder="1" applyFont="1">
      <alignment horizontal="left" shrinkToFit="0" vertical="bottom" wrapText="0"/>
    </xf>
    <xf borderId="47" fillId="2" fontId="1" numFmtId="0" xfId="0" applyAlignment="1" applyBorder="1" applyFont="1">
      <alignment shrinkToFit="0" vertical="top" wrapText="0"/>
    </xf>
    <xf borderId="5" fillId="2" fontId="6" numFmtId="0" xfId="0" applyAlignment="1" applyBorder="1" applyFont="1">
      <alignment shrinkToFit="0" vertical="center" wrapText="0"/>
    </xf>
    <xf borderId="47" fillId="2" fontId="7" numFmtId="164" xfId="0" applyAlignment="1" applyBorder="1" applyFont="1" applyNumberFormat="1">
      <alignment shrinkToFit="0" vertical="top" wrapText="0"/>
    </xf>
    <xf borderId="1" fillId="2" fontId="6" numFmtId="0" xfId="0" applyAlignment="1" applyBorder="1" applyFont="1">
      <alignment shrinkToFit="0" vertical="bottom" wrapText="0"/>
    </xf>
    <xf borderId="1" fillId="2" fontId="7" numFmtId="0" xfId="0" applyAlignment="1" applyBorder="1" applyFont="1">
      <alignment shrinkToFit="0" vertical="bottom" wrapText="0"/>
    </xf>
    <xf borderId="56" fillId="2" fontId="1" numFmtId="0" xfId="0" applyAlignment="1" applyBorder="1" applyFont="1">
      <alignment shrinkToFit="0" vertical="bottom" wrapText="0"/>
    </xf>
    <xf borderId="57" fillId="3" fontId="8" numFmtId="0" xfId="0" applyAlignment="1" applyBorder="1" applyFont="1">
      <alignment horizontal="center" shrinkToFit="0" vertical="bottom" wrapText="0"/>
    </xf>
    <xf borderId="21" fillId="3" fontId="8" numFmtId="0" xfId="0" applyAlignment="1" applyBorder="1" applyFont="1">
      <alignment horizontal="center" shrinkToFit="0" vertical="bottom" wrapText="0"/>
    </xf>
    <xf borderId="21" fillId="3" fontId="8" numFmtId="0" xfId="0" applyAlignment="1" applyBorder="1" applyFont="1">
      <alignment horizontal="center" shrinkToFit="0" vertical="bottom" wrapText="1"/>
    </xf>
    <xf borderId="22" fillId="3" fontId="8" numFmtId="0" xfId="0" applyAlignment="1" applyBorder="1" applyFont="1">
      <alignment horizontal="center" shrinkToFit="0" vertical="bottom" wrapText="0"/>
    </xf>
    <xf borderId="58" fillId="3" fontId="8" numFmtId="0" xfId="0" applyAlignment="1" applyBorder="1" applyFont="1">
      <alignment horizontal="center" shrinkToFit="0" vertical="bottom" wrapText="1"/>
    </xf>
    <xf borderId="59" fillId="2" fontId="1" numFmtId="0" xfId="0" applyAlignment="1" applyBorder="1" applyFont="1">
      <alignment horizontal="center" shrinkToFit="0" vertical="bottom" wrapText="0"/>
    </xf>
    <xf borderId="26" fillId="2" fontId="1" numFmtId="0" xfId="0" applyAlignment="1" applyBorder="1" applyFont="1">
      <alignment shrinkToFit="0" vertical="bottom" wrapText="0"/>
    </xf>
    <xf borderId="26" fillId="2" fontId="1" numFmtId="0" xfId="0" applyAlignment="1" applyBorder="1" applyFont="1">
      <alignment horizontal="center" shrinkToFit="0" vertical="bottom" wrapText="0"/>
    </xf>
    <xf borderId="60" fillId="2" fontId="1" numFmtId="0" xfId="0" applyAlignment="1" applyBorder="1" applyFont="1">
      <alignment horizontal="center" shrinkToFit="0" vertical="bottom" wrapText="0"/>
    </xf>
    <xf borderId="59" fillId="2" fontId="1" numFmtId="0" xfId="0" applyAlignment="1" applyBorder="1" applyFont="1">
      <alignment horizontal="center" readingOrder="0" shrinkToFit="0" vertical="bottom" wrapText="0"/>
    </xf>
    <xf borderId="0" fillId="2" fontId="11" numFmtId="0" xfId="0" applyFont="1"/>
    <xf borderId="61" fillId="3" fontId="29" numFmtId="0" xfId="0" applyAlignment="1" applyBorder="1" applyFont="1">
      <alignment horizontal="center" shrinkToFit="0" vertical="bottom" wrapText="0"/>
    </xf>
    <xf borderId="28" fillId="3" fontId="8" numFmtId="0" xfId="0" applyAlignment="1" applyBorder="1" applyFont="1">
      <alignment shrinkToFit="0" vertical="bottom" wrapText="0"/>
    </xf>
    <xf borderId="28" fillId="3" fontId="29" numFmtId="0" xfId="0" applyAlignment="1" applyBorder="1" applyFont="1">
      <alignment horizontal="center" shrinkToFit="0" vertical="bottom" wrapText="0"/>
    </xf>
    <xf borderId="62" fillId="3" fontId="29"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30" numFmtId="2" xfId="0" applyAlignment="1" applyBorder="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123825</xdr:rowOff>
    </xdr:from>
    <xdr:ext cx="1247775" cy="7239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
    <col customWidth="1" min="2" max="2" width="19.63"/>
    <col customWidth="1" min="3" max="3" width="9.13"/>
    <col customWidth="1" min="4" max="4" width="14.5"/>
    <col customWidth="1" min="5" max="5" width="8.0"/>
    <col customWidth="1" min="6" max="6" width="31.13"/>
    <col customWidth="1" min="7" max="7" width="31.0"/>
    <col customWidth="1" min="8" max="26" width="10.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6"/>
      <c r="E4" s="7"/>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2</v>
      </c>
      <c r="D5" s="6"/>
      <c r="E5" s="7"/>
      <c r="F5" s="12" t="s">
        <v>6</v>
      </c>
      <c r="G5" s="14" t="s">
        <v>7</v>
      </c>
      <c r="H5" s="1"/>
      <c r="I5" s="1"/>
      <c r="J5" s="1"/>
      <c r="K5" s="1"/>
      <c r="L5" s="1"/>
      <c r="M5" s="1"/>
      <c r="N5" s="1"/>
      <c r="O5" s="1"/>
      <c r="P5" s="1"/>
      <c r="Q5" s="1"/>
      <c r="R5" s="1"/>
      <c r="S5" s="1"/>
      <c r="T5" s="1"/>
      <c r="U5" s="1"/>
      <c r="V5" s="1"/>
      <c r="W5" s="1"/>
      <c r="X5" s="1"/>
      <c r="Y5" s="1"/>
      <c r="Z5" s="1"/>
    </row>
    <row r="6" ht="15.75" customHeight="1">
      <c r="A6" s="1"/>
      <c r="B6" s="15" t="s">
        <v>8</v>
      </c>
      <c r="C6" s="16" t="str">
        <f>C5&amp;"_"&amp;"Test case"&amp;"_"&amp;"v3.1"</f>
        <v>HVT Digital Transformation_Test case_v3.1</v>
      </c>
      <c r="D6" s="17"/>
      <c r="E6" s="18"/>
      <c r="F6" s="12" t="s">
        <v>9</v>
      </c>
      <c r="G6" s="19">
        <v>43991.0</v>
      </c>
      <c r="H6" s="1"/>
      <c r="I6" s="1"/>
      <c r="J6" s="1"/>
      <c r="K6" s="1"/>
      <c r="L6" s="1"/>
      <c r="M6" s="1"/>
      <c r="N6" s="1"/>
      <c r="O6" s="1"/>
      <c r="P6" s="1"/>
      <c r="Q6" s="1"/>
      <c r="R6" s="1"/>
      <c r="S6" s="1"/>
      <c r="T6" s="1"/>
      <c r="U6" s="1"/>
      <c r="V6" s="1"/>
      <c r="W6" s="1"/>
      <c r="X6" s="1"/>
      <c r="Y6" s="1"/>
      <c r="Z6" s="1"/>
    </row>
    <row r="7" ht="13.5" customHeight="1">
      <c r="A7" s="1"/>
      <c r="B7" s="20"/>
      <c r="C7" s="21"/>
      <c r="D7" s="22"/>
      <c r="E7" s="23"/>
      <c r="F7" s="12" t="s">
        <v>10</v>
      </c>
      <c r="G7" s="24">
        <v>3.1</v>
      </c>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11</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12</v>
      </c>
      <c r="C11" s="29" t="s">
        <v>10</v>
      </c>
      <c r="D11" s="29" t="s">
        <v>13</v>
      </c>
      <c r="E11" s="29" t="s">
        <v>14</v>
      </c>
      <c r="F11" s="29" t="s">
        <v>15</v>
      </c>
      <c r="G11" s="30" t="s">
        <v>16</v>
      </c>
      <c r="H11" s="27"/>
      <c r="I11" s="27"/>
      <c r="J11" s="27"/>
      <c r="L11" s="27"/>
      <c r="M11" s="27"/>
      <c r="N11" s="27"/>
      <c r="O11" s="27"/>
      <c r="P11" s="27"/>
      <c r="Q11" s="27"/>
      <c r="R11" s="27"/>
      <c r="S11" s="27"/>
      <c r="T11" s="27"/>
      <c r="U11" s="27"/>
      <c r="V11" s="27"/>
      <c r="W11" s="27"/>
      <c r="X11" s="27"/>
      <c r="Y11" s="27"/>
      <c r="Z11" s="27"/>
    </row>
    <row r="12" ht="25.5" customHeight="1">
      <c r="A12" s="31"/>
      <c r="B12" s="32">
        <v>44021.0</v>
      </c>
      <c r="C12" s="33" t="s">
        <v>17</v>
      </c>
      <c r="D12" s="34"/>
      <c r="E12" s="35" t="s">
        <v>18</v>
      </c>
      <c r="F12" s="36" t="s">
        <v>19</v>
      </c>
      <c r="G12" s="35"/>
      <c r="H12" s="31"/>
      <c r="I12" s="31"/>
      <c r="J12" s="31"/>
      <c r="K12" s="31"/>
      <c r="L12" s="31"/>
      <c r="M12" s="31"/>
      <c r="N12" s="31"/>
      <c r="O12" s="31"/>
      <c r="P12" s="31"/>
      <c r="Q12" s="31"/>
      <c r="R12" s="31"/>
      <c r="S12" s="31"/>
      <c r="T12" s="31"/>
      <c r="U12" s="31"/>
      <c r="V12" s="31"/>
      <c r="W12" s="31"/>
      <c r="X12" s="31"/>
      <c r="Y12" s="31"/>
      <c r="Z12" s="31"/>
    </row>
    <row r="13" ht="39.0" customHeight="1">
      <c r="A13" s="31"/>
      <c r="B13" s="32">
        <v>44022.0</v>
      </c>
      <c r="C13" s="37" t="s">
        <v>20</v>
      </c>
      <c r="D13" s="38" t="s">
        <v>21</v>
      </c>
      <c r="E13" s="39" t="s">
        <v>22</v>
      </c>
      <c r="F13" s="39" t="s">
        <v>23</v>
      </c>
      <c r="G13" s="40"/>
      <c r="H13" s="31"/>
      <c r="I13" s="31"/>
      <c r="J13" s="31"/>
      <c r="K13" s="27"/>
      <c r="L13" s="31"/>
      <c r="M13" s="31"/>
      <c r="N13" s="31"/>
      <c r="O13" s="31"/>
      <c r="P13" s="31"/>
      <c r="Q13" s="31"/>
      <c r="R13" s="31"/>
      <c r="S13" s="31"/>
      <c r="T13" s="31"/>
      <c r="U13" s="31"/>
      <c r="V13" s="31"/>
      <c r="W13" s="31"/>
      <c r="X13" s="31"/>
      <c r="Y13" s="31"/>
      <c r="Z13" s="31"/>
    </row>
    <row r="14" ht="30.0" customHeight="1">
      <c r="A14" s="31"/>
      <c r="B14" s="32">
        <v>44044.0</v>
      </c>
      <c r="C14" s="37" t="s">
        <v>24</v>
      </c>
      <c r="D14" s="41"/>
      <c r="E14" s="39" t="s">
        <v>22</v>
      </c>
      <c r="F14" s="36" t="s">
        <v>25</v>
      </c>
      <c r="G14" s="40"/>
      <c r="H14" s="31"/>
      <c r="I14" s="31"/>
      <c r="J14" s="31"/>
      <c r="K14" s="31"/>
      <c r="L14" s="31"/>
      <c r="M14" s="31"/>
      <c r="N14" s="31"/>
      <c r="O14" s="31"/>
      <c r="P14" s="31"/>
      <c r="Q14" s="31"/>
      <c r="R14" s="31"/>
      <c r="S14" s="31"/>
      <c r="T14" s="31"/>
      <c r="U14" s="31"/>
      <c r="V14" s="31"/>
      <c r="W14" s="31"/>
      <c r="X14" s="31"/>
      <c r="Y14" s="31"/>
      <c r="Z14" s="31"/>
    </row>
    <row r="15" ht="58.5" customHeight="1">
      <c r="A15" s="31"/>
      <c r="B15" s="32">
        <v>44045.0</v>
      </c>
      <c r="C15" s="37" t="s">
        <v>26</v>
      </c>
      <c r="D15" s="38" t="s">
        <v>27</v>
      </c>
      <c r="E15" s="39" t="s">
        <v>22</v>
      </c>
      <c r="F15" s="42" t="s">
        <v>28</v>
      </c>
      <c r="G15" s="40"/>
      <c r="H15" s="31"/>
      <c r="I15" s="31"/>
      <c r="J15" s="31"/>
      <c r="K15" s="31"/>
      <c r="L15" s="31"/>
      <c r="M15" s="31"/>
      <c r="N15" s="31"/>
      <c r="O15" s="31"/>
      <c r="P15" s="31"/>
      <c r="Q15" s="31"/>
      <c r="R15" s="31"/>
      <c r="S15" s="31"/>
      <c r="T15" s="31"/>
      <c r="U15" s="31"/>
      <c r="V15" s="31"/>
      <c r="W15" s="31"/>
      <c r="X15" s="31"/>
      <c r="Y15" s="31"/>
      <c r="Z15" s="31"/>
    </row>
    <row r="16" ht="66.75" customHeight="1">
      <c r="A16" s="31"/>
      <c r="B16" s="32">
        <v>44046.0</v>
      </c>
      <c r="C16" s="37" t="s">
        <v>29</v>
      </c>
      <c r="D16" s="38" t="s">
        <v>30</v>
      </c>
      <c r="E16" s="39" t="s">
        <v>22</v>
      </c>
      <c r="F16" s="42" t="s">
        <v>31</v>
      </c>
      <c r="G16" s="40"/>
      <c r="H16" s="31"/>
      <c r="I16" s="31"/>
      <c r="J16" s="31"/>
      <c r="K16" s="31"/>
      <c r="L16" s="31"/>
      <c r="M16" s="31"/>
      <c r="N16" s="31"/>
      <c r="O16" s="31"/>
      <c r="P16" s="31"/>
      <c r="Q16" s="31"/>
      <c r="R16" s="31"/>
      <c r="S16" s="31"/>
      <c r="T16" s="31"/>
      <c r="U16" s="31"/>
      <c r="V16" s="31"/>
      <c r="W16" s="31"/>
      <c r="X16" s="31"/>
      <c r="Y16" s="31"/>
      <c r="Z16" s="31"/>
    </row>
    <row r="17" ht="36.0" customHeight="1">
      <c r="A17" s="31"/>
      <c r="B17" s="32">
        <v>44052.0</v>
      </c>
      <c r="C17" s="37" t="s">
        <v>32</v>
      </c>
      <c r="D17" s="41"/>
      <c r="E17" s="39" t="s">
        <v>22</v>
      </c>
      <c r="F17" s="39" t="s">
        <v>33</v>
      </c>
      <c r="G17" s="40"/>
      <c r="H17" s="31"/>
      <c r="I17" s="31"/>
      <c r="J17" s="31"/>
      <c r="K17" s="31"/>
      <c r="L17" s="31"/>
      <c r="M17" s="31"/>
      <c r="N17" s="31"/>
      <c r="O17" s="31"/>
      <c r="P17" s="31"/>
      <c r="Q17" s="31"/>
      <c r="R17" s="31"/>
      <c r="S17" s="31"/>
      <c r="T17" s="31"/>
      <c r="U17" s="31"/>
      <c r="V17" s="31"/>
      <c r="W17" s="31"/>
      <c r="X17" s="31"/>
      <c r="Y17" s="31"/>
      <c r="Z17" s="31"/>
    </row>
    <row r="18" ht="42.0" customHeight="1">
      <c r="A18" s="31"/>
      <c r="B18" s="32">
        <v>44053.0</v>
      </c>
      <c r="C18" s="37" t="s">
        <v>34</v>
      </c>
      <c r="D18" s="38" t="s">
        <v>35</v>
      </c>
      <c r="E18" s="39" t="s">
        <v>22</v>
      </c>
      <c r="F18" s="39" t="s">
        <v>36</v>
      </c>
      <c r="G18" s="40"/>
      <c r="H18" s="31"/>
      <c r="I18" s="31"/>
      <c r="J18" s="31"/>
      <c r="K18" s="31"/>
      <c r="L18" s="31"/>
      <c r="M18" s="31"/>
      <c r="N18" s="31"/>
      <c r="O18" s="31"/>
      <c r="P18" s="31"/>
      <c r="Q18" s="31"/>
      <c r="R18" s="31"/>
      <c r="S18" s="31"/>
      <c r="T18" s="31"/>
      <c r="U18" s="31"/>
      <c r="V18" s="31"/>
      <c r="W18" s="31"/>
      <c r="X18" s="31"/>
      <c r="Y18" s="31"/>
      <c r="Z18" s="3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rintOptions/>
  <pageMargins bottom="0.75" footer="0.0" header="0.0" left="0.7" right="0.7" top="0.75"/>
  <pageSetup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29.88"/>
    <col customWidth="1" min="4" max="4" width="17.13"/>
    <col customWidth="1" min="5" max="5" width="28.13"/>
    <col customWidth="1" min="6" max="6" width="30.63"/>
    <col customWidth="1" min="7" max="26" width="10.0"/>
  </cols>
  <sheetData>
    <row r="1" ht="24.75" customHeight="1">
      <c r="A1" s="11"/>
      <c r="B1" s="43"/>
      <c r="C1" s="44"/>
      <c r="D1" s="45" t="s">
        <v>37</v>
      </c>
      <c r="E1" s="46"/>
      <c r="F1" s="44"/>
      <c r="G1" s="11"/>
      <c r="H1" s="11"/>
      <c r="I1" s="11"/>
      <c r="J1" s="11"/>
      <c r="K1" s="11"/>
      <c r="L1" s="11"/>
      <c r="M1" s="11"/>
      <c r="N1" s="11"/>
      <c r="O1" s="11"/>
      <c r="P1" s="11"/>
      <c r="Q1" s="11"/>
      <c r="R1" s="11"/>
      <c r="S1" s="11"/>
      <c r="T1" s="11"/>
      <c r="U1" s="11"/>
      <c r="V1" s="11"/>
      <c r="W1" s="11"/>
      <c r="X1" s="11"/>
      <c r="Y1" s="11"/>
      <c r="Z1" s="11"/>
    </row>
    <row r="2" ht="13.5" customHeight="1">
      <c r="A2" s="11"/>
      <c r="B2" s="43"/>
      <c r="C2" s="44"/>
      <c r="D2" s="47"/>
      <c r="E2" s="47"/>
      <c r="F2" s="44"/>
      <c r="G2" s="11"/>
      <c r="H2" s="11"/>
      <c r="I2" s="11"/>
      <c r="J2" s="11"/>
      <c r="K2" s="11"/>
      <c r="L2" s="11"/>
      <c r="M2" s="11"/>
      <c r="N2" s="11"/>
      <c r="O2" s="11"/>
      <c r="P2" s="11"/>
      <c r="Q2" s="11"/>
      <c r="R2" s="11"/>
      <c r="S2" s="11"/>
      <c r="T2" s="11"/>
      <c r="U2" s="11"/>
      <c r="V2" s="11"/>
      <c r="W2" s="11"/>
      <c r="X2" s="11"/>
      <c r="Y2" s="11"/>
      <c r="Z2" s="11"/>
    </row>
    <row r="3" ht="12.75" customHeight="1">
      <c r="A3" s="11"/>
      <c r="B3" s="48" t="s">
        <v>1</v>
      </c>
      <c r="C3" s="49"/>
      <c r="D3" s="50" t="str">
        <f>Cover!C4</f>
        <v>HVT Digital Transformation</v>
      </c>
      <c r="E3" s="6"/>
      <c r="F3" s="7"/>
      <c r="G3" s="11"/>
      <c r="H3" s="11"/>
      <c r="I3" s="11"/>
      <c r="J3" s="11"/>
      <c r="K3" s="11"/>
      <c r="L3" s="11"/>
      <c r="M3" s="11"/>
      <c r="N3" s="11"/>
      <c r="O3" s="11"/>
      <c r="P3" s="11"/>
      <c r="Q3" s="11"/>
      <c r="R3" s="11"/>
      <c r="S3" s="11"/>
      <c r="T3" s="11"/>
      <c r="U3" s="11"/>
      <c r="V3" s="11"/>
      <c r="W3" s="11"/>
      <c r="X3" s="11"/>
      <c r="Y3" s="11"/>
      <c r="Z3" s="11"/>
    </row>
    <row r="4" ht="12.75" customHeight="1">
      <c r="A4" s="11"/>
      <c r="B4" s="48" t="s">
        <v>5</v>
      </c>
      <c r="C4" s="49"/>
      <c r="D4" s="50" t="str">
        <f>Cover!C5</f>
        <v>HVT Digital Transformation</v>
      </c>
      <c r="E4" s="6"/>
      <c r="F4" s="7"/>
      <c r="G4" s="11"/>
      <c r="H4" s="11"/>
      <c r="I4" s="11"/>
      <c r="J4" s="11"/>
      <c r="K4" s="11"/>
      <c r="L4" s="11"/>
      <c r="M4" s="11"/>
      <c r="N4" s="11"/>
      <c r="O4" s="11"/>
      <c r="P4" s="11"/>
      <c r="Q4" s="11"/>
      <c r="R4" s="11"/>
      <c r="S4" s="11"/>
      <c r="T4" s="11"/>
      <c r="U4" s="11"/>
      <c r="V4" s="11"/>
      <c r="W4" s="11"/>
      <c r="X4" s="11"/>
      <c r="Y4" s="11"/>
      <c r="Z4" s="11"/>
    </row>
    <row r="5" ht="84.75" customHeight="1">
      <c r="A5" s="51"/>
      <c r="B5" s="52" t="s">
        <v>38</v>
      </c>
      <c r="C5" s="7"/>
      <c r="D5" s="53" t="s">
        <v>39</v>
      </c>
      <c r="E5" s="6"/>
      <c r="F5" s="7"/>
      <c r="G5" s="51"/>
      <c r="H5" s="51"/>
      <c r="I5" s="51"/>
      <c r="J5" s="51"/>
      <c r="K5" s="51"/>
      <c r="L5" s="51"/>
      <c r="M5" s="51"/>
      <c r="N5" s="51"/>
      <c r="O5" s="51"/>
      <c r="P5" s="51"/>
      <c r="Q5" s="51"/>
      <c r="R5" s="51"/>
      <c r="S5" s="51"/>
      <c r="T5" s="51"/>
      <c r="U5" s="51"/>
      <c r="V5" s="51"/>
      <c r="W5" s="51"/>
      <c r="X5" s="51"/>
      <c r="Y5" s="51"/>
      <c r="Z5" s="51"/>
    </row>
    <row r="6" ht="12.75" customHeight="1">
      <c r="A6" s="11"/>
      <c r="B6" s="54"/>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5"/>
      <c r="B7" s="56"/>
      <c r="C7" s="57"/>
      <c r="D7" s="57"/>
      <c r="E7" s="57"/>
      <c r="F7" s="57"/>
      <c r="G7" s="55"/>
      <c r="H7" s="55"/>
      <c r="I7" s="55"/>
      <c r="J7" s="55"/>
      <c r="K7" s="55"/>
      <c r="L7" s="55"/>
      <c r="M7" s="55"/>
      <c r="N7" s="55"/>
      <c r="O7" s="55"/>
      <c r="P7" s="55"/>
      <c r="Q7" s="55"/>
      <c r="R7" s="55"/>
      <c r="S7" s="55"/>
      <c r="T7" s="55"/>
      <c r="U7" s="55"/>
      <c r="V7" s="55"/>
      <c r="W7" s="55"/>
      <c r="X7" s="55"/>
      <c r="Y7" s="55"/>
      <c r="Z7" s="55"/>
    </row>
    <row r="8" ht="21.0" customHeight="1">
      <c r="A8" s="58"/>
      <c r="B8" s="59" t="s">
        <v>40</v>
      </c>
      <c r="C8" s="60" t="s">
        <v>41</v>
      </c>
      <c r="D8" s="60" t="s">
        <v>42</v>
      </c>
      <c r="E8" s="61" t="s">
        <v>43</v>
      </c>
      <c r="F8" s="62" t="s">
        <v>44</v>
      </c>
      <c r="G8" s="63"/>
      <c r="H8" s="64"/>
      <c r="I8" s="64"/>
      <c r="J8" s="64"/>
      <c r="K8" s="64"/>
      <c r="L8" s="64"/>
      <c r="M8" s="64"/>
      <c r="N8" s="64"/>
      <c r="O8" s="64"/>
      <c r="P8" s="64"/>
      <c r="Q8" s="64"/>
      <c r="R8" s="64"/>
      <c r="S8" s="64"/>
      <c r="T8" s="64"/>
      <c r="U8" s="64"/>
      <c r="V8" s="64"/>
      <c r="W8" s="64"/>
      <c r="X8" s="64"/>
      <c r="Y8" s="64"/>
      <c r="Z8" s="64"/>
    </row>
    <row r="9" ht="12.75" customHeight="1">
      <c r="A9" s="65"/>
      <c r="B9" s="66">
        <v>1.0</v>
      </c>
      <c r="C9" s="67" t="s">
        <v>45</v>
      </c>
      <c r="D9" s="68" t="s">
        <v>46</v>
      </c>
      <c r="E9" s="69"/>
      <c r="F9" s="70"/>
      <c r="G9" s="71"/>
      <c r="H9" s="72"/>
      <c r="I9" s="72"/>
      <c r="J9" s="72"/>
      <c r="K9" s="72"/>
      <c r="L9" s="72"/>
      <c r="M9" s="72"/>
      <c r="N9" s="72"/>
      <c r="O9" s="72"/>
      <c r="P9" s="72"/>
      <c r="Q9" s="72"/>
      <c r="R9" s="72"/>
      <c r="S9" s="72"/>
      <c r="T9" s="72"/>
      <c r="U9" s="72"/>
      <c r="V9" s="72"/>
      <c r="W9" s="72"/>
      <c r="X9" s="72"/>
      <c r="Y9" s="72"/>
      <c r="Z9" s="72"/>
    </row>
    <row r="10" ht="12.75" customHeight="1">
      <c r="A10" s="65"/>
      <c r="B10" s="66">
        <v>2.0</v>
      </c>
      <c r="C10" s="67" t="s">
        <v>47</v>
      </c>
      <c r="D10" s="68" t="s">
        <v>46</v>
      </c>
      <c r="E10" s="69"/>
      <c r="F10" s="70"/>
      <c r="G10" s="71"/>
      <c r="H10" s="72"/>
      <c r="I10" s="72"/>
      <c r="J10" s="72"/>
      <c r="K10" s="72"/>
      <c r="L10" s="72"/>
      <c r="M10" s="72"/>
      <c r="N10" s="72"/>
      <c r="O10" s="72"/>
      <c r="P10" s="72"/>
      <c r="Q10" s="72"/>
      <c r="R10" s="72"/>
      <c r="S10" s="72"/>
      <c r="T10" s="72"/>
      <c r="U10" s="72"/>
      <c r="V10" s="72"/>
      <c r="W10" s="72"/>
      <c r="X10" s="72"/>
      <c r="Y10" s="72"/>
      <c r="Z10" s="72"/>
    </row>
    <row r="11" ht="12.75" customHeight="1">
      <c r="A11" s="65"/>
      <c r="B11" s="66">
        <v>3.0</v>
      </c>
      <c r="C11" s="67" t="s">
        <v>48</v>
      </c>
      <c r="D11" s="68" t="s">
        <v>46</v>
      </c>
      <c r="E11" s="73"/>
      <c r="F11" s="70"/>
      <c r="G11" s="71"/>
      <c r="H11" s="72"/>
      <c r="I11" s="72"/>
      <c r="J11" s="72"/>
      <c r="K11" s="72"/>
      <c r="L11" s="72"/>
      <c r="M11" s="72"/>
      <c r="N11" s="72"/>
      <c r="O11" s="72"/>
      <c r="P11" s="72"/>
      <c r="Q11" s="72"/>
      <c r="R11" s="72"/>
      <c r="S11" s="72"/>
      <c r="T11" s="72"/>
      <c r="U11" s="72"/>
      <c r="V11" s="72"/>
      <c r="W11" s="72"/>
      <c r="X11" s="72"/>
      <c r="Y11" s="72"/>
      <c r="Z11" s="72"/>
    </row>
    <row r="12" ht="12.75" customHeight="1">
      <c r="A12" s="65"/>
      <c r="B12" s="66">
        <v>4.0</v>
      </c>
      <c r="C12" s="67" t="s">
        <v>49</v>
      </c>
      <c r="D12" s="68" t="s">
        <v>46</v>
      </c>
      <c r="E12" s="73"/>
      <c r="F12" s="70"/>
      <c r="G12" s="71"/>
      <c r="H12" s="72"/>
      <c r="I12" s="72"/>
      <c r="J12" s="72"/>
      <c r="K12" s="72"/>
      <c r="L12" s="72"/>
      <c r="M12" s="72"/>
      <c r="N12" s="72"/>
      <c r="O12" s="72"/>
      <c r="P12" s="72"/>
      <c r="Q12" s="72"/>
      <c r="R12" s="72"/>
      <c r="S12" s="72"/>
      <c r="T12" s="72"/>
      <c r="U12" s="72"/>
      <c r="V12" s="72"/>
      <c r="W12" s="72"/>
      <c r="X12" s="72"/>
      <c r="Y12" s="72"/>
      <c r="Z12" s="72"/>
    </row>
    <row r="13" ht="12.75" customHeight="1">
      <c r="A13" s="65"/>
      <c r="B13" s="66">
        <v>5.0</v>
      </c>
      <c r="C13" s="67" t="s">
        <v>50</v>
      </c>
      <c r="D13" s="68" t="s">
        <v>46</v>
      </c>
      <c r="E13" s="73"/>
      <c r="F13" s="70"/>
      <c r="G13" s="71"/>
      <c r="H13" s="72"/>
      <c r="I13" s="72"/>
      <c r="J13" s="72"/>
      <c r="K13" s="72"/>
      <c r="L13" s="72"/>
      <c r="M13" s="72"/>
      <c r="N13" s="72"/>
      <c r="O13" s="72"/>
      <c r="P13" s="72"/>
      <c r="Q13" s="72"/>
      <c r="R13" s="72"/>
      <c r="S13" s="72"/>
      <c r="T13" s="72"/>
      <c r="U13" s="72"/>
      <c r="V13" s="72"/>
      <c r="W13" s="72"/>
      <c r="X13" s="72"/>
      <c r="Y13" s="72"/>
      <c r="Z13" s="72"/>
    </row>
    <row r="14" ht="12.75" customHeight="1">
      <c r="A14" s="65"/>
      <c r="B14" s="66">
        <v>6.0</v>
      </c>
      <c r="C14" s="67" t="s">
        <v>51</v>
      </c>
      <c r="D14" s="68" t="s">
        <v>46</v>
      </c>
      <c r="E14" s="74"/>
      <c r="F14" s="70"/>
      <c r="G14" s="71"/>
      <c r="H14" s="72"/>
      <c r="I14" s="72"/>
      <c r="J14" s="72"/>
      <c r="K14" s="72"/>
      <c r="L14" s="72"/>
      <c r="M14" s="72"/>
      <c r="N14" s="72"/>
      <c r="O14" s="72"/>
      <c r="P14" s="72"/>
      <c r="Q14" s="72"/>
      <c r="R14" s="72"/>
      <c r="S14" s="72"/>
      <c r="T14" s="72"/>
      <c r="U14" s="72"/>
      <c r="V14" s="72"/>
      <c r="W14" s="72"/>
      <c r="X14" s="72"/>
      <c r="Y14" s="72"/>
      <c r="Z14" s="72"/>
    </row>
    <row r="15" ht="12.75" customHeight="1">
      <c r="A15" s="65"/>
      <c r="B15" s="66">
        <v>7.0</v>
      </c>
      <c r="C15" s="67" t="s">
        <v>52</v>
      </c>
      <c r="D15" s="68" t="s">
        <v>46</v>
      </c>
      <c r="E15" s="74"/>
      <c r="F15" s="70"/>
      <c r="G15" s="71"/>
      <c r="H15" s="72"/>
      <c r="I15" s="72"/>
      <c r="J15" s="72"/>
      <c r="K15" s="72"/>
      <c r="L15" s="72"/>
      <c r="M15" s="72"/>
      <c r="N15" s="72"/>
      <c r="O15" s="72"/>
      <c r="P15" s="72"/>
      <c r="Q15" s="72"/>
      <c r="R15" s="72"/>
      <c r="S15" s="72"/>
      <c r="T15" s="72"/>
      <c r="U15" s="72"/>
      <c r="V15" s="72"/>
      <c r="W15" s="72"/>
      <c r="X15" s="72"/>
      <c r="Y15" s="72"/>
      <c r="Z15" s="72"/>
    </row>
    <row r="16" ht="12.75" customHeight="1">
      <c r="A16" s="65"/>
      <c r="B16" s="66">
        <v>8.0</v>
      </c>
      <c r="C16" s="67" t="s">
        <v>53</v>
      </c>
      <c r="D16" s="68" t="s">
        <v>46</v>
      </c>
      <c r="E16" s="74"/>
      <c r="F16" s="70"/>
      <c r="G16" s="71"/>
      <c r="H16" s="72"/>
      <c r="I16" s="72"/>
      <c r="J16" s="72"/>
      <c r="K16" s="72"/>
      <c r="L16" s="72"/>
      <c r="M16" s="72"/>
      <c r="N16" s="72"/>
      <c r="O16" s="72"/>
      <c r="P16" s="72"/>
      <c r="Q16" s="72"/>
      <c r="R16" s="72"/>
      <c r="S16" s="72"/>
      <c r="T16" s="72"/>
      <c r="U16" s="72"/>
      <c r="V16" s="72"/>
      <c r="W16" s="72"/>
      <c r="X16" s="72"/>
      <c r="Y16" s="72"/>
      <c r="Z16" s="72"/>
    </row>
    <row r="17" ht="12.75" customHeight="1">
      <c r="A17" s="65"/>
      <c r="B17" s="66">
        <v>9.0</v>
      </c>
      <c r="C17" s="67" t="s">
        <v>54</v>
      </c>
      <c r="D17" s="68" t="s">
        <v>46</v>
      </c>
      <c r="E17" s="75"/>
      <c r="F17" s="70"/>
      <c r="G17" s="71"/>
      <c r="H17" s="72"/>
      <c r="I17" s="72"/>
      <c r="J17" s="72"/>
      <c r="K17" s="72"/>
      <c r="L17" s="72"/>
      <c r="M17" s="72"/>
      <c r="N17" s="72"/>
      <c r="O17" s="72"/>
      <c r="P17" s="72"/>
      <c r="Q17" s="72"/>
      <c r="R17" s="72"/>
      <c r="S17" s="72"/>
      <c r="T17" s="72"/>
      <c r="U17" s="72"/>
      <c r="V17" s="72"/>
      <c r="W17" s="72"/>
      <c r="X17" s="72"/>
      <c r="Y17" s="72"/>
      <c r="Z17" s="72"/>
    </row>
    <row r="18" ht="12.75" customHeight="1">
      <c r="A18" s="65"/>
      <c r="B18" s="66">
        <v>10.0</v>
      </c>
      <c r="C18" s="67" t="s">
        <v>55</v>
      </c>
      <c r="D18" s="68" t="s">
        <v>46</v>
      </c>
      <c r="E18" s="75"/>
      <c r="F18" s="70"/>
      <c r="G18" s="71"/>
      <c r="H18" s="72"/>
      <c r="I18" s="72"/>
      <c r="J18" s="72"/>
      <c r="K18" s="72"/>
      <c r="L18" s="72"/>
      <c r="M18" s="72"/>
      <c r="N18" s="72"/>
      <c r="O18" s="72"/>
      <c r="P18" s="72"/>
      <c r="Q18" s="72"/>
      <c r="R18" s="72"/>
      <c r="S18" s="72"/>
      <c r="T18" s="72"/>
      <c r="U18" s="72"/>
      <c r="V18" s="72"/>
      <c r="W18" s="72"/>
      <c r="X18" s="72"/>
      <c r="Y18" s="72"/>
      <c r="Z18" s="72"/>
    </row>
    <row r="19" ht="12.75" customHeight="1">
      <c r="A19" s="76"/>
      <c r="B19" s="66">
        <v>11.0</v>
      </c>
      <c r="C19" s="77" t="s">
        <v>56</v>
      </c>
      <c r="D19" s="78" t="s">
        <v>57</v>
      </c>
      <c r="E19" s="79"/>
      <c r="F19" s="80"/>
      <c r="G19" s="81"/>
      <c r="H19" s="11"/>
      <c r="I19" s="11"/>
      <c r="J19" s="11"/>
      <c r="K19" s="11"/>
      <c r="L19" s="11"/>
      <c r="M19" s="11"/>
      <c r="N19" s="11"/>
      <c r="O19" s="11"/>
      <c r="P19" s="11"/>
      <c r="Q19" s="11"/>
      <c r="R19" s="11"/>
      <c r="S19" s="11"/>
      <c r="T19" s="11"/>
      <c r="U19" s="11"/>
      <c r="V19" s="11"/>
      <c r="W19" s="11"/>
      <c r="X19" s="11"/>
      <c r="Y19" s="11"/>
      <c r="Z19" s="11"/>
    </row>
    <row r="20" ht="12.75" customHeight="1">
      <c r="A20" s="76"/>
      <c r="B20" s="66">
        <v>12.0</v>
      </c>
      <c r="C20" s="77" t="s">
        <v>58</v>
      </c>
      <c r="D20" s="78" t="s">
        <v>57</v>
      </c>
      <c r="E20" s="79"/>
      <c r="F20" s="80"/>
      <c r="G20" s="81"/>
      <c r="H20" s="11"/>
      <c r="I20" s="11"/>
      <c r="J20" s="11"/>
      <c r="K20" s="11"/>
      <c r="L20" s="11"/>
      <c r="M20" s="11"/>
      <c r="N20" s="11"/>
      <c r="O20" s="11"/>
      <c r="P20" s="11"/>
      <c r="Q20" s="11"/>
      <c r="R20" s="11"/>
      <c r="S20" s="11"/>
      <c r="T20" s="11"/>
      <c r="U20" s="11"/>
      <c r="V20" s="11"/>
      <c r="W20" s="11"/>
      <c r="X20" s="11"/>
      <c r="Y20" s="11"/>
      <c r="Z20" s="11"/>
    </row>
    <row r="21" ht="12.75" customHeight="1">
      <c r="A21" s="76"/>
      <c r="B21" s="66">
        <v>13.0</v>
      </c>
      <c r="C21" s="77" t="s">
        <v>59</v>
      </c>
      <c r="D21" s="78" t="s">
        <v>57</v>
      </c>
      <c r="E21" s="79"/>
      <c r="F21" s="80"/>
      <c r="G21" s="81"/>
      <c r="H21" s="11"/>
      <c r="I21" s="11"/>
      <c r="J21" s="11"/>
      <c r="K21" s="11"/>
      <c r="L21" s="11"/>
      <c r="M21" s="11"/>
      <c r="N21" s="11"/>
      <c r="O21" s="11"/>
      <c r="P21" s="11"/>
      <c r="Q21" s="11"/>
      <c r="R21" s="11"/>
      <c r="S21" s="11"/>
      <c r="T21" s="11"/>
      <c r="U21" s="11"/>
      <c r="V21" s="11"/>
      <c r="W21" s="11"/>
      <c r="X21" s="11"/>
      <c r="Y21" s="11"/>
      <c r="Z21" s="11"/>
    </row>
    <row r="22" ht="12.75" customHeight="1">
      <c r="A22" s="76"/>
      <c r="B22" s="66">
        <v>14.0</v>
      </c>
      <c r="C22" s="82" t="s">
        <v>60</v>
      </c>
      <c r="D22" s="78" t="s">
        <v>57</v>
      </c>
      <c r="E22" s="79"/>
      <c r="F22" s="80"/>
      <c r="G22" s="81"/>
      <c r="H22" s="11"/>
      <c r="I22" s="11"/>
      <c r="J22" s="11"/>
      <c r="K22" s="11"/>
      <c r="L22" s="11"/>
      <c r="M22" s="11"/>
      <c r="N22" s="11"/>
      <c r="O22" s="11"/>
      <c r="P22" s="11"/>
      <c r="Q22" s="11"/>
      <c r="R22" s="11"/>
      <c r="S22" s="11"/>
      <c r="T22" s="11"/>
      <c r="U22" s="11"/>
      <c r="V22" s="11"/>
      <c r="W22" s="11"/>
      <c r="X22" s="11"/>
      <c r="Y22" s="11"/>
      <c r="Z22" s="11"/>
    </row>
    <row r="23" ht="12.75" customHeight="1">
      <c r="A23" s="76"/>
      <c r="B23" s="66">
        <v>15.0</v>
      </c>
      <c r="C23" s="82" t="s">
        <v>61</v>
      </c>
      <c r="D23" s="78" t="s">
        <v>57</v>
      </c>
      <c r="E23" s="79"/>
      <c r="F23" s="80"/>
      <c r="G23" s="81"/>
      <c r="H23" s="11"/>
      <c r="I23" s="11"/>
      <c r="J23" s="11"/>
      <c r="K23" s="11"/>
      <c r="L23" s="11"/>
      <c r="M23" s="11"/>
      <c r="N23" s="11"/>
      <c r="O23" s="11"/>
      <c r="P23" s="11"/>
      <c r="Q23" s="11"/>
      <c r="R23" s="11"/>
      <c r="S23" s="11"/>
      <c r="T23" s="11"/>
      <c r="U23" s="11"/>
      <c r="V23" s="11"/>
      <c r="W23" s="11"/>
      <c r="X23" s="11"/>
      <c r="Y23" s="11"/>
      <c r="Z23" s="11"/>
    </row>
    <row r="24" ht="12.75" customHeight="1">
      <c r="A24" s="76"/>
      <c r="B24" s="66">
        <v>16.0</v>
      </c>
      <c r="C24" s="82" t="s">
        <v>62</v>
      </c>
      <c r="D24" s="78" t="s">
        <v>63</v>
      </c>
      <c r="E24" s="79"/>
      <c r="F24" s="80"/>
      <c r="G24" s="81"/>
      <c r="H24" s="11"/>
      <c r="I24" s="11"/>
      <c r="J24" s="11"/>
      <c r="K24" s="11"/>
      <c r="L24" s="11"/>
      <c r="M24" s="11"/>
      <c r="N24" s="11"/>
      <c r="O24" s="11"/>
      <c r="P24" s="11"/>
      <c r="Q24" s="11"/>
      <c r="R24" s="11"/>
      <c r="S24" s="11"/>
      <c r="T24" s="11"/>
      <c r="U24" s="11"/>
      <c r="V24" s="11"/>
      <c r="W24" s="11"/>
      <c r="X24" s="11"/>
      <c r="Y24" s="11"/>
      <c r="Z24" s="11"/>
    </row>
    <row r="25" ht="12.75" customHeight="1">
      <c r="A25" s="76"/>
      <c r="B25" s="66">
        <v>17.0</v>
      </c>
      <c r="C25" s="82" t="s">
        <v>64</v>
      </c>
      <c r="D25" s="78" t="s">
        <v>63</v>
      </c>
      <c r="E25" s="79"/>
      <c r="F25" s="80"/>
      <c r="G25" s="81"/>
      <c r="H25" s="11"/>
      <c r="I25" s="11"/>
      <c r="J25" s="11"/>
      <c r="K25" s="11"/>
      <c r="L25" s="11"/>
      <c r="M25" s="11"/>
      <c r="N25" s="11"/>
      <c r="O25" s="11"/>
      <c r="P25" s="11"/>
      <c r="Q25" s="11"/>
      <c r="R25" s="11"/>
      <c r="S25" s="11"/>
      <c r="T25" s="11"/>
      <c r="U25" s="11"/>
      <c r="V25" s="11"/>
      <c r="W25" s="11"/>
      <c r="X25" s="11"/>
      <c r="Y25" s="11"/>
      <c r="Z25" s="11"/>
    </row>
    <row r="26" ht="12.75" customHeight="1">
      <c r="A26" s="76"/>
      <c r="B26" s="66">
        <v>18.0</v>
      </c>
      <c r="C26" s="82" t="s">
        <v>65</v>
      </c>
      <c r="D26" s="78" t="s">
        <v>63</v>
      </c>
      <c r="E26" s="79"/>
      <c r="F26" s="80"/>
      <c r="G26" s="81"/>
      <c r="H26" s="11"/>
      <c r="I26" s="11"/>
      <c r="J26" s="11"/>
      <c r="K26" s="11"/>
      <c r="L26" s="11"/>
      <c r="M26" s="11"/>
      <c r="N26" s="11"/>
      <c r="O26" s="11"/>
      <c r="P26" s="11"/>
      <c r="Q26" s="11"/>
      <c r="R26" s="11"/>
      <c r="S26" s="11"/>
      <c r="T26" s="11"/>
      <c r="U26" s="11"/>
      <c r="V26" s="11"/>
      <c r="W26" s="11"/>
      <c r="X26" s="11"/>
      <c r="Y26" s="11"/>
      <c r="Z26" s="11"/>
    </row>
    <row r="27" ht="12.75" customHeight="1">
      <c r="A27" s="76"/>
      <c r="B27" s="66">
        <v>19.0</v>
      </c>
      <c r="C27" s="82" t="s">
        <v>66</v>
      </c>
      <c r="D27" s="78" t="s">
        <v>63</v>
      </c>
      <c r="E27" s="79"/>
      <c r="F27" s="80"/>
      <c r="G27" s="81"/>
      <c r="H27" s="11"/>
      <c r="I27" s="11"/>
      <c r="J27" s="11"/>
      <c r="K27" s="11"/>
      <c r="L27" s="11"/>
      <c r="M27" s="11"/>
      <c r="N27" s="11"/>
      <c r="O27" s="11"/>
      <c r="P27" s="11"/>
      <c r="Q27" s="11"/>
      <c r="R27" s="11"/>
      <c r="S27" s="11"/>
      <c r="T27" s="11"/>
      <c r="U27" s="11"/>
      <c r="V27" s="11"/>
      <c r="W27" s="11"/>
      <c r="X27" s="11"/>
      <c r="Y27" s="11"/>
      <c r="Z27" s="11"/>
    </row>
    <row r="28" ht="12.75" customHeight="1">
      <c r="A28" s="76"/>
      <c r="B28" s="66">
        <v>20.0</v>
      </c>
      <c r="C28" s="82" t="s">
        <v>67</v>
      </c>
      <c r="D28" s="78" t="s">
        <v>63</v>
      </c>
      <c r="E28" s="79"/>
      <c r="F28" s="80"/>
      <c r="G28" s="81"/>
      <c r="H28" s="11"/>
      <c r="I28" s="11"/>
      <c r="J28" s="11"/>
      <c r="K28" s="11"/>
      <c r="L28" s="11"/>
      <c r="M28" s="11"/>
      <c r="N28" s="11"/>
      <c r="O28" s="11"/>
      <c r="P28" s="11"/>
      <c r="Q28" s="11"/>
      <c r="R28" s="11"/>
      <c r="S28" s="11"/>
      <c r="T28" s="11"/>
      <c r="U28" s="11"/>
      <c r="V28" s="11"/>
      <c r="W28" s="11"/>
      <c r="X28" s="11"/>
      <c r="Y28" s="11"/>
      <c r="Z28" s="11"/>
    </row>
    <row r="29" ht="12.75" customHeight="1">
      <c r="A29" s="76"/>
      <c r="B29" s="66">
        <v>21.0</v>
      </c>
      <c r="C29" s="82" t="s">
        <v>68</v>
      </c>
      <c r="D29" s="78" t="s">
        <v>63</v>
      </c>
      <c r="E29" s="79"/>
      <c r="F29" s="80"/>
      <c r="G29" s="81"/>
      <c r="H29" s="11"/>
      <c r="I29" s="11"/>
      <c r="J29" s="11"/>
      <c r="K29" s="11"/>
      <c r="L29" s="11"/>
      <c r="M29" s="11"/>
      <c r="N29" s="11"/>
      <c r="O29" s="11"/>
      <c r="P29" s="11"/>
      <c r="Q29" s="11"/>
      <c r="R29" s="11"/>
      <c r="S29" s="11"/>
      <c r="T29" s="11"/>
      <c r="U29" s="11"/>
      <c r="V29" s="11"/>
      <c r="W29" s="11"/>
      <c r="X29" s="11"/>
      <c r="Y29" s="11"/>
      <c r="Z29" s="11"/>
    </row>
    <row r="30" ht="12.75" customHeight="1">
      <c r="A30" s="76"/>
      <c r="B30" s="66">
        <v>22.0</v>
      </c>
      <c r="C30" s="82" t="s">
        <v>69</v>
      </c>
      <c r="D30" s="78" t="s">
        <v>63</v>
      </c>
      <c r="E30" s="79"/>
      <c r="F30" s="80"/>
      <c r="G30" s="81"/>
      <c r="H30" s="11"/>
      <c r="I30" s="11"/>
      <c r="J30" s="11"/>
      <c r="K30" s="11"/>
      <c r="L30" s="11"/>
      <c r="M30" s="11"/>
      <c r="N30" s="11"/>
      <c r="O30" s="11"/>
      <c r="P30" s="11"/>
      <c r="Q30" s="11"/>
      <c r="R30" s="11"/>
      <c r="S30" s="11"/>
      <c r="T30" s="11"/>
      <c r="U30" s="11"/>
      <c r="V30" s="11"/>
      <c r="W30" s="11"/>
      <c r="X30" s="11"/>
      <c r="Y30" s="11"/>
      <c r="Z30" s="11"/>
    </row>
    <row r="31" ht="12.75" customHeight="1">
      <c r="A31" s="76"/>
      <c r="B31" s="66">
        <v>23.0</v>
      </c>
      <c r="C31" s="82" t="s">
        <v>70</v>
      </c>
      <c r="D31" s="78" t="s">
        <v>71</v>
      </c>
      <c r="E31" s="79"/>
      <c r="F31" s="80"/>
      <c r="G31" s="81"/>
      <c r="H31" s="11"/>
      <c r="I31" s="11"/>
      <c r="J31" s="11"/>
      <c r="K31" s="11"/>
      <c r="L31" s="11"/>
      <c r="M31" s="11"/>
      <c r="N31" s="11"/>
      <c r="O31" s="11"/>
      <c r="P31" s="11"/>
      <c r="Q31" s="11"/>
      <c r="R31" s="11"/>
      <c r="S31" s="11"/>
      <c r="T31" s="11"/>
      <c r="U31" s="11"/>
      <c r="V31" s="11"/>
      <c r="W31" s="11"/>
      <c r="X31" s="11"/>
      <c r="Y31" s="11"/>
      <c r="Z31" s="11"/>
    </row>
    <row r="32" ht="12.75" customHeight="1">
      <c r="A32" s="76"/>
      <c r="B32" s="66">
        <v>24.0</v>
      </c>
      <c r="C32" s="82" t="s">
        <v>72</v>
      </c>
      <c r="D32" s="78" t="s">
        <v>71</v>
      </c>
      <c r="E32" s="79"/>
      <c r="F32" s="80"/>
      <c r="G32" s="81"/>
      <c r="H32" s="11"/>
      <c r="I32" s="11"/>
      <c r="J32" s="11"/>
      <c r="K32" s="11"/>
      <c r="L32" s="11"/>
      <c r="M32" s="11"/>
      <c r="N32" s="11"/>
      <c r="O32" s="11"/>
      <c r="P32" s="11"/>
      <c r="Q32" s="11"/>
      <c r="R32" s="11"/>
      <c r="S32" s="11"/>
      <c r="T32" s="11"/>
      <c r="U32" s="11"/>
      <c r="V32" s="11"/>
      <c r="W32" s="11"/>
      <c r="X32" s="11"/>
      <c r="Y32" s="11"/>
      <c r="Z32" s="11"/>
    </row>
    <row r="33" ht="12.75" customHeight="1">
      <c r="A33" s="76"/>
      <c r="B33" s="66">
        <v>25.0</v>
      </c>
      <c r="C33" s="82" t="s">
        <v>73</v>
      </c>
      <c r="D33" s="78" t="s">
        <v>71</v>
      </c>
      <c r="E33" s="79"/>
      <c r="F33" s="80"/>
      <c r="G33" s="81"/>
      <c r="H33" s="11"/>
      <c r="I33" s="11"/>
      <c r="J33" s="11"/>
      <c r="K33" s="11"/>
      <c r="L33" s="11"/>
      <c r="M33" s="11"/>
      <c r="N33" s="11"/>
      <c r="O33" s="11"/>
      <c r="P33" s="11"/>
      <c r="Q33" s="11"/>
      <c r="R33" s="11"/>
      <c r="S33" s="11"/>
      <c r="T33" s="11"/>
      <c r="U33" s="11"/>
      <c r="V33" s="11"/>
      <c r="W33" s="11"/>
      <c r="X33" s="11"/>
      <c r="Y33" s="11"/>
      <c r="Z33" s="11"/>
    </row>
    <row r="34" ht="12.75" customHeight="1">
      <c r="A34" s="76"/>
      <c r="B34" s="66">
        <v>26.0</v>
      </c>
      <c r="C34" s="82" t="s">
        <v>74</v>
      </c>
      <c r="D34" s="78" t="s">
        <v>71</v>
      </c>
      <c r="E34" s="79"/>
      <c r="F34" s="80"/>
      <c r="G34" s="81"/>
      <c r="H34" s="11"/>
      <c r="I34" s="11"/>
      <c r="J34" s="11"/>
      <c r="K34" s="11"/>
      <c r="L34" s="11"/>
      <c r="M34" s="11"/>
      <c r="N34" s="11"/>
      <c r="O34" s="11"/>
      <c r="P34" s="11"/>
      <c r="Q34" s="11"/>
      <c r="R34" s="11"/>
      <c r="S34" s="11"/>
      <c r="T34" s="11"/>
      <c r="U34" s="11"/>
      <c r="V34" s="11"/>
      <c r="W34" s="11"/>
      <c r="X34" s="11"/>
      <c r="Y34" s="11"/>
      <c r="Z34" s="11"/>
    </row>
    <row r="35" ht="12.75" customHeight="1">
      <c r="A35" s="76"/>
      <c r="B35" s="66">
        <v>27.0</v>
      </c>
      <c r="C35" s="82" t="s">
        <v>75</v>
      </c>
      <c r="D35" s="78" t="s">
        <v>71</v>
      </c>
      <c r="E35" s="79"/>
      <c r="F35" s="80"/>
      <c r="G35" s="81"/>
      <c r="H35" s="11"/>
      <c r="I35" s="11"/>
      <c r="J35" s="11"/>
      <c r="K35" s="11"/>
      <c r="L35" s="11"/>
      <c r="M35" s="11"/>
      <c r="N35" s="11"/>
      <c r="O35" s="11"/>
      <c r="P35" s="11"/>
      <c r="Q35" s="11"/>
      <c r="R35" s="11"/>
      <c r="S35" s="11"/>
      <c r="T35" s="11"/>
      <c r="U35" s="11"/>
      <c r="V35" s="11"/>
      <c r="W35" s="11"/>
      <c r="X35" s="11"/>
      <c r="Y35" s="11"/>
      <c r="Z35" s="11"/>
    </row>
    <row r="36" ht="12.75" customHeight="1">
      <c r="A36" s="76"/>
      <c r="B36" s="66">
        <v>28.0</v>
      </c>
      <c r="C36" s="82" t="s">
        <v>76</v>
      </c>
      <c r="D36" s="83" t="s">
        <v>77</v>
      </c>
      <c r="E36" s="79"/>
      <c r="F36" s="80"/>
      <c r="G36" s="81"/>
      <c r="H36" s="11"/>
      <c r="I36" s="11"/>
      <c r="J36" s="11"/>
      <c r="K36" s="11"/>
      <c r="L36" s="11"/>
      <c r="M36" s="11"/>
      <c r="N36" s="11"/>
      <c r="O36" s="11"/>
      <c r="P36" s="11"/>
      <c r="Q36" s="11"/>
      <c r="R36" s="11"/>
      <c r="S36" s="11"/>
      <c r="T36" s="11"/>
      <c r="U36" s="11"/>
      <c r="V36" s="11"/>
      <c r="W36" s="11"/>
      <c r="X36" s="11"/>
      <c r="Y36" s="11"/>
      <c r="Z36" s="11"/>
    </row>
    <row r="37" ht="12.75" customHeight="1">
      <c r="A37" s="11"/>
      <c r="B37" s="66">
        <v>29.0</v>
      </c>
      <c r="C37" s="82" t="s">
        <v>78</v>
      </c>
      <c r="D37" s="83" t="s">
        <v>77</v>
      </c>
      <c r="E37" s="84"/>
      <c r="F37" s="85"/>
      <c r="G37" s="81"/>
      <c r="H37" s="11"/>
      <c r="I37" s="11"/>
      <c r="J37" s="11"/>
      <c r="K37" s="11"/>
      <c r="L37" s="11"/>
      <c r="M37" s="11"/>
      <c r="N37" s="11"/>
      <c r="O37" s="11"/>
      <c r="P37" s="11"/>
      <c r="Q37" s="11"/>
      <c r="R37" s="11"/>
      <c r="S37" s="11"/>
      <c r="T37" s="11"/>
      <c r="U37" s="11"/>
      <c r="V37" s="11"/>
      <c r="W37" s="11"/>
      <c r="X37" s="11"/>
      <c r="Y37" s="11"/>
      <c r="Z37" s="11"/>
    </row>
    <row r="38" ht="12.75" customHeight="1">
      <c r="A38" s="11"/>
      <c r="B38" s="66">
        <v>30.0</v>
      </c>
      <c r="C38" s="82" t="s">
        <v>79</v>
      </c>
      <c r="D38" s="83" t="s">
        <v>77</v>
      </c>
      <c r="E38" s="84"/>
      <c r="F38" s="85"/>
      <c r="G38" s="81"/>
      <c r="H38" s="11"/>
      <c r="I38" s="11"/>
      <c r="J38" s="11"/>
      <c r="K38" s="11"/>
      <c r="L38" s="11"/>
      <c r="M38" s="11"/>
      <c r="N38" s="11"/>
      <c r="O38" s="11"/>
      <c r="P38" s="11"/>
      <c r="Q38" s="11"/>
      <c r="R38" s="11"/>
      <c r="S38" s="11"/>
      <c r="T38" s="11"/>
      <c r="U38" s="11"/>
      <c r="V38" s="11"/>
      <c r="W38" s="11"/>
      <c r="X38" s="11"/>
      <c r="Y38" s="11"/>
      <c r="Z38" s="11"/>
    </row>
    <row r="39" ht="12.75" customHeight="1">
      <c r="A39" s="11"/>
      <c r="B39" s="66">
        <v>31.0</v>
      </c>
      <c r="C39" s="82" t="s">
        <v>80</v>
      </c>
      <c r="D39" s="83" t="s">
        <v>77</v>
      </c>
      <c r="E39" s="84"/>
      <c r="F39" s="85"/>
      <c r="G39" s="81"/>
      <c r="H39" s="11"/>
      <c r="I39" s="11"/>
      <c r="J39" s="11"/>
      <c r="K39" s="11"/>
      <c r="L39" s="11"/>
      <c r="M39" s="11"/>
      <c r="N39" s="11"/>
      <c r="O39" s="11"/>
      <c r="P39" s="11"/>
      <c r="Q39" s="11"/>
      <c r="R39" s="11"/>
      <c r="S39" s="11"/>
      <c r="T39" s="11"/>
      <c r="U39" s="11"/>
      <c r="V39" s="11"/>
      <c r="W39" s="11"/>
      <c r="X39" s="11"/>
      <c r="Y39" s="11"/>
      <c r="Z39" s="11"/>
    </row>
    <row r="40" ht="12.75" customHeight="1">
      <c r="A40" s="11"/>
      <c r="B40" s="66">
        <v>32.0</v>
      </c>
      <c r="C40" s="82" t="s">
        <v>81</v>
      </c>
      <c r="D40" s="83" t="s">
        <v>77</v>
      </c>
      <c r="E40" s="84"/>
      <c r="F40" s="85"/>
      <c r="G40" s="81"/>
      <c r="H40" s="11"/>
      <c r="I40" s="11"/>
      <c r="J40" s="11"/>
      <c r="K40" s="11"/>
      <c r="L40" s="11"/>
      <c r="M40" s="11"/>
      <c r="N40" s="11"/>
      <c r="O40" s="11"/>
      <c r="P40" s="11"/>
      <c r="Q40" s="11"/>
      <c r="R40" s="11"/>
      <c r="S40" s="11"/>
      <c r="T40" s="11"/>
      <c r="U40" s="11"/>
      <c r="V40" s="11"/>
      <c r="W40" s="11"/>
      <c r="X40" s="11"/>
      <c r="Y40" s="11"/>
      <c r="Z40" s="11"/>
    </row>
    <row r="41" ht="12.75" customHeight="1">
      <c r="A41" s="11"/>
      <c r="B41" s="66">
        <v>33.0</v>
      </c>
      <c r="C41" s="82" t="s">
        <v>82</v>
      </c>
      <c r="D41" s="83" t="s">
        <v>77</v>
      </c>
      <c r="E41" s="84"/>
      <c r="F41" s="85"/>
      <c r="G41" s="81"/>
      <c r="H41" s="11"/>
      <c r="I41" s="11"/>
      <c r="J41" s="11"/>
      <c r="K41" s="11"/>
      <c r="L41" s="11"/>
      <c r="M41" s="11"/>
      <c r="N41" s="11"/>
      <c r="O41" s="11"/>
      <c r="P41" s="11"/>
      <c r="Q41" s="11"/>
      <c r="R41" s="11"/>
      <c r="S41" s="11"/>
      <c r="T41" s="11"/>
      <c r="U41" s="11"/>
      <c r="V41" s="11"/>
      <c r="W41" s="11"/>
      <c r="X41" s="11"/>
      <c r="Y41" s="11"/>
      <c r="Z41" s="11"/>
    </row>
    <row r="42" ht="12.75" customHeight="1">
      <c r="A42" s="11"/>
      <c r="B42" s="66">
        <v>34.0</v>
      </c>
      <c r="C42" s="82" t="s">
        <v>83</v>
      </c>
      <c r="D42" s="83" t="s">
        <v>77</v>
      </c>
      <c r="E42" s="84"/>
      <c r="F42" s="85"/>
      <c r="G42" s="81"/>
      <c r="H42" s="11"/>
      <c r="I42" s="11"/>
      <c r="J42" s="11"/>
      <c r="K42" s="11"/>
      <c r="L42" s="11"/>
      <c r="M42" s="11"/>
      <c r="N42" s="11"/>
      <c r="O42" s="11"/>
      <c r="P42" s="11"/>
      <c r="Q42" s="11"/>
      <c r="R42" s="11"/>
      <c r="S42" s="11"/>
      <c r="T42" s="11"/>
      <c r="U42" s="11"/>
      <c r="V42" s="11"/>
      <c r="W42" s="11"/>
      <c r="X42" s="11"/>
      <c r="Y42" s="11"/>
      <c r="Z42" s="11"/>
    </row>
    <row r="43" ht="12.75" customHeight="1">
      <c r="A43" s="11"/>
      <c r="B43" s="66">
        <v>35.0</v>
      </c>
      <c r="C43" s="82" t="s">
        <v>84</v>
      </c>
      <c r="D43" s="83" t="s">
        <v>77</v>
      </c>
      <c r="E43" s="84"/>
      <c r="F43" s="85"/>
      <c r="G43" s="81"/>
      <c r="H43" s="11"/>
      <c r="I43" s="11"/>
      <c r="J43" s="11"/>
      <c r="K43" s="11"/>
      <c r="L43" s="11"/>
      <c r="M43" s="11"/>
      <c r="N43" s="11"/>
      <c r="O43" s="11"/>
      <c r="P43" s="11"/>
      <c r="Q43" s="11"/>
      <c r="R43" s="11"/>
      <c r="S43" s="11"/>
      <c r="T43" s="11"/>
      <c r="U43" s="11"/>
      <c r="V43" s="11"/>
      <c r="W43" s="11"/>
      <c r="X43" s="11"/>
      <c r="Y43" s="11"/>
      <c r="Z43" s="11"/>
    </row>
    <row r="44" ht="12.75" customHeight="1">
      <c r="A44" s="11"/>
      <c r="B44" s="66">
        <v>36.0</v>
      </c>
      <c r="C44" s="82" t="s">
        <v>85</v>
      </c>
      <c r="D44" s="83" t="s">
        <v>86</v>
      </c>
      <c r="E44" s="84"/>
      <c r="F44" s="85"/>
      <c r="G44" s="81"/>
      <c r="H44" s="11"/>
      <c r="I44" s="11"/>
      <c r="J44" s="11"/>
      <c r="K44" s="11"/>
      <c r="L44" s="11"/>
      <c r="M44" s="11"/>
      <c r="N44" s="11"/>
      <c r="O44" s="11"/>
      <c r="P44" s="11"/>
      <c r="Q44" s="11"/>
      <c r="R44" s="11"/>
      <c r="S44" s="11"/>
      <c r="T44" s="11"/>
      <c r="U44" s="11"/>
      <c r="V44" s="11"/>
      <c r="W44" s="11"/>
      <c r="X44" s="11"/>
      <c r="Y44" s="11"/>
      <c r="Z44" s="11"/>
    </row>
    <row r="45" ht="12.75" customHeight="1">
      <c r="A45" s="11"/>
      <c r="B45" s="66">
        <v>37.0</v>
      </c>
      <c r="C45" s="82" t="s">
        <v>87</v>
      </c>
      <c r="D45" s="83" t="s">
        <v>86</v>
      </c>
      <c r="E45" s="84"/>
      <c r="F45" s="85"/>
      <c r="G45" s="81"/>
      <c r="H45" s="11"/>
      <c r="I45" s="11"/>
      <c r="J45" s="11"/>
      <c r="K45" s="11"/>
      <c r="L45" s="11"/>
      <c r="M45" s="11"/>
      <c r="N45" s="11"/>
      <c r="O45" s="11"/>
      <c r="P45" s="11"/>
      <c r="Q45" s="11"/>
      <c r="R45" s="11"/>
      <c r="S45" s="11"/>
      <c r="T45" s="11"/>
      <c r="U45" s="11"/>
      <c r="V45" s="11"/>
      <c r="W45" s="11"/>
      <c r="X45" s="11"/>
      <c r="Y45" s="11"/>
      <c r="Z45" s="11"/>
    </row>
    <row r="46" ht="12.75" customHeight="1">
      <c r="A46" s="11"/>
      <c r="B46" s="66">
        <v>38.0</v>
      </c>
      <c r="C46" s="82" t="s">
        <v>88</v>
      </c>
      <c r="D46" s="83" t="s">
        <v>86</v>
      </c>
      <c r="E46" s="84"/>
      <c r="F46" s="85"/>
      <c r="G46" s="81"/>
      <c r="H46" s="11"/>
      <c r="I46" s="11"/>
      <c r="J46" s="11"/>
      <c r="K46" s="11"/>
      <c r="L46" s="11"/>
      <c r="M46" s="11"/>
      <c r="N46" s="11"/>
      <c r="O46" s="11"/>
      <c r="P46" s="11"/>
      <c r="Q46" s="11"/>
      <c r="R46" s="11"/>
      <c r="S46" s="11"/>
      <c r="T46" s="11"/>
      <c r="U46" s="11"/>
      <c r="V46" s="11"/>
      <c r="W46" s="11"/>
      <c r="X46" s="11"/>
      <c r="Y46" s="11"/>
      <c r="Z46" s="11"/>
    </row>
    <row r="47" ht="12.75" customHeight="1">
      <c r="A47" s="11"/>
      <c r="B47" s="66">
        <v>39.0</v>
      </c>
      <c r="C47" s="82" t="s">
        <v>89</v>
      </c>
      <c r="D47" s="83" t="s">
        <v>86</v>
      </c>
      <c r="E47" s="84"/>
      <c r="F47" s="85"/>
      <c r="G47" s="81"/>
      <c r="H47" s="11"/>
      <c r="I47" s="11"/>
      <c r="J47" s="11"/>
      <c r="K47" s="11"/>
      <c r="L47" s="11"/>
      <c r="M47" s="11"/>
      <c r="N47" s="11"/>
      <c r="O47" s="11"/>
      <c r="P47" s="11"/>
      <c r="Q47" s="11"/>
      <c r="R47" s="11"/>
      <c r="S47" s="11"/>
      <c r="T47" s="11"/>
      <c r="U47" s="11"/>
      <c r="V47" s="11"/>
      <c r="W47" s="11"/>
      <c r="X47" s="11"/>
      <c r="Y47" s="11"/>
      <c r="Z47" s="11"/>
    </row>
    <row r="48" ht="12.75" customHeight="1">
      <c r="A48" s="11"/>
      <c r="B48" s="66">
        <v>40.0</v>
      </c>
      <c r="C48" s="82" t="s">
        <v>90</v>
      </c>
      <c r="D48" s="83" t="s">
        <v>91</v>
      </c>
      <c r="E48" s="84"/>
      <c r="F48" s="85"/>
      <c r="G48" s="81"/>
      <c r="H48" s="11"/>
      <c r="I48" s="11"/>
      <c r="J48" s="11"/>
      <c r="K48" s="11"/>
      <c r="L48" s="11"/>
      <c r="M48" s="11"/>
      <c r="N48" s="11"/>
      <c r="O48" s="11"/>
      <c r="P48" s="11"/>
      <c r="Q48" s="11"/>
      <c r="R48" s="11"/>
      <c r="S48" s="11"/>
      <c r="T48" s="11"/>
      <c r="U48" s="11"/>
      <c r="V48" s="11"/>
      <c r="W48" s="11"/>
      <c r="X48" s="11"/>
      <c r="Y48" s="11"/>
      <c r="Z48" s="11"/>
    </row>
    <row r="49" ht="12.75" customHeight="1">
      <c r="A49" s="11"/>
      <c r="B49" s="66">
        <v>41.0</v>
      </c>
      <c r="C49" s="82" t="s">
        <v>92</v>
      </c>
      <c r="D49" s="83" t="s">
        <v>91</v>
      </c>
      <c r="E49" s="84"/>
      <c r="F49" s="85"/>
      <c r="G49" s="81"/>
      <c r="H49" s="11"/>
      <c r="I49" s="11"/>
      <c r="J49" s="11"/>
      <c r="K49" s="11"/>
      <c r="L49" s="11"/>
      <c r="M49" s="11"/>
      <c r="N49" s="11"/>
      <c r="O49" s="11"/>
      <c r="P49" s="11"/>
      <c r="Q49" s="11"/>
      <c r="R49" s="11"/>
      <c r="S49" s="11"/>
      <c r="T49" s="11"/>
      <c r="U49" s="11"/>
      <c r="V49" s="11"/>
      <c r="W49" s="11"/>
      <c r="X49" s="11"/>
      <c r="Y49" s="11"/>
      <c r="Z49" s="11"/>
    </row>
    <row r="50" ht="12.75" customHeight="1">
      <c r="A50" s="11"/>
      <c r="B50" s="66">
        <v>42.0</v>
      </c>
      <c r="C50" s="82" t="s">
        <v>93</v>
      </c>
      <c r="D50" s="83" t="s">
        <v>91</v>
      </c>
      <c r="E50" s="84"/>
      <c r="F50" s="85"/>
      <c r="G50" s="81"/>
      <c r="H50" s="11"/>
      <c r="I50" s="11"/>
      <c r="J50" s="11"/>
      <c r="K50" s="11"/>
      <c r="L50" s="11"/>
      <c r="M50" s="11"/>
      <c r="N50" s="11"/>
      <c r="O50" s="11"/>
      <c r="P50" s="11"/>
      <c r="Q50" s="11"/>
      <c r="R50" s="11"/>
      <c r="S50" s="11"/>
      <c r="T50" s="11"/>
      <c r="U50" s="11"/>
      <c r="V50" s="11"/>
      <c r="W50" s="11"/>
      <c r="X50" s="11"/>
      <c r="Y50" s="11"/>
      <c r="Z50" s="11"/>
    </row>
    <row r="51" ht="12.75" customHeight="1">
      <c r="A51" s="11"/>
      <c r="B51" s="66">
        <v>43.0</v>
      </c>
      <c r="C51" s="82" t="s">
        <v>94</v>
      </c>
      <c r="D51" s="83" t="s">
        <v>95</v>
      </c>
      <c r="E51" s="84"/>
      <c r="F51" s="85"/>
      <c r="G51" s="81"/>
      <c r="H51" s="11"/>
      <c r="I51" s="11"/>
      <c r="J51" s="11"/>
      <c r="K51" s="11"/>
      <c r="L51" s="11"/>
      <c r="M51" s="11"/>
      <c r="N51" s="11"/>
      <c r="O51" s="11"/>
      <c r="P51" s="11"/>
      <c r="Q51" s="11"/>
      <c r="R51" s="11"/>
      <c r="S51" s="11"/>
      <c r="T51" s="11"/>
      <c r="U51" s="11"/>
      <c r="V51" s="11"/>
      <c r="W51" s="11"/>
      <c r="X51" s="11"/>
      <c r="Y51" s="11"/>
      <c r="Z51" s="11"/>
    </row>
    <row r="52" ht="12.75" customHeight="1">
      <c r="A52" s="11"/>
      <c r="B52" s="66">
        <v>44.0</v>
      </c>
      <c r="C52" s="82" t="s">
        <v>96</v>
      </c>
      <c r="D52" s="83" t="s">
        <v>95</v>
      </c>
      <c r="E52" s="84"/>
      <c r="F52" s="85"/>
      <c r="G52" s="81"/>
      <c r="H52" s="11"/>
      <c r="I52" s="11"/>
      <c r="J52" s="11"/>
      <c r="K52" s="11"/>
      <c r="L52" s="11"/>
      <c r="M52" s="11"/>
      <c r="N52" s="11"/>
      <c r="O52" s="11"/>
      <c r="P52" s="11"/>
      <c r="Q52" s="11"/>
      <c r="R52" s="11"/>
      <c r="S52" s="11"/>
      <c r="T52" s="11"/>
      <c r="U52" s="11"/>
      <c r="V52" s="11"/>
      <c r="W52" s="11"/>
      <c r="X52" s="11"/>
      <c r="Y52" s="11"/>
      <c r="Z52" s="11"/>
    </row>
    <row r="53" ht="12.75" customHeight="1">
      <c r="A53" s="11"/>
      <c r="B53" s="66">
        <v>45.0</v>
      </c>
      <c r="C53" s="82" t="s">
        <v>97</v>
      </c>
      <c r="D53" s="83" t="s">
        <v>95</v>
      </c>
      <c r="E53" s="84"/>
      <c r="F53" s="85"/>
      <c r="G53" s="81"/>
      <c r="H53" s="11"/>
      <c r="I53" s="11"/>
      <c r="J53" s="11"/>
      <c r="K53" s="11"/>
      <c r="L53" s="11"/>
      <c r="M53" s="11"/>
      <c r="N53" s="11"/>
      <c r="O53" s="11"/>
      <c r="P53" s="11"/>
      <c r="Q53" s="11"/>
      <c r="R53" s="11"/>
      <c r="S53" s="11"/>
      <c r="T53" s="11"/>
      <c r="U53" s="11"/>
      <c r="V53" s="11"/>
      <c r="W53" s="11"/>
      <c r="X53" s="11"/>
      <c r="Y53" s="11"/>
      <c r="Z53" s="11"/>
    </row>
    <row r="54" ht="12.75" customHeight="1">
      <c r="A54" s="11"/>
      <c r="B54" s="66">
        <v>46.0</v>
      </c>
      <c r="C54" s="82" t="s">
        <v>98</v>
      </c>
      <c r="D54" s="83" t="s">
        <v>95</v>
      </c>
      <c r="E54" s="84"/>
      <c r="F54" s="85"/>
      <c r="G54" s="81"/>
      <c r="H54" s="11"/>
      <c r="I54" s="11"/>
      <c r="J54" s="11"/>
      <c r="K54" s="11"/>
      <c r="L54" s="11"/>
      <c r="M54" s="11"/>
      <c r="N54" s="11"/>
      <c r="O54" s="11"/>
      <c r="P54" s="11"/>
      <c r="Q54" s="11"/>
      <c r="R54" s="11"/>
      <c r="S54" s="11"/>
      <c r="T54" s="11"/>
      <c r="U54" s="11"/>
      <c r="V54" s="11"/>
      <c r="W54" s="11"/>
      <c r="X54" s="11"/>
      <c r="Y54" s="11"/>
      <c r="Z54" s="11"/>
    </row>
    <row r="55" ht="12.75" customHeight="1">
      <c r="A55" s="11"/>
      <c r="B55" s="66">
        <v>47.0</v>
      </c>
      <c r="C55" s="82" t="s">
        <v>99</v>
      </c>
      <c r="D55" s="83" t="s">
        <v>95</v>
      </c>
      <c r="E55" s="84"/>
      <c r="F55" s="85"/>
      <c r="G55" s="81"/>
      <c r="H55" s="11"/>
      <c r="I55" s="11"/>
      <c r="J55" s="11"/>
      <c r="K55" s="11"/>
      <c r="L55" s="11"/>
      <c r="M55" s="11"/>
      <c r="N55" s="11"/>
      <c r="O55" s="11"/>
      <c r="P55" s="11"/>
      <c r="Q55" s="11"/>
      <c r="R55" s="11"/>
      <c r="S55" s="11"/>
      <c r="T55" s="11"/>
      <c r="U55" s="11"/>
      <c r="V55" s="11"/>
      <c r="W55" s="11"/>
      <c r="X55" s="11"/>
      <c r="Y55" s="11"/>
      <c r="Z55" s="11"/>
    </row>
    <row r="56" ht="12.75" customHeight="1">
      <c r="A56" s="11"/>
      <c r="B56" s="66">
        <v>48.0</v>
      </c>
      <c r="C56" s="82" t="s">
        <v>100</v>
      </c>
      <c r="D56" s="83" t="s">
        <v>101</v>
      </c>
      <c r="E56" s="84"/>
      <c r="F56" s="85"/>
      <c r="G56" s="81"/>
      <c r="H56" s="11"/>
      <c r="I56" s="11"/>
      <c r="J56" s="11"/>
      <c r="K56" s="11"/>
      <c r="L56" s="11"/>
      <c r="M56" s="11"/>
      <c r="N56" s="11"/>
      <c r="O56" s="11"/>
      <c r="P56" s="11"/>
      <c r="Q56" s="11"/>
      <c r="R56" s="11"/>
      <c r="S56" s="11"/>
      <c r="T56" s="11"/>
      <c r="U56" s="11"/>
      <c r="V56" s="11"/>
      <c r="W56" s="11"/>
      <c r="X56" s="11"/>
      <c r="Y56" s="11"/>
      <c r="Z56" s="11"/>
    </row>
    <row r="57" ht="12.75" customHeight="1">
      <c r="A57" s="11"/>
      <c r="B57" s="66">
        <v>49.0</v>
      </c>
      <c r="C57" s="82" t="s">
        <v>102</v>
      </c>
      <c r="D57" s="83" t="s">
        <v>101</v>
      </c>
      <c r="E57" s="84"/>
      <c r="F57" s="85"/>
      <c r="G57" s="81"/>
      <c r="H57" s="11"/>
      <c r="I57" s="11"/>
      <c r="J57" s="11"/>
      <c r="K57" s="11"/>
      <c r="L57" s="11"/>
      <c r="M57" s="11"/>
      <c r="N57" s="11"/>
      <c r="O57" s="11"/>
      <c r="P57" s="11"/>
      <c r="Q57" s="11"/>
      <c r="R57" s="11"/>
      <c r="S57" s="11"/>
      <c r="T57" s="11"/>
      <c r="U57" s="11"/>
      <c r="V57" s="11"/>
      <c r="W57" s="11"/>
      <c r="X57" s="11"/>
      <c r="Y57" s="11"/>
      <c r="Z57" s="11"/>
    </row>
    <row r="58" ht="12.75" customHeight="1">
      <c r="A58" s="11"/>
      <c r="B58" s="66">
        <v>50.0</v>
      </c>
      <c r="C58" s="82" t="s">
        <v>103</v>
      </c>
      <c r="D58" s="83" t="s">
        <v>101</v>
      </c>
      <c r="E58" s="84"/>
      <c r="F58" s="85"/>
      <c r="G58" s="81"/>
      <c r="H58" s="11"/>
      <c r="I58" s="11"/>
      <c r="J58" s="11"/>
      <c r="K58" s="11"/>
      <c r="L58" s="11"/>
      <c r="M58" s="11"/>
      <c r="N58" s="11"/>
      <c r="O58" s="11"/>
      <c r="P58" s="11"/>
      <c r="Q58" s="11"/>
      <c r="R58" s="11"/>
      <c r="S58" s="11"/>
      <c r="T58" s="11"/>
      <c r="U58" s="11"/>
      <c r="V58" s="11"/>
      <c r="W58" s="11"/>
      <c r="X58" s="11"/>
      <c r="Y58" s="11"/>
      <c r="Z58" s="11"/>
    </row>
    <row r="59" ht="12.75" customHeight="1">
      <c r="A59" s="11"/>
      <c r="B59" s="66">
        <v>51.0</v>
      </c>
      <c r="C59" s="82" t="s">
        <v>104</v>
      </c>
      <c r="D59" s="83" t="s">
        <v>101</v>
      </c>
      <c r="E59" s="84"/>
      <c r="F59" s="85"/>
      <c r="G59" s="81"/>
      <c r="H59" s="11"/>
      <c r="I59" s="11"/>
      <c r="J59" s="11"/>
      <c r="K59" s="11"/>
      <c r="L59" s="11"/>
      <c r="M59" s="11"/>
      <c r="N59" s="11"/>
      <c r="O59" s="11"/>
      <c r="P59" s="11"/>
      <c r="Q59" s="11"/>
      <c r="R59" s="11"/>
      <c r="S59" s="11"/>
      <c r="T59" s="11"/>
      <c r="U59" s="11"/>
      <c r="V59" s="11"/>
      <c r="W59" s="11"/>
      <c r="X59" s="11"/>
      <c r="Y59" s="11"/>
      <c r="Z59" s="11"/>
    </row>
    <row r="60" ht="12.75" customHeight="1">
      <c r="A60" s="11"/>
      <c r="B60" s="66">
        <v>52.0</v>
      </c>
      <c r="C60" s="82" t="s">
        <v>105</v>
      </c>
      <c r="D60" s="83" t="s">
        <v>101</v>
      </c>
      <c r="E60" s="84"/>
      <c r="F60" s="85"/>
      <c r="G60" s="81"/>
      <c r="H60" s="11"/>
      <c r="I60" s="11"/>
      <c r="J60" s="11"/>
      <c r="K60" s="11"/>
      <c r="L60" s="11"/>
      <c r="M60" s="11"/>
      <c r="N60" s="11"/>
      <c r="O60" s="11"/>
      <c r="P60" s="11"/>
      <c r="Q60" s="11"/>
      <c r="R60" s="11"/>
      <c r="S60" s="11"/>
      <c r="T60" s="11"/>
      <c r="U60" s="11"/>
      <c r="V60" s="11"/>
      <c r="W60" s="11"/>
      <c r="X60" s="11"/>
      <c r="Y60" s="11"/>
      <c r="Z60" s="11"/>
    </row>
    <row r="61" ht="12.75" customHeight="1">
      <c r="A61" s="11"/>
      <c r="B61" s="66">
        <v>53.0</v>
      </c>
      <c r="C61" s="82" t="s">
        <v>106</v>
      </c>
      <c r="D61" s="83" t="s">
        <v>101</v>
      </c>
      <c r="E61" s="84"/>
      <c r="F61" s="85"/>
      <c r="G61" s="81"/>
      <c r="H61" s="11"/>
      <c r="I61" s="11"/>
      <c r="J61" s="11"/>
      <c r="K61" s="11"/>
      <c r="L61" s="11"/>
      <c r="M61" s="11"/>
      <c r="N61" s="11"/>
      <c r="O61" s="11"/>
      <c r="P61" s="11"/>
      <c r="Q61" s="11"/>
      <c r="R61" s="11"/>
      <c r="S61" s="11"/>
      <c r="T61" s="11"/>
      <c r="U61" s="11"/>
      <c r="V61" s="11"/>
      <c r="W61" s="11"/>
      <c r="X61" s="11"/>
      <c r="Y61" s="11"/>
      <c r="Z61" s="11"/>
    </row>
    <row r="62" ht="12.75" customHeight="1">
      <c r="A62" s="11"/>
      <c r="B62" s="66">
        <v>54.0</v>
      </c>
      <c r="C62" s="82" t="s">
        <v>107</v>
      </c>
      <c r="D62" s="83" t="s">
        <v>101</v>
      </c>
      <c r="E62" s="84"/>
      <c r="F62" s="85"/>
      <c r="G62" s="81"/>
      <c r="H62" s="11"/>
      <c r="I62" s="11"/>
      <c r="J62" s="11"/>
      <c r="K62" s="11"/>
      <c r="L62" s="11"/>
      <c r="M62" s="11"/>
      <c r="N62" s="11"/>
      <c r="O62" s="11"/>
      <c r="P62" s="11"/>
      <c r="Q62" s="11"/>
      <c r="R62" s="11"/>
      <c r="S62" s="11"/>
      <c r="T62" s="11"/>
      <c r="U62" s="11"/>
      <c r="V62" s="11"/>
      <c r="W62" s="11"/>
      <c r="X62" s="11"/>
      <c r="Y62" s="11"/>
      <c r="Z62" s="11"/>
    </row>
    <row r="63" ht="12.75" customHeight="1">
      <c r="A63" s="11"/>
      <c r="B63" s="66">
        <v>55.0</v>
      </c>
      <c r="C63" s="82" t="s">
        <v>108</v>
      </c>
      <c r="D63" s="83" t="s">
        <v>101</v>
      </c>
      <c r="E63" s="84"/>
      <c r="F63" s="85"/>
      <c r="G63" s="81"/>
      <c r="H63" s="11"/>
      <c r="I63" s="11"/>
      <c r="J63" s="11"/>
      <c r="K63" s="11"/>
      <c r="L63" s="11"/>
      <c r="M63" s="11"/>
      <c r="N63" s="11"/>
      <c r="O63" s="11"/>
      <c r="P63" s="11"/>
      <c r="Q63" s="11"/>
      <c r="R63" s="11"/>
      <c r="S63" s="11"/>
      <c r="T63" s="11"/>
      <c r="U63" s="11"/>
      <c r="V63" s="11"/>
      <c r="W63" s="11"/>
      <c r="X63" s="11"/>
      <c r="Y63" s="11"/>
      <c r="Z63" s="11"/>
    </row>
    <row r="64" ht="12.75" customHeight="1">
      <c r="A64" s="11"/>
      <c r="B64" s="66">
        <v>56.0</v>
      </c>
      <c r="C64" s="82" t="s">
        <v>109</v>
      </c>
      <c r="D64" s="83" t="s">
        <v>101</v>
      </c>
      <c r="E64" s="84"/>
      <c r="F64" s="85"/>
      <c r="G64" s="81"/>
      <c r="H64" s="11"/>
      <c r="I64" s="11"/>
      <c r="J64" s="11"/>
      <c r="K64" s="11"/>
      <c r="L64" s="11"/>
      <c r="M64" s="11"/>
      <c r="N64" s="11"/>
      <c r="O64" s="11"/>
      <c r="P64" s="11"/>
      <c r="Q64" s="11"/>
      <c r="R64" s="11"/>
      <c r="S64" s="11"/>
      <c r="T64" s="11"/>
      <c r="U64" s="11"/>
      <c r="V64" s="11"/>
      <c r="W64" s="11"/>
      <c r="X64" s="11"/>
      <c r="Y64" s="11"/>
      <c r="Z64" s="11"/>
    </row>
    <row r="65" ht="12.75" customHeight="1">
      <c r="A65" s="11"/>
      <c r="B65" s="66">
        <v>57.0</v>
      </c>
      <c r="C65" s="82" t="s">
        <v>110</v>
      </c>
      <c r="D65" s="83" t="s">
        <v>101</v>
      </c>
      <c r="E65" s="84"/>
      <c r="F65" s="85"/>
      <c r="G65" s="81"/>
      <c r="H65" s="11"/>
      <c r="I65" s="11"/>
      <c r="J65" s="11"/>
      <c r="K65" s="11"/>
      <c r="L65" s="11"/>
      <c r="M65" s="11"/>
      <c r="N65" s="11"/>
      <c r="O65" s="11"/>
      <c r="P65" s="11"/>
      <c r="Q65" s="11"/>
      <c r="R65" s="11"/>
      <c r="S65" s="11"/>
      <c r="T65" s="11"/>
      <c r="U65" s="11"/>
      <c r="V65" s="11"/>
      <c r="W65" s="11"/>
      <c r="X65" s="11"/>
      <c r="Y65" s="11"/>
      <c r="Z65" s="11"/>
    </row>
    <row r="66" ht="12.75" customHeight="1">
      <c r="A66" s="11"/>
      <c r="B66" s="66">
        <v>58.0</v>
      </c>
      <c r="C66" s="82" t="s">
        <v>111</v>
      </c>
      <c r="D66" s="83" t="s">
        <v>101</v>
      </c>
      <c r="E66" s="84"/>
      <c r="F66" s="85"/>
      <c r="G66" s="81"/>
      <c r="H66" s="11"/>
      <c r="I66" s="11"/>
      <c r="J66" s="11"/>
      <c r="K66" s="11"/>
      <c r="L66" s="11"/>
      <c r="M66" s="11"/>
      <c r="N66" s="11"/>
      <c r="O66" s="11"/>
      <c r="P66" s="11"/>
      <c r="Q66" s="11"/>
      <c r="R66" s="11"/>
      <c r="S66" s="11"/>
      <c r="T66" s="11"/>
      <c r="U66" s="11"/>
      <c r="V66" s="11"/>
      <c r="W66" s="11"/>
      <c r="X66" s="11"/>
      <c r="Y66" s="11"/>
      <c r="Z66" s="11"/>
    </row>
    <row r="67" ht="12.75" customHeight="1">
      <c r="A67" s="11"/>
      <c r="B67" s="66">
        <v>59.0</v>
      </c>
      <c r="C67" s="82" t="s">
        <v>112</v>
      </c>
      <c r="D67" s="83" t="s">
        <v>113</v>
      </c>
      <c r="E67" s="84"/>
      <c r="F67" s="85"/>
      <c r="G67" s="81"/>
      <c r="H67" s="11"/>
      <c r="I67" s="11"/>
      <c r="J67" s="11"/>
      <c r="K67" s="11"/>
      <c r="L67" s="11"/>
      <c r="M67" s="11"/>
      <c r="N67" s="11"/>
      <c r="O67" s="11"/>
      <c r="P67" s="11"/>
      <c r="Q67" s="11"/>
      <c r="R67" s="11"/>
      <c r="S67" s="11"/>
      <c r="T67" s="11"/>
      <c r="U67" s="11"/>
      <c r="V67" s="11"/>
      <c r="W67" s="11"/>
      <c r="X67" s="11"/>
      <c r="Y67" s="11"/>
      <c r="Z67" s="11"/>
    </row>
    <row r="68" ht="12.75" customHeight="1">
      <c r="A68" s="11"/>
      <c r="B68" s="66">
        <v>60.0</v>
      </c>
      <c r="C68" s="82" t="s">
        <v>114</v>
      </c>
      <c r="D68" s="83" t="s">
        <v>113</v>
      </c>
      <c r="E68" s="84"/>
      <c r="F68" s="85"/>
      <c r="G68" s="81"/>
      <c r="H68" s="11"/>
      <c r="I68" s="11"/>
      <c r="J68" s="11"/>
      <c r="K68" s="11"/>
      <c r="L68" s="11"/>
      <c r="M68" s="11"/>
      <c r="N68" s="11"/>
      <c r="O68" s="11"/>
      <c r="P68" s="11"/>
      <c r="Q68" s="11"/>
      <c r="R68" s="11"/>
      <c r="S68" s="11"/>
      <c r="T68" s="11"/>
      <c r="U68" s="11"/>
      <c r="V68" s="11"/>
      <c r="W68" s="11"/>
      <c r="X68" s="11"/>
      <c r="Y68" s="11"/>
      <c r="Z68" s="11"/>
    </row>
    <row r="69" ht="12.75" customHeight="1">
      <c r="A69" s="11"/>
      <c r="B69" s="66">
        <v>61.0</v>
      </c>
      <c r="C69" s="82" t="s">
        <v>115</v>
      </c>
      <c r="D69" s="83" t="s">
        <v>113</v>
      </c>
      <c r="E69" s="84"/>
      <c r="F69" s="85"/>
      <c r="G69" s="81"/>
      <c r="H69" s="11"/>
      <c r="I69" s="11"/>
      <c r="J69" s="11"/>
      <c r="K69" s="11"/>
      <c r="L69" s="11"/>
      <c r="M69" s="11"/>
      <c r="N69" s="11"/>
      <c r="O69" s="11"/>
      <c r="P69" s="11"/>
      <c r="Q69" s="11"/>
      <c r="R69" s="11"/>
      <c r="S69" s="11"/>
      <c r="T69" s="11"/>
      <c r="U69" s="11"/>
      <c r="V69" s="11"/>
      <c r="W69" s="11"/>
      <c r="X69" s="11"/>
      <c r="Y69" s="11"/>
      <c r="Z69" s="11"/>
    </row>
    <row r="70" ht="12.75" customHeight="1">
      <c r="A70" s="11"/>
      <c r="B70" s="66">
        <v>62.0</v>
      </c>
      <c r="C70" s="82" t="s">
        <v>116</v>
      </c>
      <c r="D70" s="83" t="s">
        <v>113</v>
      </c>
      <c r="E70" s="84"/>
      <c r="F70" s="85"/>
      <c r="G70" s="81"/>
      <c r="H70" s="11"/>
      <c r="I70" s="11"/>
      <c r="J70" s="11"/>
      <c r="K70" s="11"/>
      <c r="L70" s="11"/>
      <c r="M70" s="11"/>
      <c r="N70" s="11"/>
      <c r="O70" s="11"/>
      <c r="P70" s="11"/>
      <c r="Q70" s="11"/>
      <c r="R70" s="11"/>
      <c r="S70" s="11"/>
      <c r="T70" s="11"/>
      <c r="U70" s="11"/>
      <c r="V70" s="11"/>
      <c r="W70" s="11"/>
      <c r="X70" s="11"/>
      <c r="Y70" s="11"/>
      <c r="Z70" s="11"/>
    </row>
    <row r="71" ht="12.75" customHeight="1">
      <c r="A71" s="11"/>
      <c r="B71" s="66">
        <v>63.0</v>
      </c>
      <c r="C71" s="82" t="s">
        <v>117</v>
      </c>
      <c r="D71" s="83" t="s">
        <v>113</v>
      </c>
      <c r="E71" s="84"/>
      <c r="F71" s="85"/>
      <c r="G71" s="81"/>
      <c r="H71" s="11"/>
      <c r="I71" s="11"/>
      <c r="J71" s="11"/>
      <c r="K71" s="11"/>
      <c r="L71" s="11"/>
      <c r="M71" s="11"/>
      <c r="N71" s="11"/>
      <c r="O71" s="11"/>
      <c r="P71" s="11"/>
      <c r="Q71" s="11"/>
      <c r="R71" s="11"/>
      <c r="S71" s="11"/>
      <c r="T71" s="11"/>
      <c r="U71" s="11"/>
      <c r="V71" s="11"/>
      <c r="W71" s="11"/>
      <c r="X71" s="11"/>
      <c r="Y71" s="11"/>
      <c r="Z71" s="11"/>
    </row>
    <row r="72" ht="12.75" customHeight="1">
      <c r="A72" s="11"/>
      <c r="B72" s="66">
        <v>64.0</v>
      </c>
      <c r="C72" s="82" t="s">
        <v>118</v>
      </c>
      <c r="D72" s="83" t="s">
        <v>113</v>
      </c>
      <c r="E72" s="84"/>
      <c r="F72" s="85"/>
      <c r="G72" s="81"/>
      <c r="H72" s="11"/>
      <c r="I72" s="11"/>
      <c r="J72" s="11"/>
      <c r="K72" s="11"/>
      <c r="L72" s="11"/>
      <c r="M72" s="11"/>
      <c r="N72" s="11"/>
      <c r="O72" s="11"/>
      <c r="P72" s="11"/>
      <c r="Q72" s="11"/>
      <c r="R72" s="11"/>
      <c r="S72" s="11"/>
      <c r="T72" s="11"/>
      <c r="U72" s="11"/>
      <c r="V72" s="11"/>
      <c r="W72" s="11"/>
      <c r="X72" s="11"/>
      <c r="Y72" s="11"/>
      <c r="Z72" s="11"/>
    </row>
    <row r="73" ht="12.75" customHeight="1">
      <c r="A73" s="11"/>
      <c r="B73" s="66">
        <v>65.0</v>
      </c>
      <c r="C73" s="82" t="s">
        <v>119</v>
      </c>
      <c r="D73" s="83" t="s">
        <v>113</v>
      </c>
      <c r="E73" s="84"/>
      <c r="F73" s="85"/>
      <c r="G73" s="81"/>
      <c r="H73" s="11"/>
      <c r="I73" s="11"/>
      <c r="J73" s="11"/>
      <c r="K73" s="11"/>
      <c r="L73" s="11"/>
      <c r="M73" s="11"/>
      <c r="N73" s="11"/>
      <c r="O73" s="11"/>
      <c r="P73" s="11"/>
      <c r="Q73" s="11"/>
      <c r="R73" s="11"/>
      <c r="S73" s="11"/>
      <c r="T73" s="11"/>
      <c r="U73" s="11"/>
      <c r="V73" s="11"/>
      <c r="W73" s="11"/>
      <c r="X73" s="11"/>
      <c r="Y73" s="11"/>
      <c r="Z73" s="11"/>
    </row>
    <row r="74" ht="12.75" customHeight="1">
      <c r="A74" s="11"/>
      <c r="B74" s="66">
        <v>66.0</v>
      </c>
      <c r="C74" s="82" t="s">
        <v>120</v>
      </c>
      <c r="D74" s="83" t="s">
        <v>113</v>
      </c>
      <c r="E74" s="84"/>
      <c r="F74" s="85"/>
      <c r="G74" s="81"/>
      <c r="H74" s="11"/>
      <c r="I74" s="11"/>
      <c r="J74" s="11"/>
      <c r="K74" s="11"/>
      <c r="L74" s="11"/>
      <c r="M74" s="11"/>
      <c r="N74" s="11"/>
      <c r="O74" s="11"/>
      <c r="P74" s="11"/>
      <c r="Q74" s="11"/>
      <c r="R74" s="11"/>
      <c r="S74" s="11"/>
      <c r="T74" s="11"/>
      <c r="U74" s="11"/>
      <c r="V74" s="11"/>
      <c r="W74" s="11"/>
      <c r="X74" s="11"/>
      <c r="Y74" s="11"/>
      <c r="Z74" s="11"/>
    </row>
    <row r="75" ht="12.75" customHeight="1">
      <c r="A75" s="11"/>
      <c r="B75" s="66">
        <v>67.0</v>
      </c>
      <c r="C75" s="82" t="s">
        <v>121</v>
      </c>
      <c r="D75" s="83" t="s">
        <v>113</v>
      </c>
      <c r="E75" s="84"/>
      <c r="F75" s="85"/>
      <c r="G75" s="81"/>
      <c r="H75" s="11"/>
      <c r="I75" s="11"/>
      <c r="J75" s="11"/>
      <c r="K75" s="11"/>
      <c r="L75" s="11"/>
      <c r="M75" s="11"/>
      <c r="N75" s="11"/>
      <c r="O75" s="11"/>
      <c r="P75" s="11"/>
      <c r="Q75" s="11"/>
      <c r="R75" s="11"/>
      <c r="S75" s="11"/>
      <c r="T75" s="11"/>
      <c r="U75" s="11"/>
      <c r="V75" s="11"/>
      <c r="W75" s="11"/>
      <c r="X75" s="11"/>
      <c r="Y75" s="11"/>
      <c r="Z75" s="11"/>
    </row>
    <row r="76" ht="12.75" customHeight="1">
      <c r="A76" s="11"/>
      <c r="B76" s="66">
        <v>68.0</v>
      </c>
      <c r="C76" s="82" t="s">
        <v>122</v>
      </c>
      <c r="D76" s="83" t="s">
        <v>113</v>
      </c>
      <c r="E76" s="84"/>
      <c r="F76" s="85"/>
      <c r="G76" s="81"/>
      <c r="H76" s="11"/>
      <c r="I76" s="11"/>
      <c r="J76" s="11"/>
      <c r="K76" s="11"/>
      <c r="L76" s="11"/>
      <c r="M76" s="11"/>
      <c r="N76" s="11"/>
      <c r="O76" s="11"/>
      <c r="P76" s="11"/>
      <c r="Q76" s="11"/>
      <c r="R76" s="11"/>
      <c r="S76" s="11"/>
      <c r="T76" s="11"/>
      <c r="U76" s="11"/>
      <c r="V76" s="11"/>
      <c r="W76" s="11"/>
      <c r="X76" s="11"/>
      <c r="Y76" s="11"/>
      <c r="Z76" s="11"/>
    </row>
    <row r="77" ht="12.75" customHeight="1">
      <c r="A77" s="11"/>
      <c r="B77" s="66">
        <v>69.0</v>
      </c>
      <c r="C77" s="82" t="s">
        <v>123</v>
      </c>
      <c r="D77" s="83" t="s">
        <v>113</v>
      </c>
      <c r="E77" s="84"/>
      <c r="F77" s="85"/>
      <c r="G77" s="81"/>
      <c r="H77" s="11"/>
      <c r="I77" s="11"/>
      <c r="J77" s="11"/>
      <c r="K77" s="11"/>
      <c r="L77" s="11"/>
      <c r="M77" s="11"/>
      <c r="N77" s="11"/>
      <c r="O77" s="11"/>
      <c r="P77" s="11"/>
      <c r="Q77" s="11"/>
      <c r="R77" s="11"/>
      <c r="S77" s="11"/>
      <c r="T77" s="11"/>
      <c r="U77" s="11"/>
      <c r="V77" s="11"/>
      <c r="W77" s="11"/>
      <c r="X77" s="11"/>
      <c r="Y77" s="11"/>
      <c r="Z77" s="11"/>
    </row>
    <row r="78" ht="12.75" customHeight="1">
      <c r="A78" s="11"/>
      <c r="B78" s="66">
        <v>70.0</v>
      </c>
      <c r="C78" s="82" t="s">
        <v>124</v>
      </c>
      <c r="D78" s="83" t="s">
        <v>113</v>
      </c>
      <c r="E78" s="84"/>
      <c r="F78" s="85"/>
      <c r="G78" s="81"/>
      <c r="H78" s="11"/>
      <c r="I78" s="11"/>
      <c r="J78" s="11"/>
      <c r="K78" s="11"/>
      <c r="L78" s="11"/>
      <c r="M78" s="11"/>
      <c r="N78" s="11"/>
      <c r="O78" s="11"/>
      <c r="P78" s="11"/>
      <c r="Q78" s="11"/>
      <c r="R78" s="11"/>
      <c r="S78" s="11"/>
      <c r="T78" s="11"/>
      <c r="U78" s="11"/>
      <c r="V78" s="11"/>
      <c r="W78" s="11"/>
      <c r="X78" s="11"/>
      <c r="Y78" s="11"/>
      <c r="Z78" s="11"/>
    </row>
    <row r="79" ht="12.75" customHeight="1">
      <c r="A79" s="11"/>
      <c r="B79" s="66">
        <v>71.0</v>
      </c>
      <c r="C79" s="82" t="s">
        <v>125</v>
      </c>
      <c r="D79" s="83" t="s">
        <v>113</v>
      </c>
      <c r="E79" s="84"/>
      <c r="F79" s="85"/>
      <c r="G79" s="81"/>
      <c r="H79" s="11"/>
      <c r="I79" s="11"/>
      <c r="J79" s="11"/>
      <c r="K79" s="11"/>
      <c r="L79" s="11"/>
      <c r="M79" s="11"/>
      <c r="N79" s="11"/>
      <c r="O79" s="11"/>
      <c r="P79" s="11"/>
      <c r="Q79" s="11"/>
      <c r="R79" s="11"/>
      <c r="S79" s="11"/>
      <c r="T79" s="11"/>
      <c r="U79" s="11"/>
      <c r="V79" s="11"/>
      <c r="W79" s="11"/>
      <c r="X79" s="11"/>
      <c r="Y79" s="11"/>
      <c r="Z79" s="11"/>
    </row>
    <row r="80" ht="12.75" customHeight="1">
      <c r="A80" s="11"/>
      <c r="B80" s="66">
        <v>72.0</v>
      </c>
      <c r="C80" s="82" t="s">
        <v>126</v>
      </c>
      <c r="D80" s="83" t="s">
        <v>113</v>
      </c>
      <c r="E80" s="84"/>
      <c r="F80" s="85"/>
      <c r="G80" s="81"/>
      <c r="H80" s="11"/>
      <c r="I80" s="11"/>
      <c r="J80" s="11"/>
      <c r="K80" s="11"/>
      <c r="L80" s="11"/>
      <c r="M80" s="11"/>
      <c r="N80" s="11"/>
      <c r="O80" s="11"/>
      <c r="P80" s="11"/>
      <c r="Q80" s="11"/>
      <c r="R80" s="11"/>
      <c r="S80" s="11"/>
      <c r="T80" s="11"/>
      <c r="U80" s="11"/>
      <c r="V80" s="11"/>
      <c r="W80" s="11"/>
      <c r="X80" s="11"/>
      <c r="Y80" s="11"/>
      <c r="Z80" s="11"/>
    </row>
    <row r="81" ht="12.75" customHeight="1">
      <c r="A81" s="11"/>
      <c r="B81" s="66">
        <v>73.0</v>
      </c>
      <c r="C81" s="82" t="s">
        <v>127</v>
      </c>
      <c r="D81" s="83" t="s">
        <v>113</v>
      </c>
      <c r="E81" s="84"/>
      <c r="F81" s="85"/>
      <c r="G81" s="81"/>
      <c r="H81" s="11"/>
      <c r="I81" s="11"/>
      <c r="J81" s="11"/>
      <c r="K81" s="11"/>
      <c r="L81" s="11"/>
      <c r="M81" s="11"/>
      <c r="N81" s="11"/>
      <c r="O81" s="11"/>
      <c r="P81" s="11"/>
      <c r="Q81" s="11"/>
      <c r="R81" s="11"/>
      <c r="S81" s="11"/>
      <c r="T81" s="11"/>
      <c r="U81" s="11"/>
      <c r="V81" s="11"/>
      <c r="W81" s="11"/>
      <c r="X81" s="11"/>
      <c r="Y81" s="11"/>
      <c r="Z81" s="11"/>
    </row>
    <row r="82" ht="12.75" customHeight="1">
      <c r="A82" s="11"/>
      <c r="B82" s="66">
        <v>74.0</v>
      </c>
      <c r="C82" s="82" t="s">
        <v>128</v>
      </c>
      <c r="D82" s="83" t="s">
        <v>113</v>
      </c>
      <c r="E82" s="84"/>
      <c r="F82" s="85"/>
      <c r="G82" s="81"/>
      <c r="H82" s="11"/>
      <c r="I82" s="11"/>
      <c r="J82" s="11"/>
      <c r="K82" s="11"/>
      <c r="L82" s="11"/>
      <c r="M82" s="11"/>
      <c r="N82" s="11"/>
      <c r="O82" s="11"/>
      <c r="P82" s="11"/>
      <c r="Q82" s="11"/>
      <c r="R82" s="11"/>
      <c r="S82" s="11"/>
      <c r="T82" s="11"/>
      <c r="U82" s="11"/>
      <c r="V82" s="11"/>
      <c r="W82" s="11"/>
      <c r="X82" s="11"/>
      <c r="Y82" s="11"/>
      <c r="Z82" s="11"/>
    </row>
    <row r="83" ht="12.75" customHeight="1">
      <c r="A83" s="11"/>
      <c r="B83" s="66">
        <v>75.0</v>
      </c>
      <c r="C83" s="82" t="s">
        <v>129</v>
      </c>
      <c r="D83" s="83" t="s">
        <v>113</v>
      </c>
      <c r="E83" s="84"/>
      <c r="F83" s="85"/>
      <c r="G83" s="81"/>
      <c r="H83" s="11"/>
      <c r="I83" s="11"/>
      <c r="J83" s="11"/>
      <c r="K83" s="11"/>
      <c r="L83" s="11"/>
      <c r="M83" s="11"/>
      <c r="N83" s="11"/>
      <c r="O83" s="11"/>
      <c r="P83" s="11"/>
      <c r="Q83" s="11"/>
      <c r="R83" s="11"/>
      <c r="S83" s="11"/>
      <c r="T83" s="11"/>
      <c r="U83" s="11"/>
      <c r="V83" s="11"/>
      <c r="W83" s="11"/>
      <c r="X83" s="11"/>
      <c r="Y83" s="11"/>
      <c r="Z83" s="11"/>
    </row>
    <row r="84" ht="12.75" customHeight="1">
      <c r="A84" s="11"/>
      <c r="B84" s="66">
        <v>76.0</v>
      </c>
      <c r="C84" s="82" t="s">
        <v>130</v>
      </c>
      <c r="D84" s="83" t="s">
        <v>113</v>
      </c>
      <c r="E84" s="84"/>
      <c r="F84" s="85"/>
      <c r="G84" s="81"/>
      <c r="H84" s="11"/>
      <c r="I84" s="11"/>
      <c r="J84" s="11"/>
      <c r="K84" s="11"/>
      <c r="L84" s="11"/>
      <c r="M84" s="11"/>
      <c r="N84" s="11"/>
      <c r="O84" s="11"/>
      <c r="P84" s="11"/>
      <c r="Q84" s="11"/>
      <c r="R84" s="11"/>
      <c r="S84" s="11"/>
      <c r="T84" s="11"/>
      <c r="U84" s="11"/>
      <c r="V84" s="11"/>
      <c r="W84" s="11"/>
      <c r="X84" s="11"/>
      <c r="Y84" s="11"/>
      <c r="Z84" s="11"/>
    </row>
    <row r="85" ht="12.75" customHeight="1">
      <c r="A85" s="11"/>
      <c r="B85" s="66">
        <v>77.0</v>
      </c>
      <c r="C85" s="82" t="s">
        <v>131</v>
      </c>
      <c r="D85" s="83" t="s">
        <v>113</v>
      </c>
      <c r="E85" s="84"/>
      <c r="F85" s="85"/>
      <c r="G85" s="81"/>
      <c r="H85" s="11"/>
      <c r="I85" s="11"/>
      <c r="J85" s="11"/>
      <c r="K85" s="11"/>
      <c r="L85" s="11"/>
      <c r="M85" s="11"/>
      <c r="N85" s="11"/>
      <c r="O85" s="11"/>
      <c r="P85" s="11"/>
      <c r="Q85" s="11"/>
      <c r="R85" s="11"/>
      <c r="S85" s="11"/>
      <c r="T85" s="11"/>
      <c r="U85" s="11"/>
      <c r="V85" s="11"/>
      <c r="W85" s="11"/>
      <c r="X85" s="11"/>
      <c r="Y85" s="11"/>
      <c r="Z85" s="11"/>
    </row>
    <row r="86" ht="12.75" customHeight="1">
      <c r="A86" s="11"/>
      <c r="B86" s="66">
        <v>78.0</v>
      </c>
      <c r="C86" s="82" t="s">
        <v>132</v>
      </c>
      <c r="D86" s="83" t="s">
        <v>113</v>
      </c>
      <c r="E86" s="84"/>
      <c r="F86" s="85"/>
      <c r="G86" s="81"/>
      <c r="H86" s="11"/>
      <c r="I86" s="11"/>
      <c r="J86" s="11"/>
      <c r="K86" s="11"/>
      <c r="L86" s="11"/>
      <c r="M86" s="11"/>
      <c r="N86" s="11"/>
      <c r="O86" s="11"/>
      <c r="P86" s="11"/>
      <c r="Q86" s="11"/>
      <c r="R86" s="11"/>
      <c r="S86" s="11"/>
      <c r="T86" s="11"/>
      <c r="U86" s="11"/>
      <c r="V86" s="11"/>
      <c r="W86" s="11"/>
      <c r="X86" s="11"/>
      <c r="Y86" s="11"/>
      <c r="Z86" s="11"/>
    </row>
    <row r="87" ht="12.75" customHeight="1">
      <c r="A87" s="11"/>
      <c r="B87" s="66">
        <v>79.0</v>
      </c>
      <c r="C87" s="82" t="s">
        <v>133</v>
      </c>
      <c r="D87" s="83" t="s">
        <v>113</v>
      </c>
      <c r="E87" s="84"/>
      <c r="F87" s="85"/>
      <c r="G87" s="81"/>
      <c r="H87" s="11"/>
      <c r="I87" s="11"/>
      <c r="J87" s="11"/>
      <c r="K87" s="11"/>
      <c r="L87" s="11"/>
      <c r="M87" s="11"/>
      <c r="N87" s="11"/>
      <c r="O87" s="11"/>
      <c r="P87" s="11"/>
      <c r="Q87" s="11"/>
      <c r="R87" s="11"/>
      <c r="S87" s="11"/>
      <c r="T87" s="11"/>
      <c r="U87" s="11"/>
      <c r="V87" s="11"/>
      <c r="W87" s="11"/>
      <c r="X87" s="11"/>
      <c r="Y87" s="11"/>
      <c r="Z87" s="11"/>
    </row>
    <row r="88" ht="12.75" customHeight="1">
      <c r="A88" s="11"/>
      <c r="B88" s="66">
        <v>80.0</v>
      </c>
      <c r="C88" s="82" t="s">
        <v>134</v>
      </c>
      <c r="D88" s="83" t="s">
        <v>113</v>
      </c>
      <c r="E88" s="84"/>
      <c r="F88" s="85"/>
      <c r="G88" s="81"/>
      <c r="H88" s="11"/>
      <c r="I88" s="11"/>
      <c r="J88" s="11"/>
      <c r="K88" s="11"/>
      <c r="L88" s="11"/>
      <c r="M88" s="11"/>
      <c r="N88" s="11"/>
      <c r="O88" s="11"/>
      <c r="P88" s="11"/>
      <c r="Q88" s="11"/>
      <c r="R88" s="11"/>
      <c r="S88" s="11"/>
      <c r="T88" s="11"/>
      <c r="U88" s="11"/>
      <c r="V88" s="11"/>
      <c r="W88" s="11"/>
      <c r="X88" s="11"/>
      <c r="Y88" s="11"/>
      <c r="Z88" s="11"/>
    </row>
    <row r="89" ht="12.75" customHeight="1">
      <c r="A89" s="11"/>
      <c r="B89" s="66">
        <v>81.0</v>
      </c>
      <c r="C89" s="82" t="s">
        <v>135</v>
      </c>
      <c r="D89" s="83" t="s">
        <v>113</v>
      </c>
      <c r="E89" s="84"/>
      <c r="F89" s="85"/>
      <c r="G89" s="81"/>
      <c r="H89" s="11"/>
      <c r="I89" s="11"/>
      <c r="J89" s="11"/>
      <c r="K89" s="11"/>
      <c r="L89" s="11"/>
      <c r="M89" s="11"/>
      <c r="N89" s="11"/>
      <c r="O89" s="11"/>
      <c r="P89" s="11"/>
      <c r="Q89" s="11"/>
      <c r="R89" s="11"/>
      <c r="S89" s="11"/>
      <c r="T89" s="11"/>
      <c r="U89" s="11"/>
      <c r="V89" s="11"/>
      <c r="W89" s="11"/>
      <c r="X89" s="11"/>
      <c r="Y89" s="11"/>
      <c r="Z89" s="11"/>
    </row>
    <row r="90" ht="12.75" customHeight="1">
      <c r="A90" s="11"/>
      <c r="B90" s="66">
        <v>82.0</v>
      </c>
      <c r="C90" s="82" t="s">
        <v>136</v>
      </c>
      <c r="D90" s="83" t="s">
        <v>113</v>
      </c>
      <c r="E90" s="84"/>
      <c r="F90" s="85"/>
      <c r="G90" s="81"/>
      <c r="H90" s="11"/>
      <c r="I90" s="11"/>
      <c r="J90" s="11"/>
      <c r="K90" s="11"/>
      <c r="L90" s="11"/>
      <c r="M90" s="11"/>
      <c r="N90" s="11"/>
      <c r="O90" s="11"/>
      <c r="P90" s="11"/>
      <c r="Q90" s="11"/>
      <c r="R90" s="11"/>
      <c r="S90" s="11"/>
      <c r="T90" s="11"/>
      <c r="U90" s="11"/>
      <c r="V90" s="11"/>
      <c r="W90" s="11"/>
      <c r="X90" s="11"/>
      <c r="Y90" s="11"/>
      <c r="Z90" s="11"/>
    </row>
    <row r="91" ht="12.75" customHeight="1">
      <c r="A91" s="11"/>
      <c r="B91" s="66">
        <v>83.0</v>
      </c>
      <c r="C91" s="82" t="s">
        <v>137</v>
      </c>
      <c r="D91" s="83" t="s">
        <v>113</v>
      </c>
      <c r="E91" s="84"/>
      <c r="F91" s="85"/>
      <c r="G91" s="81"/>
      <c r="H91" s="11"/>
      <c r="I91" s="11"/>
      <c r="J91" s="11"/>
      <c r="K91" s="11"/>
      <c r="L91" s="11"/>
      <c r="M91" s="11"/>
      <c r="N91" s="11"/>
      <c r="O91" s="11"/>
      <c r="P91" s="11"/>
      <c r="Q91" s="11"/>
      <c r="R91" s="11"/>
      <c r="S91" s="11"/>
      <c r="T91" s="11"/>
      <c r="U91" s="11"/>
      <c r="V91" s="11"/>
      <c r="W91" s="11"/>
      <c r="X91" s="11"/>
      <c r="Y91" s="11"/>
      <c r="Z91" s="11"/>
    </row>
    <row r="92" ht="12.75" customHeight="1">
      <c r="A92" s="11"/>
      <c r="B92" s="66">
        <v>84.0</v>
      </c>
      <c r="C92" s="82" t="s">
        <v>138</v>
      </c>
      <c r="D92" s="83" t="s">
        <v>139</v>
      </c>
      <c r="E92" s="84"/>
      <c r="F92" s="85"/>
      <c r="G92" s="81"/>
      <c r="H92" s="11"/>
      <c r="I92" s="11"/>
      <c r="J92" s="11"/>
      <c r="K92" s="11"/>
      <c r="L92" s="11"/>
      <c r="M92" s="11"/>
      <c r="N92" s="11"/>
      <c r="O92" s="11"/>
      <c r="P92" s="11"/>
      <c r="Q92" s="11"/>
      <c r="R92" s="11"/>
      <c r="S92" s="11"/>
      <c r="T92" s="11"/>
      <c r="U92" s="11"/>
      <c r="V92" s="11"/>
      <c r="W92" s="11"/>
      <c r="X92" s="11"/>
      <c r="Y92" s="11"/>
      <c r="Z92" s="11"/>
    </row>
    <row r="93" ht="12.75" customHeight="1">
      <c r="A93" s="11"/>
      <c r="B93" s="66">
        <v>85.0</v>
      </c>
      <c r="C93" s="82" t="s">
        <v>140</v>
      </c>
      <c r="D93" s="83" t="s">
        <v>139</v>
      </c>
      <c r="E93" s="84"/>
      <c r="F93" s="85"/>
      <c r="G93" s="81"/>
      <c r="H93" s="11"/>
      <c r="I93" s="11"/>
      <c r="J93" s="11"/>
      <c r="K93" s="11"/>
      <c r="L93" s="11"/>
      <c r="M93" s="11"/>
      <c r="N93" s="11"/>
      <c r="O93" s="11"/>
      <c r="P93" s="11"/>
      <c r="Q93" s="11"/>
      <c r="R93" s="11"/>
      <c r="S93" s="11"/>
      <c r="T93" s="11"/>
      <c r="U93" s="11"/>
      <c r="V93" s="11"/>
      <c r="W93" s="11"/>
      <c r="X93" s="11"/>
      <c r="Y93" s="11"/>
      <c r="Z93" s="11"/>
    </row>
    <row r="94" ht="12.75" customHeight="1">
      <c r="A94" s="11"/>
      <c r="B94" s="66">
        <v>86.0</v>
      </c>
      <c r="C94" s="82" t="s">
        <v>141</v>
      </c>
      <c r="D94" s="83" t="s">
        <v>139</v>
      </c>
      <c r="E94" s="84"/>
      <c r="F94" s="85"/>
      <c r="G94" s="81"/>
      <c r="H94" s="11"/>
      <c r="I94" s="11"/>
      <c r="J94" s="11"/>
      <c r="K94" s="11"/>
      <c r="L94" s="11"/>
      <c r="M94" s="11"/>
      <c r="N94" s="11"/>
      <c r="O94" s="11"/>
      <c r="P94" s="11"/>
      <c r="Q94" s="11"/>
      <c r="R94" s="11"/>
      <c r="S94" s="11"/>
      <c r="T94" s="11"/>
      <c r="U94" s="11"/>
      <c r="V94" s="11"/>
      <c r="W94" s="11"/>
      <c r="X94" s="11"/>
      <c r="Y94" s="11"/>
      <c r="Z94" s="11"/>
    </row>
    <row r="95" ht="12.75" customHeight="1">
      <c r="A95" s="11"/>
      <c r="B95" s="66">
        <v>87.0</v>
      </c>
      <c r="C95" s="82" t="s">
        <v>142</v>
      </c>
      <c r="D95" s="83" t="s">
        <v>139</v>
      </c>
      <c r="E95" s="84"/>
      <c r="F95" s="85"/>
      <c r="G95" s="81"/>
      <c r="H95" s="11"/>
      <c r="I95" s="11"/>
      <c r="J95" s="11"/>
      <c r="K95" s="11"/>
      <c r="L95" s="11"/>
      <c r="M95" s="11"/>
      <c r="N95" s="11"/>
      <c r="O95" s="11"/>
      <c r="P95" s="11"/>
      <c r="Q95" s="11"/>
      <c r="R95" s="11"/>
      <c r="S95" s="11"/>
      <c r="T95" s="11"/>
      <c r="U95" s="11"/>
      <c r="V95" s="11"/>
      <c r="W95" s="11"/>
      <c r="X95" s="11"/>
      <c r="Y95" s="11"/>
      <c r="Z95" s="11"/>
    </row>
    <row r="96" ht="12.75" customHeight="1">
      <c r="A96" s="11"/>
      <c r="B96" s="66">
        <v>88.0</v>
      </c>
      <c r="C96" s="82" t="s">
        <v>143</v>
      </c>
      <c r="D96" s="83" t="s">
        <v>139</v>
      </c>
      <c r="E96" s="84"/>
      <c r="F96" s="85"/>
      <c r="G96" s="81"/>
      <c r="H96" s="11"/>
      <c r="I96" s="11"/>
      <c r="J96" s="11"/>
      <c r="K96" s="11"/>
      <c r="L96" s="11"/>
      <c r="M96" s="11"/>
      <c r="N96" s="11"/>
      <c r="O96" s="11"/>
      <c r="P96" s="11"/>
      <c r="Q96" s="11"/>
      <c r="R96" s="11"/>
      <c r="S96" s="11"/>
      <c r="T96" s="11"/>
      <c r="U96" s="11"/>
      <c r="V96" s="11"/>
      <c r="W96" s="11"/>
      <c r="X96" s="11"/>
      <c r="Y96" s="11"/>
      <c r="Z96" s="11"/>
    </row>
    <row r="97" ht="12.75" customHeight="1">
      <c r="A97" s="11"/>
      <c r="B97" s="66">
        <v>89.0</v>
      </c>
      <c r="C97" s="82" t="s">
        <v>144</v>
      </c>
      <c r="D97" s="83" t="s">
        <v>139</v>
      </c>
      <c r="E97" s="84"/>
      <c r="F97" s="85"/>
      <c r="G97" s="81"/>
      <c r="H97" s="11"/>
      <c r="I97" s="11"/>
      <c r="J97" s="11"/>
      <c r="K97" s="11"/>
      <c r="L97" s="11"/>
      <c r="M97" s="11"/>
      <c r="N97" s="11"/>
      <c r="O97" s="11"/>
      <c r="P97" s="11"/>
      <c r="Q97" s="11"/>
      <c r="R97" s="11"/>
      <c r="S97" s="11"/>
      <c r="T97" s="11"/>
      <c r="U97" s="11"/>
      <c r="V97" s="11"/>
      <c r="W97" s="11"/>
      <c r="X97" s="11"/>
      <c r="Y97" s="11"/>
      <c r="Z97" s="11"/>
    </row>
    <row r="98" ht="12.75" customHeight="1">
      <c r="A98" s="11"/>
      <c r="B98" s="66">
        <v>90.0</v>
      </c>
      <c r="C98" s="82" t="s">
        <v>145</v>
      </c>
      <c r="D98" s="83" t="s">
        <v>139</v>
      </c>
      <c r="E98" s="84"/>
      <c r="F98" s="85"/>
      <c r="G98" s="81"/>
      <c r="H98" s="11"/>
      <c r="I98" s="11"/>
      <c r="J98" s="11"/>
      <c r="K98" s="11"/>
      <c r="L98" s="11"/>
      <c r="M98" s="11"/>
      <c r="N98" s="11"/>
      <c r="O98" s="11"/>
      <c r="P98" s="11"/>
      <c r="Q98" s="11"/>
      <c r="R98" s="11"/>
      <c r="S98" s="11"/>
      <c r="T98" s="11"/>
      <c r="U98" s="11"/>
      <c r="V98" s="11"/>
      <c r="W98" s="11"/>
      <c r="X98" s="11"/>
      <c r="Y98" s="11"/>
      <c r="Z98" s="11"/>
    </row>
    <row r="99" ht="12.75" customHeight="1">
      <c r="A99" s="11"/>
      <c r="B99" s="66">
        <v>91.0</v>
      </c>
      <c r="C99" s="86" t="s">
        <v>146</v>
      </c>
      <c r="D99" s="87" t="s">
        <v>139</v>
      </c>
      <c r="E99" s="88"/>
      <c r="F99" s="89"/>
      <c r="G99" s="81"/>
      <c r="H99" s="11"/>
      <c r="I99" s="11"/>
      <c r="J99" s="11"/>
      <c r="K99" s="11"/>
      <c r="L99" s="11"/>
      <c r="M99" s="11"/>
      <c r="N99" s="11"/>
      <c r="O99" s="11"/>
      <c r="P99" s="11"/>
      <c r="Q99" s="11"/>
      <c r="R99" s="11"/>
      <c r="S99" s="11"/>
      <c r="T99" s="11"/>
      <c r="U99" s="11"/>
      <c r="V99" s="11"/>
      <c r="W99" s="11"/>
      <c r="X99" s="11"/>
      <c r="Y99" s="11"/>
      <c r="Z99" s="11"/>
    </row>
    <row r="100" ht="12.75" customHeight="1">
      <c r="A100" s="11"/>
      <c r="B100" s="90"/>
      <c r="C100" s="91"/>
      <c r="D100" s="91"/>
      <c r="E100" s="91"/>
      <c r="F100" s="9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3"/>
      <c r="C101" s="44"/>
      <c r="D101" s="44"/>
      <c r="E101" s="44"/>
      <c r="F101" s="44"/>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3"/>
      <c r="C102" s="44"/>
      <c r="D102" s="44"/>
      <c r="E102" s="44"/>
      <c r="F102" s="44"/>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3"/>
      <c r="C103" s="44"/>
      <c r="D103" s="44"/>
      <c r="E103" s="44"/>
      <c r="F103" s="44"/>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3"/>
      <c r="C104" s="44"/>
      <c r="D104" s="44"/>
      <c r="E104" s="44"/>
      <c r="F104" s="44"/>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3"/>
      <c r="C105" s="44"/>
      <c r="D105" s="44"/>
      <c r="E105" s="44"/>
      <c r="F105" s="44"/>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3"/>
      <c r="C106" s="44"/>
      <c r="D106" s="44"/>
      <c r="E106" s="44"/>
      <c r="F106" s="44"/>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3"/>
      <c r="C107" s="44"/>
      <c r="D107" s="44"/>
      <c r="E107" s="44"/>
      <c r="F107" s="44"/>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3"/>
      <c r="C108" s="44"/>
      <c r="D108" s="44"/>
      <c r="E108" s="44"/>
      <c r="F108" s="44"/>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3"/>
      <c r="C109" s="44"/>
      <c r="D109" s="44"/>
      <c r="E109" s="44"/>
      <c r="F109" s="44"/>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3"/>
      <c r="C110" s="44"/>
      <c r="D110" s="44"/>
      <c r="E110" s="44"/>
      <c r="F110" s="44"/>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3"/>
      <c r="C111" s="44"/>
      <c r="D111" s="44"/>
      <c r="E111" s="44"/>
      <c r="F111" s="44"/>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3"/>
      <c r="C112" s="44"/>
      <c r="D112" s="44"/>
      <c r="E112" s="44"/>
      <c r="F112" s="44"/>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3"/>
      <c r="C113" s="44"/>
      <c r="D113" s="44"/>
      <c r="E113" s="44"/>
      <c r="F113" s="44"/>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3"/>
      <c r="C114" s="44"/>
      <c r="D114" s="44"/>
      <c r="E114" s="44"/>
      <c r="F114" s="44"/>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3"/>
      <c r="C115" s="44"/>
      <c r="D115" s="44"/>
      <c r="E115" s="44"/>
      <c r="F115" s="44"/>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3"/>
      <c r="C116" s="44"/>
      <c r="D116" s="44"/>
      <c r="E116" s="44"/>
      <c r="F116" s="44"/>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3"/>
      <c r="C117" s="44"/>
      <c r="D117" s="44"/>
      <c r="E117" s="44"/>
      <c r="F117" s="44"/>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3"/>
      <c r="C118" s="44"/>
      <c r="D118" s="44"/>
      <c r="E118" s="44"/>
      <c r="F118" s="44"/>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3"/>
      <c r="C119" s="44"/>
      <c r="D119" s="44"/>
      <c r="E119" s="44"/>
      <c r="F119" s="44"/>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3"/>
      <c r="C120" s="44"/>
      <c r="D120" s="44"/>
      <c r="E120" s="44"/>
      <c r="F120" s="44"/>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3"/>
      <c r="C121" s="44"/>
      <c r="D121" s="44"/>
      <c r="E121" s="44"/>
      <c r="F121" s="44"/>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3"/>
      <c r="C122" s="44"/>
      <c r="D122" s="44"/>
      <c r="E122" s="44"/>
      <c r="F122" s="44"/>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3"/>
      <c r="C123" s="44"/>
      <c r="D123" s="44"/>
      <c r="E123" s="44"/>
      <c r="F123" s="44"/>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3"/>
      <c r="C124" s="44"/>
      <c r="D124" s="44"/>
      <c r="E124" s="44"/>
      <c r="F124" s="44"/>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3"/>
      <c r="C125" s="44"/>
      <c r="D125" s="44"/>
      <c r="E125" s="44"/>
      <c r="F125" s="44"/>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3"/>
      <c r="C126" s="44"/>
      <c r="D126" s="44"/>
      <c r="E126" s="44"/>
      <c r="F126" s="44"/>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3"/>
      <c r="C127" s="44"/>
      <c r="D127" s="44"/>
      <c r="E127" s="44"/>
      <c r="F127" s="44"/>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3"/>
      <c r="C128" s="44"/>
      <c r="D128" s="44"/>
      <c r="E128" s="44"/>
      <c r="F128" s="44"/>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3"/>
      <c r="C129" s="44"/>
      <c r="D129" s="44"/>
      <c r="E129" s="44"/>
      <c r="F129" s="44"/>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3"/>
      <c r="C130" s="44"/>
      <c r="D130" s="44"/>
      <c r="E130" s="44"/>
      <c r="F130" s="44"/>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3"/>
      <c r="C131" s="44"/>
      <c r="D131" s="44"/>
      <c r="E131" s="44"/>
      <c r="F131" s="44"/>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3"/>
      <c r="C132" s="44"/>
      <c r="D132" s="44"/>
      <c r="E132" s="44"/>
      <c r="F132" s="44"/>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3"/>
      <c r="C133" s="44"/>
      <c r="D133" s="44"/>
      <c r="E133" s="44"/>
      <c r="F133" s="44"/>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3"/>
      <c r="C134" s="44"/>
      <c r="D134" s="44"/>
      <c r="E134" s="44"/>
      <c r="F134" s="44"/>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3"/>
      <c r="C135" s="44"/>
      <c r="D135" s="44"/>
      <c r="E135" s="44"/>
      <c r="F135" s="44"/>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3"/>
      <c r="C136" s="44"/>
      <c r="D136" s="44"/>
      <c r="E136" s="44"/>
      <c r="F136" s="44"/>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3"/>
      <c r="C137" s="44"/>
      <c r="D137" s="44"/>
      <c r="E137" s="44"/>
      <c r="F137" s="44"/>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3"/>
      <c r="C138" s="44"/>
      <c r="D138" s="44"/>
      <c r="E138" s="44"/>
      <c r="F138" s="44"/>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3"/>
      <c r="C139" s="44"/>
      <c r="D139" s="44"/>
      <c r="E139" s="44"/>
      <c r="F139" s="44"/>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3"/>
      <c r="C140" s="44"/>
      <c r="D140" s="44"/>
      <c r="E140" s="44"/>
      <c r="F140" s="44"/>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3"/>
      <c r="C141" s="44"/>
      <c r="D141" s="44"/>
      <c r="E141" s="44"/>
      <c r="F141" s="44"/>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3"/>
      <c r="C142" s="44"/>
      <c r="D142" s="44"/>
      <c r="E142" s="44"/>
      <c r="F142" s="44"/>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3"/>
      <c r="C143" s="44"/>
      <c r="D143" s="44"/>
      <c r="E143" s="44"/>
      <c r="F143" s="44"/>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3"/>
      <c r="C144" s="44"/>
      <c r="D144" s="44"/>
      <c r="E144" s="44"/>
      <c r="F144" s="44"/>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3"/>
      <c r="C145" s="44"/>
      <c r="D145" s="44"/>
      <c r="E145" s="44"/>
      <c r="F145" s="44"/>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3"/>
      <c r="C146" s="44"/>
      <c r="D146" s="44"/>
      <c r="E146" s="44"/>
      <c r="F146" s="44"/>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3"/>
      <c r="C147" s="44"/>
      <c r="D147" s="44"/>
      <c r="E147" s="44"/>
      <c r="F147" s="44"/>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3"/>
      <c r="C148" s="44"/>
      <c r="D148" s="44"/>
      <c r="E148" s="44"/>
      <c r="F148" s="44"/>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3"/>
      <c r="C149" s="44"/>
      <c r="D149" s="44"/>
      <c r="E149" s="44"/>
      <c r="F149" s="44"/>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3"/>
      <c r="C150" s="44"/>
      <c r="D150" s="44"/>
      <c r="E150" s="44"/>
      <c r="F150" s="44"/>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3"/>
      <c r="C151" s="44"/>
      <c r="D151" s="44"/>
      <c r="E151" s="44"/>
      <c r="F151" s="44"/>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3"/>
      <c r="C152" s="44"/>
      <c r="D152" s="44"/>
      <c r="E152" s="44"/>
      <c r="F152" s="44"/>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3"/>
      <c r="C153" s="44"/>
      <c r="D153" s="44"/>
      <c r="E153" s="44"/>
      <c r="F153" s="44"/>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3"/>
      <c r="C154" s="44"/>
      <c r="D154" s="44"/>
      <c r="E154" s="44"/>
      <c r="F154" s="44"/>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3"/>
      <c r="C155" s="44"/>
      <c r="D155" s="44"/>
      <c r="E155" s="44"/>
      <c r="F155" s="44"/>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3"/>
      <c r="C156" s="44"/>
      <c r="D156" s="44"/>
      <c r="E156" s="44"/>
      <c r="F156" s="44"/>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3"/>
      <c r="C157" s="44"/>
      <c r="D157" s="44"/>
      <c r="E157" s="44"/>
      <c r="F157" s="44"/>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3"/>
      <c r="C158" s="44"/>
      <c r="D158" s="44"/>
      <c r="E158" s="44"/>
      <c r="F158" s="44"/>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3"/>
      <c r="C159" s="44"/>
      <c r="D159" s="44"/>
      <c r="E159" s="44"/>
      <c r="F159" s="44"/>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3"/>
      <c r="C160" s="44"/>
      <c r="D160" s="44"/>
      <c r="E160" s="44"/>
      <c r="F160" s="44"/>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3"/>
      <c r="C161" s="44"/>
      <c r="D161" s="44"/>
      <c r="E161" s="44"/>
      <c r="F161" s="44"/>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3"/>
      <c r="C162" s="44"/>
      <c r="D162" s="44"/>
      <c r="E162" s="44"/>
      <c r="F162" s="44"/>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3"/>
      <c r="C163" s="44"/>
      <c r="D163" s="44"/>
      <c r="E163" s="44"/>
      <c r="F163" s="44"/>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3"/>
      <c r="C164" s="44"/>
      <c r="D164" s="44"/>
      <c r="E164" s="44"/>
      <c r="F164" s="44"/>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3"/>
      <c r="C165" s="44"/>
      <c r="D165" s="44"/>
      <c r="E165" s="44"/>
      <c r="F165" s="44"/>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3"/>
      <c r="C166" s="44"/>
      <c r="D166" s="44"/>
      <c r="E166" s="44"/>
      <c r="F166" s="44"/>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3"/>
      <c r="C167" s="44"/>
      <c r="D167" s="44"/>
      <c r="E167" s="44"/>
      <c r="F167" s="44"/>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3"/>
      <c r="C168" s="44"/>
      <c r="D168" s="44"/>
      <c r="E168" s="44"/>
      <c r="F168" s="44"/>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3"/>
      <c r="C169" s="44"/>
      <c r="D169" s="44"/>
      <c r="E169" s="44"/>
      <c r="F169" s="44"/>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3"/>
      <c r="C170" s="44"/>
      <c r="D170" s="44"/>
      <c r="E170" s="44"/>
      <c r="F170" s="44"/>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3"/>
      <c r="C171" s="44"/>
      <c r="D171" s="44"/>
      <c r="E171" s="44"/>
      <c r="F171" s="44"/>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3"/>
      <c r="C172" s="44"/>
      <c r="D172" s="44"/>
      <c r="E172" s="44"/>
      <c r="F172" s="44"/>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3"/>
      <c r="C173" s="44"/>
      <c r="D173" s="44"/>
      <c r="E173" s="44"/>
      <c r="F173" s="44"/>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3"/>
      <c r="C174" s="44"/>
      <c r="D174" s="44"/>
      <c r="E174" s="44"/>
      <c r="F174" s="44"/>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3"/>
      <c r="C175" s="44"/>
      <c r="D175" s="44"/>
      <c r="E175" s="44"/>
      <c r="F175" s="44"/>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3"/>
      <c r="C176" s="44"/>
      <c r="D176" s="44"/>
      <c r="E176" s="44"/>
      <c r="F176" s="44"/>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3"/>
      <c r="C177" s="44"/>
      <c r="D177" s="44"/>
      <c r="E177" s="44"/>
      <c r="F177" s="44"/>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3"/>
      <c r="C178" s="44"/>
      <c r="D178" s="44"/>
      <c r="E178" s="44"/>
      <c r="F178" s="44"/>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3"/>
      <c r="C179" s="44"/>
      <c r="D179" s="44"/>
      <c r="E179" s="44"/>
      <c r="F179" s="44"/>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3"/>
      <c r="C180" s="44"/>
      <c r="D180" s="44"/>
      <c r="E180" s="44"/>
      <c r="F180" s="44"/>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3"/>
      <c r="C181" s="44"/>
      <c r="D181" s="44"/>
      <c r="E181" s="44"/>
      <c r="F181" s="44"/>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3"/>
      <c r="C182" s="44"/>
      <c r="D182" s="44"/>
      <c r="E182" s="44"/>
      <c r="F182" s="44"/>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3"/>
      <c r="C183" s="44"/>
      <c r="D183" s="44"/>
      <c r="E183" s="44"/>
      <c r="F183" s="44"/>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3"/>
      <c r="C184" s="44"/>
      <c r="D184" s="44"/>
      <c r="E184" s="44"/>
      <c r="F184" s="44"/>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3"/>
      <c r="C185" s="44"/>
      <c r="D185" s="44"/>
      <c r="E185" s="44"/>
      <c r="F185" s="44"/>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3"/>
      <c r="C186" s="44"/>
      <c r="D186" s="44"/>
      <c r="E186" s="44"/>
      <c r="F186" s="44"/>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3"/>
      <c r="C187" s="44"/>
      <c r="D187" s="44"/>
      <c r="E187" s="44"/>
      <c r="F187" s="44"/>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3"/>
      <c r="C188" s="44"/>
      <c r="D188" s="44"/>
      <c r="E188" s="44"/>
      <c r="F188" s="44"/>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3"/>
      <c r="C189" s="44"/>
      <c r="D189" s="44"/>
      <c r="E189" s="44"/>
      <c r="F189" s="44"/>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3"/>
      <c r="C190" s="44"/>
      <c r="D190" s="44"/>
      <c r="E190" s="44"/>
      <c r="F190" s="44"/>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3"/>
      <c r="C191" s="44"/>
      <c r="D191" s="44"/>
      <c r="E191" s="44"/>
      <c r="F191" s="44"/>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3"/>
      <c r="C192" s="44"/>
      <c r="D192" s="44"/>
      <c r="E192" s="44"/>
      <c r="F192" s="44"/>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3"/>
      <c r="C193" s="44"/>
      <c r="D193" s="44"/>
      <c r="E193" s="44"/>
      <c r="F193" s="44"/>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3"/>
      <c r="C194" s="44"/>
      <c r="D194" s="44"/>
      <c r="E194" s="44"/>
      <c r="F194" s="44"/>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3"/>
      <c r="C195" s="44"/>
      <c r="D195" s="44"/>
      <c r="E195" s="44"/>
      <c r="F195" s="44"/>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3"/>
      <c r="C196" s="44"/>
      <c r="D196" s="44"/>
      <c r="E196" s="44"/>
      <c r="F196" s="44"/>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3"/>
      <c r="C197" s="44"/>
      <c r="D197" s="44"/>
      <c r="E197" s="44"/>
      <c r="F197" s="44"/>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3"/>
      <c r="C198" s="44"/>
      <c r="D198" s="44"/>
      <c r="E198" s="44"/>
      <c r="F198" s="44"/>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3"/>
      <c r="C199" s="44"/>
      <c r="D199" s="44"/>
      <c r="E199" s="44"/>
      <c r="F199" s="44"/>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3"/>
      <c r="C200" s="44"/>
      <c r="D200" s="44"/>
      <c r="E200" s="44"/>
      <c r="F200" s="44"/>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3"/>
      <c r="C201" s="44"/>
      <c r="D201" s="44"/>
      <c r="E201" s="44"/>
      <c r="F201" s="44"/>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3"/>
      <c r="C202" s="44"/>
      <c r="D202" s="44"/>
      <c r="E202" s="44"/>
      <c r="F202" s="44"/>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3"/>
      <c r="C203" s="44"/>
      <c r="D203" s="44"/>
      <c r="E203" s="44"/>
      <c r="F203" s="44"/>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3"/>
      <c r="C204" s="44"/>
      <c r="D204" s="44"/>
      <c r="E204" s="44"/>
      <c r="F204" s="44"/>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3"/>
      <c r="C205" s="44"/>
      <c r="D205" s="44"/>
      <c r="E205" s="44"/>
      <c r="F205" s="44"/>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3"/>
      <c r="C206" s="44"/>
      <c r="D206" s="44"/>
      <c r="E206" s="44"/>
      <c r="F206" s="44"/>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3"/>
      <c r="C207" s="44"/>
      <c r="D207" s="44"/>
      <c r="E207" s="44"/>
      <c r="F207" s="44"/>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3"/>
      <c r="C208" s="44"/>
      <c r="D208" s="44"/>
      <c r="E208" s="44"/>
      <c r="F208" s="44"/>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3"/>
      <c r="C209" s="44"/>
      <c r="D209" s="44"/>
      <c r="E209" s="44"/>
      <c r="F209" s="44"/>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3"/>
      <c r="C210" s="44"/>
      <c r="D210" s="44"/>
      <c r="E210" s="44"/>
      <c r="F210" s="44"/>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3"/>
      <c r="C211" s="44"/>
      <c r="D211" s="44"/>
      <c r="E211" s="44"/>
      <c r="F211" s="44"/>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3"/>
      <c r="C212" s="44"/>
      <c r="D212" s="44"/>
      <c r="E212" s="44"/>
      <c r="F212" s="44"/>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3"/>
      <c r="C213" s="44"/>
      <c r="D213" s="44"/>
      <c r="E213" s="44"/>
      <c r="F213" s="44"/>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3"/>
      <c r="C214" s="44"/>
      <c r="D214" s="44"/>
      <c r="E214" s="44"/>
      <c r="F214" s="44"/>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3"/>
      <c r="C215" s="44"/>
      <c r="D215" s="44"/>
      <c r="E215" s="44"/>
      <c r="F215" s="44"/>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3"/>
      <c r="C216" s="44"/>
      <c r="D216" s="44"/>
      <c r="E216" s="44"/>
      <c r="F216" s="44"/>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3"/>
      <c r="C217" s="44"/>
      <c r="D217" s="44"/>
      <c r="E217" s="44"/>
      <c r="F217" s="44"/>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3"/>
      <c r="C218" s="44"/>
      <c r="D218" s="44"/>
      <c r="E218" s="44"/>
      <c r="F218" s="44"/>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3"/>
      <c r="C219" s="44"/>
      <c r="D219" s="44"/>
      <c r="E219" s="44"/>
      <c r="F219" s="44"/>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3"/>
      <c r="C220" s="44"/>
      <c r="D220" s="44"/>
      <c r="E220" s="44"/>
      <c r="F220" s="44"/>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3"/>
      <c r="C221" s="44"/>
      <c r="D221" s="44"/>
      <c r="E221" s="44"/>
      <c r="F221" s="44"/>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3"/>
      <c r="C222" s="44"/>
      <c r="D222" s="44"/>
      <c r="E222" s="44"/>
      <c r="F222" s="44"/>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3"/>
      <c r="C223" s="44"/>
      <c r="D223" s="44"/>
      <c r="E223" s="44"/>
      <c r="F223" s="44"/>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3"/>
      <c r="C224" s="44"/>
      <c r="D224" s="44"/>
      <c r="E224" s="44"/>
      <c r="F224" s="44"/>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3"/>
      <c r="C225" s="44"/>
      <c r="D225" s="44"/>
      <c r="E225" s="44"/>
      <c r="F225" s="44"/>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3"/>
      <c r="C226" s="44"/>
      <c r="D226" s="44"/>
      <c r="E226" s="44"/>
      <c r="F226" s="44"/>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3"/>
      <c r="C227" s="44"/>
      <c r="D227" s="44"/>
      <c r="E227" s="44"/>
      <c r="F227" s="44"/>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3"/>
      <c r="C228" s="44"/>
      <c r="D228" s="44"/>
      <c r="E228" s="44"/>
      <c r="F228" s="44"/>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3"/>
      <c r="C229" s="44"/>
      <c r="D229" s="44"/>
      <c r="E229" s="44"/>
      <c r="F229" s="44"/>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3"/>
      <c r="C230" s="44"/>
      <c r="D230" s="44"/>
      <c r="E230" s="44"/>
      <c r="F230" s="44"/>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3"/>
      <c r="C231" s="44"/>
      <c r="D231" s="44"/>
      <c r="E231" s="44"/>
      <c r="F231" s="44"/>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3"/>
      <c r="C232" s="44"/>
      <c r="D232" s="44"/>
      <c r="E232" s="44"/>
      <c r="F232" s="44"/>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3"/>
      <c r="C233" s="44"/>
      <c r="D233" s="44"/>
      <c r="E233" s="44"/>
      <c r="F233" s="44"/>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3"/>
      <c r="C234" s="44"/>
      <c r="D234" s="44"/>
      <c r="E234" s="44"/>
      <c r="F234" s="44"/>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3"/>
      <c r="C235" s="44"/>
      <c r="D235" s="44"/>
      <c r="E235" s="44"/>
      <c r="F235" s="44"/>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3"/>
      <c r="C236" s="44"/>
      <c r="D236" s="44"/>
      <c r="E236" s="44"/>
      <c r="F236" s="44"/>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3"/>
      <c r="C237" s="44"/>
      <c r="D237" s="44"/>
      <c r="E237" s="44"/>
      <c r="F237" s="44"/>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3"/>
      <c r="C238" s="44"/>
      <c r="D238" s="44"/>
      <c r="E238" s="44"/>
      <c r="F238" s="44"/>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3"/>
      <c r="C239" s="44"/>
      <c r="D239" s="44"/>
      <c r="E239" s="44"/>
      <c r="F239" s="44"/>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3"/>
      <c r="C240" s="44"/>
      <c r="D240" s="44"/>
      <c r="E240" s="44"/>
      <c r="F240" s="44"/>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3"/>
      <c r="C241" s="44"/>
      <c r="D241" s="44"/>
      <c r="E241" s="44"/>
      <c r="F241" s="44"/>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3"/>
      <c r="C242" s="44"/>
      <c r="D242" s="44"/>
      <c r="E242" s="44"/>
      <c r="F242" s="44"/>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3"/>
      <c r="C243" s="44"/>
      <c r="D243" s="44"/>
      <c r="E243" s="44"/>
      <c r="F243" s="44"/>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3"/>
      <c r="C244" s="44"/>
      <c r="D244" s="44"/>
      <c r="E244" s="44"/>
      <c r="F244" s="44"/>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3"/>
      <c r="C245" s="44"/>
      <c r="D245" s="44"/>
      <c r="E245" s="44"/>
      <c r="F245" s="44"/>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3"/>
      <c r="C246" s="44"/>
      <c r="D246" s="44"/>
      <c r="E246" s="44"/>
      <c r="F246" s="44"/>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3"/>
      <c r="C247" s="44"/>
      <c r="D247" s="44"/>
      <c r="E247" s="44"/>
      <c r="F247" s="44"/>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3"/>
      <c r="C248" s="44"/>
      <c r="D248" s="44"/>
      <c r="E248" s="44"/>
      <c r="F248" s="44"/>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3"/>
      <c r="C249" s="44"/>
      <c r="D249" s="44"/>
      <c r="E249" s="44"/>
      <c r="F249" s="44"/>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3"/>
      <c r="C250" s="44"/>
      <c r="D250" s="44"/>
      <c r="E250" s="44"/>
      <c r="F250" s="44"/>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3"/>
      <c r="C251" s="44"/>
      <c r="D251" s="44"/>
      <c r="E251" s="44"/>
      <c r="F251" s="44"/>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3"/>
      <c r="C252" s="44"/>
      <c r="D252" s="44"/>
      <c r="E252" s="44"/>
      <c r="F252" s="44"/>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3"/>
      <c r="C253" s="44"/>
      <c r="D253" s="44"/>
      <c r="E253" s="44"/>
      <c r="F253" s="44"/>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3"/>
      <c r="C254" s="44"/>
      <c r="D254" s="44"/>
      <c r="E254" s="44"/>
      <c r="F254" s="44"/>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3"/>
      <c r="C255" s="44"/>
      <c r="D255" s="44"/>
      <c r="E255" s="44"/>
      <c r="F255" s="44"/>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3"/>
      <c r="C256" s="44"/>
      <c r="D256" s="44"/>
      <c r="E256" s="44"/>
      <c r="F256" s="44"/>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3"/>
      <c r="C257" s="44"/>
      <c r="D257" s="44"/>
      <c r="E257" s="44"/>
      <c r="F257" s="44"/>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3"/>
      <c r="C258" s="44"/>
      <c r="D258" s="44"/>
      <c r="E258" s="44"/>
      <c r="F258" s="44"/>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3"/>
      <c r="C259" s="44"/>
      <c r="D259" s="44"/>
      <c r="E259" s="44"/>
      <c r="F259" s="44"/>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3"/>
      <c r="C260" s="44"/>
      <c r="D260" s="44"/>
      <c r="E260" s="44"/>
      <c r="F260" s="44"/>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3"/>
      <c r="C261" s="44"/>
      <c r="D261" s="44"/>
      <c r="E261" s="44"/>
      <c r="F261" s="44"/>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3"/>
      <c r="C262" s="44"/>
      <c r="D262" s="44"/>
      <c r="E262" s="44"/>
      <c r="F262" s="44"/>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3"/>
      <c r="C263" s="44"/>
      <c r="D263" s="44"/>
      <c r="E263" s="44"/>
      <c r="F263" s="44"/>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3"/>
      <c r="C264" s="44"/>
      <c r="D264" s="44"/>
      <c r="E264" s="44"/>
      <c r="F264" s="44"/>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3"/>
      <c r="C265" s="44"/>
      <c r="D265" s="44"/>
      <c r="E265" s="44"/>
      <c r="F265" s="44"/>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3"/>
      <c r="C266" s="44"/>
      <c r="D266" s="44"/>
      <c r="E266" s="44"/>
      <c r="F266" s="44"/>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3"/>
      <c r="C267" s="44"/>
      <c r="D267" s="44"/>
      <c r="E267" s="44"/>
      <c r="F267" s="44"/>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3"/>
      <c r="C268" s="44"/>
      <c r="D268" s="44"/>
      <c r="E268" s="44"/>
      <c r="F268" s="44"/>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3"/>
      <c r="C269" s="44"/>
      <c r="D269" s="44"/>
      <c r="E269" s="44"/>
      <c r="F269" s="44"/>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3"/>
      <c r="C270" s="44"/>
      <c r="D270" s="44"/>
      <c r="E270" s="44"/>
      <c r="F270" s="44"/>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3"/>
      <c r="C271" s="44"/>
      <c r="D271" s="44"/>
      <c r="E271" s="44"/>
      <c r="F271" s="44"/>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3"/>
      <c r="C272" s="44"/>
      <c r="D272" s="44"/>
      <c r="E272" s="44"/>
      <c r="F272" s="44"/>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3"/>
      <c r="C273" s="44"/>
      <c r="D273" s="44"/>
      <c r="E273" s="44"/>
      <c r="F273" s="44"/>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3"/>
      <c r="C274" s="44"/>
      <c r="D274" s="44"/>
      <c r="E274" s="44"/>
      <c r="F274" s="44"/>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3"/>
      <c r="C275" s="44"/>
      <c r="D275" s="44"/>
      <c r="E275" s="44"/>
      <c r="F275" s="44"/>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3"/>
      <c r="C276" s="44"/>
      <c r="D276" s="44"/>
      <c r="E276" s="44"/>
      <c r="F276" s="44"/>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3"/>
      <c r="C277" s="44"/>
      <c r="D277" s="44"/>
      <c r="E277" s="44"/>
      <c r="F277" s="44"/>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3"/>
      <c r="C278" s="44"/>
      <c r="D278" s="44"/>
      <c r="E278" s="44"/>
      <c r="F278" s="44"/>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3"/>
      <c r="C279" s="44"/>
      <c r="D279" s="44"/>
      <c r="E279" s="44"/>
      <c r="F279" s="44"/>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3"/>
      <c r="C280" s="44"/>
      <c r="D280" s="44"/>
      <c r="E280" s="44"/>
      <c r="F280" s="44"/>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3"/>
      <c r="C281" s="44"/>
      <c r="D281" s="44"/>
      <c r="E281" s="44"/>
      <c r="F281" s="44"/>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3"/>
      <c r="C282" s="44"/>
      <c r="D282" s="44"/>
      <c r="E282" s="44"/>
      <c r="F282" s="44"/>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3"/>
      <c r="C283" s="44"/>
      <c r="D283" s="44"/>
      <c r="E283" s="44"/>
      <c r="F283" s="44"/>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3"/>
      <c r="C284" s="44"/>
      <c r="D284" s="44"/>
      <c r="E284" s="44"/>
      <c r="F284" s="44"/>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3"/>
      <c r="C285" s="44"/>
      <c r="D285" s="44"/>
      <c r="E285" s="44"/>
      <c r="F285" s="44"/>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3"/>
      <c r="C286" s="44"/>
      <c r="D286" s="44"/>
      <c r="E286" s="44"/>
      <c r="F286" s="44"/>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3"/>
      <c r="C287" s="44"/>
      <c r="D287" s="44"/>
      <c r="E287" s="44"/>
      <c r="F287" s="44"/>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3"/>
      <c r="C288" s="44"/>
      <c r="D288" s="44"/>
      <c r="E288" s="44"/>
      <c r="F288" s="44"/>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3"/>
      <c r="C289" s="44"/>
      <c r="D289" s="44"/>
      <c r="E289" s="44"/>
      <c r="F289" s="44"/>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3"/>
      <c r="C290" s="44"/>
      <c r="D290" s="44"/>
      <c r="E290" s="44"/>
      <c r="F290" s="44"/>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3"/>
      <c r="C291" s="44"/>
      <c r="D291" s="44"/>
      <c r="E291" s="44"/>
      <c r="F291" s="44"/>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3"/>
      <c r="C292" s="44"/>
      <c r="D292" s="44"/>
      <c r="E292" s="44"/>
      <c r="F292" s="44"/>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3"/>
      <c r="C293" s="44"/>
      <c r="D293" s="44"/>
      <c r="E293" s="44"/>
      <c r="F293" s="44"/>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3"/>
      <c r="C294" s="44"/>
      <c r="D294" s="44"/>
      <c r="E294" s="44"/>
      <c r="F294" s="44"/>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3"/>
      <c r="C295" s="44"/>
      <c r="D295" s="44"/>
      <c r="E295" s="44"/>
      <c r="F295" s="44"/>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3"/>
      <c r="C296" s="44"/>
      <c r="D296" s="44"/>
      <c r="E296" s="44"/>
      <c r="F296" s="44"/>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3"/>
      <c r="C297" s="44"/>
      <c r="D297" s="44"/>
      <c r="E297" s="44"/>
      <c r="F297" s="44"/>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3"/>
      <c r="C298" s="44"/>
      <c r="D298" s="44"/>
      <c r="E298" s="44"/>
      <c r="F298" s="44"/>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3"/>
      <c r="C299" s="44"/>
      <c r="D299" s="44"/>
      <c r="E299" s="44"/>
      <c r="F299" s="44"/>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3"/>
      <c r="C300" s="44"/>
      <c r="D300" s="44"/>
      <c r="E300" s="44"/>
      <c r="F300" s="44"/>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3"/>
      <c r="C301" s="44"/>
      <c r="D301" s="44"/>
      <c r="E301" s="44"/>
      <c r="F301" s="44"/>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3"/>
      <c r="C302" s="44"/>
      <c r="D302" s="44"/>
      <c r="E302" s="44"/>
      <c r="F302" s="44"/>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3"/>
      <c r="C303" s="44"/>
      <c r="D303" s="44"/>
      <c r="E303" s="44"/>
      <c r="F303" s="44"/>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3"/>
      <c r="C304" s="44"/>
      <c r="D304" s="44"/>
      <c r="E304" s="44"/>
      <c r="F304" s="44"/>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3"/>
      <c r="C305" s="44"/>
      <c r="D305" s="44"/>
      <c r="E305" s="44"/>
      <c r="F305" s="44"/>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3"/>
      <c r="C306" s="44"/>
      <c r="D306" s="44"/>
      <c r="E306" s="44"/>
      <c r="F306" s="44"/>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3"/>
      <c r="C307" s="44"/>
      <c r="D307" s="44"/>
      <c r="E307" s="44"/>
      <c r="F307" s="44"/>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3"/>
      <c r="C308" s="44"/>
      <c r="D308" s="44"/>
      <c r="E308" s="44"/>
      <c r="F308" s="44"/>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3"/>
      <c r="C309" s="44"/>
      <c r="D309" s="44"/>
      <c r="E309" s="44"/>
      <c r="F309" s="44"/>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3"/>
      <c r="C310" s="44"/>
      <c r="D310" s="44"/>
      <c r="E310" s="44"/>
      <c r="F310" s="44"/>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3"/>
      <c r="C311" s="44"/>
      <c r="D311" s="44"/>
      <c r="E311" s="44"/>
      <c r="F311" s="44"/>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3"/>
      <c r="C312" s="44"/>
      <c r="D312" s="44"/>
      <c r="E312" s="44"/>
      <c r="F312" s="44"/>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3"/>
      <c r="C313" s="44"/>
      <c r="D313" s="44"/>
      <c r="E313" s="44"/>
      <c r="F313" s="44"/>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3"/>
      <c r="C314" s="44"/>
      <c r="D314" s="44"/>
      <c r="E314" s="44"/>
      <c r="F314" s="44"/>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3"/>
      <c r="C315" s="44"/>
      <c r="D315" s="44"/>
      <c r="E315" s="44"/>
      <c r="F315" s="44"/>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3"/>
      <c r="C316" s="44"/>
      <c r="D316" s="44"/>
      <c r="E316" s="44"/>
      <c r="F316" s="44"/>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3"/>
      <c r="C317" s="44"/>
      <c r="D317" s="44"/>
      <c r="E317" s="44"/>
      <c r="F317" s="44"/>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3"/>
      <c r="C318" s="44"/>
      <c r="D318" s="44"/>
      <c r="E318" s="44"/>
      <c r="F318" s="44"/>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3"/>
      <c r="C319" s="44"/>
      <c r="D319" s="44"/>
      <c r="E319" s="44"/>
      <c r="F319" s="44"/>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3"/>
      <c r="C320" s="44"/>
      <c r="D320" s="44"/>
      <c r="E320" s="44"/>
      <c r="F320" s="44"/>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3"/>
      <c r="C321" s="44"/>
      <c r="D321" s="44"/>
      <c r="E321" s="44"/>
      <c r="F321" s="44"/>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3"/>
      <c r="C322" s="44"/>
      <c r="D322" s="44"/>
      <c r="E322" s="44"/>
      <c r="F322" s="44"/>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3"/>
      <c r="C323" s="44"/>
      <c r="D323" s="44"/>
      <c r="E323" s="44"/>
      <c r="F323" s="44"/>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3"/>
      <c r="C324" s="44"/>
      <c r="D324" s="44"/>
      <c r="E324" s="44"/>
      <c r="F324" s="44"/>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3"/>
      <c r="C325" s="44"/>
      <c r="D325" s="44"/>
      <c r="E325" s="44"/>
      <c r="F325" s="44"/>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3"/>
      <c r="C326" s="44"/>
      <c r="D326" s="44"/>
      <c r="E326" s="44"/>
      <c r="F326" s="44"/>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3"/>
      <c r="C327" s="44"/>
      <c r="D327" s="44"/>
      <c r="E327" s="44"/>
      <c r="F327" s="44"/>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3"/>
      <c r="C328" s="44"/>
      <c r="D328" s="44"/>
      <c r="E328" s="44"/>
      <c r="F328" s="44"/>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3"/>
      <c r="C329" s="44"/>
      <c r="D329" s="44"/>
      <c r="E329" s="44"/>
      <c r="F329" s="44"/>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3"/>
      <c r="C330" s="44"/>
      <c r="D330" s="44"/>
      <c r="E330" s="44"/>
      <c r="F330" s="44"/>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3"/>
      <c r="C331" s="44"/>
      <c r="D331" s="44"/>
      <c r="E331" s="44"/>
      <c r="F331" s="44"/>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3"/>
      <c r="C332" s="44"/>
      <c r="D332" s="44"/>
      <c r="E332" s="44"/>
      <c r="F332" s="44"/>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3"/>
      <c r="C333" s="44"/>
      <c r="D333" s="44"/>
      <c r="E333" s="44"/>
      <c r="F333" s="44"/>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3"/>
      <c r="C334" s="44"/>
      <c r="D334" s="44"/>
      <c r="E334" s="44"/>
      <c r="F334" s="44"/>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3"/>
      <c r="C335" s="44"/>
      <c r="D335" s="44"/>
      <c r="E335" s="44"/>
      <c r="F335" s="44"/>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3"/>
      <c r="C336" s="44"/>
      <c r="D336" s="44"/>
      <c r="E336" s="44"/>
      <c r="F336" s="44"/>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3"/>
      <c r="C337" s="44"/>
      <c r="D337" s="44"/>
      <c r="E337" s="44"/>
      <c r="F337" s="44"/>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3"/>
      <c r="C338" s="44"/>
      <c r="D338" s="44"/>
      <c r="E338" s="44"/>
      <c r="F338" s="44"/>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3"/>
      <c r="C339" s="44"/>
      <c r="D339" s="44"/>
      <c r="E339" s="44"/>
      <c r="F339" s="44"/>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3"/>
      <c r="C340" s="44"/>
      <c r="D340" s="44"/>
      <c r="E340" s="44"/>
      <c r="F340" s="44"/>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3"/>
      <c r="C341" s="44"/>
      <c r="D341" s="44"/>
      <c r="E341" s="44"/>
      <c r="F341" s="44"/>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3"/>
      <c r="C342" s="44"/>
      <c r="D342" s="44"/>
      <c r="E342" s="44"/>
      <c r="F342" s="44"/>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3"/>
      <c r="C343" s="44"/>
      <c r="D343" s="44"/>
      <c r="E343" s="44"/>
      <c r="F343" s="44"/>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3"/>
      <c r="C344" s="44"/>
      <c r="D344" s="44"/>
      <c r="E344" s="44"/>
      <c r="F344" s="44"/>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3"/>
      <c r="C345" s="44"/>
      <c r="D345" s="44"/>
      <c r="E345" s="44"/>
      <c r="F345" s="44"/>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3"/>
      <c r="C346" s="44"/>
      <c r="D346" s="44"/>
      <c r="E346" s="44"/>
      <c r="F346" s="44"/>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3"/>
      <c r="C347" s="44"/>
      <c r="D347" s="44"/>
      <c r="E347" s="44"/>
      <c r="F347" s="44"/>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3"/>
      <c r="C348" s="44"/>
      <c r="D348" s="44"/>
      <c r="E348" s="44"/>
      <c r="F348" s="44"/>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3"/>
      <c r="C349" s="44"/>
      <c r="D349" s="44"/>
      <c r="E349" s="44"/>
      <c r="F349" s="44"/>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3"/>
      <c r="C350" s="44"/>
      <c r="D350" s="44"/>
      <c r="E350" s="44"/>
      <c r="F350" s="44"/>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3"/>
      <c r="C351" s="44"/>
      <c r="D351" s="44"/>
      <c r="E351" s="44"/>
      <c r="F351" s="44"/>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3"/>
      <c r="C352" s="44"/>
      <c r="D352" s="44"/>
      <c r="E352" s="44"/>
      <c r="F352" s="44"/>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3"/>
      <c r="C353" s="44"/>
      <c r="D353" s="44"/>
      <c r="E353" s="44"/>
      <c r="F353" s="44"/>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3"/>
      <c r="C354" s="44"/>
      <c r="D354" s="44"/>
      <c r="E354" s="44"/>
      <c r="F354" s="44"/>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3"/>
      <c r="C355" s="44"/>
      <c r="D355" s="44"/>
      <c r="E355" s="44"/>
      <c r="F355" s="44"/>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3"/>
      <c r="C356" s="44"/>
      <c r="D356" s="44"/>
      <c r="E356" s="44"/>
      <c r="F356" s="44"/>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3"/>
      <c r="C357" s="44"/>
      <c r="D357" s="44"/>
      <c r="E357" s="44"/>
      <c r="F357" s="44"/>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3"/>
      <c r="C358" s="44"/>
      <c r="D358" s="44"/>
      <c r="E358" s="44"/>
      <c r="F358" s="44"/>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3"/>
      <c r="C359" s="44"/>
      <c r="D359" s="44"/>
      <c r="E359" s="44"/>
      <c r="F359" s="44"/>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3"/>
      <c r="C360" s="44"/>
      <c r="D360" s="44"/>
      <c r="E360" s="44"/>
      <c r="F360" s="44"/>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3"/>
      <c r="C361" s="44"/>
      <c r="D361" s="44"/>
      <c r="E361" s="44"/>
      <c r="F361" s="44"/>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3"/>
      <c r="C362" s="44"/>
      <c r="D362" s="44"/>
      <c r="E362" s="44"/>
      <c r="F362" s="44"/>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3"/>
      <c r="C363" s="44"/>
      <c r="D363" s="44"/>
      <c r="E363" s="44"/>
      <c r="F363" s="44"/>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3"/>
      <c r="C364" s="44"/>
      <c r="D364" s="44"/>
      <c r="E364" s="44"/>
      <c r="F364" s="44"/>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3"/>
      <c r="C365" s="44"/>
      <c r="D365" s="44"/>
      <c r="E365" s="44"/>
      <c r="F365" s="44"/>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3"/>
      <c r="C366" s="44"/>
      <c r="D366" s="44"/>
      <c r="E366" s="44"/>
      <c r="F366" s="44"/>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3"/>
      <c r="C367" s="44"/>
      <c r="D367" s="44"/>
      <c r="E367" s="44"/>
      <c r="F367" s="44"/>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3"/>
      <c r="C368" s="44"/>
      <c r="D368" s="44"/>
      <c r="E368" s="44"/>
      <c r="F368" s="44"/>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3"/>
      <c r="C369" s="44"/>
      <c r="D369" s="44"/>
      <c r="E369" s="44"/>
      <c r="F369" s="44"/>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3"/>
      <c r="C370" s="44"/>
      <c r="D370" s="44"/>
      <c r="E370" s="44"/>
      <c r="F370" s="44"/>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3"/>
      <c r="C371" s="44"/>
      <c r="D371" s="44"/>
      <c r="E371" s="44"/>
      <c r="F371" s="44"/>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3"/>
      <c r="C372" s="44"/>
      <c r="D372" s="44"/>
      <c r="E372" s="44"/>
      <c r="F372" s="44"/>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3"/>
      <c r="C373" s="44"/>
      <c r="D373" s="44"/>
      <c r="E373" s="44"/>
      <c r="F373" s="44"/>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3"/>
      <c r="C374" s="44"/>
      <c r="D374" s="44"/>
      <c r="E374" s="44"/>
      <c r="F374" s="44"/>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3"/>
      <c r="C375" s="44"/>
      <c r="D375" s="44"/>
      <c r="E375" s="44"/>
      <c r="F375" s="44"/>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3"/>
      <c r="C376" s="44"/>
      <c r="D376" s="44"/>
      <c r="E376" s="44"/>
      <c r="F376" s="44"/>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3"/>
      <c r="C377" s="44"/>
      <c r="D377" s="44"/>
      <c r="E377" s="44"/>
      <c r="F377" s="44"/>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3"/>
      <c r="C378" s="44"/>
      <c r="D378" s="44"/>
      <c r="E378" s="44"/>
      <c r="F378" s="44"/>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3"/>
      <c r="C379" s="44"/>
      <c r="D379" s="44"/>
      <c r="E379" s="44"/>
      <c r="F379" s="44"/>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3"/>
      <c r="C380" s="44"/>
      <c r="D380" s="44"/>
      <c r="E380" s="44"/>
      <c r="F380" s="44"/>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3"/>
      <c r="C381" s="44"/>
      <c r="D381" s="44"/>
      <c r="E381" s="44"/>
      <c r="F381" s="44"/>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3"/>
      <c r="C382" s="44"/>
      <c r="D382" s="44"/>
      <c r="E382" s="44"/>
      <c r="F382" s="44"/>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3"/>
      <c r="C383" s="44"/>
      <c r="D383" s="44"/>
      <c r="E383" s="44"/>
      <c r="F383" s="44"/>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3"/>
      <c r="C384" s="44"/>
      <c r="D384" s="44"/>
      <c r="E384" s="44"/>
      <c r="F384" s="44"/>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3"/>
      <c r="C385" s="44"/>
      <c r="D385" s="44"/>
      <c r="E385" s="44"/>
      <c r="F385" s="44"/>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3"/>
      <c r="C386" s="44"/>
      <c r="D386" s="44"/>
      <c r="E386" s="44"/>
      <c r="F386" s="44"/>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3"/>
      <c r="C387" s="44"/>
      <c r="D387" s="44"/>
      <c r="E387" s="44"/>
      <c r="F387" s="44"/>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3"/>
      <c r="C388" s="44"/>
      <c r="D388" s="44"/>
      <c r="E388" s="44"/>
      <c r="F388" s="44"/>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3"/>
      <c r="C389" s="44"/>
      <c r="D389" s="44"/>
      <c r="E389" s="44"/>
      <c r="F389" s="44"/>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3"/>
      <c r="C390" s="44"/>
      <c r="D390" s="44"/>
      <c r="E390" s="44"/>
      <c r="F390" s="44"/>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3"/>
      <c r="C391" s="44"/>
      <c r="D391" s="44"/>
      <c r="E391" s="44"/>
      <c r="F391" s="44"/>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3"/>
      <c r="C392" s="44"/>
      <c r="D392" s="44"/>
      <c r="E392" s="44"/>
      <c r="F392" s="44"/>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3"/>
      <c r="C393" s="44"/>
      <c r="D393" s="44"/>
      <c r="E393" s="44"/>
      <c r="F393" s="44"/>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3"/>
      <c r="C394" s="44"/>
      <c r="D394" s="44"/>
      <c r="E394" s="44"/>
      <c r="F394" s="44"/>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3"/>
      <c r="C395" s="44"/>
      <c r="D395" s="44"/>
      <c r="E395" s="44"/>
      <c r="F395" s="44"/>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3"/>
      <c r="C396" s="44"/>
      <c r="D396" s="44"/>
      <c r="E396" s="44"/>
      <c r="F396" s="44"/>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3"/>
      <c r="C397" s="44"/>
      <c r="D397" s="44"/>
      <c r="E397" s="44"/>
      <c r="F397" s="44"/>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3"/>
      <c r="C398" s="44"/>
      <c r="D398" s="44"/>
      <c r="E398" s="44"/>
      <c r="F398" s="44"/>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3"/>
      <c r="C399" s="44"/>
      <c r="D399" s="44"/>
      <c r="E399" s="44"/>
      <c r="F399" s="44"/>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3"/>
      <c r="C400" s="44"/>
      <c r="D400" s="44"/>
      <c r="E400" s="44"/>
      <c r="F400" s="44"/>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3"/>
      <c r="C401" s="44"/>
      <c r="D401" s="44"/>
      <c r="E401" s="44"/>
      <c r="F401" s="44"/>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3"/>
      <c r="C402" s="44"/>
      <c r="D402" s="44"/>
      <c r="E402" s="44"/>
      <c r="F402" s="44"/>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3"/>
      <c r="C403" s="44"/>
      <c r="D403" s="44"/>
      <c r="E403" s="44"/>
      <c r="F403" s="44"/>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3"/>
      <c r="C404" s="44"/>
      <c r="D404" s="44"/>
      <c r="E404" s="44"/>
      <c r="F404" s="44"/>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3"/>
      <c r="C405" s="44"/>
      <c r="D405" s="44"/>
      <c r="E405" s="44"/>
      <c r="F405" s="44"/>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3"/>
      <c r="C406" s="44"/>
      <c r="D406" s="44"/>
      <c r="E406" s="44"/>
      <c r="F406" s="44"/>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3"/>
      <c r="C407" s="44"/>
      <c r="D407" s="44"/>
      <c r="E407" s="44"/>
      <c r="F407" s="44"/>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3"/>
      <c r="C408" s="44"/>
      <c r="D408" s="44"/>
      <c r="E408" s="44"/>
      <c r="F408" s="44"/>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3"/>
      <c r="C409" s="44"/>
      <c r="D409" s="44"/>
      <c r="E409" s="44"/>
      <c r="F409" s="44"/>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3"/>
      <c r="C410" s="44"/>
      <c r="D410" s="44"/>
      <c r="E410" s="44"/>
      <c r="F410" s="44"/>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3"/>
      <c r="C411" s="44"/>
      <c r="D411" s="44"/>
      <c r="E411" s="44"/>
      <c r="F411" s="44"/>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3"/>
      <c r="C412" s="44"/>
      <c r="D412" s="44"/>
      <c r="E412" s="44"/>
      <c r="F412" s="44"/>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3"/>
      <c r="C413" s="44"/>
      <c r="D413" s="44"/>
      <c r="E413" s="44"/>
      <c r="F413" s="44"/>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3"/>
      <c r="C414" s="44"/>
      <c r="D414" s="44"/>
      <c r="E414" s="44"/>
      <c r="F414" s="44"/>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3"/>
      <c r="C415" s="44"/>
      <c r="D415" s="44"/>
      <c r="E415" s="44"/>
      <c r="F415" s="44"/>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3"/>
      <c r="C416" s="44"/>
      <c r="D416" s="44"/>
      <c r="E416" s="44"/>
      <c r="F416" s="44"/>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3"/>
      <c r="C417" s="44"/>
      <c r="D417" s="44"/>
      <c r="E417" s="44"/>
      <c r="F417" s="44"/>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3"/>
      <c r="C418" s="44"/>
      <c r="D418" s="44"/>
      <c r="E418" s="44"/>
      <c r="F418" s="44"/>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3"/>
      <c r="C419" s="44"/>
      <c r="D419" s="44"/>
      <c r="E419" s="44"/>
      <c r="F419" s="44"/>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3"/>
      <c r="C420" s="44"/>
      <c r="D420" s="44"/>
      <c r="E420" s="44"/>
      <c r="F420" s="44"/>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3"/>
      <c r="C421" s="44"/>
      <c r="D421" s="44"/>
      <c r="E421" s="44"/>
      <c r="F421" s="44"/>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3"/>
      <c r="C422" s="44"/>
      <c r="D422" s="44"/>
      <c r="E422" s="44"/>
      <c r="F422" s="44"/>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3"/>
      <c r="C423" s="44"/>
      <c r="D423" s="44"/>
      <c r="E423" s="44"/>
      <c r="F423" s="44"/>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3"/>
      <c r="C424" s="44"/>
      <c r="D424" s="44"/>
      <c r="E424" s="44"/>
      <c r="F424" s="44"/>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3"/>
      <c r="C425" s="44"/>
      <c r="D425" s="44"/>
      <c r="E425" s="44"/>
      <c r="F425" s="44"/>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3"/>
      <c r="C426" s="44"/>
      <c r="D426" s="44"/>
      <c r="E426" s="44"/>
      <c r="F426" s="44"/>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3"/>
      <c r="C427" s="44"/>
      <c r="D427" s="44"/>
      <c r="E427" s="44"/>
      <c r="F427" s="44"/>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3"/>
      <c r="C428" s="44"/>
      <c r="D428" s="44"/>
      <c r="E428" s="44"/>
      <c r="F428" s="44"/>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3"/>
      <c r="C429" s="44"/>
      <c r="D429" s="44"/>
      <c r="E429" s="44"/>
      <c r="F429" s="44"/>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3"/>
      <c r="C430" s="44"/>
      <c r="D430" s="44"/>
      <c r="E430" s="44"/>
      <c r="F430" s="44"/>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3"/>
      <c r="C431" s="44"/>
      <c r="D431" s="44"/>
      <c r="E431" s="44"/>
      <c r="F431" s="44"/>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3"/>
      <c r="C432" s="44"/>
      <c r="D432" s="44"/>
      <c r="E432" s="44"/>
      <c r="F432" s="44"/>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3"/>
      <c r="C433" s="44"/>
      <c r="D433" s="44"/>
      <c r="E433" s="44"/>
      <c r="F433" s="44"/>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3"/>
      <c r="C434" s="44"/>
      <c r="D434" s="44"/>
      <c r="E434" s="44"/>
      <c r="F434" s="44"/>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3"/>
      <c r="C435" s="44"/>
      <c r="D435" s="44"/>
      <c r="E435" s="44"/>
      <c r="F435" s="44"/>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3"/>
      <c r="C436" s="44"/>
      <c r="D436" s="44"/>
      <c r="E436" s="44"/>
      <c r="F436" s="44"/>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3"/>
      <c r="C437" s="44"/>
      <c r="D437" s="44"/>
      <c r="E437" s="44"/>
      <c r="F437" s="44"/>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3"/>
      <c r="C438" s="44"/>
      <c r="D438" s="44"/>
      <c r="E438" s="44"/>
      <c r="F438" s="44"/>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3"/>
      <c r="C439" s="44"/>
      <c r="D439" s="44"/>
      <c r="E439" s="44"/>
      <c r="F439" s="44"/>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3"/>
      <c r="C440" s="44"/>
      <c r="D440" s="44"/>
      <c r="E440" s="44"/>
      <c r="F440" s="44"/>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3"/>
      <c r="C441" s="44"/>
      <c r="D441" s="44"/>
      <c r="E441" s="44"/>
      <c r="F441" s="44"/>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3"/>
      <c r="C442" s="44"/>
      <c r="D442" s="44"/>
      <c r="E442" s="44"/>
      <c r="F442" s="44"/>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3"/>
      <c r="C443" s="44"/>
      <c r="D443" s="44"/>
      <c r="E443" s="44"/>
      <c r="F443" s="44"/>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3"/>
      <c r="C444" s="44"/>
      <c r="D444" s="44"/>
      <c r="E444" s="44"/>
      <c r="F444" s="44"/>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3"/>
      <c r="C445" s="44"/>
      <c r="D445" s="44"/>
      <c r="E445" s="44"/>
      <c r="F445" s="44"/>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3"/>
      <c r="C446" s="44"/>
      <c r="D446" s="44"/>
      <c r="E446" s="44"/>
      <c r="F446" s="44"/>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3"/>
      <c r="C447" s="44"/>
      <c r="D447" s="44"/>
      <c r="E447" s="44"/>
      <c r="F447" s="44"/>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3"/>
      <c r="C448" s="44"/>
      <c r="D448" s="44"/>
      <c r="E448" s="44"/>
      <c r="F448" s="44"/>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3"/>
      <c r="C449" s="44"/>
      <c r="D449" s="44"/>
      <c r="E449" s="44"/>
      <c r="F449" s="44"/>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3"/>
      <c r="C450" s="44"/>
      <c r="D450" s="44"/>
      <c r="E450" s="44"/>
      <c r="F450" s="44"/>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3"/>
      <c r="C451" s="44"/>
      <c r="D451" s="44"/>
      <c r="E451" s="44"/>
      <c r="F451" s="44"/>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3"/>
      <c r="C452" s="44"/>
      <c r="D452" s="44"/>
      <c r="E452" s="44"/>
      <c r="F452" s="44"/>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3"/>
      <c r="C453" s="44"/>
      <c r="D453" s="44"/>
      <c r="E453" s="44"/>
      <c r="F453" s="44"/>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3"/>
      <c r="C454" s="44"/>
      <c r="D454" s="44"/>
      <c r="E454" s="44"/>
      <c r="F454" s="44"/>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3"/>
      <c r="C455" s="44"/>
      <c r="D455" s="44"/>
      <c r="E455" s="44"/>
      <c r="F455" s="44"/>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3"/>
      <c r="C456" s="44"/>
      <c r="D456" s="44"/>
      <c r="E456" s="44"/>
      <c r="F456" s="44"/>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3"/>
      <c r="C457" s="44"/>
      <c r="D457" s="44"/>
      <c r="E457" s="44"/>
      <c r="F457" s="44"/>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3"/>
      <c r="C458" s="44"/>
      <c r="D458" s="44"/>
      <c r="E458" s="44"/>
      <c r="F458" s="44"/>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3"/>
      <c r="C459" s="44"/>
      <c r="D459" s="44"/>
      <c r="E459" s="44"/>
      <c r="F459" s="44"/>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3"/>
      <c r="C460" s="44"/>
      <c r="D460" s="44"/>
      <c r="E460" s="44"/>
      <c r="F460" s="44"/>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3"/>
      <c r="C461" s="44"/>
      <c r="D461" s="44"/>
      <c r="E461" s="44"/>
      <c r="F461" s="44"/>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3"/>
      <c r="C462" s="44"/>
      <c r="D462" s="44"/>
      <c r="E462" s="44"/>
      <c r="F462" s="44"/>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3"/>
      <c r="C463" s="44"/>
      <c r="D463" s="44"/>
      <c r="E463" s="44"/>
      <c r="F463" s="44"/>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3"/>
      <c r="C464" s="44"/>
      <c r="D464" s="44"/>
      <c r="E464" s="44"/>
      <c r="F464" s="44"/>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3"/>
      <c r="C465" s="44"/>
      <c r="D465" s="44"/>
      <c r="E465" s="44"/>
      <c r="F465" s="44"/>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3"/>
      <c r="C466" s="44"/>
      <c r="D466" s="44"/>
      <c r="E466" s="44"/>
      <c r="F466" s="44"/>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3"/>
      <c r="C467" s="44"/>
      <c r="D467" s="44"/>
      <c r="E467" s="44"/>
      <c r="F467" s="44"/>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3"/>
      <c r="C468" s="44"/>
      <c r="D468" s="44"/>
      <c r="E468" s="44"/>
      <c r="F468" s="44"/>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3"/>
      <c r="C469" s="44"/>
      <c r="D469" s="44"/>
      <c r="E469" s="44"/>
      <c r="F469" s="44"/>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3"/>
      <c r="C470" s="44"/>
      <c r="D470" s="44"/>
      <c r="E470" s="44"/>
      <c r="F470" s="44"/>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3"/>
      <c r="C471" s="44"/>
      <c r="D471" s="44"/>
      <c r="E471" s="44"/>
      <c r="F471" s="44"/>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3"/>
      <c r="C472" s="44"/>
      <c r="D472" s="44"/>
      <c r="E472" s="44"/>
      <c r="F472" s="44"/>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3"/>
      <c r="C473" s="44"/>
      <c r="D473" s="44"/>
      <c r="E473" s="44"/>
      <c r="F473" s="44"/>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3"/>
      <c r="C474" s="44"/>
      <c r="D474" s="44"/>
      <c r="E474" s="44"/>
      <c r="F474" s="44"/>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3"/>
      <c r="C475" s="44"/>
      <c r="D475" s="44"/>
      <c r="E475" s="44"/>
      <c r="F475" s="44"/>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3"/>
      <c r="C476" s="44"/>
      <c r="D476" s="44"/>
      <c r="E476" s="44"/>
      <c r="F476" s="44"/>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3"/>
      <c r="C477" s="44"/>
      <c r="D477" s="44"/>
      <c r="E477" s="44"/>
      <c r="F477" s="44"/>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3"/>
      <c r="C478" s="44"/>
      <c r="D478" s="44"/>
      <c r="E478" s="44"/>
      <c r="F478" s="44"/>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3"/>
      <c r="C479" s="44"/>
      <c r="D479" s="44"/>
      <c r="E479" s="44"/>
      <c r="F479" s="44"/>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3"/>
      <c r="C480" s="44"/>
      <c r="D480" s="44"/>
      <c r="E480" s="44"/>
      <c r="F480" s="44"/>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3"/>
      <c r="C481" s="44"/>
      <c r="D481" s="44"/>
      <c r="E481" s="44"/>
      <c r="F481" s="44"/>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3"/>
      <c r="C482" s="44"/>
      <c r="D482" s="44"/>
      <c r="E482" s="44"/>
      <c r="F482" s="44"/>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3"/>
      <c r="C483" s="44"/>
      <c r="D483" s="44"/>
      <c r="E483" s="44"/>
      <c r="F483" s="44"/>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3"/>
      <c r="C484" s="44"/>
      <c r="D484" s="44"/>
      <c r="E484" s="44"/>
      <c r="F484" s="44"/>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3"/>
      <c r="C485" s="44"/>
      <c r="D485" s="44"/>
      <c r="E485" s="44"/>
      <c r="F485" s="44"/>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3"/>
      <c r="C486" s="44"/>
      <c r="D486" s="44"/>
      <c r="E486" s="44"/>
      <c r="F486" s="44"/>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3"/>
      <c r="C487" s="44"/>
      <c r="D487" s="44"/>
      <c r="E487" s="44"/>
      <c r="F487" s="44"/>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3"/>
      <c r="C488" s="44"/>
      <c r="D488" s="44"/>
      <c r="E488" s="44"/>
      <c r="F488" s="44"/>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3"/>
      <c r="C489" s="44"/>
      <c r="D489" s="44"/>
      <c r="E489" s="44"/>
      <c r="F489" s="44"/>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3"/>
      <c r="C490" s="44"/>
      <c r="D490" s="44"/>
      <c r="E490" s="44"/>
      <c r="F490" s="44"/>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3"/>
      <c r="C491" s="44"/>
      <c r="D491" s="44"/>
      <c r="E491" s="44"/>
      <c r="F491" s="44"/>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3"/>
      <c r="C492" s="44"/>
      <c r="D492" s="44"/>
      <c r="E492" s="44"/>
      <c r="F492" s="44"/>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3"/>
      <c r="C493" s="44"/>
      <c r="D493" s="44"/>
      <c r="E493" s="44"/>
      <c r="F493" s="44"/>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3"/>
      <c r="C494" s="44"/>
      <c r="D494" s="44"/>
      <c r="E494" s="44"/>
      <c r="F494" s="44"/>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3"/>
      <c r="C495" s="44"/>
      <c r="D495" s="44"/>
      <c r="E495" s="44"/>
      <c r="F495" s="44"/>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3"/>
      <c r="C496" s="44"/>
      <c r="D496" s="44"/>
      <c r="E496" s="44"/>
      <c r="F496" s="44"/>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3"/>
      <c r="C497" s="44"/>
      <c r="D497" s="44"/>
      <c r="E497" s="44"/>
      <c r="F497" s="44"/>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3"/>
      <c r="C498" s="44"/>
      <c r="D498" s="44"/>
      <c r="E498" s="44"/>
      <c r="F498" s="44"/>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3"/>
      <c r="C499" s="44"/>
      <c r="D499" s="44"/>
      <c r="E499" s="44"/>
      <c r="F499" s="44"/>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3"/>
      <c r="C500" s="44"/>
      <c r="D500" s="44"/>
      <c r="E500" s="44"/>
      <c r="F500" s="44"/>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3"/>
      <c r="C501" s="44"/>
      <c r="D501" s="44"/>
      <c r="E501" s="44"/>
      <c r="F501" s="44"/>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3"/>
      <c r="C502" s="44"/>
      <c r="D502" s="44"/>
      <c r="E502" s="44"/>
      <c r="F502" s="44"/>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3"/>
      <c r="C503" s="44"/>
      <c r="D503" s="44"/>
      <c r="E503" s="44"/>
      <c r="F503" s="44"/>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3"/>
      <c r="C504" s="44"/>
      <c r="D504" s="44"/>
      <c r="E504" s="44"/>
      <c r="F504" s="44"/>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3"/>
      <c r="C505" s="44"/>
      <c r="D505" s="44"/>
      <c r="E505" s="44"/>
      <c r="F505" s="44"/>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3"/>
      <c r="C506" s="44"/>
      <c r="D506" s="44"/>
      <c r="E506" s="44"/>
      <c r="F506" s="44"/>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3"/>
      <c r="C507" s="44"/>
      <c r="D507" s="44"/>
      <c r="E507" s="44"/>
      <c r="F507" s="44"/>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3"/>
      <c r="C508" s="44"/>
      <c r="D508" s="44"/>
      <c r="E508" s="44"/>
      <c r="F508" s="44"/>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3"/>
      <c r="C509" s="44"/>
      <c r="D509" s="44"/>
      <c r="E509" s="44"/>
      <c r="F509" s="44"/>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3"/>
      <c r="C510" s="44"/>
      <c r="D510" s="44"/>
      <c r="E510" s="44"/>
      <c r="F510" s="44"/>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3"/>
      <c r="C511" s="44"/>
      <c r="D511" s="44"/>
      <c r="E511" s="44"/>
      <c r="F511" s="44"/>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3"/>
      <c r="C512" s="44"/>
      <c r="D512" s="44"/>
      <c r="E512" s="44"/>
      <c r="F512" s="44"/>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3"/>
      <c r="C513" s="44"/>
      <c r="D513" s="44"/>
      <c r="E513" s="44"/>
      <c r="F513" s="44"/>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3"/>
      <c r="C514" s="44"/>
      <c r="D514" s="44"/>
      <c r="E514" s="44"/>
      <c r="F514" s="44"/>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3"/>
      <c r="C515" s="44"/>
      <c r="D515" s="44"/>
      <c r="E515" s="44"/>
      <c r="F515" s="44"/>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3"/>
      <c r="C516" s="44"/>
      <c r="D516" s="44"/>
      <c r="E516" s="44"/>
      <c r="F516" s="44"/>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3"/>
      <c r="C517" s="44"/>
      <c r="D517" s="44"/>
      <c r="E517" s="44"/>
      <c r="F517" s="44"/>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3"/>
      <c r="C518" s="44"/>
      <c r="D518" s="44"/>
      <c r="E518" s="44"/>
      <c r="F518" s="44"/>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3"/>
      <c r="C519" s="44"/>
      <c r="D519" s="44"/>
      <c r="E519" s="44"/>
      <c r="F519" s="44"/>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3"/>
      <c r="C520" s="44"/>
      <c r="D520" s="44"/>
      <c r="E520" s="44"/>
      <c r="F520" s="44"/>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3"/>
      <c r="C521" s="44"/>
      <c r="D521" s="44"/>
      <c r="E521" s="44"/>
      <c r="F521" s="44"/>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3"/>
      <c r="C522" s="44"/>
      <c r="D522" s="44"/>
      <c r="E522" s="44"/>
      <c r="F522" s="44"/>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3"/>
      <c r="C523" s="44"/>
      <c r="D523" s="44"/>
      <c r="E523" s="44"/>
      <c r="F523" s="44"/>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3"/>
      <c r="C524" s="44"/>
      <c r="D524" s="44"/>
      <c r="E524" s="44"/>
      <c r="F524" s="44"/>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3"/>
      <c r="C525" s="44"/>
      <c r="D525" s="44"/>
      <c r="E525" s="44"/>
      <c r="F525" s="44"/>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3"/>
      <c r="C526" s="44"/>
      <c r="D526" s="44"/>
      <c r="E526" s="44"/>
      <c r="F526" s="44"/>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3"/>
      <c r="C527" s="44"/>
      <c r="D527" s="44"/>
      <c r="E527" s="44"/>
      <c r="F527" s="44"/>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3"/>
      <c r="C528" s="44"/>
      <c r="D528" s="44"/>
      <c r="E528" s="44"/>
      <c r="F528" s="44"/>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3"/>
      <c r="C529" s="44"/>
      <c r="D529" s="44"/>
      <c r="E529" s="44"/>
      <c r="F529" s="44"/>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3"/>
      <c r="C530" s="44"/>
      <c r="D530" s="44"/>
      <c r="E530" s="44"/>
      <c r="F530" s="44"/>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3"/>
      <c r="C531" s="44"/>
      <c r="D531" s="44"/>
      <c r="E531" s="44"/>
      <c r="F531" s="44"/>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3"/>
      <c r="C532" s="44"/>
      <c r="D532" s="44"/>
      <c r="E532" s="44"/>
      <c r="F532" s="44"/>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3"/>
      <c r="C533" s="44"/>
      <c r="D533" s="44"/>
      <c r="E533" s="44"/>
      <c r="F533" s="44"/>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3"/>
      <c r="C534" s="44"/>
      <c r="D534" s="44"/>
      <c r="E534" s="44"/>
      <c r="F534" s="44"/>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3"/>
      <c r="C535" s="44"/>
      <c r="D535" s="44"/>
      <c r="E535" s="44"/>
      <c r="F535" s="44"/>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3"/>
      <c r="C536" s="44"/>
      <c r="D536" s="44"/>
      <c r="E536" s="44"/>
      <c r="F536" s="44"/>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3"/>
      <c r="C537" s="44"/>
      <c r="D537" s="44"/>
      <c r="E537" s="44"/>
      <c r="F537" s="44"/>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3"/>
      <c r="C538" s="44"/>
      <c r="D538" s="44"/>
      <c r="E538" s="44"/>
      <c r="F538" s="44"/>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3"/>
      <c r="C539" s="44"/>
      <c r="D539" s="44"/>
      <c r="E539" s="44"/>
      <c r="F539" s="44"/>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3"/>
      <c r="C540" s="44"/>
      <c r="D540" s="44"/>
      <c r="E540" s="44"/>
      <c r="F540" s="44"/>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3"/>
      <c r="C541" s="44"/>
      <c r="D541" s="44"/>
      <c r="E541" s="44"/>
      <c r="F541" s="44"/>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3"/>
      <c r="C542" s="44"/>
      <c r="D542" s="44"/>
      <c r="E542" s="44"/>
      <c r="F542" s="44"/>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3"/>
      <c r="C543" s="44"/>
      <c r="D543" s="44"/>
      <c r="E543" s="44"/>
      <c r="F543" s="44"/>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3"/>
      <c r="C544" s="44"/>
      <c r="D544" s="44"/>
      <c r="E544" s="44"/>
      <c r="F544" s="44"/>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3"/>
      <c r="C545" s="44"/>
      <c r="D545" s="44"/>
      <c r="E545" s="44"/>
      <c r="F545" s="44"/>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3"/>
      <c r="C546" s="44"/>
      <c r="D546" s="44"/>
      <c r="E546" s="44"/>
      <c r="F546" s="44"/>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3"/>
      <c r="C547" s="44"/>
      <c r="D547" s="44"/>
      <c r="E547" s="44"/>
      <c r="F547" s="44"/>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3"/>
      <c r="C548" s="44"/>
      <c r="D548" s="44"/>
      <c r="E548" s="44"/>
      <c r="F548" s="44"/>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3"/>
      <c r="C549" s="44"/>
      <c r="D549" s="44"/>
      <c r="E549" s="44"/>
      <c r="F549" s="44"/>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3"/>
      <c r="C550" s="44"/>
      <c r="D550" s="44"/>
      <c r="E550" s="44"/>
      <c r="F550" s="44"/>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3"/>
      <c r="C551" s="44"/>
      <c r="D551" s="44"/>
      <c r="E551" s="44"/>
      <c r="F551" s="44"/>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3"/>
      <c r="C552" s="44"/>
      <c r="D552" s="44"/>
      <c r="E552" s="44"/>
      <c r="F552" s="44"/>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3"/>
      <c r="C553" s="44"/>
      <c r="D553" s="44"/>
      <c r="E553" s="44"/>
      <c r="F553" s="44"/>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3"/>
      <c r="C554" s="44"/>
      <c r="D554" s="44"/>
      <c r="E554" s="44"/>
      <c r="F554" s="44"/>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3"/>
      <c r="C555" s="44"/>
      <c r="D555" s="44"/>
      <c r="E555" s="44"/>
      <c r="F555" s="44"/>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3"/>
      <c r="C556" s="44"/>
      <c r="D556" s="44"/>
      <c r="E556" s="44"/>
      <c r="F556" s="44"/>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3"/>
      <c r="C557" s="44"/>
      <c r="D557" s="44"/>
      <c r="E557" s="44"/>
      <c r="F557" s="44"/>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3"/>
      <c r="C558" s="44"/>
      <c r="D558" s="44"/>
      <c r="E558" s="44"/>
      <c r="F558" s="44"/>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3"/>
      <c r="C559" s="44"/>
      <c r="D559" s="44"/>
      <c r="E559" s="44"/>
      <c r="F559" s="44"/>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3"/>
      <c r="C560" s="44"/>
      <c r="D560" s="44"/>
      <c r="E560" s="44"/>
      <c r="F560" s="44"/>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3"/>
      <c r="C561" s="44"/>
      <c r="D561" s="44"/>
      <c r="E561" s="44"/>
      <c r="F561" s="44"/>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3"/>
      <c r="C562" s="44"/>
      <c r="D562" s="44"/>
      <c r="E562" s="44"/>
      <c r="F562" s="44"/>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3"/>
      <c r="C563" s="44"/>
      <c r="D563" s="44"/>
      <c r="E563" s="44"/>
      <c r="F563" s="44"/>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3"/>
      <c r="C564" s="44"/>
      <c r="D564" s="44"/>
      <c r="E564" s="44"/>
      <c r="F564" s="44"/>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3"/>
      <c r="C565" s="44"/>
      <c r="D565" s="44"/>
      <c r="E565" s="44"/>
      <c r="F565" s="44"/>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3"/>
      <c r="C566" s="44"/>
      <c r="D566" s="44"/>
      <c r="E566" s="44"/>
      <c r="F566" s="44"/>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3"/>
      <c r="C567" s="44"/>
      <c r="D567" s="44"/>
      <c r="E567" s="44"/>
      <c r="F567" s="44"/>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3"/>
      <c r="C568" s="44"/>
      <c r="D568" s="44"/>
      <c r="E568" s="44"/>
      <c r="F568" s="44"/>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3"/>
      <c r="C569" s="44"/>
      <c r="D569" s="44"/>
      <c r="E569" s="44"/>
      <c r="F569" s="44"/>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3"/>
      <c r="C570" s="44"/>
      <c r="D570" s="44"/>
      <c r="E570" s="44"/>
      <c r="F570" s="44"/>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3"/>
      <c r="C571" s="44"/>
      <c r="D571" s="44"/>
      <c r="E571" s="44"/>
      <c r="F571" s="44"/>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3"/>
      <c r="C572" s="44"/>
      <c r="D572" s="44"/>
      <c r="E572" s="44"/>
      <c r="F572" s="44"/>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3"/>
      <c r="C573" s="44"/>
      <c r="D573" s="44"/>
      <c r="E573" s="44"/>
      <c r="F573" s="44"/>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3"/>
      <c r="C574" s="44"/>
      <c r="D574" s="44"/>
      <c r="E574" s="44"/>
      <c r="F574" s="44"/>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3"/>
      <c r="C575" s="44"/>
      <c r="D575" s="44"/>
      <c r="E575" s="44"/>
      <c r="F575" s="44"/>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3"/>
      <c r="C576" s="44"/>
      <c r="D576" s="44"/>
      <c r="E576" s="44"/>
      <c r="F576" s="44"/>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3"/>
      <c r="C577" s="44"/>
      <c r="D577" s="44"/>
      <c r="E577" s="44"/>
      <c r="F577" s="44"/>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3"/>
      <c r="C578" s="44"/>
      <c r="D578" s="44"/>
      <c r="E578" s="44"/>
      <c r="F578" s="44"/>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3"/>
      <c r="C579" s="44"/>
      <c r="D579" s="44"/>
      <c r="E579" s="44"/>
      <c r="F579" s="44"/>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3"/>
      <c r="C580" s="44"/>
      <c r="D580" s="44"/>
      <c r="E580" s="44"/>
      <c r="F580" s="44"/>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3"/>
      <c r="C581" s="44"/>
      <c r="D581" s="44"/>
      <c r="E581" s="44"/>
      <c r="F581" s="44"/>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3"/>
      <c r="C582" s="44"/>
      <c r="D582" s="44"/>
      <c r="E582" s="44"/>
      <c r="F582" s="44"/>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3"/>
      <c r="C583" s="44"/>
      <c r="D583" s="44"/>
      <c r="E583" s="44"/>
      <c r="F583" s="44"/>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3"/>
      <c r="C584" s="44"/>
      <c r="D584" s="44"/>
      <c r="E584" s="44"/>
      <c r="F584" s="44"/>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3"/>
      <c r="C585" s="44"/>
      <c r="D585" s="44"/>
      <c r="E585" s="44"/>
      <c r="F585" s="44"/>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3"/>
      <c r="C586" s="44"/>
      <c r="D586" s="44"/>
      <c r="E586" s="44"/>
      <c r="F586" s="44"/>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3"/>
      <c r="C587" s="44"/>
      <c r="D587" s="44"/>
      <c r="E587" s="44"/>
      <c r="F587" s="44"/>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3"/>
      <c r="C588" s="44"/>
      <c r="D588" s="44"/>
      <c r="E588" s="44"/>
      <c r="F588" s="44"/>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3"/>
      <c r="C589" s="44"/>
      <c r="D589" s="44"/>
      <c r="E589" s="44"/>
      <c r="F589" s="44"/>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3"/>
      <c r="C590" s="44"/>
      <c r="D590" s="44"/>
      <c r="E590" s="44"/>
      <c r="F590" s="44"/>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3"/>
      <c r="C591" s="44"/>
      <c r="D591" s="44"/>
      <c r="E591" s="44"/>
      <c r="F591" s="44"/>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3"/>
      <c r="C592" s="44"/>
      <c r="D592" s="44"/>
      <c r="E592" s="44"/>
      <c r="F592" s="44"/>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3"/>
      <c r="C593" s="44"/>
      <c r="D593" s="44"/>
      <c r="E593" s="44"/>
      <c r="F593" s="44"/>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3"/>
      <c r="C594" s="44"/>
      <c r="D594" s="44"/>
      <c r="E594" s="44"/>
      <c r="F594" s="44"/>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3"/>
      <c r="C595" s="44"/>
      <c r="D595" s="44"/>
      <c r="E595" s="44"/>
      <c r="F595" s="44"/>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3"/>
      <c r="C596" s="44"/>
      <c r="D596" s="44"/>
      <c r="E596" s="44"/>
      <c r="F596" s="44"/>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3"/>
      <c r="C597" s="44"/>
      <c r="D597" s="44"/>
      <c r="E597" s="44"/>
      <c r="F597" s="44"/>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3"/>
      <c r="C598" s="44"/>
      <c r="D598" s="44"/>
      <c r="E598" s="44"/>
      <c r="F598" s="44"/>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3"/>
      <c r="C599" s="44"/>
      <c r="D599" s="44"/>
      <c r="E599" s="44"/>
      <c r="F599" s="44"/>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3"/>
      <c r="C600" s="44"/>
      <c r="D600" s="44"/>
      <c r="E600" s="44"/>
      <c r="F600" s="44"/>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3"/>
      <c r="C601" s="44"/>
      <c r="D601" s="44"/>
      <c r="E601" s="44"/>
      <c r="F601" s="44"/>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3"/>
      <c r="C602" s="44"/>
      <c r="D602" s="44"/>
      <c r="E602" s="44"/>
      <c r="F602" s="44"/>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3"/>
      <c r="C603" s="44"/>
      <c r="D603" s="44"/>
      <c r="E603" s="44"/>
      <c r="F603" s="44"/>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3"/>
      <c r="C604" s="44"/>
      <c r="D604" s="44"/>
      <c r="E604" s="44"/>
      <c r="F604" s="44"/>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3"/>
      <c r="C605" s="44"/>
      <c r="D605" s="44"/>
      <c r="E605" s="44"/>
      <c r="F605" s="44"/>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3"/>
      <c r="C606" s="44"/>
      <c r="D606" s="44"/>
      <c r="E606" s="44"/>
      <c r="F606" s="44"/>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3"/>
      <c r="C607" s="44"/>
      <c r="D607" s="44"/>
      <c r="E607" s="44"/>
      <c r="F607" s="44"/>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3"/>
      <c r="C608" s="44"/>
      <c r="D608" s="44"/>
      <c r="E608" s="44"/>
      <c r="F608" s="44"/>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3"/>
      <c r="C609" s="44"/>
      <c r="D609" s="44"/>
      <c r="E609" s="44"/>
      <c r="F609" s="44"/>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3"/>
      <c r="C610" s="44"/>
      <c r="D610" s="44"/>
      <c r="E610" s="44"/>
      <c r="F610" s="44"/>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3"/>
      <c r="C611" s="44"/>
      <c r="D611" s="44"/>
      <c r="E611" s="44"/>
      <c r="F611" s="44"/>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3"/>
      <c r="C612" s="44"/>
      <c r="D612" s="44"/>
      <c r="E612" s="44"/>
      <c r="F612" s="44"/>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3"/>
      <c r="C613" s="44"/>
      <c r="D613" s="44"/>
      <c r="E613" s="44"/>
      <c r="F613" s="44"/>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3"/>
      <c r="C614" s="44"/>
      <c r="D614" s="44"/>
      <c r="E614" s="44"/>
      <c r="F614" s="44"/>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3"/>
      <c r="C615" s="44"/>
      <c r="D615" s="44"/>
      <c r="E615" s="44"/>
      <c r="F615" s="44"/>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3"/>
      <c r="C616" s="44"/>
      <c r="D616" s="44"/>
      <c r="E616" s="44"/>
      <c r="F616" s="44"/>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3"/>
      <c r="C617" s="44"/>
      <c r="D617" s="44"/>
      <c r="E617" s="44"/>
      <c r="F617" s="44"/>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3"/>
      <c r="C618" s="44"/>
      <c r="D618" s="44"/>
      <c r="E618" s="44"/>
      <c r="F618" s="44"/>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3"/>
      <c r="C619" s="44"/>
      <c r="D619" s="44"/>
      <c r="E619" s="44"/>
      <c r="F619" s="44"/>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3"/>
      <c r="C620" s="44"/>
      <c r="D620" s="44"/>
      <c r="E620" s="44"/>
      <c r="F620" s="44"/>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3"/>
      <c r="C621" s="44"/>
      <c r="D621" s="44"/>
      <c r="E621" s="44"/>
      <c r="F621" s="44"/>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3"/>
      <c r="C622" s="44"/>
      <c r="D622" s="44"/>
      <c r="E622" s="44"/>
      <c r="F622" s="44"/>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3"/>
      <c r="C623" s="44"/>
      <c r="D623" s="44"/>
      <c r="E623" s="44"/>
      <c r="F623" s="44"/>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3"/>
      <c r="C624" s="44"/>
      <c r="D624" s="44"/>
      <c r="E624" s="44"/>
      <c r="F624" s="44"/>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3"/>
      <c r="C625" s="44"/>
      <c r="D625" s="44"/>
      <c r="E625" s="44"/>
      <c r="F625" s="44"/>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3"/>
      <c r="C626" s="44"/>
      <c r="D626" s="44"/>
      <c r="E626" s="44"/>
      <c r="F626" s="44"/>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3"/>
      <c r="C627" s="44"/>
      <c r="D627" s="44"/>
      <c r="E627" s="44"/>
      <c r="F627" s="44"/>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3"/>
      <c r="C628" s="44"/>
      <c r="D628" s="44"/>
      <c r="E628" s="44"/>
      <c r="F628" s="44"/>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3"/>
      <c r="C629" s="44"/>
      <c r="D629" s="44"/>
      <c r="E629" s="44"/>
      <c r="F629" s="44"/>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3"/>
      <c r="C630" s="44"/>
      <c r="D630" s="44"/>
      <c r="E630" s="44"/>
      <c r="F630" s="44"/>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3"/>
      <c r="C631" s="44"/>
      <c r="D631" s="44"/>
      <c r="E631" s="44"/>
      <c r="F631" s="44"/>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3"/>
      <c r="C632" s="44"/>
      <c r="D632" s="44"/>
      <c r="E632" s="44"/>
      <c r="F632" s="44"/>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3"/>
      <c r="C633" s="44"/>
      <c r="D633" s="44"/>
      <c r="E633" s="44"/>
      <c r="F633" s="44"/>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3"/>
      <c r="C634" s="44"/>
      <c r="D634" s="44"/>
      <c r="E634" s="44"/>
      <c r="F634" s="44"/>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3"/>
      <c r="C635" s="44"/>
      <c r="D635" s="44"/>
      <c r="E635" s="44"/>
      <c r="F635" s="44"/>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3"/>
      <c r="C636" s="44"/>
      <c r="D636" s="44"/>
      <c r="E636" s="44"/>
      <c r="F636" s="44"/>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3"/>
      <c r="C637" s="44"/>
      <c r="D637" s="44"/>
      <c r="E637" s="44"/>
      <c r="F637" s="44"/>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3"/>
      <c r="C638" s="44"/>
      <c r="D638" s="44"/>
      <c r="E638" s="44"/>
      <c r="F638" s="44"/>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3"/>
      <c r="C639" s="44"/>
      <c r="D639" s="44"/>
      <c r="E639" s="44"/>
      <c r="F639" s="44"/>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3"/>
      <c r="C640" s="44"/>
      <c r="D640" s="44"/>
      <c r="E640" s="44"/>
      <c r="F640" s="44"/>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3"/>
      <c r="C641" s="44"/>
      <c r="D641" s="44"/>
      <c r="E641" s="44"/>
      <c r="F641" s="44"/>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3"/>
      <c r="C642" s="44"/>
      <c r="D642" s="44"/>
      <c r="E642" s="44"/>
      <c r="F642" s="44"/>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3"/>
      <c r="C643" s="44"/>
      <c r="D643" s="44"/>
      <c r="E643" s="44"/>
      <c r="F643" s="44"/>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3"/>
      <c r="C644" s="44"/>
      <c r="D644" s="44"/>
      <c r="E644" s="44"/>
      <c r="F644" s="44"/>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3"/>
      <c r="C645" s="44"/>
      <c r="D645" s="44"/>
      <c r="E645" s="44"/>
      <c r="F645" s="44"/>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3"/>
      <c r="C646" s="44"/>
      <c r="D646" s="44"/>
      <c r="E646" s="44"/>
      <c r="F646" s="44"/>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3"/>
      <c r="C647" s="44"/>
      <c r="D647" s="44"/>
      <c r="E647" s="44"/>
      <c r="F647" s="44"/>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3"/>
      <c r="C648" s="44"/>
      <c r="D648" s="44"/>
      <c r="E648" s="44"/>
      <c r="F648" s="44"/>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3"/>
      <c r="C649" s="44"/>
      <c r="D649" s="44"/>
      <c r="E649" s="44"/>
      <c r="F649" s="44"/>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3"/>
      <c r="C650" s="44"/>
      <c r="D650" s="44"/>
      <c r="E650" s="44"/>
      <c r="F650" s="44"/>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3"/>
      <c r="C651" s="44"/>
      <c r="D651" s="44"/>
      <c r="E651" s="44"/>
      <c r="F651" s="44"/>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3"/>
      <c r="C652" s="44"/>
      <c r="D652" s="44"/>
      <c r="E652" s="44"/>
      <c r="F652" s="44"/>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3"/>
      <c r="C653" s="44"/>
      <c r="D653" s="44"/>
      <c r="E653" s="44"/>
      <c r="F653" s="44"/>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3"/>
      <c r="C654" s="44"/>
      <c r="D654" s="44"/>
      <c r="E654" s="44"/>
      <c r="F654" s="44"/>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3"/>
      <c r="C655" s="44"/>
      <c r="D655" s="44"/>
      <c r="E655" s="44"/>
      <c r="F655" s="44"/>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3"/>
      <c r="C656" s="44"/>
      <c r="D656" s="44"/>
      <c r="E656" s="44"/>
      <c r="F656" s="44"/>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3"/>
      <c r="C657" s="44"/>
      <c r="D657" s="44"/>
      <c r="E657" s="44"/>
      <c r="F657" s="44"/>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3"/>
      <c r="C658" s="44"/>
      <c r="D658" s="44"/>
      <c r="E658" s="44"/>
      <c r="F658" s="44"/>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3"/>
      <c r="C659" s="44"/>
      <c r="D659" s="44"/>
      <c r="E659" s="44"/>
      <c r="F659" s="44"/>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3"/>
      <c r="C660" s="44"/>
      <c r="D660" s="44"/>
      <c r="E660" s="44"/>
      <c r="F660" s="44"/>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3"/>
      <c r="C661" s="44"/>
      <c r="D661" s="44"/>
      <c r="E661" s="44"/>
      <c r="F661" s="44"/>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3"/>
      <c r="C662" s="44"/>
      <c r="D662" s="44"/>
      <c r="E662" s="44"/>
      <c r="F662" s="44"/>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3"/>
      <c r="C663" s="44"/>
      <c r="D663" s="44"/>
      <c r="E663" s="44"/>
      <c r="F663" s="44"/>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3"/>
      <c r="C664" s="44"/>
      <c r="D664" s="44"/>
      <c r="E664" s="44"/>
      <c r="F664" s="44"/>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3"/>
      <c r="C665" s="44"/>
      <c r="D665" s="44"/>
      <c r="E665" s="44"/>
      <c r="F665" s="44"/>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3"/>
      <c r="C666" s="44"/>
      <c r="D666" s="44"/>
      <c r="E666" s="44"/>
      <c r="F666" s="44"/>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3"/>
      <c r="C667" s="44"/>
      <c r="D667" s="44"/>
      <c r="E667" s="44"/>
      <c r="F667" s="44"/>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3"/>
      <c r="C668" s="44"/>
      <c r="D668" s="44"/>
      <c r="E668" s="44"/>
      <c r="F668" s="44"/>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3"/>
      <c r="C669" s="44"/>
      <c r="D669" s="44"/>
      <c r="E669" s="44"/>
      <c r="F669" s="44"/>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3"/>
      <c r="C670" s="44"/>
      <c r="D670" s="44"/>
      <c r="E670" s="44"/>
      <c r="F670" s="44"/>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3"/>
      <c r="C671" s="44"/>
      <c r="D671" s="44"/>
      <c r="E671" s="44"/>
      <c r="F671" s="44"/>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3"/>
      <c r="C672" s="44"/>
      <c r="D672" s="44"/>
      <c r="E672" s="44"/>
      <c r="F672" s="44"/>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3"/>
      <c r="C673" s="44"/>
      <c r="D673" s="44"/>
      <c r="E673" s="44"/>
      <c r="F673" s="44"/>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3"/>
      <c r="C674" s="44"/>
      <c r="D674" s="44"/>
      <c r="E674" s="44"/>
      <c r="F674" s="44"/>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3"/>
      <c r="C675" s="44"/>
      <c r="D675" s="44"/>
      <c r="E675" s="44"/>
      <c r="F675" s="44"/>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3"/>
      <c r="C676" s="44"/>
      <c r="D676" s="44"/>
      <c r="E676" s="44"/>
      <c r="F676" s="44"/>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3"/>
      <c r="C677" s="44"/>
      <c r="D677" s="44"/>
      <c r="E677" s="44"/>
      <c r="F677" s="44"/>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3"/>
      <c r="C678" s="44"/>
      <c r="D678" s="44"/>
      <c r="E678" s="44"/>
      <c r="F678" s="44"/>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3"/>
      <c r="C679" s="44"/>
      <c r="D679" s="44"/>
      <c r="E679" s="44"/>
      <c r="F679" s="44"/>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3"/>
      <c r="C680" s="44"/>
      <c r="D680" s="44"/>
      <c r="E680" s="44"/>
      <c r="F680" s="44"/>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3"/>
      <c r="C681" s="44"/>
      <c r="D681" s="44"/>
      <c r="E681" s="44"/>
      <c r="F681" s="44"/>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3"/>
      <c r="C682" s="44"/>
      <c r="D682" s="44"/>
      <c r="E682" s="44"/>
      <c r="F682" s="44"/>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3"/>
      <c r="C683" s="44"/>
      <c r="D683" s="44"/>
      <c r="E683" s="44"/>
      <c r="F683" s="44"/>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3"/>
      <c r="C684" s="44"/>
      <c r="D684" s="44"/>
      <c r="E684" s="44"/>
      <c r="F684" s="44"/>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3"/>
      <c r="C685" s="44"/>
      <c r="D685" s="44"/>
      <c r="E685" s="44"/>
      <c r="F685" s="44"/>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3"/>
      <c r="C686" s="44"/>
      <c r="D686" s="44"/>
      <c r="E686" s="44"/>
      <c r="F686" s="44"/>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3"/>
      <c r="C687" s="44"/>
      <c r="D687" s="44"/>
      <c r="E687" s="44"/>
      <c r="F687" s="44"/>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3"/>
      <c r="C688" s="44"/>
      <c r="D688" s="44"/>
      <c r="E688" s="44"/>
      <c r="F688" s="44"/>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3"/>
      <c r="C689" s="44"/>
      <c r="D689" s="44"/>
      <c r="E689" s="44"/>
      <c r="F689" s="44"/>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3"/>
      <c r="C690" s="44"/>
      <c r="D690" s="44"/>
      <c r="E690" s="44"/>
      <c r="F690" s="44"/>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3"/>
      <c r="C691" s="44"/>
      <c r="D691" s="44"/>
      <c r="E691" s="44"/>
      <c r="F691" s="44"/>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3"/>
      <c r="C692" s="44"/>
      <c r="D692" s="44"/>
      <c r="E692" s="44"/>
      <c r="F692" s="44"/>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3"/>
      <c r="C693" s="44"/>
      <c r="D693" s="44"/>
      <c r="E693" s="44"/>
      <c r="F693" s="44"/>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3"/>
      <c r="C694" s="44"/>
      <c r="D694" s="44"/>
      <c r="E694" s="44"/>
      <c r="F694" s="44"/>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3"/>
      <c r="C695" s="44"/>
      <c r="D695" s="44"/>
      <c r="E695" s="44"/>
      <c r="F695" s="44"/>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3"/>
      <c r="C696" s="44"/>
      <c r="D696" s="44"/>
      <c r="E696" s="44"/>
      <c r="F696" s="44"/>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3"/>
      <c r="C697" s="44"/>
      <c r="D697" s="44"/>
      <c r="E697" s="44"/>
      <c r="F697" s="44"/>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3"/>
      <c r="C698" s="44"/>
      <c r="D698" s="44"/>
      <c r="E698" s="44"/>
      <c r="F698" s="44"/>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3"/>
      <c r="C699" s="44"/>
      <c r="D699" s="44"/>
      <c r="E699" s="44"/>
      <c r="F699" s="44"/>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3"/>
      <c r="C700" s="44"/>
      <c r="D700" s="44"/>
      <c r="E700" s="44"/>
      <c r="F700" s="44"/>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3"/>
      <c r="C701" s="44"/>
      <c r="D701" s="44"/>
      <c r="E701" s="44"/>
      <c r="F701" s="44"/>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3"/>
      <c r="C702" s="44"/>
      <c r="D702" s="44"/>
      <c r="E702" s="44"/>
      <c r="F702" s="44"/>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3"/>
      <c r="C703" s="44"/>
      <c r="D703" s="44"/>
      <c r="E703" s="44"/>
      <c r="F703" s="44"/>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3"/>
      <c r="C704" s="44"/>
      <c r="D704" s="44"/>
      <c r="E704" s="44"/>
      <c r="F704" s="44"/>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3"/>
      <c r="C705" s="44"/>
      <c r="D705" s="44"/>
      <c r="E705" s="44"/>
      <c r="F705" s="44"/>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3"/>
      <c r="C706" s="44"/>
      <c r="D706" s="44"/>
      <c r="E706" s="44"/>
      <c r="F706" s="44"/>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3"/>
      <c r="C707" s="44"/>
      <c r="D707" s="44"/>
      <c r="E707" s="44"/>
      <c r="F707" s="44"/>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3"/>
      <c r="C708" s="44"/>
      <c r="D708" s="44"/>
      <c r="E708" s="44"/>
      <c r="F708" s="44"/>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3"/>
      <c r="C709" s="44"/>
      <c r="D709" s="44"/>
      <c r="E709" s="44"/>
      <c r="F709" s="44"/>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3"/>
      <c r="C710" s="44"/>
      <c r="D710" s="44"/>
      <c r="E710" s="44"/>
      <c r="F710" s="44"/>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3"/>
      <c r="C711" s="44"/>
      <c r="D711" s="44"/>
      <c r="E711" s="44"/>
      <c r="F711" s="44"/>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3"/>
      <c r="C712" s="44"/>
      <c r="D712" s="44"/>
      <c r="E712" s="44"/>
      <c r="F712" s="44"/>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3"/>
      <c r="C713" s="44"/>
      <c r="D713" s="44"/>
      <c r="E713" s="44"/>
      <c r="F713" s="44"/>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3"/>
      <c r="C714" s="44"/>
      <c r="D714" s="44"/>
      <c r="E714" s="44"/>
      <c r="F714" s="44"/>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3"/>
      <c r="C715" s="44"/>
      <c r="D715" s="44"/>
      <c r="E715" s="44"/>
      <c r="F715" s="44"/>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3"/>
      <c r="C716" s="44"/>
      <c r="D716" s="44"/>
      <c r="E716" s="44"/>
      <c r="F716" s="44"/>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3"/>
      <c r="C717" s="44"/>
      <c r="D717" s="44"/>
      <c r="E717" s="44"/>
      <c r="F717" s="44"/>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3"/>
      <c r="C718" s="44"/>
      <c r="D718" s="44"/>
      <c r="E718" s="44"/>
      <c r="F718" s="44"/>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3"/>
      <c r="C719" s="44"/>
      <c r="D719" s="44"/>
      <c r="E719" s="44"/>
      <c r="F719" s="44"/>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3"/>
      <c r="C720" s="44"/>
      <c r="D720" s="44"/>
      <c r="E720" s="44"/>
      <c r="F720" s="44"/>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3"/>
      <c r="C721" s="44"/>
      <c r="D721" s="44"/>
      <c r="E721" s="44"/>
      <c r="F721" s="44"/>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3"/>
      <c r="C722" s="44"/>
      <c r="D722" s="44"/>
      <c r="E722" s="44"/>
      <c r="F722" s="44"/>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3"/>
      <c r="C723" s="44"/>
      <c r="D723" s="44"/>
      <c r="E723" s="44"/>
      <c r="F723" s="44"/>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3"/>
      <c r="C724" s="44"/>
      <c r="D724" s="44"/>
      <c r="E724" s="44"/>
      <c r="F724" s="44"/>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3"/>
      <c r="C725" s="44"/>
      <c r="D725" s="44"/>
      <c r="E725" s="44"/>
      <c r="F725" s="44"/>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3"/>
      <c r="C726" s="44"/>
      <c r="D726" s="44"/>
      <c r="E726" s="44"/>
      <c r="F726" s="44"/>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3"/>
      <c r="C727" s="44"/>
      <c r="D727" s="44"/>
      <c r="E727" s="44"/>
      <c r="F727" s="44"/>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3"/>
      <c r="C728" s="44"/>
      <c r="D728" s="44"/>
      <c r="E728" s="44"/>
      <c r="F728" s="44"/>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3"/>
      <c r="C729" s="44"/>
      <c r="D729" s="44"/>
      <c r="E729" s="44"/>
      <c r="F729" s="44"/>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3"/>
      <c r="C730" s="44"/>
      <c r="D730" s="44"/>
      <c r="E730" s="44"/>
      <c r="F730" s="44"/>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3"/>
      <c r="C731" s="44"/>
      <c r="D731" s="44"/>
      <c r="E731" s="44"/>
      <c r="F731" s="44"/>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3"/>
      <c r="C732" s="44"/>
      <c r="D732" s="44"/>
      <c r="E732" s="44"/>
      <c r="F732" s="44"/>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3"/>
      <c r="C733" s="44"/>
      <c r="D733" s="44"/>
      <c r="E733" s="44"/>
      <c r="F733" s="44"/>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3"/>
      <c r="C734" s="44"/>
      <c r="D734" s="44"/>
      <c r="E734" s="44"/>
      <c r="F734" s="44"/>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3"/>
      <c r="C735" s="44"/>
      <c r="D735" s="44"/>
      <c r="E735" s="44"/>
      <c r="F735" s="44"/>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3"/>
      <c r="C736" s="44"/>
      <c r="D736" s="44"/>
      <c r="E736" s="44"/>
      <c r="F736" s="44"/>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3"/>
      <c r="C737" s="44"/>
      <c r="D737" s="44"/>
      <c r="E737" s="44"/>
      <c r="F737" s="44"/>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3"/>
      <c r="C738" s="44"/>
      <c r="D738" s="44"/>
      <c r="E738" s="44"/>
      <c r="F738" s="44"/>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3"/>
      <c r="C739" s="44"/>
      <c r="D739" s="44"/>
      <c r="E739" s="44"/>
      <c r="F739" s="44"/>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3"/>
      <c r="C740" s="44"/>
      <c r="D740" s="44"/>
      <c r="E740" s="44"/>
      <c r="F740" s="44"/>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3"/>
      <c r="C741" s="44"/>
      <c r="D741" s="44"/>
      <c r="E741" s="44"/>
      <c r="F741" s="44"/>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3"/>
      <c r="C742" s="44"/>
      <c r="D742" s="44"/>
      <c r="E742" s="44"/>
      <c r="F742" s="44"/>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3"/>
      <c r="C743" s="44"/>
      <c r="D743" s="44"/>
      <c r="E743" s="44"/>
      <c r="F743" s="44"/>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3"/>
      <c r="C744" s="44"/>
      <c r="D744" s="44"/>
      <c r="E744" s="44"/>
      <c r="F744" s="44"/>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3"/>
      <c r="C745" s="44"/>
      <c r="D745" s="44"/>
      <c r="E745" s="44"/>
      <c r="F745" s="44"/>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3"/>
      <c r="C746" s="44"/>
      <c r="D746" s="44"/>
      <c r="E746" s="44"/>
      <c r="F746" s="44"/>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3"/>
      <c r="C747" s="44"/>
      <c r="D747" s="44"/>
      <c r="E747" s="44"/>
      <c r="F747" s="44"/>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3"/>
      <c r="C748" s="44"/>
      <c r="D748" s="44"/>
      <c r="E748" s="44"/>
      <c r="F748" s="44"/>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3"/>
      <c r="C749" s="44"/>
      <c r="D749" s="44"/>
      <c r="E749" s="44"/>
      <c r="F749" s="44"/>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3"/>
      <c r="C750" s="44"/>
      <c r="D750" s="44"/>
      <c r="E750" s="44"/>
      <c r="F750" s="44"/>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3"/>
      <c r="C751" s="44"/>
      <c r="D751" s="44"/>
      <c r="E751" s="44"/>
      <c r="F751" s="44"/>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3"/>
      <c r="C752" s="44"/>
      <c r="D752" s="44"/>
      <c r="E752" s="44"/>
      <c r="F752" s="44"/>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3"/>
      <c r="C753" s="44"/>
      <c r="D753" s="44"/>
      <c r="E753" s="44"/>
      <c r="F753" s="44"/>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3"/>
      <c r="C754" s="44"/>
      <c r="D754" s="44"/>
      <c r="E754" s="44"/>
      <c r="F754" s="44"/>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3"/>
      <c r="C755" s="44"/>
      <c r="D755" s="44"/>
      <c r="E755" s="44"/>
      <c r="F755" s="44"/>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3"/>
      <c r="C756" s="44"/>
      <c r="D756" s="44"/>
      <c r="E756" s="44"/>
      <c r="F756" s="44"/>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3"/>
      <c r="C757" s="44"/>
      <c r="D757" s="44"/>
      <c r="E757" s="44"/>
      <c r="F757" s="44"/>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3"/>
      <c r="C758" s="44"/>
      <c r="D758" s="44"/>
      <c r="E758" s="44"/>
      <c r="F758" s="44"/>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3"/>
      <c r="C759" s="44"/>
      <c r="D759" s="44"/>
      <c r="E759" s="44"/>
      <c r="F759" s="44"/>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3"/>
      <c r="C760" s="44"/>
      <c r="D760" s="44"/>
      <c r="E760" s="44"/>
      <c r="F760" s="44"/>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3"/>
      <c r="C761" s="44"/>
      <c r="D761" s="44"/>
      <c r="E761" s="44"/>
      <c r="F761" s="44"/>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3"/>
      <c r="C762" s="44"/>
      <c r="D762" s="44"/>
      <c r="E762" s="44"/>
      <c r="F762" s="44"/>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3"/>
      <c r="C763" s="44"/>
      <c r="D763" s="44"/>
      <c r="E763" s="44"/>
      <c r="F763" s="44"/>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3"/>
      <c r="C764" s="44"/>
      <c r="D764" s="44"/>
      <c r="E764" s="44"/>
      <c r="F764" s="44"/>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3"/>
      <c r="C765" s="44"/>
      <c r="D765" s="44"/>
      <c r="E765" s="44"/>
      <c r="F765" s="44"/>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3"/>
      <c r="C766" s="44"/>
      <c r="D766" s="44"/>
      <c r="E766" s="44"/>
      <c r="F766" s="44"/>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3"/>
      <c r="C767" s="44"/>
      <c r="D767" s="44"/>
      <c r="E767" s="44"/>
      <c r="F767" s="44"/>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3"/>
      <c r="C768" s="44"/>
      <c r="D768" s="44"/>
      <c r="E768" s="44"/>
      <c r="F768" s="44"/>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3"/>
      <c r="C769" s="44"/>
      <c r="D769" s="44"/>
      <c r="E769" s="44"/>
      <c r="F769" s="44"/>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3"/>
      <c r="C770" s="44"/>
      <c r="D770" s="44"/>
      <c r="E770" s="44"/>
      <c r="F770" s="44"/>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3"/>
      <c r="C771" s="44"/>
      <c r="D771" s="44"/>
      <c r="E771" s="44"/>
      <c r="F771" s="44"/>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3"/>
      <c r="C772" s="44"/>
      <c r="D772" s="44"/>
      <c r="E772" s="44"/>
      <c r="F772" s="44"/>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3"/>
      <c r="C773" s="44"/>
      <c r="D773" s="44"/>
      <c r="E773" s="44"/>
      <c r="F773" s="44"/>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3"/>
      <c r="C774" s="44"/>
      <c r="D774" s="44"/>
      <c r="E774" s="44"/>
      <c r="F774" s="44"/>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3"/>
      <c r="C775" s="44"/>
      <c r="D775" s="44"/>
      <c r="E775" s="44"/>
      <c r="F775" s="44"/>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3"/>
      <c r="C776" s="44"/>
      <c r="D776" s="44"/>
      <c r="E776" s="44"/>
      <c r="F776" s="44"/>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3"/>
      <c r="C777" s="44"/>
      <c r="D777" s="44"/>
      <c r="E777" s="44"/>
      <c r="F777" s="44"/>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3"/>
      <c r="C778" s="44"/>
      <c r="D778" s="44"/>
      <c r="E778" s="44"/>
      <c r="F778" s="44"/>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3"/>
      <c r="C779" s="44"/>
      <c r="D779" s="44"/>
      <c r="E779" s="44"/>
      <c r="F779" s="44"/>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3"/>
      <c r="C780" s="44"/>
      <c r="D780" s="44"/>
      <c r="E780" s="44"/>
      <c r="F780" s="44"/>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3"/>
      <c r="C781" s="44"/>
      <c r="D781" s="44"/>
      <c r="E781" s="44"/>
      <c r="F781" s="44"/>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3"/>
      <c r="C782" s="44"/>
      <c r="D782" s="44"/>
      <c r="E782" s="44"/>
      <c r="F782" s="44"/>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3"/>
      <c r="C783" s="44"/>
      <c r="D783" s="44"/>
      <c r="E783" s="44"/>
      <c r="F783" s="44"/>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3"/>
      <c r="C784" s="44"/>
      <c r="D784" s="44"/>
      <c r="E784" s="44"/>
      <c r="F784" s="44"/>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3"/>
      <c r="C785" s="44"/>
      <c r="D785" s="44"/>
      <c r="E785" s="44"/>
      <c r="F785" s="44"/>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3"/>
      <c r="C786" s="44"/>
      <c r="D786" s="44"/>
      <c r="E786" s="44"/>
      <c r="F786" s="44"/>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3"/>
      <c r="C787" s="44"/>
      <c r="D787" s="44"/>
      <c r="E787" s="44"/>
      <c r="F787" s="44"/>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3"/>
      <c r="C788" s="44"/>
      <c r="D788" s="44"/>
      <c r="E788" s="44"/>
      <c r="F788" s="44"/>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3"/>
      <c r="C789" s="44"/>
      <c r="D789" s="44"/>
      <c r="E789" s="44"/>
      <c r="F789" s="44"/>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3"/>
      <c r="C790" s="44"/>
      <c r="D790" s="44"/>
      <c r="E790" s="44"/>
      <c r="F790" s="44"/>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3"/>
      <c r="C791" s="44"/>
      <c r="D791" s="44"/>
      <c r="E791" s="44"/>
      <c r="F791" s="44"/>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3"/>
      <c r="C792" s="44"/>
      <c r="D792" s="44"/>
      <c r="E792" s="44"/>
      <c r="F792" s="44"/>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3"/>
      <c r="C793" s="44"/>
      <c r="D793" s="44"/>
      <c r="E793" s="44"/>
      <c r="F793" s="44"/>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3"/>
      <c r="C794" s="44"/>
      <c r="D794" s="44"/>
      <c r="E794" s="44"/>
      <c r="F794" s="44"/>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3"/>
      <c r="C795" s="44"/>
      <c r="D795" s="44"/>
      <c r="E795" s="44"/>
      <c r="F795" s="44"/>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3"/>
      <c r="C796" s="44"/>
      <c r="D796" s="44"/>
      <c r="E796" s="44"/>
      <c r="F796" s="44"/>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3"/>
      <c r="C797" s="44"/>
      <c r="D797" s="44"/>
      <c r="E797" s="44"/>
      <c r="F797" s="44"/>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3"/>
      <c r="C798" s="44"/>
      <c r="D798" s="44"/>
      <c r="E798" s="44"/>
      <c r="F798" s="44"/>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3"/>
      <c r="C799" s="44"/>
      <c r="D799" s="44"/>
      <c r="E799" s="44"/>
      <c r="F799" s="44"/>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3"/>
      <c r="C800" s="44"/>
      <c r="D800" s="44"/>
      <c r="E800" s="44"/>
      <c r="F800" s="44"/>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3"/>
      <c r="C801" s="44"/>
      <c r="D801" s="44"/>
      <c r="E801" s="44"/>
      <c r="F801" s="44"/>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3"/>
      <c r="C802" s="44"/>
      <c r="D802" s="44"/>
      <c r="E802" s="44"/>
      <c r="F802" s="44"/>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3"/>
      <c r="C803" s="44"/>
      <c r="D803" s="44"/>
      <c r="E803" s="44"/>
      <c r="F803" s="44"/>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3"/>
      <c r="C804" s="44"/>
      <c r="D804" s="44"/>
      <c r="E804" s="44"/>
      <c r="F804" s="44"/>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3"/>
      <c r="C805" s="44"/>
      <c r="D805" s="44"/>
      <c r="E805" s="44"/>
      <c r="F805" s="44"/>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3"/>
      <c r="C806" s="44"/>
      <c r="D806" s="44"/>
      <c r="E806" s="44"/>
      <c r="F806" s="44"/>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3"/>
      <c r="C807" s="44"/>
      <c r="D807" s="44"/>
      <c r="E807" s="44"/>
      <c r="F807" s="44"/>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3"/>
      <c r="C808" s="44"/>
      <c r="D808" s="44"/>
      <c r="E808" s="44"/>
      <c r="F808" s="44"/>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3"/>
      <c r="C809" s="44"/>
      <c r="D809" s="44"/>
      <c r="E809" s="44"/>
      <c r="F809" s="44"/>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3"/>
      <c r="C810" s="44"/>
      <c r="D810" s="44"/>
      <c r="E810" s="44"/>
      <c r="F810" s="44"/>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3"/>
      <c r="C811" s="44"/>
      <c r="D811" s="44"/>
      <c r="E811" s="44"/>
      <c r="F811" s="44"/>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3"/>
      <c r="C812" s="44"/>
      <c r="D812" s="44"/>
      <c r="E812" s="44"/>
      <c r="F812" s="44"/>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3"/>
      <c r="C813" s="44"/>
      <c r="D813" s="44"/>
      <c r="E813" s="44"/>
      <c r="F813" s="44"/>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3"/>
      <c r="C814" s="44"/>
      <c r="D814" s="44"/>
      <c r="E814" s="44"/>
      <c r="F814" s="44"/>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3"/>
      <c r="C815" s="44"/>
      <c r="D815" s="44"/>
      <c r="E815" s="44"/>
      <c r="F815" s="44"/>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3"/>
      <c r="C816" s="44"/>
      <c r="D816" s="44"/>
      <c r="E816" s="44"/>
      <c r="F816" s="44"/>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3"/>
      <c r="C817" s="44"/>
      <c r="D817" s="44"/>
      <c r="E817" s="44"/>
      <c r="F817" s="44"/>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3"/>
      <c r="C818" s="44"/>
      <c r="D818" s="44"/>
      <c r="E818" s="44"/>
      <c r="F818" s="44"/>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3"/>
      <c r="C819" s="44"/>
      <c r="D819" s="44"/>
      <c r="E819" s="44"/>
      <c r="F819" s="44"/>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3"/>
      <c r="C820" s="44"/>
      <c r="D820" s="44"/>
      <c r="E820" s="44"/>
      <c r="F820" s="44"/>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3"/>
      <c r="C821" s="44"/>
      <c r="D821" s="44"/>
      <c r="E821" s="44"/>
      <c r="F821" s="44"/>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3"/>
      <c r="C822" s="44"/>
      <c r="D822" s="44"/>
      <c r="E822" s="44"/>
      <c r="F822" s="44"/>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3"/>
      <c r="C823" s="44"/>
      <c r="D823" s="44"/>
      <c r="E823" s="44"/>
      <c r="F823" s="44"/>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3"/>
      <c r="C824" s="44"/>
      <c r="D824" s="44"/>
      <c r="E824" s="44"/>
      <c r="F824" s="44"/>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3"/>
      <c r="C825" s="44"/>
      <c r="D825" s="44"/>
      <c r="E825" s="44"/>
      <c r="F825" s="44"/>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3"/>
      <c r="C826" s="44"/>
      <c r="D826" s="44"/>
      <c r="E826" s="44"/>
      <c r="F826" s="44"/>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3"/>
      <c r="C827" s="44"/>
      <c r="D827" s="44"/>
      <c r="E827" s="44"/>
      <c r="F827" s="44"/>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3"/>
      <c r="C828" s="44"/>
      <c r="D828" s="44"/>
      <c r="E828" s="44"/>
      <c r="F828" s="44"/>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3"/>
      <c r="C829" s="44"/>
      <c r="D829" s="44"/>
      <c r="E829" s="44"/>
      <c r="F829" s="44"/>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3"/>
      <c r="C830" s="44"/>
      <c r="D830" s="44"/>
      <c r="E830" s="44"/>
      <c r="F830" s="44"/>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3"/>
      <c r="C831" s="44"/>
      <c r="D831" s="44"/>
      <c r="E831" s="44"/>
      <c r="F831" s="44"/>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3"/>
      <c r="C832" s="44"/>
      <c r="D832" s="44"/>
      <c r="E832" s="44"/>
      <c r="F832" s="44"/>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3"/>
      <c r="C833" s="44"/>
      <c r="D833" s="44"/>
      <c r="E833" s="44"/>
      <c r="F833" s="44"/>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3"/>
      <c r="C834" s="44"/>
      <c r="D834" s="44"/>
      <c r="E834" s="44"/>
      <c r="F834" s="44"/>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3"/>
      <c r="C835" s="44"/>
      <c r="D835" s="44"/>
      <c r="E835" s="44"/>
      <c r="F835" s="44"/>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3"/>
      <c r="C836" s="44"/>
      <c r="D836" s="44"/>
      <c r="E836" s="44"/>
      <c r="F836" s="44"/>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3"/>
      <c r="C837" s="44"/>
      <c r="D837" s="44"/>
      <c r="E837" s="44"/>
      <c r="F837" s="44"/>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3"/>
      <c r="C838" s="44"/>
      <c r="D838" s="44"/>
      <c r="E838" s="44"/>
      <c r="F838" s="44"/>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3"/>
      <c r="C839" s="44"/>
      <c r="D839" s="44"/>
      <c r="E839" s="44"/>
      <c r="F839" s="44"/>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3"/>
      <c r="C840" s="44"/>
      <c r="D840" s="44"/>
      <c r="E840" s="44"/>
      <c r="F840" s="44"/>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3"/>
      <c r="C841" s="44"/>
      <c r="D841" s="44"/>
      <c r="E841" s="44"/>
      <c r="F841" s="44"/>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3"/>
      <c r="C842" s="44"/>
      <c r="D842" s="44"/>
      <c r="E842" s="44"/>
      <c r="F842" s="44"/>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3"/>
      <c r="C843" s="44"/>
      <c r="D843" s="44"/>
      <c r="E843" s="44"/>
      <c r="F843" s="44"/>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3"/>
      <c r="C844" s="44"/>
      <c r="D844" s="44"/>
      <c r="E844" s="44"/>
      <c r="F844" s="44"/>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3"/>
      <c r="C845" s="44"/>
      <c r="D845" s="44"/>
      <c r="E845" s="44"/>
      <c r="F845" s="44"/>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3"/>
      <c r="C846" s="44"/>
      <c r="D846" s="44"/>
      <c r="E846" s="44"/>
      <c r="F846" s="44"/>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3"/>
      <c r="C847" s="44"/>
      <c r="D847" s="44"/>
      <c r="E847" s="44"/>
      <c r="F847" s="44"/>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3"/>
      <c r="C848" s="44"/>
      <c r="D848" s="44"/>
      <c r="E848" s="44"/>
      <c r="F848" s="44"/>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3"/>
      <c r="C849" s="44"/>
      <c r="D849" s="44"/>
      <c r="E849" s="44"/>
      <c r="F849" s="44"/>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3"/>
      <c r="C850" s="44"/>
      <c r="D850" s="44"/>
      <c r="E850" s="44"/>
      <c r="F850" s="44"/>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3"/>
      <c r="C851" s="44"/>
      <c r="D851" s="44"/>
      <c r="E851" s="44"/>
      <c r="F851" s="44"/>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3"/>
      <c r="C852" s="44"/>
      <c r="D852" s="44"/>
      <c r="E852" s="44"/>
      <c r="F852" s="44"/>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3"/>
      <c r="C853" s="44"/>
      <c r="D853" s="44"/>
      <c r="E853" s="44"/>
      <c r="F853" s="44"/>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3"/>
      <c r="C854" s="44"/>
      <c r="D854" s="44"/>
      <c r="E854" s="44"/>
      <c r="F854" s="44"/>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3"/>
      <c r="C855" s="44"/>
      <c r="D855" s="44"/>
      <c r="E855" s="44"/>
      <c r="F855" s="44"/>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3"/>
      <c r="C856" s="44"/>
      <c r="D856" s="44"/>
      <c r="E856" s="44"/>
      <c r="F856" s="44"/>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3"/>
      <c r="C857" s="44"/>
      <c r="D857" s="44"/>
      <c r="E857" s="44"/>
      <c r="F857" s="44"/>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3"/>
      <c r="C858" s="44"/>
      <c r="D858" s="44"/>
      <c r="E858" s="44"/>
      <c r="F858" s="44"/>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3"/>
      <c r="C859" s="44"/>
      <c r="D859" s="44"/>
      <c r="E859" s="44"/>
      <c r="F859" s="44"/>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3"/>
      <c r="C860" s="44"/>
      <c r="D860" s="44"/>
      <c r="E860" s="44"/>
      <c r="F860" s="44"/>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3"/>
      <c r="C861" s="44"/>
      <c r="D861" s="44"/>
      <c r="E861" s="44"/>
      <c r="F861" s="44"/>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3"/>
      <c r="C862" s="44"/>
      <c r="D862" s="44"/>
      <c r="E862" s="44"/>
      <c r="F862" s="44"/>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3"/>
      <c r="C863" s="44"/>
      <c r="D863" s="44"/>
      <c r="E863" s="44"/>
      <c r="F863" s="44"/>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3"/>
      <c r="C864" s="44"/>
      <c r="D864" s="44"/>
      <c r="E864" s="44"/>
      <c r="F864" s="44"/>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3"/>
      <c r="C865" s="44"/>
      <c r="D865" s="44"/>
      <c r="E865" s="44"/>
      <c r="F865" s="44"/>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3"/>
      <c r="C866" s="44"/>
      <c r="D866" s="44"/>
      <c r="E866" s="44"/>
      <c r="F866" s="44"/>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3"/>
      <c r="C867" s="44"/>
      <c r="D867" s="44"/>
      <c r="E867" s="44"/>
      <c r="F867" s="44"/>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3"/>
      <c r="C868" s="44"/>
      <c r="D868" s="44"/>
      <c r="E868" s="44"/>
      <c r="F868" s="44"/>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3"/>
      <c r="C869" s="44"/>
      <c r="D869" s="44"/>
      <c r="E869" s="44"/>
      <c r="F869" s="44"/>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3"/>
      <c r="C870" s="44"/>
      <c r="D870" s="44"/>
      <c r="E870" s="44"/>
      <c r="F870" s="44"/>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3"/>
      <c r="C871" s="44"/>
      <c r="D871" s="44"/>
      <c r="E871" s="44"/>
      <c r="F871" s="44"/>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3"/>
      <c r="C872" s="44"/>
      <c r="D872" s="44"/>
      <c r="E872" s="44"/>
      <c r="F872" s="44"/>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3"/>
      <c r="C873" s="44"/>
      <c r="D873" s="44"/>
      <c r="E873" s="44"/>
      <c r="F873" s="44"/>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3"/>
      <c r="C874" s="44"/>
      <c r="D874" s="44"/>
      <c r="E874" s="44"/>
      <c r="F874" s="44"/>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3"/>
      <c r="C875" s="44"/>
      <c r="D875" s="44"/>
      <c r="E875" s="44"/>
      <c r="F875" s="44"/>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3"/>
      <c r="C876" s="44"/>
      <c r="D876" s="44"/>
      <c r="E876" s="44"/>
      <c r="F876" s="44"/>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3"/>
      <c r="C877" s="44"/>
      <c r="D877" s="44"/>
      <c r="E877" s="44"/>
      <c r="F877" s="44"/>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3"/>
      <c r="C878" s="44"/>
      <c r="D878" s="44"/>
      <c r="E878" s="44"/>
      <c r="F878" s="44"/>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3"/>
      <c r="C879" s="44"/>
      <c r="D879" s="44"/>
      <c r="E879" s="44"/>
      <c r="F879" s="44"/>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3"/>
      <c r="C880" s="44"/>
      <c r="D880" s="44"/>
      <c r="E880" s="44"/>
      <c r="F880" s="44"/>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3"/>
      <c r="C881" s="44"/>
      <c r="D881" s="44"/>
      <c r="E881" s="44"/>
      <c r="F881" s="44"/>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3"/>
      <c r="C882" s="44"/>
      <c r="D882" s="44"/>
      <c r="E882" s="44"/>
      <c r="F882" s="44"/>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3"/>
      <c r="C883" s="44"/>
      <c r="D883" s="44"/>
      <c r="E883" s="44"/>
      <c r="F883" s="44"/>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3"/>
      <c r="C884" s="44"/>
      <c r="D884" s="44"/>
      <c r="E884" s="44"/>
      <c r="F884" s="44"/>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3"/>
      <c r="C885" s="44"/>
      <c r="D885" s="44"/>
      <c r="E885" s="44"/>
      <c r="F885" s="44"/>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3"/>
      <c r="C886" s="44"/>
      <c r="D886" s="44"/>
      <c r="E886" s="44"/>
      <c r="F886" s="44"/>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3"/>
      <c r="C887" s="44"/>
      <c r="D887" s="44"/>
      <c r="E887" s="44"/>
      <c r="F887" s="44"/>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3"/>
      <c r="C888" s="44"/>
      <c r="D888" s="44"/>
      <c r="E888" s="44"/>
      <c r="F888" s="44"/>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3"/>
      <c r="C889" s="44"/>
      <c r="D889" s="44"/>
      <c r="E889" s="44"/>
      <c r="F889" s="44"/>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3"/>
      <c r="C890" s="44"/>
      <c r="D890" s="44"/>
      <c r="E890" s="44"/>
      <c r="F890" s="44"/>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3"/>
      <c r="C891" s="44"/>
      <c r="D891" s="44"/>
      <c r="E891" s="44"/>
      <c r="F891" s="44"/>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3"/>
      <c r="C892" s="44"/>
      <c r="D892" s="44"/>
      <c r="E892" s="44"/>
      <c r="F892" s="44"/>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3"/>
      <c r="C893" s="44"/>
      <c r="D893" s="44"/>
      <c r="E893" s="44"/>
      <c r="F893" s="44"/>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3"/>
      <c r="C894" s="44"/>
      <c r="D894" s="44"/>
      <c r="E894" s="44"/>
      <c r="F894" s="44"/>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3"/>
      <c r="C895" s="44"/>
      <c r="D895" s="44"/>
      <c r="E895" s="44"/>
      <c r="F895" s="44"/>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3"/>
      <c r="C896" s="44"/>
      <c r="D896" s="44"/>
      <c r="E896" s="44"/>
      <c r="F896" s="44"/>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3"/>
      <c r="C897" s="44"/>
      <c r="D897" s="44"/>
      <c r="E897" s="44"/>
      <c r="F897" s="44"/>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3"/>
      <c r="C898" s="44"/>
      <c r="D898" s="44"/>
      <c r="E898" s="44"/>
      <c r="F898" s="44"/>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3"/>
      <c r="C899" s="44"/>
      <c r="D899" s="44"/>
      <c r="E899" s="44"/>
      <c r="F899" s="44"/>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3"/>
      <c r="C900" s="44"/>
      <c r="D900" s="44"/>
      <c r="E900" s="44"/>
      <c r="F900" s="44"/>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3"/>
      <c r="C901" s="44"/>
      <c r="D901" s="44"/>
      <c r="E901" s="44"/>
      <c r="F901" s="44"/>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3"/>
      <c r="C902" s="44"/>
      <c r="D902" s="44"/>
      <c r="E902" s="44"/>
      <c r="F902" s="44"/>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3"/>
      <c r="C903" s="44"/>
      <c r="D903" s="44"/>
      <c r="E903" s="44"/>
      <c r="F903" s="44"/>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3"/>
      <c r="C904" s="44"/>
      <c r="D904" s="44"/>
      <c r="E904" s="44"/>
      <c r="F904" s="44"/>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3"/>
      <c r="C905" s="44"/>
      <c r="D905" s="44"/>
      <c r="E905" s="44"/>
      <c r="F905" s="44"/>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3"/>
      <c r="C906" s="44"/>
      <c r="D906" s="44"/>
      <c r="E906" s="44"/>
      <c r="F906" s="44"/>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3"/>
      <c r="C907" s="44"/>
      <c r="D907" s="44"/>
      <c r="E907" s="44"/>
      <c r="F907" s="44"/>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3"/>
      <c r="C908" s="44"/>
      <c r="D908" s="44"/>
      <c r="E908" s="44"/>
      <c r="F908" s="44"/>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3"/>
      <c r="C909" s="44"/>
      <c r="D909" s="44"/>
      <c r="E909" s="44"/>
      <c r="F909" s="44"/>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3"/>
      <c r="C910" s="44"/>
      <c r="D910" s="44"/>
      <c r="E910" s="44"/>
      <c r="F910" s="44"/>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3"/>
      <c r="C911" s="44"/>
      <c r="D911" s="44"/>
      <c r="E911" s="44"/>
      <c r="F911" s="44"/>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3"/>
      <c r="C912" s="44"/>
      <c r="D912" s="44"/>
      <c r="E912" s="44"/>
      <c r="F912" s="44"/>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3"/>
      <c r="C913" s="44"/>
      <c r="D913" s="44"/>
      <c r="E913" s="44"/>
      <c r="F913" s="44"/>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3"/>
      <c r="C914" s="44"/>
      <c r="D914" s="44"/>
      <c r="E914" s="44"/>
      <c r="F914" s="44"/>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3"/>
      <c r="C915" s="44"/>
      <c r="D915" s="44"/>
      <c r="E915" s="44"/>
      <c r="F915" s="44"/>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3"/>
      <c r="C916" s="44"/>
      <c r="D916" s="44"/>
      <c r="E916" s="44"/>
      <c r="F916" s="44"/>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3"/>
      <c r="C917" s="44"/>
      <c r="D917" s="44"/>
      <c r="E917" s="44"/>
      <c r="F917" s="44"/>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3"/>
      <c r="C918" s="44"/>
      <c r="D918" s="44"/>
      <c r="E918" s="44"/>
      <c r="F918" s="44"/>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3"/>
      <c r="C919" s="44"/>
      <c r="D919" s="44"/>
      <c r="E919" s="44"/>
      <c r="F919" s="44"/>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3"/>
      <c r="C920" s="44"/>
      <c r="D920" s="44"/>
      <c r="E920" s="44"/>
      <c r="F920" s="44"/>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3"/>
      <c r="C921" s="44"/>
      <c r="D921" s="44"/>
      <c r="E921" s="44"/>
      <c r="F921" s="44"/>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3"/>
      <c r="C922" s="44"/>
      <c r="D922" s="44"/>
      <c r="E922" s="44"/>
      <c r="F922" s="44"/>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3"/>
      <c r="C923" s="44"/>
      <c r="D923" s="44"/>
      <c r="E923" s="44"/>
      <c r="F923" s="44"/>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3"/>
      <c r="C924" s="44"/>
      <c r="D924" s="44"/>
      <c r="E924" s="44"/>
      <c r="F924" s="44"/>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3"/>
      <c r="C925" s="44"/>
      <c r="D925" s="44"/>
      <c r="E925" s="44"/>
      <c r="F925" s="44"/>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3"/>
      <c r="C926" s="44"/>
      <c r="D926" s="44"/>
      <c r="E926" s="44"/>
      <c r="F926" s="44"/>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3"/>
      <c r="C927" s="44"/>
      <c r="D927" s="44"/>
      <c r="E927" s="44"/>
      <c r="F927" s="44"/>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3"/>
      <c r="C928" s="44"/>
      <c r="D928" s="44"/>
      <c r="E928" s="44"/>
      <c r="F928" s="44"/>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3"/>
      <c r="C929" s="44"/>
      <c r="D929" s="44"/>
      <c r="E929" s="44"/>
      <c r="F929" s="44"/>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3"/>
      <c r="C930" s="44"/>
      <c r="D930" s="44"/>
      <c r="E930" s="44"/>
      <c r="F930" s="44"/>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3"/>
      <c r="C931" s="44"/>
      <c r="D931" s="44"/>
      <c r="E931" s="44"/>
      <c r="F931" s="44"/>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3"/>
      <c r="C932" s="44"/>
      <c r="D932" s="44"/>
      <c r="E932" s="44"/>
      <c r="F932" s="44"/>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3"/>
      <c r="C933" s="44"/>
      <c r="D933" s="44"/>
      <c r="E933" s="44"/>
      <c r="F933" s="44"/>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3"/>
      <c r="C934" s="44"/>
      <c r="D934" s="44"/>
      <c r="E934" s="44"/>
      <c r="F934" s="44"/>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3"/>
      <c r="C935" s="44"/>
      <c r="D935" s="44"/>
      <c r="E935" s="44"/>
      <c r="F935" s="44"/>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3"/>
      <c r="C936" s="44"/>
      <c r="D936" s="44"/>
      <c r="E936" s="44"/>
      <c r="F936" s="44"/>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3"/>
      <c r="C937" s="44"/>
      <c r="D937" s="44"/>
      <c r="E937" s="44"/>
      <c r="F937" s="44"/>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3"/>
      <c r="C938" s="44"/>
      <c r="D938" s="44"/>
      <c r="E938" s="44"/>
      <c r="F938" s="44"/>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3"/>
      <c r="C939" s="44"/>
      <c r="D939" s="44"/>
      <c r="E939" s="44"/>
      <c r="F939" s="44"/>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3"/>
      <c r="C940" s="44"/>
      <c r="D940" s="44"/>
      <c r="E940" s="44"/>
      <c r="F940" s="44"/>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3"/>
      <c r="C941" s="44"/>
      <c r="D941" s="44"/>
      <c r="E941" s="44"/>
      <c r="F941" s="44"/>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3"/>
      <c r="C942" s="44"/>
      <c r="D942" s="44"/>
      <c r="E942" s="44"/>
      <c r="F942" s="44"/>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3"/>
      <c r="C943" s="44"/>
      <c r="D943" s="44"/>
      <c r="E943" s="44"/>
      <c r="F943" s="44"/>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3"/>
      <c r="C944" s="44"/>
      <c r="D944" s="44"/>
      <c r="E944" s="44"/>
      <c r="F944" s="44"/>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3"/>
      <c r="C945" s="44"/>
      <c r="D945" s="44"/>
      <c r="E945" s="44"/>
      <c r="F945" s="44"/>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3"/>
      <c r="C946" s="44"/>
      <c r="D946" s="44"/>
      <c r="E946" s="44"/>
      <c r="F946" s="44"/>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3"/>
      <c r="C947" s="44"/>
      <c r="D947" s="44"/>
      <c r="E947" s="44"/>
      <c r="F947" s="44"/>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3"/>
      <c r="C948" s="44"/>
      <c r="D948" s="44"/>
      <c r="E948" s="44"/>
      <c r="F948" s="44"/>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3"/>
      <c r="C949" s="44"/>
      <c r="D949" s="44"/>
      <c r="E949" s="44"/>
      <c r="F949" s="44"/>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3"/>
      <c r="C950" s="44"/>
      <c r="D950" s="44"/>
      <c r="E950" s="44"/>
      <c r="F950" s="44"/>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3"/>
      <c r="C951" s="44"/>
      <c r="D951" s="44"/>
      <c r="E951" s="44"/>
      <c r="F951" s="44"/>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3"/>
      <c r="C952" s="44"/>
      <c r="D952" s="44"/>
      <c r="E952" s="44"/>
      <c r="F952" s="44"/>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3"/>
      <c r="C953" s="44"/>
      <c r="D953" s="44"/>
      <c r="E953" s="44"/>
      <c r="F953" s="44"/>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3"/>
      <c r="C954" s="44"/>
      <c r="D954" s="44"/>
      <c r="E954" s="44"/>
      <c r="F954" s="44"/>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3"/>
      <c r="C955" s="44"/>
      <c r="D955" s="44"/>
      <c r="E955" s="44"/>
      <c r="F955" s="44"/>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3"/>
      <c r="C956" s="44"/>
      <c r="D956" s="44"/>
      <c r="E956" s="44"/>
      <c r="F956" s="44"/>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3"/>
      <c r="C957" s="44"/>
      <c r="D957" s="44"/>
      <c r="E957" s="44"/>
      <c r="F957" s="44"/>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3"/>
      <c r="C958" s="44"/>
      <c r="D958" s="44"/>
      <c r="E958" s="44"/>
      <c r="F958" s="44"/>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3"/>
      <c r="C959" s="44"/>
      <c r="D959" s="44"/>
      <c r="E959" s="44"/>
      <c r="F959" s="44"/>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3"/>
      <c r="C960" s="44"/>
      <c r="D960" s="44"/>
      <c r="E960" s="44"/>
      <c r="F960" s="44"/>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3"/>
      <c r="C961" s="44"/>
      <c r="D961" s="44"/>
      <c r="E961" s="44"/>
      <c r="F961" s="44"/>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3"/>
      <c r="C962" s="44"/>
      <c r="D962" s="44"/>
      <c r="E962" s="44"/>
      <c r="F962" s="44"/>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3"/>
      <c r="C963" s="44"/>
      <c r="D963" s="44"/>
      <c r="E963" s="44"/>
      <c r="F963" s="44"/>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3"/>
      <c r="C964" s="44"/>
      <c r="D964" s="44"/>
      <c r="E964" s="44"/>
      <c r="F964" s="44"/>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3"/>
      <c r="C965" s="44"/>
      <c r="D965" s="44"/>
      <c r="E965" s="44"/>
      <c r="F965" s="44"/>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3"/>
      <c r="C966" s="44"/>
      <c r="D966" s="44"/>
      <c r="E966" s="44"/>
      <c r="F966" s="44"/>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3"/>
      <c r="C967" s="44"/>
      <c r="D967" s="44"/>
      <c r="E967" s="44"/>
      <c r="F967" s="44"/>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3"/>
      <c r="C968" s="44"/>
      <c r="D968" s="44"/>
      <c r="E968" s="44"/>
      <c r="F968" s="44"/>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3"/>
      <c r="C969" s="44"/>
      <c r="D969" s="44"/>
      <c r="E969" s="44"/>
      <c r="F969" s="44"/>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3"/>
      <c r="C970" s="44"/>
      <c r="D970" s="44"/>
      <c r="E970" s="44"/>
      <c r="F970" s="44"/>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3"/>
      <c r="C971" s="44"/>
      <c r="D971" s="44"/>
      <c r="E971" s="44"/>
      <c r="F971" s="44"/>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3"/>
      <c r="C972" s="44"/>
      <c r="D972" s="44"/>
      <c r="E972" s="44"/>
      <c r="F972" s="44"/>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3"/>
      <c r="C973" s="44"/>
      <c r="D973" s="44"/>
      <c r="E973" s="44"/>
      <c r="F973" s="44"/>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3"/>
      <c r="C974" s="44"/>
      <c r="D974" s="44"/>
      <c r="E974" s="44"/>
      <c r="F974" s="44"/>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3"/>
      <c r="C975" s="44"/>
      <c r="D975" s="44"/>
      <c r="E975" s="44"/>
      <c r="F975" s="44"/>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3"/>
      <c r="C976" s="44"/>
      <c r="D976" s="44"/>
      <c r="E976" s="44"/>
      <c r="F976" s="44"/>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3"/>
      <c r="C977" s="44"/>
      <c r="D977" s="44"/>
      <c r="E977" s="44"/>
      <c r="F977" s="44"/>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3"/>
      <c r="C978" s="44"/>
      <c r="D978" s="44"/>
      <c r="E978" s="44"/>
      <c r="F978" s="44"/>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3"/>
      <c r="C979" s="44"/>
      <c r="D979" s="44"/>
      <c r="E979" s="44"/>
      <c r="F979" s="44"/>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3"/>
      <c r="C980" s="44"/>
      <c r="D980" s="44"/>
      <c r="E980" s="44"/>
      <c r="F980" s="44"/>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3"/>
      <c r="C981" s="44"/>
      <c r="D981" s="44"/>
      <c r="E981" s="44"/>
      <c r="F981" s="44"/>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3"/>
      <c r="C982" s="44"/>
      <c r="D982" s="44"/>
      <c r="E982" s="44"/>
      <c r="F982" s="44"/>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3"/>
      <c r="C983" s="44"/>
      <c r="D983" s="44"/>
      <c r="E983" s="44"/>
      <c r="F983" s="44"/>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3"/>
      <c r="C984" s="44"/>
      <c r="D984" s="44"/>
      <c r="E984" s="44"/>
      <c r="F984" s="44"/>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3"/>
      <c r="C985" s="44"/>
      <c r="D985" s="44"/>
      <c r="E985" s="44"/>
      <c r="F985" s="44"/>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3"/>
      <c r="C986" s="44"/>
      <c r="D986" s="44"/>
      <c r="E986" s="44"/>
      <c r="F986" s="44"/>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3"/>
      <c r="C987" s="44"/>
      <c r="D987" s="44"/>
      <c r="E987" s="44"/>
      <c r="F987" s="44"/>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3"/>
      <c r="C988" s="44"/>
      <c r="D988" s="44"/>
      <c r="E988" s="44"/>
      <c r="F988" s="44"/>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3"/>
      <c r="C989" s="44"/>
      <c r="D989" s="44"/>
      <c r="E989" s="44"/>
      <c r="F989" s="44"/>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3"/>
      <c r="C990" s="44"/>
      <c r="D990" s="44"/>
      <c r="E990" s="44"/>
      <c r="F990" s="44"/>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3"/>
      <c r="C991" s="44"/>
      <c r="D991" s="44"/>
      <c r="E991" s="44"/>
      <c r="F991" s="44"/>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3"/>
      <c r="C992" s="44"/>
      <c r="D992" s="44"/>
      <c r="E992" s="44"/>
      <c r="F992" s="44"/>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3"/>
      <c r="C993" s="44"/>
      <c r="D993" s="44"/>
      <c r="E993" s="44"/>
      <c r="F993" s="44"/>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3"/>
      <c r="C994" s="44"/>
      <c r="D994" s="44"/>
      <c r="E994" s="44"/>
      <c r="F994" s="44"/>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3"/>
      <c r="C995" s="44"/>
      <c r="D995" s="44"/>
      <c r="E995" s="44"/>
      <c r="F995" s="44"/>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3"/>
      <c r="C996" s="44"/>
      <c r="D996" s="44"/>
      <c r="E996" s="44"/>
      <c r="F996" s="44"/>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3"/>
      <c r="C997" s="44"/>
      <c r="D997" s="44"/>
      <c r="E997" s="44"/>
      <c r="F997" s="44"/>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3"/>
      <c r="C998" s="44"/>
      <c r="D998" s="44"/>
      <c r="E998" s="44"/>
      <c r="F998" s="44"/>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3"/>
      <c r="C999" s="44"/>
      <c r="D999" s="44"/>
      <c r="E999" s="44"/>
      <c r="F999" s="44"/>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3"/>
      <c r="C1000" s="44"/>
      <c r="D1000" s="44"/>
      <c r="E1000" s="44"/>
      <c r="F1000" s="44"/>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43"/>
      <c r="C1001" s="44"/>
      <c r="D1001" s="44"/>
      <c r="E1001" s="44"/>
      <c r="F1001" s="44"/>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43"/>
      <c r="C1002" s="44"/>
      <c r="D1002" s="44"/>
      <c r="E1002" s="44"/>
      <c r="F1002" s="44"/>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43"/>
      <c r="C1003" s="44"/>
      <c r="D1003" s="44"/>
      <c r="E1003" s="44"/>
      <c r="F1003" s="44"/>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43"/>
      <c r="C1004" s="44"/>
      <c r="D1004" s="44"/>
      <c r="E1004" s="44"/>
      <c r="F1004" s="44"/>
      <c r="G1004" s="11"/>
      <c r="H1004" s="11"/>
      <c r="I1004" s="11"/>
      <c r="J1004" s="11"/>
      <c r="K1004" s="11"/>
      <c r="L1004" s="11"/>
      <c r="M1004" s="11"/>
      <c r="N1004" s="11"/>
      <c r="O1004" s="11"/>
      <c r="P1004" s="11"/>
      <c r="Q1004" s="11"/>
      <c r="R1004" s="11"/>
      <c r="S1004" s="11"/>
      <c r="T1004" s="11"/>
      <c r="U1004" s="11"/>
      <c r="V1004" s="11"/>
      <c r="W1004" s="11"/>
      <c r="X1004" s="11"/>
      <c r="Y1004" s="11"/>
      <c r="Z1004" s="11"/>
    </row>
  </sheetData>
  <mergeCells count="6">
    <mergeCell ref="B3:C3"/>
    <mergeCell ref="D3:F3"/>
    <mergeCell ref="B4:C4"/>
    <mergeCell ref="D4:F4"/>
    <mergeCell ref="B5:C5"/>
    <mergeCell ref="D5:F5"/>
  </mergeCells>
  <hyperlinks>
    <hyperlink display="Module1" location="Module1!A1" ref="D9"/>
    <hyperlink display="Module1" location="Module1!A1" ref="D10"/>
    <hyperlink display="Module1" location="Module1!A1" ref="D11"/>
    <hyperlink display="Module1" location="Module1!A1" ref="D12"/>
    <hyperlink display="Module1" location="Module1!A1" ref="D13"/>
    <hyperlink display="Module1" location="Module1!A1" ref="D14"/>
    <hyperlink display="Module1" location="Module1!A1" ref="D15"/>
    <hyperlink display="Module1" location="Module1!A1" ref="D16"/>
    <hyperlink display="Module1" location="Module1!A1" ref="D17"/>
    <hyperlink display="Module1" location="Module1!A1" ref="D18"/>
    <hyperlink display="Module2" location="Module2!A1" ref="D19"/>
    <hyperlink display="Module2" location="Module2!A1" ref="D20"/>
    <hyperlink display="Module2" location="Module2!A1" ref="D21"/>
    <hyperlink display="Module2" location="Module2!A1" ref="D22"/>
    <hyperlink display="Module2" location="Module2!A1" ref="D23"/>
    <hyperlink display="Module3" location="Module3!A1" ref="D24"/>
    <hyperlink display="Module3" location="Module3!A1" ref="D25"/>
    <hyperlink display="Module3" location="Module3!A1" ref="D26"/>
    <hyperlink display="Module3" location="Module3!A1" ref="D27"/>
    <hyperlink display="Module3" location="Module3!A1" ref="D28"/>
    <hyperlink display="Module3" location="Module3!A1" ref="D29"/>
    <hyperlink display="Module3" location="Module3!A1" ref="D30"/>
    <hyperlink display="Module4" location="Module4!A1" ref="D31"/>
    <hyperlink display="Module4" location="Module4!A1" ref="D32"/>
    <hyperlink display="Module4" location="Module4!A1" ref="D33"/>
    <hyperlink display="Module4" location="Module4!A1" ref="D34"/>
    <hyperlink display="Module4" location="Module4!A1" ref="D35"/>
    <hyperlink display="Module5" location="Module5!A1" ref="D36"/>
    <hyperlink display="Module5" location="Module5!A1" ref="D37"/>
    <hyperlink display="Module5" location="Module5!A1" ref="D38"/>
    <hyperlink display="Module5" location="Module5!A1" ref="D39"/>
    <hyperlink display="Module5" location="Module5!A1" ref="D40"/>
    <hyperlink display="Module5" location="Module5!A1" ref="D41"/>
    <hyperlink display="Module5" location="Module5!A1" ref="D42"/>
    <hyperlink display="Module5" location="Module5!A1" ref="D43"/>
    <hyperlink display="Module6" location="Module6!A1" ref="D44"/>
    <hyperlink display="Module6" location="Module6!A1" ref="D45"/>
    <hyperlink display="Module6" location="Module6!A1" ref="D46"/>
    <hyperlink display="Module6" location="Module6!A1" ref="D47"/>
    <hyperlink display="Module7" location="Module7!A1" ref="D48"/>
    <hyperlink display="Module7" location="Module7!A1" ref="D49"/>
    <hyperlink display="Module7" location="Module7!A1" ref="D50"/>
    <hyperlink display="Module8" location="Module8!A1" ref="D51"/>
    <hyperlink display="Module8" location="Module8!A1" ref="D52"/>
    <hyperlink display="Module8" location="Module8!A1" ref="D53"/>
    <hyperlink display="Module8" location="Module8!A1" ref="D54"/>
    <hyperlink display="Module8" location="Module8!A1" ref="D55"/>
    <hyperlink display="Module9" location="Module9!A1" ref="D56"/>
    <hyperlink display="Module9" location="Module9!A1" ref="D57"/>
    <hyperlink display="Module9" location="Module9!A1" ref="D58"/>
    <hyperlink display="Module9" location="Module9!A1" ref="D59"/>
    <hyperlink display="Module9" location="Module9!A1" ref="D60"/>
    <hyperlink display="Module9" location="Module9!A1" ref="D61"/>
    <hyperlink display="Module9" location="Module9!A1" ref="D62"/>
    <hyperlink display="Module9" location="Module9!A1" ref="D63"/>
    <hyperlink display="Module9" location="Module9!A1" ref="D64"/>
    <hyperlink display="Module9" location="Module9!A1" ref="D65"/>
    <hyperlink display="Module9" location="Module9!A1" ref="D66"/>
    <hyperlink display="Module10" location="Module10!A1" ref="D67"/>
    <hyperlink display="Module10" location="Module10!A1" ref="D68"/>
    <hyperlink display="Module10" location="Module10!A1" ref="D69"/>
    <hyperlink display="Module10" location="Module10!A1" ref="D70"/>
    <hyperlink display="Module10" location="Module10!A1" ref="D71"/>
    <hyperlink display="Module10" location="Module10!A1" ref="D72"/>
    <hyperlink display="Module10" location="Module10!A1" ref="D73"/>
    <hyperlink display="Module10" location="Module10!A1" ref="D74"/>
    <hyperlink display="Module10" location="Module10!A1" ref="D75"/>
    <hyperlink display="Module10" location="Module10!A1" ref="D76"/>
    <hyperlink display="Module10" location="Module10!A1" ref="D77"/>
    <hyperlink display="Module10" location="Module10!A1" ref="D78"/>
    <hyperlink display="Module10" location="Module10!A1" ref="D79"/>
    <hyperlink display="Module10" location="Module10!A1" ref="D80"/>
    <hyperlink display="Module10" location="Module10!A1" ref="D81"/>
    <hyperlink display="Module10" location="Module10!A1" ref="D82"/>
    <hyperlink display="Module10" location="Module10!A1" ref="D83"/>
    <hyperlink display="Module10" location="Module10!A1" ref="D84"/>
    <hyperlink display="Module10" location="Module10!A1" ref="D85"/>
    <hyperlink display="Module10" location="Module10!A1" ref="D86"/>
    <hyperlink display="Module10" location="Module10!A1" ref="D87"/>
    <hyperlink display="Module10" location="Module10!A1" ref="D88"/>
    <hyperlink display="Module10" location="Module10!A1" ref="D89"/>
    <hyperlink display="Module10" location="Module10!A1" ref="D90"/>
    <hyperlink display="Module10" location="Module10!A1" ref="D91"/>
    <hyperlink display="Module11" location="Module11!A1" ref="D92"/>
    <hyperlink display="Module11" location="Module11!A1" ref="D93"/>
    <hyperlink display="Module11" location="Module11!A1" ref="D94"/>
    <hyperlink display="Module11" location="Module11!A1" ref="D95"/>
    <hyperlink display="Module11" location="Module11!A1" ref="D96"/>
    <hyperlink display="Module11" location="Module11!A1" ref="D97"/>
    <hyperlink display="Module11" location="Module11!A1" ref="D98"/>
    <hyperlink display="Module11" location="Module11!A1" ref="D99"/>
  </hyperlinks>
  <printOptions/>
  <pageMargins bottom="0.75" footer="0.0" header="0.0" left="0.7" right="0.7" top="0.75"/>
  <pageSetup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8.75"/>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148</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151</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154</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COUNTIF(G10:G1051,"Pass")</f>
        <v>78</v>
      </c>
      <c r="B6" s="113">
        <f>COUNTIF(G10:G1051,"Fail")</f>
        <v>0</v>
      </c>
      <c r="C6" s="113">
        <f>E6-D6-B6-A6</f>
        <v>0</v>
      </c>
      <c r="D6" s="114">
        <f>COUNTIF(G$10:G$1051,"N/A")</f>
        <v>0</v>
      </c>
      <c r="E6" s="115">
        <f>COUNTA(A10:A1051)</f>
        <v>78</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0"/>
      <c r="H7" s="110"/>
      <c r="I7" s="110"/>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20"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168</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IF(OR(B11&lt;&gt;"",D11&lt;&gt;""),"["&amp;TEXT($B$2,"##")&amp;"-"&amp;TEXT(ROW()-9,"##")&amp;"]","")</f>
        <v>[M1-1]</v>
      </c>
      <c r="B10" s="128" t="s">
        <v>169</v>
      </c>
      <c r="C10" s="128" t="s">
        <v>170</v>
      </c>
      <c r="D10" s="129" t="s">
        <v>171</v>
      </c>
      <c r="E10" s="129" t="s">
        <v>172</v>
      </c>
      <c r="F10" s="129" t="s">
        <v>173</v>
      </c>
      <c r="G10" s="128" t="s">
        <v>149</v>
      </c>
      <c r="H10" s="130">
        <v>44021.0</v>
      </c>
      <c r="I10" s="127"/>
      <c r="J10" s="131"/>
      <c r="K10" s="11"/>
      <c r="L10" s="11"/>
      <c r="M10" s="11"/>
      <c r="N10" s="11"/>
      <c r="O10" s="11"/>
      <c r="P10" s="11"/>
      <c r="Q10" s="11"/>
      <c r="R10" s="11"/>
      <c r="S10" s="11"/>
      <c r="T10" s="11"/>
      <c r="U10" s="11"/>
      <c r="V10" s="11"/>
      <c r="W10" s="11"/>
      <c r="X10" s="11"/>
      <c r="Y10" s="11"/>
      <c r="Z10" s="11"/>
    </row>
    <row r="11" ht="12.75" customHeight="1">
      <c r="A11" s="127" t="str">
        <f t="shared" ref="A11:A20" si="1">IF(OR(B11&lt;&gt;"",D11&lt;&gt;""),"["&amp;TEXT($B$2,"##")&amp;"-"&amp;TEXT(ROW()-9,"##")&amp;"]","")</f>
        <v>[M1-2]</v>
      </c>
      <c r="B11" s="128" t="s">
        <v>174</v>
      </c>
      <c r="C11" s="128" t="s">
        <v>175</v>
      </c>
      <c r="D11" s="129" t="s">
        <v>176</v>
      </c>
      <c r="E11" s="129" t="s">
        <v>172</v>
      </c>
      <c r="F11" s="129" t="s">
        <v>177</v>
      </c>
      <c r="G11" s="128" t="s">
        <v>149</v>
      </c>
      <c r="H11" s="130">
        <v>44021.0</v>
      </c>
      <c r="I11" s="127"/>
      <c r="J11" s="131"/>
      <c r="K11" s="11"/>
      <c r="L11" s="11"/>
      <c r="M11" s="11"/>
      <c r="N11" s="11"/>
      <c r="O11" s="11"/>
      <c r="P11" s="11"/>
      <c r="Q11" s="11"/>
      <c r="R11" s="11"/>
      <c r="S11" s="11"/>
      <c r="T11" s="11"/>
      <c r="U11" s="11"/>
      <c r="V11" s="11"/>
      <c r="W11" s="11"/>
      <c r="X11" s="11"/>
      <c r="Y11" s="11"/>
      <c r="Z11" s="11"/>
    </row>
    <row r="12" ht="12.75" customHeight="1">
      <c r="A12" s="127" t="str">
        <f t="shared" si="1"/>
        <v>[M1-3]</v>
      </c>
      <c r="B12" s="128" t="s">
        <v>178</v>
      </c>
      <c r="C12" s="128" t="s">
        <v>179</v>
      </c>
      <c r="D12" s="129" t="s">
        <v>180</v>
      </c>
      <c r="E12" s="129" t="s">
        <v>172</v>
      </c>
      <c r="F12" s="129" t="s">
        <v>181</v>
      </c>
      <c r="G12" s="128" t="s">
        <v>149</v>
      </c>
      <c r="H12" s="130">
        <v>44021.0</v>
      </c>
      <c r="I12" s="127"/>
      <c r="J12" s="132"/>
      <c r="K12" s="11"/>
      <c r="L12" s="11"/>
      <c r="M12" s="11"/>
      <c r="N12" s="11"/>
      <c r="O12" s="11"/>
      <c r="P12" s="11"/>
      <c r="Q12" s="11"/>
      <c r="R12" s="11"/>
      <c r="S12" s="11"/>
      <c r="T12" s="11"/>
      <c r="U12" s="11"/>
      <c r="V12" s="11"/>
      <c r="W12" s="11"/>
      <c r="X12" s="11"/>
      <c r="Y12" s="11"/>
      <c r="Z12" s="11"/>
    </row>
    <row r="13" ht="12.75" customHeight="1">
      <c r="A13" s="127" t="str">
        <f t="shared" si="1"/>
        <v>[M1-4]</v>
      </c>
      <c r="B13" s="128" t="s">
        <v>182</v>
      </c>
      <c r="C13" s="128" t="s">
        <v>183</v>
      </c>
      <c r="D13" s="129" t="s">
        <v>184</v>
      </c>
      <c r="E13" s="129" t="s">
        <v>172</v>
      </c>
      <c r="F13" s="129" t="s">
        <v>181</v>
      </c>
      <c r="G13" s="128" t="s">
        <v>149</v>
      </c>
      <c r="H13" s="130">
        <v>44021.0</v>
      </c>
      <c r="I13" s="127"/>
      <c r="J13" s="132"/>
      <c r="K13" s="11"/>
      <c r="L13" s="11"/>
      <c r="M13" s="11"/>
      <c r="N13" s="11"/>
      <c r="O13" s="11"/>
      <c r="P13" s="11"/>
      <c r="Q13" s="11"/>
      <c r="R13" s="11"/>
      <c r="S13" s="11"/>
      <c r="T13" s="11"/>
      <c r="U13" s="11"/>
      <c r="V13" s="11"/>
      <c r="W13" s="11"/>
      <c r="X13" s="11"/>
      <c r="Y13" s="11"/>
      <c r="Z13" s="11"/>
    </row>
    <row r="14" ht="12.75" customHeight="1">
      <c r="A14" s="127" t="str">
        <f t="shared" si="1"/>
        <v>[M1-5]</v>
      </c>
      <c r="B14" s="128" t="s">
        <v>185</v>
      </c>
      <c r="C14" s="128" t="s">
        <v>186</v>
      </c>
      <c r="D14" s="129" t="s">
        <v>184</v>
      </c>
      <c r="E14" s="129" t="s">
        <v>172</v>
      </c>
      <c r="F14" s="129" t="s">
        <v>181</v>
      </c>
      <c r="G14" s="128" t="s">
        <v>149</v>
      </c>
      <c r="H14" s="130">
        <v>44021.0</v>
      </c>
      <c r="I14" s="127"/>
      <c r="J14" s="132"/>
      <c r="K14" s="11"/>
      <c r="L14" s="11"/>
      <c r="M14" s="11"/>
      <c r="N14" s="11"/>
      <c r="O14" s="11"/>
      <c r="P14" s="11"/>
      <c r="Q14" s="11"/>
      <c r="R14" s="11"/>
      <c r="S14" s="11"/>
      <c r="T14" s="11"/>
      <c r="U14" s="11"/>
      <c r="V14" s="11"/>
      <c r="W14" s="11"/>
      <c r="X14" s="11"/>
      <c r="Y14" s="11"/>
      <c r="Z14" s="11"/>
    </row>
    <row r="15" ht="12.75" customHeight="1">
      <c r="A15" s="127" t="str">
        <f t="shared" si="1"/>
        <v>[M1-6]</v>
      </c>
      <c r="B15" s="128" t="s">
        <v>187</v>
      </c>
      <c r="C15" s="128" t="s">
        <v>188</v>
      </c>
      <c r="D15" s="129" t="s">
        <v>189</v>
      </c>
      <c r="E15" s="129" t="s">
        <v>172</v>
      </c>
      <c r="F15" s="129" t="s">
        <v>181</v>
      </c>
      <c r="G15" s="128" t="s">
        <v>149</v>
      </c>
      <c r="H15" s="130">
        <v>44021.0</v>
      </c>
      <c r="I15" s="127"/>
      <c r="J15" s="132"/>
      <c r="K15" s="11"/>
      <c r="L15" s="11"/>
      <c r="M15" s="11"/>
      <c r="N15" s="11"/>
      <c r="O15" s="11"/>
      <c r="P15" s="11"/>
      <c r="Q15" s="11"/>
      <c r="R15" s="11"/>
      <c r="S15" s="11"/>
      <c r="T15" s="11"/>
      <c r="U15" s="11"/>
      <c r="V15" s="11"/>
      <c r="W15" s="11"/>
      <c r="X15" s="11"/>
      <c r="Y15" s="11"/>
      <c r="Z15" s="11"/>
    </row>
    <row r="16" ht="12.75" customHeight="1">
      <c r="A16" s="127" t="str">
        <f t="shared" si="1"/>
        <v>[M1-7]</v>
      </c>
      <c r="B16" s="128" t="s">
        <v>190</v>
      </c>
      <c r="C16" s="128" t="s">
        <v>191</v>
      </c>
      <c r="D16" s="129" t="s">
        <v>192</v>
      </c>
      <c r="E16" s="129" t="s">
        <v>172</v>
      </c>
      <c r="F16" s="129" t="s">
        <v>181</v>
      </c>
      <c r="G16" s="128" t="s">
        <v>149</v>
      </c>
      <c r="H16" s="130">
        <v>44021.0</v>
      </c>
      <c r="I16" s="127"/>
      <c r="J16" s="132"/>
      <c r="K16" s="11"/>
      <c r="L16" s="11"/>
      <c r="M16" s="11"/>
      <c r="N16" s="11"/>
      <c r="O16" s="11"/>
      <c r="P16" s="11"/>
      <c r="Q16" s="11"/>
      <c r="R16" s="11"/>
      <c r="S16" s="11"/>
      <c r="T16" s="11"/>
      <c r="U16" s="11"/>
      <c r="V16" s="11"/>
      <c r="W16" s="11"/>
      <c r="X16" s="11"/>
      <c r="Y16" s="11"/>
      <c r="Z16" s="11"/>
    </row>
    <row r="17" ht="12.75" customHeight="1">
      <c r="A17" s="127" t="str">
        <f t="shared" si="1"/>
        <v>[M1-8]</v>
      </c>
      <c r="B17" s="128" t="s">
        <v>193</v>
      </c>
      <c r="C17" s="128" t="s">
        <v>194</v>
      </c>
      <c r="D17" s="129" t="s">
        <v>195</v>
      </c>
      <c r="E17" s="129" t="s">
        <v>172</v>
      </c>
      <c r="F17" s="129" t="s">
        <v>196</v>
      </c>
      <c r="G17" s="128" t="s">
        <v>149</v>
      </c>
      <c r="H17" s="130">
        <v>44021.0</v>
      </c>
      <c r="I17" s="127"/>
      <c r="J17" s="132"/>
      <c r="K17" s="11"/>
      <c r="L17" s="11"/>
      <c r="M17" s="11"/>
      <c r="N17" s="11"/>
      <c r="O17" s="11"/>
      <c r="P17" s="11"/>
      <c r="Q17" s="11"/>
      <c r="R17" s="11"/>
      <c r="S17" s="11"/>
      <c r="T17" s="11"/>
      <c r="U17" s="11"/>
      <c r="V17" s="11"/>
      <c r="W17" s="11"/>
      <c r="X17" s="11"/>
      <c r="Y17" s="11"/>
      <c r="Z17" s="11"/>
    </row>
    <row r="18" ht="12.75" customHeight="1">
      <c r="A18" s="127" t="str">
        <f t="shared" si="1"/>
        <v>[M1-9]</v>
      </c>
      <c r="B18" s="133" t="s">
        <v>197</v>
      </c>
      <c r="C18" s="128" t="s">
        <v>198</v>
      </c>
      <c r="D18" s="129" t="s">
        <v>199</v>
      </c>
      <c r="E18" s="129" t="s">
        <v>172</v>
      </c>
      <c r="F18" s="129" t="s">
        <v>200</v>
      </c>
      <c r="G18" s="128" t="s">
        <v>149</v>
      </c>
      <c r="H18" s="130">
        <v>44021.0</v>
      </c>
      <c r="I18" s="127"/>
      <c r="J18" s="132"/>
      <c r="K18" s="11"/>
      <c r="L18" s="11"/>
      <c r="M18" s="11"/>
      <c r="N18" s="11"/>
      <c r="O18" s="11"/>
      <c r="P18" s="11"/>
      <c r="Q18" s="11"/>
      <c r="R18" s="11"/>
      <c r="S18" s="11"/>
      <c r="T18" s="11"/>
      <c r="U18" s="11"/>
      <c r="V18" s="11"/>
      <c r="W18" s="11"/>
      <c r="X18" s="11"/>
      <c r="Y18" s="11"/>
      <c r="Z18" s="11"/>
    </row>
    <row r="19" ht="12.75" customHeight="1">
      <c r="A19" s="127" t="str">
        <f t="shared" si="1"/>
        <v>[M1-10]</v>
      </c>
      <c r="B19" s="133" t="s">
        <v>201</v>
      </c>
      <c r="C19" s="128" t="s">
        <v>202</v>
      </c>
      <c r="D19" s="129" t="s">
        <v>203</v>
      </c>
      <c r="E19" s="129" t="s">
        <v>172</v>
      </c>
      <c r="F19" s="129" t="s">
        <v>204</v>
      </c>
      <c r="G19" s="128" t="s">
        <v>149</v>
      </c>
      <c r="H19" s="130">
        <v>44021.0</v>
      </c>
      <c r="I19" s="127"/>
      <c r="J19" s="132"/>
      <c r="K19" s="11"/>
      <c r="L19" s="11"/>
      <c r="M19" s="11"/>
      <c r="N19" s="11"/>
      <c r="O19" s="11"/>
      <c r="P19" s="11"/>
      <c r="Q19" s="11"/>
      <c r="R19" s="11"/>
      <c r="S19" s="11"/>
      <c r="T19" s="11"/>
      <c r="U19" s="11"/>
      <c r="V19" s="11"/>
      <c r="W19" s="11"/>
      <c r="X19" s="11"/>
      <c r="Y19" s="11"/>
      <c r="Z19" s="11"/>
    </row>
    <row r="20" ht="12.75" customHeight="1">
      <c r="A20" s="127" t="str">
        <f t="shared" si="1"/>
        <v>[M1-11]</v>
      </c>
      <c r="B20" s="133" t="s">
        <v>205</v>
      </c>
      <c r="C20" s="128" t="s">
        <v>202</v>
      </c>
      <c r="D20" s="129" t="s">
        <v>206</v>
      </c>
      <c r="E20" s="129" t="s">
        <v>172</v>
      </c>
      <c r="F20" s="129" t="s">
        <v>207</v>
      </c>
      <c r="G20" s="128" t="s">
        <v>149</v>
      </c>
      <c r="H20" s="130">
        <v>44021.0</v>
      </c>
      <c r="I20" s="127"/>
      <c r="J20" s="132"/>
      <c r="K20" s="11"/>
      <c r="L20" s="11"/>
      <c r="M20" s="11"/>
      <c r="N20" s="11"/>
      <c r="O20" s="11"/>
      <c r="P20" s="11"/>
      <c r="Q20" s="11"/>
      <c r="R20" s="11"/>
      <c r="S20" s="11"/>
      <c r="T20" s="11"/>
      <c r="U20" s="11"/>
      <c r="V20" s="11"/>
      <c r="W20" s="11"/>
      <c r="X20" s="11"/>
      <c r="Y20" s="11"/>
      <c r="Z20" s="11"/>
    </row>
    <row r="21" ht="15.75" customHeight="1">
      <c r="A21" s="124"/>
      <c r="B21" s="123" t="s">
        <v>208</v>
      </c>
      <c r="C21" s="134"/>
      <c r="D21" s="135"/>
      <c r="E21" s="136"/>
      <c r="F21" s="136"/>
      <c r="G21" s="136"/>
      <c r="H21" s="137"/>
      <c r="I21" s="136"/>
      <c r="J21" s="138"/>
      <c r="K21" s="97"/>
      <c r="L21" s="97"/>
      <c r="M21" s="97"/>
      <c r="N21" s="97"/>
      <c r="O21" s="97"/>
      <c r="P21" s="97"/>
      <c r="Q21" s="97"/>
      <c r="R21" s="97"/>
      <c r="S21" s="97"/>
      <c r="T21" s="97"/>
      <c r="U21" s="97"/>
      <c r="V21" s="97"/>
      <c r="W21" s="97"/>
      <c r="X21" s="97"/>
      <c r="Y21" s="97"/>
      <c r="Z21" s="97"/>
    </row>
    <row r="22" ht="12.75" customHeight="1">
      <c r="A22" s="127" t="str">
        <f t="shared" ref="A22:A23" si="2">IF(OR(B22&lt;&gt;"",D22&lt;&gt;""),"["&amp;TEXT($B$2,"##")&amp;"-"&amp;TEXT(ROW()-10,"##")&amp;"]","")</f>
        <v>[M1-12]</v>
      </c>
      <c r="B22" s="128" t="s">
        <v>209</v>
      </c>
      <c r="C22" s="128" t="s">
        <v>210</v>
      </c>
      <c r="D22" s="128" t="s">
        <v>211</v>
      </c>
      <c r="E22" s="128" t="s">
        <v>212</v>
      </c>
      <c r="F22" s="128" t="s">
        <v>172</v>
      </c>
      <c r="G22" s="128" t="s">
        <v>149</v>
      </c>
      <c r="H22" s="130">
        <v>44021.0</v>
      </c>
      <c r="I22" s="127"/>
      <c r="J22" s="132"/>
      <c r="K22" s="11"/>
      <c r="L22" s="11"/>
      <c r="M22" s="11"/>
      <c r="N22" s="11"/>
      <c r="O22" s="11"/>
      <c r="P22" s="11"/>
      <c r="Q22" s="11"/>
      <c r="R22" s="11"/>
      <c r="S22" s="11"/>
      <c r="T22" s="11"/>
      <c r="U22" s="11"/>
      <c r="V22" s="11"/>
      <c r="W22" s="11"/>
      <c r="X22" s="11"/>
      <c r="Y22" s="11"/>
      <c r="Z22" s="11"/>
    </row>
    <row r="23" ht="12.75" customHeight="1">
      <c r="A23" s="127" t="str">
        <f t="shared" si="2"/>
        <v>[M1-13]</v>
      </c>
      <c r="B23" s="128" t="s">
        <v>213</v>
      </c>
      <c r="C23" s="128" t="s">
        <v>214</v>
      </c>
      <c r="D23" s="128" t="s">
        <v>215</v>
      </c>
      <c r="E23" s="128" t="s">
        <v>212</v>
      </c>
      <c r="F23" s="128" t="s">
        <v>172</v>
      </c>
      <c r="G23" s="128" t="s">
        <v>149</v>
      </c>
      <c r="H23" s="130">
        <v>44021.0</v>
      </c>
      <c r="I23" s="139"/>
      <c r="J23" s="140"/>
      <c r="K23" s="11"/>
      <c r="L23" s="11"/>
      <c r="M23" s="11"/>
      <c r="N23" s="11"/>
      <c r="O23" s="11"/>
      <c r="P23" s="11"/>
      <c r="Q23" s="11"/>
      <c r="R23" s="11"/>
      <c r="S23" s="11"/>
      <c r="T23" s="11"/>
      <c r="U23" s="11"/>
      <c r="V23" s="11"/>
      <c r="W23" s="11"/>
      <c r="X23" s="11"/>
      <c r="Y23" s="11"/>
      <c r="Z23" s="11"/>
    </row>
    <row r="24" ht="15.75" customHeight="1">
      <c r="A24" s="122"/>
      <c r="B24" s="123" t="s">
        <v>216</v>
      </c>
      <c r="C24" s="134"/>
      <c r="D24" s="136"/>
      <c r="E24" s="136"/>
      <c r="F24" s="136"/>
      <c r="G24" s="136"/>
      <c r="H24" s="137"/>
      <c r="I24" s="136"/>
      <c r="J24" s="138"/>
      <c r="K24" s="97"/>
      <c r="L24" s="97"/>
      <c r="M24" s="97"/>
      <c r="N24" s="97"/>
      <c r="O24" s="97"/>
      <c r="P24" s="97"/>
      <c r="Q24" s="97"/>
      <c r="R24" s="97"/>
      <c r="S24" s="97"/>
      <c r="T24" s="97"/>
      <c r="U24" s="97"/>
      <c r="V24" s="97"/>
      <c r="W24" s="97"/>
      <c r="X24" s="97"/>
      <c r="Y24" s="97"/>
      <c r="Z24" s="97"/>
    </row>
    <row r="25" ht="12.75" customHeight="1">
      <c r="A25" s="127" t="str">
        <f t="shared" ref="A25:A30" si="3">IF(OR(B25&lt;&gt;"",D25&lt;&gt;""),"["&amp;TEXT($B$2,"##")&amp;"-"&amp;TEXT(ROW()-11,"##")&amp;"]","")</f>
        <v>[M1-14]</v>
      </c>
      <c r="B25" s="128" t="s">
        <v>217</v>
      </c>
      <c r="C25" s="128" t="s">
        <v>218</v>
      </c>
      <c r="D25" s="128" t="s">
        <v>219</v>
      </c>
      <c r="E25" s="128" t="s">
        <v>212</v>
      </c>
      <c r="F25" s="141" t="s">
        <v>156</v>
      </c>
      <c r="G25" s="128" t="s">
        <v>149</v>
      </c>
      <c r="H25" s="130">
        <v>44021.0</v>
      </c>
      <c r="I25" s="127"/>
      <c r="J25" s="132"/>
      <c r="K25" s="11"/>
      <c r="L25" s="11"/>
      <c r="M25" s="11"/>
      <c r="N25" s="11"/>
      <c r="O25" s="11"/>
      <c r="P25" s="11"/>
      <c r="Q25" s="11"/>
      <c r="R25" s="11"/>
      <c r="S25" s="11"/>
      <c r="T25" s="11"/>
      <c r="U25" s="11"/>
      <c r="V25" s="11"/>
      <c r="W25" s="11"/>
      <c r="X25" s="11"/>
      <c r="Y25" s="11"/>
      <c r="Z25" s="11"/>
    </row>
    <row r="26" ht="72.75" customHeight="1">
      <c r="A26" s="127" t="str">
        <f t="shared" si="3"/>
        <v>[M1-15]</v>
      </c>
      <c r="B26" s="128" t="s">
        <v>220</v>
      </c>
      <c r="C26" s="128" t="s">
        <v>218</v>
      </c>
      <c r="D26" s="128" t="s">
        <v>219</v>
      </c>
      <c r="E26" s="128" t="s">
        <v>212</v>
      </c>
      <c r="F26" s="141" t="s">
        <v>156</v>
      </c>
      <c r="G26" s="128" t="s">
        <v>149</v>
      </c>
      <c r="H26" s="130">
        <v>44021.0</v>
      </c>
      <c r="I26" s="142"/>
      <c r="J26" s="138"/>
      <c r="K26" s="97"/>
      <c r="L26" s="97"/>
      <c r="M26" s="97"/>
      <c r="N26" s="97"/>
      <c r="O26" s="97"/>
      <c r="P26" s="97"/>
      <c r="Q26" s="97"/>
      <c r="R26" s="97"/>
      <c r="S26" s="97"/>
      <c r="T26" s="97"/>
      <c r="U26" s="97"/>
      <c r="V26" s="97"/>
      <c r="W26" s="97"/>
      <c r="X26" s="97"/>
      <c r="Y26" s="97"/>
      <c r="Z26" s="97"/>
    </row>
    <row r="27" ht="64.5" customHeight="1">
      <c r="A27" s="127" t="str">
        <f t="shared" si="3"/>
        <v>[M1-16]</v>
      </c>
      <c r="B27" s="143" t="s">
        <v>221</v>
      </c>
      <c r="C27" s="128" t="s">
        <v>218</v>
      </c>
      <c r="D27" s="128" t="s">
        <v>222</v>
      </c>
      <c r="E27" s="128" t="s">
        <v>212</v>
      </c>
      <c r="F27" s="141" t="s">
        <v>156</v>
      </c>
      <c r="G27" s="128" t="s">
        <v>149</v>
      </c>
      <c r="H27" s="130">
        <v>44021.0</v>
      </c>
      <c r="I27" s="142"/>
      <c r="J27" s="138"/>
      <c r="K27" s="97"/>
      <c r="L27" s="97"/>
      <c r="M27" s="97"/>
      <c r="N27" s="97"/>
      <c r="O27" s="97"/>
      <c r="P27" s="97"/>
      <c r="Q27" s="97"/>
      <c r="R27" s="97"/>
      <c r="S27" s="97"/>
      <c r="T27" s="97"/>
      <c r="U27" s="97"/>
      <c r="V27" s="97"/>
      <c r="W27" s="97"/>
      <c r="X27" s="97"/>
      <c r="Y27" s="97"/>
      <c r="Z27" s="97"/>
    </row>
    <row r="28" ht="73.5" customHeight="1">
      <c r="A28" s="127" t="str">
        <f t="shared" si="3"/>
        <v>[M1-17]</v>
      </c>
      <c r="B28" s="143" t="s">
        <v>223</v>
      </c>
      <c r="C28" s="128" t="s">
        <v>218</v>
      </c>
      <c r="D28" s="128" t="s">
        <v>224</v>
      </c>
      <c r="E28" s="128" t="s">
        <v>212</v>
      </c>
      <c r="F28" s="141" t="s">
        <v>156</v>
      </c>
      <c r="G28" s="128" t="s">
        <v>149</v>
      </c>
      <c r="H28" s="130">
        <v>44021.0</v>
      </c>
      <c r="I28" s="142"/>
      <c r="J28" s="138"/>
      <c r="K28" s="97"/>
      <c r="L28" s="97"/>
      <c r="M28" s="97"/>
      <c r="N28" s="97"/>
      <c r="O28" s="97"/>
      <c r="P28" s="97"/>
      <c r="Q28" s="97"/>
      <c r="R28" s="97"/>
      <c r="S28" s="97"/>
      <c r="T28" s="97"/>
      <c r="U28" s="97"/>
      <c r="V28" s="97"/>
      <c r="W28" s="97"/>
      <c r="X28" s="97"/>
      <c r="Y28" s="97"/>
      <c r="Z28" s="97"/>
    </row>
    <row r="29" ht="85.5" customHeight="1">
      <c r="A29" s="127" t="str">
        <f t="shared" si="3"/>
        <v>[M1-18]</v>
      </c>
      <c r="B29" s="143" t="s">
        <v>225</v>
      </c>
      <c r="C29" s="128" t="s">
        <v>218</v>
      </c>
      <c r="D29" s="128" t="s">
        <v>224</v>
      </c>
      <c r="E29" s="128" t="s">
        <v>212</v>
      </c>
      <c r="F29" s="141" t="s">
        <v>156</v>
      </c>
      <c r="G29" s="128" t="s">
        <v>149</v>
      </c>
      <c r="H29" s="130">
        <v>44021.0</v>
      </c>
      <c r="I29" s="142"/>
      <c r="J29" s="138"/>
      <c r="K29" s="97"/>
      <c r="L29" s="97"/>
      <c r="M29" s="97"/>
      <c r="N29" s="97"/>
      <c r="O29" s="97"/>
      <c r="P29" s="97"/>
      <c r="Q29" s="97"/>
      <c r="R29" s="97"/>
      <c r="S29" s="97"/>
      <c r="T29" s="97"/>
      <c r="U29" s="97"/>
      <c r="V29" s="97"/>
      <c r="W29" s="97"/>
      <c r="X29" s="97"/>
      <c r="Y29" s="97"/>
      <c r="Z29" s="97"/>
    </row>
    <row r="30" ht="47.25" customHeight="1">
      <c r="A30" s="127" t="str">
        <f t="shared" si="3"/>
        <v>[M1-19]</v>
      </c>
      <c r="B30" s="143" t="s">
        <v>226</v>
      </c>
      <c r="C30" s="128" t="s">
        <v>218</v>
      </c>
      <c r="D30" s="128" t="s">
        <v>224</v>
      </c>
      <c r="E30" s="128" t="s">
        <v>212</v>
      </c>
      <c r="F30" s="141" t="s">
        <v>156</v>
      </c>
      <c r="G30" s="128" t="s">
        <v>149</v>
      </c>
      <c r="H30" s="130">
        <v>44021.0</v>
      </c>
      <c r="I30" s="144"/>
      <c r="J30" s="145"/>
      <c r="K30" s="146"/>
      <c r="L30" s="146"/>
      <c r="M30" s="146"/>
      <c r="N30" s="146"/>
      <c r="O30" s="146"/>
      <c r="P30" s="146"/>
      <c r="Q30" s="146"/>
      <c r="R30" s="146"/>
      <c r="S30" s="146"/>
      <c r="T30" s="146"/>
      <c r="U30" s="146"/>
      <c r="V30" s="146"/>
      <c r="W30" s="146"/>
      <c r="X30" s="146"/>
      <c r="Y30" s="146"/>
      <c r="Z30" s="146"/>
    </row>
    <row r="31" ht="15.75" customHeight="1">
      <c r="A31" s="122"/>
      <c r="B31" s="123" t="s">
        <v>227</v>
      </c>
      <c r="C31" s="124"/>
      <c r="D31" s="124"/>
      <c r="E31" s="124"/>
      <c r="F31" s="124"/>
      <c r="G31" s="124"/>
      <c r="H31" s="137"/>
      <c r="I31" s="125"/>
      <c r="J31" s="126"/>
      <c r="K31" s="97"/>
      <c r="L31" s="97"/>
      <c r="M31" s="97"/>
      <c r="N31" s="97"/>
      <c r="O31" s="97"/>
      <c r="P31" s="97"/>
      <c r="Q31" s="97"/>
      <c r="R31" s="97"/>
      <c r="S31" s="97"/>
      <c r="T31" s="97"/>
      <c r="U31" s="97"/>
      <c r="V31" s="97"/>
      <c r="W31" s="97"/>
      <c r="X31" s="97"/>
      <c r="Y31" s="97"/>
      <c r="Z31" s="97"/>
    </row>
    <row r="32" ht="12.75" customHeight="1">
      <c r="A32" s="147" t="str">
        <f>IF(OR(B31&lt;&gt;"",D31&lt;&gt;""),"["&amp;TEXT($B$2,"##")&amp;"-"&amp;TEXT(ROW()-12,"##")&amp;"]","")</f>
        <v>[M1-20]</v>
      </c>
      <c r="B32" s="148" t="s">
        <v>228</v>
      </c>
      <c r="C32" s="148" t="s">
        <v>229</v>
      </c>
      <c r="D32" s="148" t="s">
        <v>230</v>
      </c>
      <c r="E32" s="148" t="s">
        <v>231</v>
      </c>
      <c r="F32" s="141" t="s">
        <v>156</v>
      </c>
      <c r="G32" s="148" t="s">
        <v>149</v>
      </c>
      <c r="H32" s="130">
        <v>44021.0</v>
      </c>
      <c r="I32" s="147"/>
      <c r="J32" s="149"/>
      <c r="K32" s="150"/>
      <c r="L32" s="150"/>
      <c r="M32" s="150"/>
      <c r="N32" s="150"/>
      <c r="O32" s="150"/>
      <c r="P32" s="150"/>
      <c r="Q32" s="150"/>
      <c r="R32" s="150"/>
      <c r="S32" s="150"/>
      <c r="T32" s="150"/>
      <c r="U32" s="150"/>
      <c r="V32" s="150"/>
      <c r="W32" s="150"/>
      <c r="X32" s="150"/>
      <c r="Y32" s="150"/>
      <c r="Z32" s="150"/>
    </row>
    <row r="33" ht="12.75" customHeight="1">
      <c r="A33" s="127" t="str">
        <f t="shared" ref="A33:A39" si="4">IF(OR(B30&lt;&gt;"",D30&lt;&gt;""),"["&amp;TEXT($B$2,"##")&amp;"-"&amp;TEXT(ROW()-12,"##")&amp;"]","")</f>
        <v>[M1-21]</v>
      </c>
      <c r="B33" s="128" t="s">
        <v>232</v>
      </c>
      <c r="C33" s="128" t="s">
        <v>233</v>
      </c>
      <c r="D33" s="128" t="s">
        <v>234</v>
      </c>
      <c r="E33" s="128" t="s">
        <v>231</v>
      </c>
      <c r="F33" s="141" t="s">
        <v>156</v>
      </c>
      <c r="G33" s="148" t="s">
        <v>149</v>
      </c>
      <c r="H33" s="130">
        <v>44021.0</v>
      </c>
      <c r="I33" s="127"/>
      <c r="J33" s="151"/>
      <c r="K33" s="152"/>
      <c r="L33" s="152"/>
      <c r="M33" s="152"/>
      <c r="N33" s="152"/>
      <c r="O33" s="152"/>
      <c r="P33" s="152"/>
      <c r="Q33" s="152"/>
      <c r="R33" s="152"/>
      <c r="S33" s="152"/>
      <c r="T33" s="152"/>
      <c r="U33" s="152"/>
      <c r="V33" s="152"/>
      <c r="W33" s="152"/>
      <c r="X33" s="152"/>
      <c r="Y33" s="152"/>
      <c r="Z33" s="152"/>
    </row>
    <row r="34" ht="12.75" customHeight="1">
      <c r="A34" s="153" t="str">
        <f t="shared" si="4"/>
        <v>[M1-22]</v>
      </c>
      <c r="B34" s="154" t="s">
        <v>235</v>
      </c>
      <c r="C34" s="154" t="s">
        <v>233</v>
      </c>
      <c r="D34" s="154" t="s">
        <v>230</v>
      </c>
      <c r="E34" s="154" t="s">
        <v>231</v>
      </c>
      <c r="F34" s="141" t="s">
        <v>156</v>
      </c>
      <c r="G34" s="148" t="s">
        <v>149</v>
      </c>
      <c r="H34" s="130">
        <v>44021.0</v>
      </c>
      <c r="I34" s="153"/>
      <c r="J34" s="155"/>
      <c r="K34" s="156"/>
      <c r="L34" s="156"/>
      <c r="M34" s="156"/>
      <c r="N34" s="156"/>
      <c r="O34" s="156"/>
      <c r="P34" s="156"/>
      <c r="Q34" s="156"/>
      <c r="R34" s="156"/>
      <c r="S34" s="156"/>
      <c r="T34" s="156"/>
      <c r="U34" s="156"/>
      <c r="V34" s="156"/>
      <c r="W34" s="156"/>
      <c r="X34" s="156"/>
      <c r="Y34" s="156"/>
      <c r="Z34" s="156"/>
    </row>
    <row r="35" ht="12.75" customHeight="1">
      <c r="A35" s="127" t="str">
        <f t="shared" si="4"/>
        <v>[M1-23]</v>
      </c>
      <c r="B35" s="128" t="s">
        <v>236</v>
      </c>
      <c r="C35" s="128" t="s">
        <v>237</v>
      </c>
      <c r="D35" s="128" t="s">
        <v>238</v>
      </c>
      <c r="E35" s="128" t="s">
        <v>231</v>
      </c>
      <c r="F35" s="128" t="s">
        <v>239</v>
      </c>
      <c r="G35" s="148" t="s">
        <v>149</v>
      </c>
      <c r="H35" s="130">
        <v>44021.0</v>
      </c>
      <c r="I35" s="127"/>
      <c r="J35" s="149"/>
      <c r="K35" s="150"/>
      <c r="L35" s="150"/>
      <c r="M35" s="150"/>
      <c r="N35" s="150"/>
      <c r="O35" s="150"/>
      <c r="P35" s="150"/>
      <c r="Q35" s="150"/>
      <c r="R35" s="150"/>
      <c r="S35" s="150"/>
      <c r="T35" s="150"/>
      <c r="U35" s="150"/>
      <c r="V35" s="150"/>
      <c r="W35" s="150"/>
      <c r="X35" s="150"/>
      <c r="Y35" s="150"/>
      <c r="Z35" s="150"/>
    </row>
    <row r="36" ht="12.75" customHeight="1">
      <c r="A36" s="127" t="str">
        <f t="shared" si="4"/>
        <v>[M1-24]</v>
      </c>
      <c r="B36" s="128" t="s">
        <v>240</v>
      </c>
      <c r="C36" s="128" t="s">
        <v>237</v>
      </c>
      <c r="D36" s="128" t="s">
        <v>241</v>
      </c>
      <c r="E36" s="128" t="s">
        <v>231</v>
      </c>
      <c r="F36" s="128" t="s">
        <v>242</v>
      </c>
      <c r="G36" s="148" t="s">
        <v>149</v>
      </c>
      <c r="H36" s="130">
        <v>44021.0</v>
      </c>
      <c r="I36" s="127"/>
      <c r="J36" s="149"/>
      <c r="K36" s="150"/>
      <c r="L36" s="150"/>
      <c r="M36" s="150"/>
      <c r="N36" s="150"/>
      <c r="O36" s="150"/>
      <c r="P36" s="150"/>
      <c r="Q36" s="150"/>
      <c r="R36" s="150"/>
      <c r="S36" s="150"/>
      <c r="T36" s="150"/>
      <c r="U36" s="150"/>
      <c r="V36" s="150"/>
      <c r="W36" s="150"/>
      <c r="X36" s="150"/>
      <c r="Y36" s="150"/>
      <c r="Z36" s="150"/>
    </row>
    <row r="37" ht="12.75" customHeight="1">
      <c r="A37" s="127" t="str">
        <f t="shared" si="4"/>
        <v>[M1-25]</v>
      </c>
      <c r="B37" s="128" t="s">
        <v>243</v>
      </c>
      <c r="C37" s="128" t="s">
        <v>237</v>
      </c>
      <c r="D37" s="128" t="s">
        <v>238</v>
      </c>
      <c r="E37" s="128" t="s">
        <v>231</v>
      </c>
      <c r="F37" s="128" t="s">
        <v>239</v>
      </c>
      <c r="G37" s="148" t="s">
        <v>149</v>
      </c>
      <c r="H37" s="130">
        <v>44021.0</v>
      </c>
      <c r="I37" s="127"/>
      <c r="J37" s="149"/>
      <c r="K37" s="150"/>
      <c r="L37" s="150"/>
      <c r="M37" s="150"/>
      <c r="N37" s="150"/>
      <c r="O37" s="150"/>
      <c r="P37" s="150"/>
      <c r="Q37" s="150"/>
      <c r="R37" s="150"/>
      <c r="S37" s="150"/>
      <c r="T37" s="150"/>
      <c r="U37" s="150"/>
      <c r="V37" s="150"/>
      <c r="W37" s="150"/>
      <c r="X37" s="150"/>
      <c r="Y37" s="150"/>
      <c r="Z37" s="150"/>
    </row>
    <row r="38" ht="12.75" customHeight="1">
      <c r="A38" s="127" t="str">
        <f t="shared" si="4"/>
        <v>[M1-26]</v>
      </c>
      <c r="B38" s="128" t="s">
        <v>244</v>
      </c>
      <c r="C38" s="128" t="s">
        <v>237</v>
      </c>
      <c r="D38" s="128" t="s">
        <v>241</v>
      </c>
      <c r="E38" s="128" t="s">
        <v>245</v>
      </c>
      <c r="F38" s="128" t="s">
        <v>242</v>
      </c>
      <c r="G38" s="148" t="s">
        <v>149</v>
      </c>
      <c r="H38" s="130">
        <v>44021.0</v>
      </c>
      <c r="I38" s="127"/>
      <c r="J38" s="149"/>
      <c r="K38" s="150"/>
      <c r="L38" s="150"/>
      <c r="M38" s="150"/>
      <c r="N38" s="150"/>
      <c r="O38" s="150"/>
      <c r="P38" s="150"/>
      <c r="Q38" s="150"/>
      <c r="R38" s="150"/>
      <c r="S38" s="150"/>
      <c r="T38" s="150"/>
      <c r="U38" s="150"/>
      <c r="V38" s="150"/>
      <c r="W38" s="150"/>
      <c r="X38" s="150"/>
      <c r="Y38" s="150"/>
      <c r="Z38" s="150"/>
    </row>
    <row r="39" ht="12.75" customHeight="1">
      <c r="A39" s="127" t="str">
        <f t="shared" si="4"/>
        <v>[M1-27]</v>
      </c>
      <c r="B39" s="128" t="s">
        <v>246</v>
      </c>
      <c r="C39" s="128" t="s">
        <v>237</v>
      </c>
      <c r="D39" s="128" t="s">
        <v>238</v>
      </c>
      <c r="E39" s="128" t="s">
        <v>245</v>
      </c>
      <c r="F39" s="128" t="s">
        <v>247</v>
      </c>
      <c r="G39" s="148" t="s">
        <v>149</v>
      </c>
      <c r="H39" s="130">
        <v>44021.0</v>
      </c>
      <c r="I39" s="127"/>
      <c r="J39" s="149"/>
      <c r="K39" s="150"/>
      <c r="L39" s="150"/>
      <c r="M39" s="150"/>
      <c r="N39" s="150"/>
      <c r="O39" s="150"/>
      <c r="P39" s="150"/>
      <c r="Q39" s="150"/>
      <c r="R39" s="150"/>
      <c r="S39" s="150"/>
      <c r="T39" s="150"/>
      <c r="U39" s="150"/>
      <c r="V39" s="150"/>
      <c r="W39" s="150"/>
      <c r="X39" s="150"/>
      <c r="Y39" s="150"/>
      <c r="Z39" s="150"/>
    </row>
    <row r="40" ht="12.75" customHeight="1">
      <c r="A40" s="127" t="str">
        <f t="shared" ref="A40:A43" si="5">IF(OR(B36&lt;&gt;"",D36&lt;&gt;""),"["&amp;TEXT($B$2,"##")&amp;"-"&amp;TEXT(ROW()-12,"##")&amp;"]","")</f>
        <v>[M1-28]</v>
      </c>
      <c r="B40" s="128" t="s">
        <v>248</v>
      </c>
      <c r="C40" s="128" t="s">
        <v>249</v>
      </c>
      <c r="D40" s="128" t="s">
        <v>250</v>
      </c>
      <c r="E40" s="128" t="s">
        <v>245</v>
      </c>
      <c r="F40" s="128" t="s">
        <v>251</v>
      </c>
      <c r="G40" s="148" t="s">
        <v>149</v>
      </c>
      <c r="H40" s="130">
        <v>44021.0</v>
      </c>
      <c r="I40" s="127"/>
      <c r="J40" s="149"/>
      <c r="K40" s="150"/>
      <c r="L40" s="150"/>
      <c r="M40" s="150"/>
      <c r="N40" s="150"/>
      <c r="O40" s="150"/>
      <c r="P40" s="150"/>
      <c r="Q40" s="150"/>
      <c r="R40" s="150"/>
      <c r="S40" s="150"/>
      <c r="T40" s="150"/>
      <c r="U40" s="150"/>
      <c r="V40" s="150"/>
      <c r="W40" s="150"/>
      <c r="X40" s="150"/>
      <c r="Y40" s="150"/>
      <c r="Z40" s="150"/>
    </row>
    <row r="41" ht="12.75" customHeight="1">
      <c r="A41" s="127" t="str">
        <f t="shared" si="5"/>
        <v>[M1-29]</v>
      </c>
      <c r="B41" s="128" t="s">
        <v>252</v>
      </c>
      <c r="C41" s="128" t="s">
        <v>237</v>
      </c>
      <c r="D41" s="128" t="s">
        <v>241</v>
      </c>
      <c r="E41" s="128" t="s">
        <v>245</v>
      </c>
      <c r="F41" s="128" t="s">
        <v>242</v>
      </c>
      <c r="G41" s="148" t="s">
        <v>149</v>
      </c>
      <c r="H41" s="130">
        <v>44021.0</v>
      </c>
      <c r="I41" s="127"/>
      <c r="J41" s="149"/>
      <c r="K41" s="150"/>
      <c r="L41" s="150"/>
      <c r="M41" s="150"/>
      <c r="N41" s="150"/>
      <c r="O41" s="150"/>
      <c r="P41" s="150"/>
      <c r="Q41" s="150"/>
      <c r="R41" s="150"/>
      <c r="S41" s="150"/>
      <c r="T41" s="150"/>
      <c r="U41" s="150"/>
      <c r="V41" s="150"/>
      <c r="W41" s="150"/>
      <c r="X41" s="150"/>
      <c r="Y41" s="150"/>
      <c r="Z41" s="150"/>
    </row>
    <row r="42" ht="12.75" customHeight="1">
      <c r="A42" s="127" t="str">
        <f t="shared" si="5"/>
        <v>[M1-30]</v>
      </c>
      <c r="B42" s="128" t="s">
        <v>253</v>
      </c>
      <c r="C42" s="128" t="s">
        <v>254</v>
      </c>
      <c r="D42" s="128" t="s">
        <v>255</v>
      </c>
      <c r="E42" s="128" t="s">
        <v>245</v>
      </c>
      <c r="F42" s="128" t="s">
        <v>256</v>
      </c>
      <c r="G42" s="148" t="s">
        <v>149</v>
      </c>
      <c r="H42" s="130">
        <v>44021.0</v>
      </c>
      <c r="I42" s="127"/>
      <c r="J42" s="149"/>
      <c r="K42" s="150"/>
      <c r="L42" s="150"/>
      <c r="M42" s="150"/>
      <c r="N42" s="150"/>
      <c r="O42" s="150"/>
      <c r="P42" s="150"/>
      <c r="Q42" s="150"/>
      <c r="R42" s="150"/>
      <c r="S42" s="150"/>
      <c r="T42" s="150"/>
      <c r="U42" s="150"/>
      <c r="V42" s="150"/>
      <c r="W42" s="150"/>
      <c r="X42" s="150"/>
      <c r="Y42" s="150"/>
      <c r="Z42" s="150"/>
    </row>
    <row r="43" ht="12.75" customHeight="1">
      <c r="A43" s="127" t="str">
        <f t="shared" si="5"/>
        <v>[M1-31]</v>
      </c>
      <c r="B43" s="128" t="s">
        <v>257</v>
      </c>
      <c r="C43" s="128" t="s">
        <v>254</v>
      </c>
      <c r="D43" s="128" t="s">
        <v>255</v>
      </c>
      <c r="E43" s="128" t="s">
        <v>245</v>
      </c>
      <c r="F43" s="128" t="s">
        <v>256</v>
      </c>
      <c r="G43" s="148" t="s">
        <v>149</v>
      </c>
      <c r="H43" s="130">
        <v>44021.0</v>
      </c>
      <c r="I43" s="127"/>
      <c r="J43" s="149"/>
      <c r="K43" s="150"/>
      <c r="L43" s="150"/>
      <c r="M43" s="150"/>
      <c r="N43" s="150"/>
      <c r="O43" s="150"/>
      <c r="P43" s="150"/>
      <c r="Q43" s="150"/>
      <c r="R43" s="150"/>
      <c r="S43" s="150"/>
      <c r="T43" s="150"/>
      <c r="U43" s="150"/>
      <c r="V43" s="150"/>
      <c r="W43" s="150"/>
      <c r="X43" s="150"/>
      <c r="Y43" s="150"/>
      <c r="Z43" s="150"/>
    </row>
    <row r="44" ht="12.75" customHeight="1">
      <c r="A44" s="127" t="str">
        <f>IF(OR(B41&lt;&gt;"",D41&lt;&gt;""),"["&amp;TEXT($B$2,"##")&amp;"-"&amp;TEXT(ROW()-12,"##")&amp;"]","")</f>
        <v>[M1-32]</v>
      </c>
      <c r="B44" s="128" t="s">
        <v>258</v>
      </c>
      <c r="C44" s="128" t="s">
        <v>254</v>
      </c>
      <c r="D44" s="128" t="s">
        <v>255</v>
      </c>
      <c r="E44" s="128" t="s">
        <v>245</v>
      </c>
      <c r="F44" s="128" t="s">
        <v>256</v>
      </c>
      <c r="G44" s="148" t="s">
        <v>149</v>
      </c>
      <c r="H44" s="130">
        <v>44021.0</v>
      </c>
      <c r="I44" s="127"/>
      <c r="J44" s="149"/>
      <c r="K44" s="150"/>
      <c r="L44" s="150"/>
      <c r="M44" s="150"/>
      <c r="N44" s="150"/>
      <c r="O44" s="150"/>
      <c r="P44" s="150"/>
      <c r="Q44" s="150"/>
      <c r="R44" s="150"/>
      <c r="S44" s="150"/>
      <c r="T44" s="150"/>
      <c r="U44" s="150"/>
      <c r="V44" s="150"/>
      <c r="W44" s="150"/>
      <c r="X44" s="150"/>
      <c r="Y44" s="150"/>
      <c r="Z44" s="150"/>
    </row>
    <row r="45" ht="15.75" customHeight="1">
      <c r="A45" s="122"/>
      <c r="B45" s="123" t="s">
        <v>259</v>
      </c>
      <c r="C45" s="124"/>
      <c r="D45" s="124"/>
      <c r="E45" s="124"/>
      <c r="F45" s="124"/>
      <c r="G45" s="124"/>
      <c r="H45" s="137"/>
      <c r="I45" s="125"/>
      <c r="J45" s="126"/>
      <c r="K45" s="97"/>
      <c r="L45" s="97"/>
      <c r="M45" s="97"/>
      <c r="N45" s="97"/>
      <c r="O45" s="97"/>
      <c r="P45" s="97"/>
      <c r="Q45" s="97"/>
      <c r="R45" s="97"/>
      <c r="S45" s="97"/>
      <c r="T45" s="97"/>
      <c r="U45" s="97"/>
      <c r="V45" s="97"/>
      <c r="W45" s="97"/>
      <c r="X45" s="97"/>
      <c r="Y45" s="97"/>
      <c r="Z45" s="97"/>
    </row>
    <row r="46" ht="12.75" customHeight="1">
      <c r="A46" s="127" t="str">
        <f t="shared" ref="A46:A47" si="6">IF(OR(B42&lt;&gt;"",D42&lt;&gt;""),"["&amp;TEXT($B$2,"##")&amp;"-"&amp;TEXT(ROW()-13,"##")&amp;"]","")</f>
        <v>[M1-33]</v>
      </c>
      <c r="B46" s="128" t="s">
        <v>260</v>
      </c>
      <c r="C46" s="128" t="s">
        <v>261</v>
      </c>
      <c r="D46" s="128" t="s">
        <v>262</v>
      </c>
      <c r="E46" s="128" t="s">
        <v>263</v>
      </c>
      <c r="F46" s="128" t="s">
        <v>172</v>
      </c>
      <c r="G46" s="128" t="s">
        <v>149</v>
      </c>
      <c r="H46" s="130">
        <v>44021.0</v>
      </c>
      <c r="I46" s="127"/>
      <c r="J46" s="149"/>
      <c r="K46" s="150"/>
      <c r="L46" s="150"/>
      <c r="M46" s="150"/>
      <c r="N46" s="150"/>
      <c r="O46" s="150"/>
      <c r="P46" s="150"/>
      <c r="Q46" s="150"/>
      <c r="R46" s="150"/>
      <c r="S46" s="150"/>
      <c r="T46" s="150"/>
      <c r="U46" s="150"/>
      <c r="V46" s="150"/>
      <c r="W46" s="150"/>
      <c r="X46" s="150"/>
      <c r="Y46" s="150"/>
      <c r="Z46" s="150"/>
    </row>
    <row r="47" ht="12.75" customHeight="1">
      <c r="A47" s="127" t="str">
        <f t="shared" si="6"/>
        <v>[M1-34]</v>
      </c>
      <c r="B47" s="128" t="s">
        <v>264</v>
      </c>
      <c r="C47" s="128" t="s">
        <v>265</v>
      </c>
      <c r="D47" s="128" t="s">
        <v>266</v>
      </c>
      <c r="E47" s="128" t="s">
        <v>263</v>
      </c>
      <c r="F47" s="128" t="s">
        <v>267</v>
      </c>
      <c r="G47" s="128" t="s">
        <v>149</v>
      </c>
      <c r="H47" s="130">
        <v>44021.0</v>
      </c>
      <c r="I47" s="127"/>
      <c r="J47" s="149"/>
      <c r="K47" s="150"/>
      <c r="L47" s="150"/>
      <c r="M47" s="150"/>
      <c r="N47" s="150"/>
      <c r="O47" s="150"/>
      <c r="P47" s="150"/>
      <c r="Q47" s="150"/>
      <c r="R47" s="150"/>
      <c r="S47" s="150"/>
      <c r="T47" s="150"/>
      <c r="U47" s="150"/>
      <c r="V47" s="150"/>
      <c r="W47" s="150"/>
      <c r="X47" s="150"/>
      <c r="Y47" s="150"/>
      <c r="Z47" s="150"/>
    </row>
    <row r="48" ht="12.75" customHeight="1">
      <c r="A48" s="127" t="str">
        <f>IF(OR(B43&lt;&gt;"",D43&lt;&gt;""),"["&amp;TEXT($B$2,"##")&amp;"-"&amp;TEXT(ROW()-13,"##")&amp;"]","")</f>
        <v>[M1-35]</v>
      </c>
      <c r="B48" s="128" t="s">
        <v>268</v>
      </c>
      <c r="C48" s="128" t="s">
        <v>269</v>
      </c>
      <c r="D48" s="128" t="s">
        <v>270</v>
      </c>
      <c r="E48" s="128" t="s">
        <v>263</v>
      </c>
      <c r="F48" s="128" t="s">
        <v>271</v>
      </c>
      <c r="G48" s="128" t="s">
        <v>149</v>
      </c>
      <c r="H48" s="130">
        <v>44021.0</v>
      </c>
      <c r="I48" s="127"/>
      <c r="J48" s="149"/>
      <c r="K48" s="150"/>
      <c r="L48" s="150"/>
      <c r="M48" s="150"/>
      <c r="N48" s="150"/>
      <c r="O48" s="150"/>
      <c r="P48" s="150"/>
      <c r="Q48" s="150"/>
      <c r="R48" s="150"/>
      <c r="S48" s="150"/>
      <c r="T48" s="150"/>
      <c r="U48" s="150"/>
      <c r="V48" s="150"/>
      <c r="W48" s="150"/>
      <c r="X48" s="150"/>
      <c r="Y48" s="150"/>
      <c r="Z48" s="150"/>
    </row>
    <row r="49" ht="12.75" customHeight="1">
      <c r="A49" s="127" t="str">
        <f t="shared" ref="A49:A50" si="7">IF(OR(B43&lt;&gt;"",D43&lt;&gt;""),"["&amp;TEXT($B$2,"##")&amp;"-"&amp;TEXT(ROW()-13,"##")&amp;"]","")</f>
        <v>[M1-36]</v>
      </c>
      <c r="B49" s="128" t="s">
        <v>272</v>
      </c>
      <c r="C49" s="128" t="s">
        <v>273</v>
      </c>
      <c r="D49" s="128" t="s">
        <v>274</v>
      </c>
      <c r="E49" s="128" t="s">
        <v>263</v>
      </c>
      <c r="F49" s="128" t="s">
        <v>275</v>
      </c>
      <c r="G49" s="128" t="s">
        <v>149</v>
      </c>
      <c r="H49" s="130">
        <v>44021.0</v>
      </c>
      <c r="I49" s="127"/>
      <c r="J49" s="149"/>
      <c r="K49" s="150"/>
      <c r="L49" s="150"/>
      <c r="M49" s="150"/>
      <c r="N49" s="150"/>
      <c r="O49" s="150"/>
      <c r="P49" s="150"/>
      <c r="Q49" s="150"/>
      <c r="R49" s="150"/>
      <c r="S49" s="150"/>
      <c r="T49" s="150"/>
      <c r="U49" s="150"/>
      <c r="V49" s="150"/>
      <c r="W49" s="150"/>
      <c r="X49" s="150"/>
      <c r="Y49" s="150"/>
      <c r="Z49" s="150"/>
    </row>
    <row r="50" ht="12.75" customHeight="1">
      <c r="A50" s="127" t="str">
        <f t="shared" si="7"/>
        <v>[M1-37]</v>
      </c>
      <c r="B50" s="128" t="s">
        <v>276</v>
      </c>
      <c r="C50" s="128" t="s">
        <v>273</v>
      </c>
      <c r="D50" s="128" t="s">
        <v>277</v>
      </c>
      <c r="E50" s="128" t="s">
        <v>263</v>
      </c>
      <c r="F50" s="128" t="s">
        <v>278</v>
      </c>
      <c r="G50" s="128" t="s">
        <v>149</v>
      </c>
      <c r="H50" s="130">
        <v>44021.0</v>
      </c>
      <c r="I50" s="127"/>
      <c r="J50" s="149"/>
      <c r="K50" s="150"/>
      <c r="L50" s="150"/>
      <c r="M50" s="150"/>
      <c r="N50" s="150"/>
      <c r="O50" s="150"/>
      <c r="P50" s="150"/>
      <c r="Q50" s="150"/>
      <c r="R50" s="150"/>
      <c r="S50" s="150"/>
      <c r="T50" s="150"/>
      <c r="U50" s="150"/>
      <c r="V50" s="150"/>
      <c r="W50" s="150"/>
      <c r="X50" s="150"/>
      <c r="Y50" s="150"/>
      <c r="Z50" s="150"/>
    </row>
    <row r="51" ht="12.75" customHeight="1">
      <c r="A51" s="127" t="str">
        <f>IF(OR(B43&lt;&gt;"",D43&lt;&gt;""),"["&amp;TEXT($B$2,"##")&amp;"-"&amp;TEXT(ROW()-13,"##")&amp;"]","")</f>
        <v>[M1-38]</v>
      </c>
      <c r="B51" s="128" t="s">
        <v>279</v>
      </c>
      <c r="C51" s="128" t="s">
        <v>280</v>
      </c>
      <c r="D51" s="128" t="s">
        <v>281</v>
      </c>
      <c r="E51" s="128" t="s">
        <v>263</v>
      </c>
      <c r="F51" s="128" t="s">
        <v>282</v>
      </c>
      <c r="G51" s="128" t="s">
        <v>149</v>
      </c>
      <c r="H51" s="130">
        <v>44021.0</v>
      </c>
      <c r="I51" s="127"/>
      <c r="J51" s="149"/>
      <c r="K51" s="150"/>
      <c r="L51" s="150"/>
      <c r="M51" s="150"/>
      <c r="N51" s="150"/>
      <c r="O51" s="150"/>
      <c r="P51" s="150"/>
      <c r="Q51" s="150"/>
      <c r="R51" s="150"/>
      <c r="S51" s="150"/>
      <c r="T51" s="150"/>
      <c r="U51" s="150"/>
      <c r="V51" s="150"/>
      <c r="W51" s="150"/>
      <c r="X51" s="150"/>
      <c r="Y51" s="150"/>
      <c r="Z51" s="150"/>
    </row>
    <row r="52" ht="12.75" customHeight="1">
      <c r="A52" s="127" t="str">
        <f>IF(OR(B43&lt;&gt;"",D43&lt;&gt;""),"["&amp;TEXT($B$2,"##")&amp;"-"&amp;TEXT(ROW()-13,"##")&amp;"]","")</f>
        <v>[M1-39]</v>
      </c>
      <c r="B52" s="128" t="s">
        <v>283</v>
      </c>
      <c r="C52" s="128" t="s">
        <v>284</v>
      </c>
      <c r="D52" s="128" t="s">
        <v>285</v>
      </c>
      <c r="E52" s="128" t="s">
        <v>263</v>
      </c>
      <c r="F52" s="128" t="s">
        <v>286</v>
      </c>
      <c r="G52" s="128" t="s">
        <v>149</v>
      </c>
      <c r="H52" s="130">
        <v>44021.0</v>
      </c>
      <c r="I52" s="127"/>
      <c r="J52" s="149"/>
      <c r="K52" s="150"/>
      <c r="L52" s="150"/>
      <c r="M52" s="150"/>
      <c r="N52" s="150"/>
      <c r="O52" s="150"/>
      <c r="P52" s="150"/>
      <c r="Q52" s="150"/>
      <c r="R52" s="150"/>
      <c r="S52" s="150"/>
      <c r="T52" s="150"/>
      <c r="U52" s="150"/>
      <c r="V52" s="150"/>
      <c r="W52" s="150"/>
      <c r="X52" s="150"/>
      <c r="Y52" s="150"/>
      <c r="Z52" s="150"/>
    </row>
    <row r="53" ht="12.75" customHeight="1">
      <c r="A53" s="127" t="str">
        <f t="shared" ref="A53:A54" si="8">IF(OR(B43&lt;&gt;"",D43&lt;&gt;""),"["&amp;TEXT($B$2,"##")&amp;"-"&amp;TEXT(ROW()-13,"##")&amp;"]","")</f>
        <v>[M1-40]</v>
      </c>
      <c r="B53" s="128" t="s">
        <v>287</v>
      </c>
      <c r="C53" s="128" t="s">
        <v>284</v>
      </c>
      <c r="D53" s="128" t="s">
        <v>288</v>
      </c>
      <c r="E53" s="128" t="s">
        <v>263</v>
      </c>
      <c r="F53" s="128" t="s">
        <v>289</v>
      </c>
      <c r="G53" s="128" t="s">
        <v>149</v>
      </c>
      <c r="H53" s="130">
        <v>44021.0</v>
      </c>
      <c r="I53" s="127"/>
      <c r="J53" s="149"/>
      <c r="K53" s="150"/>
      <c r="L53" s="150"/>
      <c r="M53" s="150"/>
      <c r="N53" s="150"/>
      <c r="O53" s="150"/>
      <c r="P53" s="150"/>
      <c r="Q53" s="150"/>
      <c r="R53" s="150"/>
      <c r="S53" s="150"/>
      <c r="T53" s="150"/>
      <c r="U53" s="150"/>
      <c r="V53" s="150"/>
      <c r="W53" s="150"/>
      <c r="X53" s="150"/>
      <c r="Y53" s="150"/>
      <c r="Z53" s="150"/>
    </row>
    <row r="54" ht="12.75" customHeight="1">
      <c r="A54" s="127" t="str">
        <f t="shared" si="8"/>
        <v>[M1-41]</v>
      </c>
      <c r="B54" s="128" t="s">
        <v>290</v>
      </c>
      <c r="C54" s="128" t="s">
        <v>291</v>
      </c>
      <c r="D54" s="128" t="s">
        <v>292</v>
      </c>
      <c r="E54" s="128" t="s">
        <v>263</v>
      </c>
      <c r="F54" s="128" t="s">
        <v>289</v>
      </c>
      <c r="G54" s="128" t="s">
        <v>149</v>
      </c>
      <c r="H54" s="130">
        <v>44021.0</v>
      </c>
      <c r="I54" s="127"/>
      <c r="J54" s="149"/>
      <c r="K54" s="150"/>
      <c r="L54" s="150"/>
      <c r="M54" s="150"/>
      <c r="N54" s="150"/>
      <c r="O54" s="150"/>
      <c r="P54" s="150"/>
      <c r="Q54" s="150"/>
      <c r="R54" s="150"/>
      <c r="S54" s="150"/>
      <c r="T54" s="150"/>
      <c r="U54" s="150"/>
      <c r="V54" s="150"/>
      <c r="W54" s="150"/>
      <c r="X54" s="150"/>
      <c r="Y54" s="150"/>
      <c r="Z54" s="150"/>
    </row>
    <row r="55" ht="15.75" customHeight="1">
      <c r="A55" s="122"/>
      <c r="B55" s="123" t="s">
        <v>293</v>
      </c>
      <c r="C55" s="124"/>
      <c r="D55" s="124"/>
      <c r="E55" s="124"/>
      <c r="F55" s="124"/>
      <c r="G55" s="124"/>
      <c r="H55" s="137"/>
      <c r="I55" s="125"/>
      <c r="J55" s="126"/>
      <c r="K55" s="97"/>
      <c r="L55" s="97"/>
      <c r="M55" s="97"/>
      <c r="N55" s="97"/>
      <c r="O55" s="97"/>
      <c r="P55" s="97"/>
      <c r="Q55" s="97"/>
      <c r="R55" s="97"/>
      <c r="S55" s="97"/>
      <c r="T55" s="97"/>
      <c r="U55" s="97"/>
      <c r="V55" s="97"/>
      <c r="W55" s="97"/>
      <c r="X55" s="97"/>
      <c r="Y55" s="97"/>
      <c r="Z55" s="97"/>
    </row>
    <row r="56" ht="12.75" customHeight="1">
      <c r="A56" s="127" t="str">
        <f t="shared" ref="A56:A58" si="9">IF(OR(B51&lt;&gt;"",D51&lt;&gt;""),"["&amp;TEXT($B$2,"##")&amp;"-"&amp;TEXT(ROW()-14,"##")&amp;"]","")</f>
        <v>[M1-42]</v>
      </c>
      <c r="B56" s="128" t="s">
        <v>294</v>
      </c>
      <c r="C56" s="128" t="s">
        <v>295</v>
      </c>
      <c r="D56" s="128" t="s">
        <v>296</v>
      </c>
      <c r="E56" s="128" t="s">
        <v>297</v>
      </c>
      <c r="F56" s="128" t="s">
        <v>172</v>
      </c>
      <c r="G56" s="128" t="s">
        <v>149</v>
      </c>
      <c r="H56" s="130">
        <v>44021.0</v>
      </c>
      <c r="I56" s="127"/>
      <c r="J56" s="157"/>
      <c r="K56" s="150"/>
      <c r="L56" s="150"/>
      <c r="M56" s="150"/>
      <c r="N56" s="150"/>
      <c r="O56" s="150"/>
      <c r="P56" s="150"/>
      <c r="Q56" s="150"/>
      <c r="R56" s="150"/>
      <c r="S56" s="150"/>
      <c r="T56" s="150"/>
      <c r="U56" s="150"/>
      <c r="V56" s="150"/>
      <c r="W56" s="150"/>
      <c r="X56" s="150"/>
      <c r="Y56" s="150"/>
      <c r="Z56" s="150"/>
    </row>
    <row r="57" ht="12.75" customHeight="1">
      <c r="A57" s="127" t="str">
        <f t="shared" si="9"/>
        <v>[M1-43]</v>
      </c>
      <c r="B57" s="133" t="s">
        <v>298</v>
      </c>
      <c r="C57" s="128" t="s">
        <v>299</v>
      </c>
      <c r="D57" s="158" t="s">
        <v>300</v>
      </c>
      <c r="E57" s="128" t="s">
        <v>297</v>
      </c>
      <c r="F57" s="128" t="s">
        <v>172</v>
      </c>
      <c r="G57" s="128" t="s">
        <v>149</v>
      </c>
      <c r="H57" s="130">
        <v>44021.0</v>
      </c>
      <c r="I57" s="127"/>
      <c r="J57" s="157"/>
      <c r="K57" s="150"/>
      <c r="L57" s="150"/>
      <c r="M57" s="150"/>
      <c r="N57" s="150"/>
      <c r="O57" s="150"/>
      <c r="P57" s="150"/>
      <c r="Q57" s="150"/>
      <c r="R57" s="150"/>
      <c r="S57" s="150"/>
      <c r="T57" s="150"/>
      <c r="U57" s="150"/>
      <c r="V57" s="150"/>
      <c r="W57" s="150"/>
      <c r="X57" s="150"/>
      <c r="Y57" s="150"/>
      <c r="Z57" s="150"/>
    </row>
    <row r="58" ht="12.75" customHeight="1">
      <c r="A58" s="127" t="str">
        <f t="shared" si="9"/>
        <v>[M1-44]</v>
      </c>
      <c r="B58" s="133" t="s">
        <v>301</v>
      </c>
      <c r="C58" s="128" t="s">
        <v>302</v>
      </c>
      <c r="D58" s="158" t="s">
        <v>303</v>
      </c>
      <c r="E58" s="128" t="s">
        <v>297</v>
      </c>
      <c r="F58" s="128" t="s">
        <v>172</v>
      </c>
      <c r="G58" s="128" t="s">
        <v>149</v>
      </c>
      <c r="H58" s="130">
        <v>44021.0</v>
      </c>
      <c r="I58" s="127"/>
      <c r="J58" s="157"/>
      <c r="K58" s="150"/>
      <c r="L58" s="150"/>
      <c r="M58" s="150"/>
      <c r="N58" s="150"/>
      <c r="O58" s="150"/>
      <c r="P58" s="150"/>
      <c r="Q58" s="150"/>
      <c r="R58" s="150"/>
      <c r="S58" s="150"/>
      <c r="T58" s="150"/>
      <c r="U58" s="150"/>
      <c r="V58" s="150"/>
      <c r="W58" s="150"/>
      <c r="X58" s="150"/>
      <c r="Y58" s="150"/>
      <c r="Z58" s="150"/>
    </row>
    <row r="59" ht="12.75" customHeight="1">
      <c r="A59" s="127" t="str">
        <f t="shared" ref="A59:A61" si="10">IF(OR(B55&lt;&gt;"",D55&lt;&gt;""),"["&amp;TEXT($B$2,"##")&amp;"-"&amp;TEXT(ROW()-14,"##")&amp;"]","")</f>
        <v>[M1-45]</v>
      </c>
      <c r="B59" s="133" t="s">
        <v>301</v>
      </c>
      <c r="C59" s="128" t="s">
        <v>304</v>
      </c>
      <c r="D59" s="158" t="s">
        <v>305</v>
      </c>
      <c r="E59" s="128" t="s">
        <v>297</v>
      </c>
      <c r="F59" s="128" t="s">
        <v>306</v>
      </c>
      <c r="G59" s="128" t="s">
        <v>149</v>
      </c>
      <c r="H59" s="130">
        <v>44021.0</v>
      </c>
      <c r="I59" s="127"/>
      <c r="J59" s="157"/>
      <c r="K59" s="150"/>
      <c r="L59" s="150"/>
      <c r="M59" s="150"/>
      <c r="N59" s="150"/>
      <c r="O59" s="150"/>
      <c r="P59" s="150"/>
      <c r="Q59" s="150"/>
      <c r="R59" s="150"/>
      <c r="S59" s="150"/>
      <c r="T59" s="150"/>
      <c r="U59" s="150"/>
      <c r="V59" s="150"/>
      <c r="W59" s="150"/>
      <c r="X59" s="150"/>
      <c r="Y59" s="150"/>
      <c r="Z59" s="150"/>
    </row>
    <row r="60" ht="12.75" customHeight="1">
      <c r="A60" s="127" t="str">
        <f t="shared" si="10"/>
        <v>[M1-46]</v>
      </c>
      <c r="B60" s="133" t="s">
        <v>307</v>
      </c>
      <c r="C60" s="128" t="s">
        <v>308</v>
      </c>
      <c r="D60" s="158" t="s">
        <v>309</v>
      </c>
      <c r="E60" s="128" t="s">
        <v>297</v>
      </c>
      <c r="F60" s="128" t="s">
        <v>310</v>
      </c>
      <c r="G60" s="128" t="s">
        <v>149</v>
      </c>
      <c r="H60" s="130">
        <v>44021.0</v>
      </c>
      <c r="I60" s="127"/>
      <c r="J60" s="157"/>
      <c r="K60" s="150"/>
      <c r="L60" s="150"/>
      <c r="M60" s="150"/>
      <c r="N60" s="150"/>
      <c r="O60" s="150"/>
      <c r="P60" s="150"/>
      <c r="Q60" s="150"/>
      <c r="R60" s="150"/>
      <c r="S60" s="150"/>
      <c r="T60" s="150"/>
      <c r="U60" s="150"/>
      <c r="V60" s="150"/>
      <c r="W60" s="150"/>
      <c r="X60" s="150"/>
      <c r="Y60" s="150"/>
      <c r="Z60" s="150"/>
    </row>
    <row r="61" ht="12.75" customHeight="1">
      <c r="A61" s="127" t="str">
        <f t="shared" si="10"/>
        <v>[M1-47]</v>
      </c>
      <c r="B61" s="133" t="s">
        <v>311</v>
      </c>
      <c r="C61" s="128" t="s">
        <v>308</v>
      </c>
      <c r="D61" s="158" t="s">
        <v>312</v>
      </c>
      <c r="E61" s="128" t="s">
        <v>297</v>
      </c>
      <c r="F61" s="128" t="s">
        <v>310</v>
      </c>
      <c r="G61" s="128" t="s">
        <v>149</v>
      </c>
      <c r="H61" s="130">
        <v>44021.0</v>
      </c>
      <c r="I61" s="127"/>
      <c r="J61" s="157"/>
      <c r="K61" s="150"/>
      <c r="L61" s="150"/>
      <c r="M61" s="150"/>
      <c r="N61" s="150"/>
      <c r="O61" s="150"/>
      <c r="P61" s="150"/>
      <c r="Q61" s="150"/>
      <c r="R61" s="150"/>
      <c r="S61" s="150"/>
      <c r="T61" s="150"/>
      <c r="U61" s="150"/>
      <c r="V61" s="150"/>
      <c r="W61" s="150"/>
      <c r="X61" s="150"/>
      <c r="Y61" s="150"/>
      <c r="Z61" s="150"/>
    </row>
    <row r="62" ht="15.75" customHeight="1">
      <c r="A62" s="122"/>
      <c r="B62" s="123" t="s">
        <v>313</v>
      </c>
      <c r="C62" s="124"/>
      <c r="D62" s="124"/>
      <c r="E62" s="124"/>
      <c r="F62" s="124"/>
      <c r="G62" s="125"/>
      <c r="H62" s="137"/>
      <c r="I62" s="125"/>
      <c r="J62" s="126"/>
      <c r="K62" s="97"/>
      <c r="L62" s="97"/>
      <c r="M62" s="97"/>
      <c r="N62" s="97"/>
      <c r="O62" s="97"/>
      <c r="P62" s="97"/>
      <c r="Q62" s="97"/>
      <c r="R62" s="97"/>
      <c r="S62" s="97"/>
      <c r="T62" s="97"/>
      <c r="U62" s="97"/>
      <c r="V62" s="97"/>
      <c r="W62" s="97"/>
      <c r="X62" s="97"/>
      <c r="Y62" s="97"/>
      <c r="Z62" s="97"/>
    </row>
    <row r="63" ht="12.75" customHeight="1">
      <c r="A63" s="127" t="str">
        <f t="shared" ref="A63:A65" si="11">IF(OR(B59&lt;&gt;"",D59&lt;&gt;""),"["&amp;TEXT($B$2,"##")&amp;"-"&amp;TEXT(ROW()-15,"##")&amp;"]","")</f>
        <v>[M1-48]</v>
      </c>
      <c r="B63" s="133" t="s">
        <v>314</v>
      </c>
      <c r="C63" s="128" t="s">
        <v>315</v>
      </c>
      <c r="D63" s="158" t="s">
        <v>316</v>
      </c>
      <c r="E63" s="128" t="s">
        <v>297</v>
      </c>
      <c r="F63" s="128" t="s">
        <v>172</v>
      </c>
      <c r="G63" s="128" t="s">
        <v>149</v>
      </c>
      <c r="H63" s="130">
        <v>44021.0</v>
      </c>
      <c r="I63" s="127"/>
      <c r="J63" s="157"/>
      <c r="K63" s="150"/>
      <c r="L63" s="150"/>
      <c r="M63" s="150"/>
      <c r="N63" s="150"/>
      <c r="O63" s="150"/>
      <c r="P63" s="150"/>
      <c r="Q63" s="150"/>
      <c r="R63" s="150"/>
      <c r="S63" s="150"/>
      <c r="T63" s="150"/>
      <c r="U63" s="150"/>
      <c r="V63" s="150"/>
      <c r="W63" s="150"/>
      <c r="X63" s="150"/>
      <c r="Y63" s="150"/>
      <c r="Z63" s="150"/>
    </row>
    <row r="64" ht="12.75" customHeight="1">
      <c r="A64" s="127" t="str">
        <f t="shared" si="11"/>
        <v>[M1-49]</v>
      </c>
      <c r="B64" s="133" t="s">
        <v>317</v>
      </c>
      <c r="C64" s="128" t="s">
        <v>315</v>
      </c>
      <c r="D64" s="158" t="s">
        <v>318</v>
      </c>
      <c r="E64" s="128" t="s">
        <v>319</v>
      </c>
      <c r="F64" s="128" t="s">
        <v>172</v>
      </c>
      <c r="G64" s="128" t="s">
        <v>149</v>
      </c>
      <c r="H64" s="130">
        <v>44021.0</v>
      </c>
      <c r="I64" s="127"/>
      <c r="J64" s="157"/>
      <c r="K64" s="150"/>
      <c r="L64" s="150"/>
      <c r="M64" s="150"/>
      <c r="N64" s="150"/>
      <c r="O64" s="150"/>
      <c r="P64" s="150"/>
      <c r="Q64" s="150"/>
      <c r="R64" s="150"/>
      <c r="S64" s="150"/>
      <c r="T64" s="150"/>
      <c r="U64" s="150"/>
      <c r="V64" s="150"/>
      <c r="W64" s="150"/>
      <c r="X64" s="150"/>
      <c r="Y64" s="150"/>
      <c r="Z64" s="150"/>
    </row>
    <row r="65" ht="12.75" customHeight="1">
      <c r="A65" s="127" t="str">
        <f t="shared" si="11"/>
        <v>[M1-50]</v>
      </c>
      <c r="B65" s="133" t="s">
        <v>320</v>
      </c>
      <c r="C65" s="128" t="s">
        <v>315</v>
      </c>
      <c r="D65" s="158" t="s">
        <v>321</v>
      </c>
      <c r="E65" s="128" t="s">
        <v>322</v>
      </c>
      <c r="F65" s="159" t="s">
        <v>172</v>
      </c>
      <c r="G65" s="128" t="s">
        <v>149</v>
      </c>
      <c r="H65" s="130">
        <v>44021.0</v>
      </c>
      <c r="I65" s="127"/>
      <c r="J65" s="157"/>
      <c r="K65" s="150"/>
      <c r="L65" s="150"/>
      <c r="M65" s="150"/>
      <c r="N65" s="150"/>
      <c r="O65" s="150"/>
      <c r="P65" s="150"/>
      <c r="Q65" s="150"/>
      <c r="R65" s="150"/>
      <c r="S65" s="150"/>
      <c r="T65" s="150"/>
      <c r="U65" s="150"/>
      <c r="V65" s="150"/>
      <c r="W65" s="150"/>
      <c r="X65" s="150"/>
      <c r="Y65" s="150"/>
      <c r="Z65" s="150"/>
    </row>
    <row r="66" ht="15.75" customHeight="1">
      <c r="A66" s="122"/>
      <c r="B66" s="123" t="s">
        <v>323</v>
      </c>
      <c r="C66" s="124"/>
      <c r="D66" s="124"/>
      <c r="E66" s="124"/>
      <c r="F66" s="124"/>
      <c r="G66" s="125"/>
      <c r="H66" s="124"/>
      <c r="I66" s="125"/>
      <c r="J66" s="126"/>
      <c r="K66" s="97"/>
      <c r="L66" s="97"/>
      <c r="M66" s="97"/>
      <c r="N66" s="97"/>
      <c r="O66" s="97"/>
      <c r="P66" s="97"/>
      <c r="Q66" s="97"/>
      <c r="R66" s="97"/>
      <c r="S66" s="97"/>
      <c r="T66" s="97"/>
      <c r="U66" s="97"/>
      <c r="V66" s="97"/>
      <c r="W66" s="97"/>
      <c r="X66" s="97"/>
      <c r="Y66" s="97"/>
      <c r="Z66" s="97"/>
    </row>
    <row r="67" ht="12.75" customHeight="1">
      <c r="A67" s="127" t="str">
        <f t="shared" ref="A67:A73" si="12">IF(OR(B61&lt;&gt;"",D61&lt;&gt;""),"["&amp;TEXT($B$2,"##")&amp;"-"&amp;TEXT(ROW()-16,"##")&amp;"]","")</f>
        <v>[M1-51]</v>
      </c>
      <c r="B67" s="133" t="s">
        <v>324</v>
      </c>
      <c r="C67" s="128" t="s">
        <v>315</v>
      </c>
      <c r="D67" s="158" t="s">
        <v>325</v>
      </c>
      <c r="E67" s="128" t="s">
        <v>297</v>
      </c>
      <c r="F67" s="128" t="s">
        <v>172</v>
      </c>
      <c r="G67" s="128" t="s">
        <v>149</v>
      </c>
      <c r="H67" s="130">
        <v>44021.0</v>
      </c>
      <c r="I67" s="127"/>
      <c r="J67" s="157"/>
      <c r="K67" s="150"/>
      <c r="L67" s="150"/>
      <c r="M67" s="150"/>
      <c r="N67" s="150"/>
      <c r="O67" s="150"/>
      <c r="P67" s="150"/>
      <c r="Q67" s="150"/>
      <c r="R67" s="150"/>
      <c r="S67" s="150"/>
      <c r="T67" s="150"/>
      <c r="U67" s="150"/>
      <c r="V67" s="150"/>
      <c r="W67" s="150"/>
      <c r="X67" s="150"/>
      <c r="Y67" s="150"/>
      <c r="Z67" s="150"/>
    </row>
    <row r="68" ht="12.75" customHeight="1">
      <c r="A68" s="127" t="str">
        <f t="shared" si="12"/>
        <v>[M1-52]</v>
      </c>
      <c r="B68" s="128" t="s">
        <v>326</v>
      </c>
      <c r="C68" s="128" t="s">
        <v>327</v>
      </c>
      <c r="D68" s="128" t="s">
        <v>328</v>
      </c>
      <c r="E68" s="128" t="s">
        <v>329</v>
      </c>
      <c r="F68" s="128" t="s">
        <v>172</v>
      </c>
      <c r="G68" s="128" t="s">
        <v>149</v>
      </c>
      <c r="H68" s="130">
        <v>44021.0</v>
      </c>
      <c r="I68" s="127"/>
      <c r="J68" s="157"/>
      <c r="K68" s="150"/>
      <c r="L68" s="150"/>
      <c r="M68" s="150"/>
      <c r="N68" s="150"/>
      <c r="O68" s="150"/>
      <c r="P68" s="150"/>
      <c r="Q68" s="150"/>
      <c r="R68" s="150"/>
      <c r="S68" s="150"/>
      <c r="T68" s="150"/>
      <c r="U68" s="150"/>
      <c r="V68" s="150"/>
      <c r="W68" s="150"/>
      <c r="X68" s="150"/>
      <c r="Y68" s="150"/>
      <c r="Z68" s="150"/>
    </row>
    <row r="69" ht="12.75" customHeight="1">
      <c r="A69" s="127" t="str">
        <f t="shared" si="12"/>
        <v>[M1-53]</v>
      </c>
      <c r="B69" s="128" t="s">
        <v>330</v>
      </c>
      <c r="C69" s="128" t="s">
        <v>331</v>
      </c>
      <c r="D69" s="128" t="s">
        <v>332</v>
      </c>
      <c r="E69" s="128" t="s">
        <v>319</v>
      </c>
      <c r="F69" s="128" t="s">
        <v>333</v>
      </c>
      <c r="G69" s="128" t="s">
        <v>149</v>
      </c>
      <c r="H69" s="130">
        <v>44021.0</v>
      </c>
      <c r="I69" s="127"/>
      <c r="J69" s="157"/>
      <c r="K69" s="150"/>
      <c r="L69" s="150"/>
      <c r="M69" s="150"/>
      <c r="N69" s="150"/>
      <c r="O69" s="150"/>
      <c r="P69" s="150"/>
      <c r="Q69" s="150"/>
      <c r="R69" s="150"/>
      <c r="S69" s="150"/>
      <c r="T69" s="150"/>
      <c r="U69" s="150"/>
      <c r="V69" s="150"/>
      <c r="W69" s="150"/>
      <c r="X69" s="150"/>
      <c r="Y69" s="150"/>
      <c r="Z69" s="150"/>
    </row>
    <row r="70" ht="12.75" customHeight="1">
      <c r="A70" s="127" t="str">
        <f t="shared" si="12"/>
        <v>[M1-54]</v>
      </c>
      <c r="B70" s="128" t="s">
        <v>334</v>
      </c>
      <c r="C70" s="128" t="s">
        <v>335</v>
      </c>
      <c r="D70" s="128" t="s">
        <v>336</v>
      </c>
      <c r="E70" s="128" t="s">
        <v>329</v>
      </c>
      <c r="F70" s="128" t="s">
        <v>337</v>
      </c>
      <c r="G70" s="128" t="s">
        <v>149</v>
      </c>
      <c r="H70" s="130">
        <v>44021.0</v>
      </c>
      <c r="I70" s="127"/>
      <c r="J70" s="157"/>
      <c r="K70" s="150"/>
      <c r="L70" s="150"/>
      <c r="M70" s="150"/>
      <c r="N70" s="150"/>
      <c r="O70" s="150"/>
      <c r="P70" s="150"/>
      <c r="Q70" s="150"/>
      <c r="R70" s="150"/>
      <c r="S70" s="150"/>
      <c r="T70" s="150"/>
      <c r="U70" s="150"/>
      <c r="V70" s="150"/>
      <c r="W70" s="150"/>
      <c r="X70" s="150"/>
      <c r="Y70" s="150"/>
      <c r="Z70" s="150"/>
    </row>
    <row r="71" ht="12.75" customHeight="1">
      <c r="A71" s="127" t="str">
        <f t="shared" si="12"/>
        <v>[M1-55]</v>
      </c>
      <c r="B71" s="133" t="s">
        <v>338</v>
      </c>
      <c r="C71" s="128" t="s">
        <v>339</v>
      </c>
      <c r="D71" s="128" t="s">
        <v>340</v>
      </c>
      <c r="E71" s="128" t="s">
        <v>329</v>
      </c>
      <c r="F71" s="128" t="s">
        <v>341</v>
      </c>
      <c r="G71" s="128" t="s">
        <v>149</v>
      </c>
      <c r="H71" s="130">
        <v>44021.0</v>
      </c>
      <c r="I71" s="127"/>
      <c r="J71" s="157"/>
      <c r="K71" s="150"/>
      <c r="L71" s="150"/>
      <c r="M71" s="150"/>
      <c r="N71" s="150"/>
      <c r="O71" s="150"/>
      <c r="P71" s="150"/>
      <c r="Q71" s="150"/>
      <c r="R71" s="150"/>
      <c r="S71" s="150"/>
      <c r="T71" s="150"/>
      <c r="U71" s="150"/>
      <c r="V71" s="150"/>
      <c r="W71" s="150"/>
      <c r="X71" s="150"/>
      <c r="Y71" s="150"/>
      <c r="Z71" s="150"/>
    </row>
    <row r="72" ht="12.75" customHeight="1">
      <c r="A72" s="127" t="str">
        <f t="shared" si="12"/>
        <v>[M1-56]</v>
      </c>
      <c r="B72" s="133" t="s">
        <v>342</v>
      </c>
      <c r="C72" s="128" t="s">
        <v>343</v>
      </c>
      <c r="D72" s="128" t="s">
        <v>344</v>
      </c>
      <c r="E72" s="128" t="s">
        <v>329</v>
      </c>
      <c r="F72" s="128" t="s">
        <v>345</v>
      </c>
      <c r="G72" s="128" t="s">
        <v>149</v>
      </c>
      <c r="H72" s="130">
        <v>44021.0</v>
      </c>
      <c r="I72" s="127"/>
      <c r="J72" s="157"/>
      <c r="K72" s="150"/>
      <c r="L72" s="150"/>
      <c r="M72" s="150"/>
      <c r="N72" s="150"/>
      <c r="O72" s="150"/>
      <c r="P72" s="150"/>
      <c r="Q72" s="150"/>
      <c r="R72" s="150"/>
      <c r="S72" s="150"/>
      <c r="T72" s="150"/>
      <c r="U72" s="150"/>
      <c r="V72" s="150"/>
      <c r="W72" s="150"/>
      <c r="X72" s="150"/>
      <c r="Y72" s="150"/>
      <c r="Z72" s="150"/>
    </row>
    <row r="73" ht="12.75" customHeight="1">
      <c r="A73" s="127" t="str">
        <f t="shared" si="12"/>
        <v>[M1-57]</v>
      </c>
      <c r="B73" s="133" t="s">
        <v>346</v>
      </c>
      <c r="C73" s="128" t="s">
        <v>347</v>
      </c>
      <c r="D73" s="158" t="s">
        <v>321</v>
      </c>
      <c r="E73" s="128" t="s">
        <v>329</v>
      </c>
      <c r="F73" s="128" t="s">
        <v>348</v>
      </c>
      <c r="G73" s="128" t="s">
        <v>149</v>
      </c>
      <c r="H73" s="130">
        <v>44021.0</v>
      </c>
      <c r="I73" s="127"/>
      <c r="J73" s="157"/>
      <c r="K73" s="150"/>
      <c r="L73" s="150"/>
      <c r="M73" s="150"/>
      <c r="N73" s="150"/>
      <c r="O73" s="150"/>
      <c r="P73" s="150"/>
      <c r="Q73" s="150"/>
      <c r="R73" s="150"/>
      <c r="S73" s="150"/>
      <c r="T73" s="150"/>
      <c r="U73" s="150"/>
      <c r="V73" s="150"/>
      <c r="W73" s="150"/>
      <c r="X73" s="150"/>
      <c r="Y73" s="150"/>
      <c r="Z73" s="150"/>
    </row>
    <row r="74" ht="15.75" customHeight="1">
      <c r="A74" s="122"/>
      <c r="B74" s="123" t="s">
        <v>349</v>
      </c>
      <c r="C74" s="124"/>
      <c r="D74" s="160"/>
      <c r="E74" s="124"/>
      <c r="F74" s="124"/>
      <c r="G74" s="125"/>
      <c r="H74" s="124"/>
      <c r="I74" s="125"/>
      <c r="J74" s="126"/>
      <c r="K74" s="97"/>
      <c r="L74" s="97"/>
      <c r="M74" s="97"/>
      <c r="N74" s="97"/>
      <c r="O74" s="97"/>
      <c r="P74" s="97"/>
      <c r="Q74" s="97"/>
      <c r="R74" s="97"/>
      <c r="S74" s="97"/>
      <c r="T74" s="97"/>
      <c r="U74" s="97"/>
      <c r="V74" s="97"/>
      <c r="W74" s="97"/>
      <c r="X74" s="97"/>
      <c r="Y74" s="97"/>
      <c r="Z74" s="97"/>
    </row>
    <row r="75" ht="12.75" customHeight="1">
      <c r="A75" s="127" t="str">
        <f t="shared" ref="A75:A90" si="13">IF(OR(B55&lt;&gt;"",D55&lt;&gt;""),"["&amp;TEXT($B$2,"##")&amp;"-"&amp;TEXT(ROW()-17,"##")&amp;"]","")</f>
        <v>[M1-58]</v>
      </c>
      <c r="B75" s="128" t="s">
        <v>350</v>
      </c>
      <c r="C75" s="128" t="s">
        <v>351</v>
      </c>
      <c r="D75" s="128" t="s">
        <v>352</v>
      </c>
      <c r="E75" s="128" t="s">
        <v>353</v>
      </c>
      <c r="F75" s="128" t="s">
        <v>156</v>
      </c>
      <c r="G75" s="128" t="s">
        <v>149</v>
      </c>
      <c r="H75" s="130">
        <v>44022.0</v>
      </c>
      <c r="I75" s="127"/>
      <c r="J75" s="149"/>
      <c r="K75" s="150"/>
      <c r="L75" s="150"/>
      <c r="M75" s="150"/>
      <c r="N75" s="150"/>
      <c r="O75" s="150"/>
      <c r="P75" s="150"/>
      <c r="Q75" s="150"/>
      <c r="R75" s="150"/>
      <c r="S75" s="150"/>
      <c r="T75" s="150"/>
      <c r="U75" s="150"/>
      <c r="V75" s="150"/>
      <c r="W75" s="150"/>
      <c r="X75" s="150"/>
      <c r="Y75" s="150"/>
      <c r="Z75" s="150"/>
    </row>
    <row r="76" ht="12.75" customHeight="1">
      <c r="A76" s="127" t="str">
        <f t="shared" si="13"/>
        <v>[M1-59]</v>
      </c>
      <c r="B76" s="128" t="s">
        <v>354</v>
      </c>
      <c r="C76" s="128" t="s">
        <v>355</v>
      </c>
      <c r="D76" s="128" t="s">
        <v>356</v>
      </c>
      <c r="E76" s="128" t="s">
        <v>353</v>
      </c>
      <c r="F76" s="128" t="s">
        <v>357</v>
      </c>
      <c r="G76" s="128" t="s">
        <v>149</v>
      </c>
      <c r="H76" s="130">
        <v>44022.0</v>
      </c>
      <c r="I76" s="127"/>
      <c r="J76" s="149"/>
      <c r="K76" s="150"/>
      <c r="L76" s="150"/>
      <c r="M76" s="150"/>
      <c r="N76" s="150"/>
      <c r="O76" s="150"/>
      <c r="P76" s="150"/>
      <c r="Q76" s="150"/>
      <c r="R76" s="150"/>
      <c r="S76" s="150"/>
      <c r="T76" s="150"/>
      <c r="U76" s="150"/>
      <c r="V76" s="150"/>
      <c r="W76" s="150"/>
      <c r="X76" s="150"/>
      <c r="Y76" s="150"/>
      <c r="Z76" s="150"/>
    </row>
    <row r="77" ht="12.75" customHeight="1">
      <c r="A77" s="127" t="str">
        <f t="shared" si="13"/>
        <v>[M1-60]</v>
      </c>
      <c r="B77" s="128" t="s">
        <v>358</v>
      </c>
      <c r="C77" s="128" t="s">
        <v>359</v>
      </c>
      <c r="D77" s="128" t="s">
        <v>360</v>
      </c>
      <c r="E77" s="128" t="s">
        <v>353</v>
      </c>
      <c r="F77" s="128" t="s">
        <v>156</v>
      </c>
      <c r="G77" s="128" t="s">
        <v>149</v>
      </c>
      <c r="H77" s="130">
        <v>44022.0</v>
      </c>
      <c r="I77" s="127"/>
      <c r="J77" s="149"/>
      <c r="K77" s="150"/>
      <c r="L77" s="150"/>
      <c r="M77" s="150"/>
      <c r="N77" s="150"/>
      <c r="O77" s="150"/>
      <c r="P77" s="150"/>
      <c r="Q77" s="150"/>
      <c r="R77" s="150"/>
      <c r="S77" s="150"/>
      <c r="T77" s="150"/>
      <c r="U77" s="150"/>
      <c r="V77" s="150"/>
      <c r="W77" s="150"/>
      <c r="X77" s="150"/>
      <c r="Y77" s="150"/>
      <c r="Z77" s="150"/>
    </row>
    <row r="78" ht="12.75" customHeight="1">
      <c r="A78" s="127" t="str">
        <f t="shared" si="13"/>
        <v>[M1-61]</v>
      </c>
      <c r="B78" s="128" t="s">
        <v>361</v>
      </c>
      <c r="C78" s="128" t="s">
        <v>362</v>
      </c>
      <c r="D78" s="128" t="s">
        <v>363</v>
      </c>
      <c r="E78" s="128" t="s">
        <v>353</v>
      </c>
      <c r="F78" s="128" t="s">
        <v>364</v>
      </c>
      <c r="G78" s="128" t="s">
        <v>149</v>
      </c>
      <c r="H78" s="130">
        <v>44022.0</v>
      </c>
      <c r="I78" s="127"/>
      <c r="J78" s="149"/>
      <c r="K78" s="150"/>
      <c r="L78" s="150"/>
      <c r="M78" s="150"/>
      <c r="N78" s="150"/>
      <c r="O78" s="150"/>
      <c r="P78" s="150"/>
      <c r="Q78" s="150"/>
      <c r="R78" s="150"/>
      <c r="S78" s="150"/>
      <c r="T78" s="150"/>
      <c r="U78" s="150"/>
      <c r="V78" s="150"/>
      <c r="W78" s="150"/>
      <c r="X78" s="150"/>
      <c r="Y78" s="150"/>
      <c r="Z78" s="150"/>
    </row>
    <row r="79" ht="12.75" customHeight="1">
      <c r="A79" s="127" t="str">
        <f t="shared" si="13"/>
        <v>[M1-62]</v>
      </c>
      <c r="B79" s="128" t="s">
        <v>365</v>
      </c>
      <c r="C79" s="128" t="s">
        <v>366</v>
      </c>
      <c r="D79" s="128" t="s">
        <v>367</v>
      </c>
      <c r="E79" s="128" t="s">
        <v>353</v>
      </c>
      <c r="F79" s="128" t="s">
        <v>368</v>
      </c>
      <c r="G79" s="128" t="s">
        <v>149</v>
      </c>
      <c r="H79" s="130">
        <v>44022.0</v>
      </c>
      <c r="I79" s="127"/>
      <c r="J79" s="149"/>
      <c r="K79" s="150"/>
      <c r="L79" s="150"/>
      <c r="M79" s="150"/>
      <c r="N79" s="150"/>
      <c r="O79" s="150"/>
      <c r="P79" s="150"/>
      <c r="Q79" s="150"/>
      <c r="R79" s="150"/>
      <c r="S79" s="150"/>
      <c r="T79" s="150"/>
      <c r="U79" s="150"/>
      <c r="V79" s="150"/>
      <c r="W79" s="150"/>
      <c r="X79" s="150"/>
      <c r="Y79" s="150"/>
      <c r="Z79" s="150"/>
    </row>
    <row r="80" ht="12.75" customHeight="1">
      <c r="A80" s="127" t="str">
        <f t="shared" si="13"/>
        <v>[M1-63]</v>
      </c>
      <c r="B80" s="128" t="s">
        <v>369</v>
      </c>
      <c r="C80" s="128" t="s">
        <v>370</v>
      </c>
      <c r="D80" s="128" t="s">
        <v>371</v>
      </c>
      <c r="E80" s="128" t="s">
        <v>353</v>
      </c>
      <c r="F80" s="128" t="s">
        <v>372</v>
      </c>
      <c r="G80" s="128" t="s">
        <v>149</v>
      </c>
      <c r="H80" s="130">
        <v>44022.0</v>
      </c>
      <c r="I80" s="127"/>
      <c r="J80" s="149"/>
      <c r="K80" s="150"/>
      <c r="L80" s="150"/>
      <c r="M80" s="150"/>
      <c r="N80" s="150"/>
      <c r="O80" s="150"/>
      <c r="P80" s="150"/>
      <c r="Q80" s="150"/>
      <c r="R80" s="150"/>
      <c r="S80" s="150"/>
      <c r="T80" s="150"/>
      <c r="U80" s="150"/>
      <c r="V80" s="150"/>
      <c r="W80" s="150"/>
      <c r="X80" s="150"/>
      <c r="Y80" s="150"/>
      <c r="Z80" s="150"/>
    </row>
    <row r="81" ht="12.75" customHeight="1">
      <c r="A81" s="127" t="str">
        <f t="shared" si="13"/>
        <v>[M1-64]</v>
      </c>
      <c r="B81" s="128" t="s">
        <v>373</v>
      </c>
      <c r="C81" s="128" t="s">
        <v>374</v>
      </c>
      <c r="D81" s="128" t="s">
        <v>375</v>
      </c>
      <c r="E81" s="128" t="s">
        <v>353</v>
      </c>
      <c r="F81" s="128" t="s">
        <v>376</v>
      </c>
      <c r="G81" s="128" t="s">
        <v>149</v>
      </c>
      <c r="H81" s="130">
        <v>44022.0</v>
      </c>
      <c r="I81" s="127"/>
      <c r="J81" s="149"/>
      <c r="K81" s="150"/>
      <c r="L81" s="150"/>
      <c r="M81" s="150"/>
      <c r="N81" s="150"/>
      <c r="O81" s="150"/>
      <c r="P81" s="150"/>
      <c r="Q81" s="150"/>
      <c r="R81" s="150"/>
      <c r="S81" s="150"/>
      <c r="T81" s="150"/>
      <c r="U81" s="150"/>
      <c r="V81" s="150"/>
      <c r="W81" s="150"/>
      <c r="X81" s="150"/>
      <c r="Y81" s="150"/>
      <c r="Z81" s="150"/>
    </row>
    <row r="82" ht="154.5" customHeight="1">
      <c r="A82" s="127" t="str">
        <f t="shared" si="13"/>
        <v>[M1-65]</v>
      </c>
      <c r="B82" s="128" t="s">
        <v>377</v>
      </c>
      <c r="C82" s="128" t="s">
        <v>378</v>
      </c>
      <c r="D82" s="128" t="s">
        <v>379</v>
      </c>
      <c r="E82" s="128" t="s">
        <v>353</v>
      </c>
      <c r="F82" s="128" t="s">
        <v>380</v>
      </c>
      <c r="G82" s="128" t="s">
        <v>149</v>
      </c>
      <c r="H82" s="130">
        <v>44022.0</v>
      </c>
      <c r="I82" s="127"/>
      <c r="J82" s="149"/>
      <c r="K82" s="150"/>
      <c r="L82" s="150"/>
      <c r="M82" s="150"/>
      <c r="N82" s="150"/>
      <c r="O82" s="150"/>
      <c r="P82" s="150"/>
      <c r="Q82" s="150"/>
      <c r="R82" s="150"/>
      <c r="S82" s="150"/>
      <c r="T82" s="150"/>
      <c r="U82" s="150"/>
      <c r="V82" s="150"/>
      <c r="W82" s="150"/>
      <c r="X82" s="150"/>
      <c r="Y82" s="150"/>
      <c r="Z82" s="150"/>
    </row>
    <row r="83" ht="157.5" customHeight="1">
      <c r="A83" s="127" t="str">
        <f t="shared" si="13"/>
        <v>[M1-66]</v>
      </c>
      <c r="B83" s="128" t="s">
        <v>381</v>
      </c>
      <c r="C83" s="128" t="s">
        <v>382</v>
      </c>
      <c r="D83" s="128" t="s">
        <v>383</v>
      </c>
      <c r="E83" s="128" t="s">
        <v>353</v>
      </c>
      <c r="F83" s="128" t="s">
        <v>384</v>
      </c>
      <c r="G83" s="128" t="s">
        <v>149</v>
      </c>
      <c r="H83" s="130">
        <v>44022.0</v>
      </c>
      <c r="I83" s="127"/>
      <c r="J83" s="149"/>
      <c r="K83" s="150"/>
      <c r="L83" s="150"/>
      <c r="M83" s="150"/>
      <c r="N83" s="150"/>
      <c r="O83" s="150"/>
      <c r="P83" s="150"/>
      <c r="Q83" s="150"/>
      <c r="R83" s="150"/>
      <c r="S83" s="150"/>
      <c r="T83" s="150"/>
      <c r="U83" s="150"/>
      <c r="V83" s="150"/>
      <c r="W83" s="150"/>
      <c r="X83" s="150"/>
      <c r="Y83" s="150"/>
      <c r="Z83" s="150"/>
    </row>
    <row r="84" ht="117.75" customHeight="1">
      <c r="A84" s="127" t="str">
        <f t="shared" si="13"/>
        <v>[M1-67]</v>
      </c>
      <c r="B84" s="128" t="s">
        <v>385</v>
      </c>
      <c r="C84" s="128" t="s">
        <v>386</v>
      </c>
      <c r="D84" s="128" t="s">
        <v>387</v>
      </c>
      <c r="E84" s="128" t="s">
        <v>353</v>
      </c>
      <c r="F84" s="128" t="s">
        <v>388</v>
      </c>
      <c r="G84" s="128" t="s">
        <v>149</v>
      </c>
      <c r="H84" s="130">
        <v>44022.0</v>
      </c>
      <c r="I84" s="127"/>
      <c r="J84" s="149"/>
      <c r="K84" s="150"/>
      <c r="L84" s="150"/>
      <c r="M84" s="150"/>
      <c r="N84" s="150"/>
      <c r="O84" s="150"/>
      <c r="P84" s="150"/>
      <c r="Q84" s="150"/>
      <c r="R84" s="150"/>
      <c r="S84" s="150"/>
      <c r="T84" s="150"/>
      <c r="U84" s="150"/>
      <c r="V84" s="150"/>
      <c r="W84" s="150"/>
      <c r="X84" s="150"/>
      <c r="Y84" s="150"/>
      <c r="Z84" s="150"/>
    </row>
    <row r="85" ht="181.5" customHeight="1">
      <c r="A85" s="127" t="str">
        <f t="shared" si="13"/>
        <v>[M1-68]</v>
      </c>
      <c r="B85" s="128" t="s">
        <v>389</v>
      </c>
      <c r="C85" s="128" t="s">
        <v>390</v>
      </c>
      <c r="D85" s="128" t="s">
        <v>391</v>
      </c>
      <c r="E85" s="128" t="s">
        <v>353</v>
      </c>
      <c r="F85" s="128" t="s">
        <v>392</v>
      </c>
      <c r="G85" s="128" t="s">
        <v>149</v>
      </c>
      <c r="H85" s="130">
        <v>44022.0</v>
      </c>
      <c r="I85" s="127"/>
      <c r="J85" s="149"/>
      <c r="K85" s="150"/>
      <c r="L85" s="150"/>
      <c r="M85" s="150"/>
      <c r="N85" s="150"/>
      <c r="O85" s="150"/>
      <c r="P85" s="150"/>
      <c r="Q85" s="150"/>
      <c r="R85" s="150"/>
      <c r="S85" s="150"/>
      <c r="T85" s="150"/>
      <c r="U85" s="150"/>
      <c r="V85" s="150"/>
      <c r="W85" s="150"/>
      <c r="X85" s="150"/>
      <c r="Y85" s="150"/>
      <c r="Z85" s="150"/>
    </row>
    <row r="86" ht="12.75" customHeight="1">
      <c r="A86" s="127" t="str">
        <f t="shared" si="13"/>
        <v>[M1-69]</v>
      </c>
      <c r="B86" s="128" t="s">
        <v>393</v>
      </c>
      <c r="C86" s="128" t="s">
        <v>390</v>
      </c>
      <c r="D86" s="128" t="s">
        <v>394</v>
      </c>
      <c r="E86" s="128" t="s">
        <v>353</v>
      </c>
      <c r="F86" s="128" t="s">
        <v>395</v>
      </c>
      <c r="G86" s="128" t="s">
        <v>149</v>
      </c>
      <c r="H86" s="130">
        <v>44022.0</v>
      </c>
      <c r="I86" s="127"/>
      <c r="J86" s="149"/>
      <c r="K86" s="150"/>
      <c r="L86" s="150"/>
      <c r="M86" s="150"/>
      <c r="N86" s="150"/>
      <c r="O86" s="150"/>
      <c r="P86" s="150"/>
      <c r="Q86" s="150"/>
      <c r="R86" s="150"/>
      <c r="S86" s="150"/>
      <c r="T86" s="150"/>
      <c r="U86" s="150"/>
      <c r="V86" s="150"/>
      <c r="W86" s="150"/>
      <c r="X86" s="150"/>
      <c r="Y86" s="150"/>
      <c r="Z86" s="150"/>
    </row>
    <row r="87" ht="12.75" customHeight="1">
      <c r="A87" s="127" t="str">
        <f t="shared" si="13"/>
        <v>[M1-70]</v>
      </c>
      <c r="B87" s="128" t="s">
        <v>396</v>
      </c>
      <c r="C87" s="128" t="s">
        <v>397</v>
      </c>
      <c r="D87" s="128" t="s">
        <v>398</v>
      </c>
      <c r="E87" s="128" t="s">
        <v>353</v>
      </c>
      <c r="F87" s="128" t="s">
        <v>399</v>
      </c>
      <c r="G87" s="128" t="s">
        <v>149</v>
      </c>
      <c r="H87" s="130">
        <v>44022.0</v>
      </c>
      <c r="I87" s="127"/>
      <c r="J87" s="149"/>
      <c r="K87" s="150"/>
      <c r="L87" s="150"/>
      <c r="M87" s="150"/>
      <c r="N87" s="150"/>
      <c r="O87" s="150"/>
      <c r="P87" s="150"/>
      <c r="Q87" s="150"/>
      <c r="R87" s="150"/>
      <c r="S87" s="150"/>
      <c r="T87" s="150"/>
      <c r="U87" s="150"/>
      <c r="V87" s="150"/>
      <c r="W87" s="150"/>
      <c r="X87" s="150"/>
      <c r="Y87" s="150"/>
      <c r="Z87" s="150"/>
    </row>
    <row r="88" ht="12.75" customHeight="1">
      <c r="A88" s="127" t="str">
        <f t="shared" si="13"/>
        <v>[M1-71]</v>
      </c>
      <c r="B88" s="128" t="s">
        <v>400</v>
      </c>
      <c r="C88" s="128" t="s">
        <v>401</v>
      </c>
      <c r="D88" s="128" t="s">
        <v>402</v>
      </c>
      <c r="E88" s="128" t="s">
        <v>353</v>
      </c>
      <c r="F88" s="128" t="s">
        <v>403</v>
      </c>
      <c r="G88" s="128" t="s">
        <v>149</v>
      </c>
      <c r="H88" s="130">
        <v>44022.0</v>
      </c>
      <c r="I88" s="127"/>
      <c r="J88" s="149"/>
      <c r="K88" s="150"/>
      <c r="L88" s="150"/>
      <c r="M88" s="150"/>
      <c r="N88" s="150"/>
      <c r="O88" s="150"/>
      <c r="P88" s="150"/>
      <c r="Q88" s="150"/>
      <c r="R88" s="150"/>
      <c r="S88" s="150"/>
      <c r="T88" s="150"/>
      <c r="U88" s="150"/>
      <c r="V88" s="150"/>
      <c r="W88" s="150"/>
      <c r="X88" s="150"/>
      <c r="Y88" s="150"/>
      <c r="Z88" s="150"/>
    </row>
    <row r="89" ht="12.75" customHeight="1">
      <c r="A89" s="127" t="str">
        <f t="shared" si="13"/>
        <v>[M1-72]</v>
      </c>
      <c r="B89" s="128" t="s">
        <v>404</v>
      </c>
      <c r="C89" s="128" t="s">
        <v>405</v>
      </c>
      <c r="D89" s="128" t="s">
        <v>406</v>
      </c>
      <c r="E89" s="128" t="s">
        <v>353</v>
      </c>
      <c r="F89" s="128" t="s">
        <v>407</v>
      </c>
      <c r="G89" s="128" t="s">
        <v>149</v>
      </c>
      <c r="H89" s="130">
        <v>44022.0</v>
      </c>
      <c r="I89" s="127"/>
      <c r="J89" s="149"/>
      <c r="K89" s="150"/>
      <c r="L89" s="150"/>
      <c r="M89" s="150"/>
      <c r="N89" s="150"/>
      <c r="O89" s="150"/>
      <c r="P89" s="150"/>
      <c r="Q89" s="150"/>
      <c r="R89" s="150"/>
      <c r="S89" s="150"/>
      <c r="T89" s="150"/>
      <c r="U89" s="150"/>
      <c r="V89" s="150"/>
      <c r="W89" s="150"/>
      <c r="X89" s="150"/>
      <c r="Y89" s="150"/>
      <c r="Z89" s="150"/>
    </row>
    <row r="90" ht="126.0" customHeight="1">
      <c r="A90" s="127" t="str">
        <f t="shared" si="13"/>
        <v>[M1-73]</v>
      </c>
      <c r="B90" s="128" t="s">
        <v>408</v>
      </c>
      <c r="C90" s="128" t="s">
        <v>409</v>
      </c>
      <c r="D90" s="128" t="s">
        <v>410</v>
      </c>
      <c r="E90" s="128" t="s">
        <v>353</v>
      </c>
      <c r="F90" s="128" t="s">
        <v>411</v>
      </c>
      <c r="G90" s="128" t="s">
        <v>149</v>
      </c>
      <c r="H90" s="130">
        <v>44022.0</v>
      </c>
      <c r="I90" s="127"/>
      <c r="J90" s="149"/>
      <c r="K90" s="150"/>
      <c r="L90" s="150"/>
      <c r="M90" s="150"/>
      <c r="N90" s="150"/>
      <c r="O90" s="150"/>
      <c r="P90" s="150"/>
      <c r="Q90" s="150"/>
      <c r="R90" s="150"/>
      <c r="S90" s="150"/>
      <c r="T90" s="150"/>
      <c r="U90" s="150"/>
      <c r="V90" s="150"/>
      <c r="W90" s="150"/>
      <c r="X90" s="150"/>
      <c r="Y90" s="150"/>
      <c r="Z90" s="150"/>
    </row>
    <row r="91" ht="15.75" customHeight="1">
      <c r="A91" s="122"/>
      <c r="B91" s="123" t="s">
        <v>412</v>
      </c>
      <c r="C91" s="124"/>
      <c r="D91" s="160"/>
      <c r="E91" s="124"/>
      <c r="F91" s="124"/>
      <c r="G91" s="125"/>
      <c r="H91" s="124"/>
      <c r="I91" s="125"/>
      <c r="J91" s="126"/>
      <c r="K91" s="97"/>
      <c r="L91" s="97"/>
      <c r="M91" s="97"/>
      <c r="N91" s="97"/>
      <c r="O91" s="97"/>
      <c r="P91" s="97"/>
      <c r="Q91" s="97"/>
      <c r="R91" s="97"/>
      <c r="S91" s="97"/>
      <c r="T91" s="97"/>
      <c r="U91" s="97"/>
      <c r="V91" s="97"/>
      <c r="W91" s="97"/>
      <c r="X91" s="97"/>
      <c r="Y91" s="97"/>
      <c r="Z91" s="97"/>
    </row>
    <row r="92" ht="12.75" customHeight="1">
      <c r="A92" s="127" t="str">
        <f>IF(OR(B81&lt;&gt;"",D81&lt;&gt;""),"["&amp;TEXT($B$2,"##")&amp;"-"&amp;TEXT(ROW()-18,"##")&amp;"]","")</f>
        <v>[M1-74]</v>
      </c>
      <c r="B92" s="128" t="s">
        <v>413</v>
      </c>
      <c r="C92" s="128" t="s">
        <v>414</v>
      </c>
      <c r="D92" s="128" t="s">
        <v>415</v>
      </c>
      <c r="E92" s="128" t="s">
        <v>353</v>
      </c>
      <c r="F92" s="128" t="s">
        <v>156</v>
      </c>
      <c r="G92" s="128" t="s">
        <v>149</v>
      </c>
      <c r="H92" s="130">
        <v>44022.0</v>
      </c>
      <c r="I92" s="127"/>
      <c r="J92" s="149"/>
      <c r="K92" s="150"/>
      <c r="L92" s="150"/>
      <c r="M92" s="150"/>
      <c r="N92" s="150"/>
      <c r="O92" s="150"/>
      <c r="P92" s="150"/>
      <c r="Q92" s="150"/>
      <c r="R92" s="150"/>
      <c r="S92" s="150"/>
      <c r="T92" s="150"/>
      <c r="U92" s="150"/>
      <c r="V92" s="150"/>
      <c r="W92" s="150"/>
      <c r="X92" s="150"/>
      <c r="Y92" s="150"/>
      <c r="Z92" s="150"/>
    </row>
    <row r="93" ht="12.75" customHeight="1">
      <c r="A93" s="127" t="str">
        <f t="shared" ref="A93:A96" si="14">IF(OR(B83&lt;&gt;"",D83&lt;&gt;""),"["&amp;TEXT($B$2,"##")&amp;"-"&amp;TEXT(ROW()-18,"##")&amp;"]","")</f>
        <v>[M1-75]</v>
      </c>
      <c r="B93" s="128" t="s">
        <v>416</v>
      </c>
      <c r="C93" s="128" t="s">
        <v>417</v>
      </c>
      <c r="D93" s="128" t="s">
        <v>418</v>
      </c>
      <c r="E93" s="128" t="s">
        <v>353</v>
      </c>
      <c r="F93" s="128" t="s">
        <v>156</v>
      </c>
      <c r="G93" s="128" t="s">
        <v>149</v>
      </c>
      <c r="H93" s="130">
        <v>44022.0</v>
      </c>
      <c r="I93" s="127"/>
      <c r="J93" s="149"/>
      <c r="K93" s="150"/>
      <c r="L93" s="150"/>
      <c r="M93" s="150"/>
      <c r="N93" s="150"/>
      <c r="O93" s="150"/>
      <c r="P93" s="150"/>
      <c r="Q93" s="150"/>
      <c r="R93" s="150"/>
      <c r="S93" s="150"/>
      <c r="T93" s="150"/>
      <c r="U93" s="150"/>
      <c r="V93" s="150"/>
      <c r="W93" s="150"/>
      <c r="X93" s="150"/>
      <c r="Y93" s="150"/>
      <c r="Z93" s="150"/>
    </row>
    <row r="94" ht="12.75" customHeight="1">
      <c r="A94" s="127" t="str">
        <f t="shared" si="14"/>
        <v>[M1-76]</v>
      </c>
      <c r="B94" s="128" t="s">
        <v>419</v>
      </c>
      <c r="C94" s="128" t="s">
        <v>420</v>
      </c>
      <c r="D94" s="128" t="s">
        <v>421</v>
      </c>
      <c r="E94" s="128" t="s">
        <v>353</v>
      </c>
      <c r="F94" s="128" t="s">
        <v>156</v>
      </c>
      <c r="G94" s="128" t="s">
        <v>149</v>
      </c>
      <c r="H94" s="130">
        <v>44022.0</v>
      </c>
      <c r="I94" s="127"/>
      <c r="J94" s="149"/>
      <c r="K94" s="150"/>
      <c r="L94" s="150"/>
      <c r="M94" s="150"/>
      <c r="N94" s="150"/>
      <c r="O94" s="150"/>
      <c r="P94" s="150"/>
      <c r="Q94" s="150"/>
      <c r="R94" s="150"/>
      <c r="S94" s="150"/>
      <c r="T94" s="150"/>
      <c r="U94" s="150"/>
      <c r="V94" s="150"/>
      <c r="W94" s="150"/>
      <c r="X94" s="150"/>
      <c r="Y94" s="150"/>
      <c r="Z94" s="150"/>
    </row>
    <row r="95" ht="12.75" customHeight="1">
      <c r="A95" s="127" t="str">
        <f t="shared" si="14"/>
        <v>[M1-77]</v>
      </c>
      <c r="B95" s="128" t="s">
        <v>422</v>
      </c>
      <c r="C95" s="128" t="s">
        <v>417</v>
      </c>
      <c r="D95" s="128" t="s">
        <v>423</v>
      </c>
      <c r="E95" s="128" t="s">
        <v>353</v>
      </c>
      <c r="F95" s="128" t="s">
        <v>156</v>
      </c>
      <c r="G95" s="128" t="s">
        <v>149</v>
      </c>
      <c r="H95" s="130">
        <v>44022.0</v>
      </c>
      <c r="I95" s="127"/>
      <c r="J95" s="149"/>
      <c r="K95" s="150"/>
      <c r="L95" s="150"/>
      <c r="M95" s="150"/>
      <c r="N95" s="150"/>
      <c r="O95" s="150"/>
      <c r="P95" s="150"/>
      <c r="Q95" s="150"/>
      <c r="R95" s="150"/>
      <c r="S95" s="150"/>
      <c r="T95" s="150"/>
      <c r="U95" s="150"/>
      <c r="V95" s="150"/>
      <c r="W95" s="150"/>
      <c r="X95" s="150"/>
      <c r="Y95" s="150"/>
      <c r="Z95" s="150"/>
    </row>
    <row r="96" ht="12.75" customHeight="1">
      <c r="A96" s="127" t="str">
        <f t="shared" si="14"/>
        <v>[M1-78]</v>
      </c>
      <c r="B96" s="128" t="s">
        <v>424</v>
      </c>
      <c r="C96" s="128" t="s">
        <v>417</v>
      </c>
      <c r="D96" s="128" t="s">
        <v>425</v>
      </c>
      <c r="E96" s="128" t="s">
        <v>353</v>
      </c>
      <c r="F96" s="128" t="s">
        <v>156</v>
      </c>
      <c r="G96" s="128" t="s">
        <v>149</v>
      </c>
      <c r="H96" s="130">
        <v>44022.0</v>
      </c>
      <c r="I96" s="127"/>
      <c r="J96" s="149"/>
      <c r="K96" s="150"/>
      <c r="L96" s="150"/>
      <c r="M96" s="150"/>
      <c r="N96" s="150"/>
      <c r="O96" s="150"/>
      <c r="P96" s="150"/>
      <c r="Q96" s="150"/>
      <c r="R96" s="150"/>
      <c r="S96" s="150"/>
      <c r="T96" s="150"/>
      <c r="U96" s="150"/>
      <c r="V96" s="150"/>
      <c r="W96" s="150"/>
      <c r="X96" s="150"/>
      <c r="Y96" s="150"/>
      <c r="Z96" s="150"/>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6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6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6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6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6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6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6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6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6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6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6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6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61"/>
      <c r="K1008" s="11"/>
      <c r="L1008" s="11"/>
      <c r="M1008" s="11"/>
      <c r="N1008" s="11"/>
      <c r="O1008" s="11"/>
      <c r="P1008" s="11"/>
      <c r="Q1008" s="11"/>
      <c r="R1008" s="11"/>
      <c r="S1008" s="11"/>
      <c r="T1008" s="11"/>
      <c r="U1008" s="11"/>
      <c r="V1008" s="11"/>
      <c r="W1008" s="11"/>
      <c r="X1008" s="11"/>
      <c r="Y1008" s="11"/>
      <c r="Z1008" s="11"/>
    </row>
    <row r="1009" ht="12.75" customHeight="1">
      <c r="A1009" s="11"/>
      <c r="B1009" s="11"/>
      <c r="C1009" s="11"/>
      <c r="D1009" s="11"/>
      <c r="E1009" s="11"/>
      <c r="F1009" s="11"/>
      <c r="G1009" s="11"/>
      <c r="H1009" s="11"/>
      <c r="I1009" s="11"/>
      <c r="J1009" s="161"/>
      <c r="K1009" s="11"/>
      <c r="L1009" s="11"/>
      <c r="M1009" s="11"/>
      <c r="N1009" s="11"/>
      <c r="O1009" s="11"/>
      <c r="P1009" s="11"/>
      <c r="Q1009" s="11"/>
      <c r="R1009" s="11"/>
      <c r="S1009" s="11"/>
      <c r="T1009" s="11"/>
      <c r="U1009" s="11"/>
      <c r="V1009" s="11"/>
      <c r="W1009" s="11"/>
      <c r="X1009" s="11"/>
      <c r="Y1009" s="11"/>
      <c r="Z1009" s="11"/>
    </row>
    <row r="1010" ht="12.75" customHeight="1">
      <c r="A1010" s="11"/>
      <c r="B1010" s="11"/>
      <c r="C1010" s="11"/>
      <c r="D1010" s="11"/>
      <c r="E1010" s="11"/>
      <c r="F1010" s="11"/>
      <c r="G1010" s="11"/>
      <c r="H1010" s="11"/>
      <c r="I1010" s="11"/>
      <c r="J1010" s="161"/>
      <c r="K1010" s="11"/>
      <c r="L1010" s="11"/>
      <c r="M1010" s="11"/>
      <c r="N1010" s="11"/>
      <c r="O1010" s="11"/>
      <c r="P1010" s="11"/>
      <c r="Q1010" s="11"/>
      <c r="R1010" s="11"/>
      <c r="S1010" s="11"/>
      <c r="T1010" s="11"/>
      <c r="U1010" s="11"/>
      <c r="V1010" s="11"/>
      <c r="W1010" s="11"/>
      <c r="X1010" s="11"/>
      <c r="Y1010" s="11"/>
      <c r="Z1010" s="11"/>
    </row>
    <row r="1011" ht="12.75" customHeight="1">
      <c r="A1011" s="11"/>
      <c r="B1011" s="11"/>
      <c r="C1011" s="11"/>
      <c r="D1011" s="11"/>
      <c r="E1011" s="11"/>
      <c r="F1011" s="11"/>
      <c r="G1011" s="11"/>
      <c r="H1011" s="11"/>
      <c r="I1011" s="11"/>
      <c r="J1011" s="161"/>
      <c r="K1011" s="11"/>
      <c r="L1011" s="11"/>
      <c r="M1011" s="11"/>
      <c r="N1011" s="11"/>
      <c r="O1011" s="11"/>
      <c r="P1011" s="11"/>
      <c r="Q1011" s="11"/>
      <c r="R1011" s="11"/>
      <c r="S1011" s="11"/>
      <c r="T1011" s="11"/>
      <c r="U1011" s="11"/>
      <c r="V1011" s="11"/>
      <c r="W1011" s="11"/>
      <c r="X1011" s="11"/>
      <c r="Y1011" s="11"/>
      <c r="Z1011" s="11"/>
    </row>
    <row r="1012" ht="12.75" customHeight="1">
      <c r="A1012" s="11"/>
      <c r="B1012" s="11"/>
      <c r="C1012" s="11"/>
      <c r="D1012" s="11"/>
      <c r="E1012" s="11"/>
      <c r="F1012" s="11"/>
      <c r="G1012" s="11"/>
      <c r="H1012" s="11"/>
      <c r="I1012" s="11"/>
      <c r="J1012" s="161"/>
      <c r="K1012" s="11"/>
      <c r="L1012" s="11"/>
      <c r="M1012" s="11"/>
      <c r="N1012" s="11"/>
      <c r="O1012" s="11"/>
      <c r="P1012" s="11"/>
      <c r="Q1012" s="11"/>
      <c r="R1012" s="11"/>
      <c r="S1012" s="11"/>
      <c r="T1012" s="11"/>
      <c r="U1012" s="11"/>
      <c r="V1012" s="11"/>
      <c r="W1012" s="11"/>
      <c r="X1012" s="11"/>
      <c r="Y1012" s="11"/>
      <c r="Z1012" s="11"/>
    </row>
    <row r="1013" ht="12.75" customHeight="1">
      <c r="A1013" s="11"/>
      <c r="B1013" s="11"/>
      <c r="C1013" s="11"/>
      <c r="D1013" s="11"/>
      <c r="E1013" s="11"/>
      <c r="F1013" s="11"/>
      <c r="G1013" s="11"/>
      <c r="H1013" s="11"/>
      <c r="I1013" s="11"/>
      <c r="J1013" s="161"/>
      <c r="K1013" s="11"/>
      <c r="L1013" s="11"/>
      <c r="M1013" s="11"/>
      <c r="N1013" s="11"/>
      <c r="O1013" s="11"/>
      <c r="P1013" s="11"/>
      <c r="Q1013" s="11"/>
      <c r="R1013" s="11"/>
      <c r="S1013" s="11"/>
      <c r="T1013" s="11"/>
      <c r="U1013" s="11"/>
      <c r="V1013" s="11"/>
      <c r="W1013" s="11"/>
      <c r="X1013" s="11"/>
      <c r="Y1013" s="11"/>
      <c r="Z1013" s="11"/>
    </row>
    <row r="1014" ht="12.75" customHeight="1">
      <c r="A1014" s="11"/>
      <c r="B1014" s="11"/>
      <c r="C1014" s="11"/>
      <c r="D1014" s="11"/>
      <c r="E1014" s="11"/>
      <c r="F1014" s="11"/>
      <c r="G1014" s="11"/>
      <c r="H1014" s="11"/>
      <c r="I1014" s="11"/>
      <c r="J1014" s="161"/>
      <c r="K1014" s="11"/>
      <c r="L1014" s="11"/>
      <c r="M1014" s="11"/>
      <c r="N1014" s="11"/>
      <c r="O1014" s="11"/>
      <c r="P1014" s="11"/>
      <c r="Q1014" s="11"/>
      <c r="R1014" s="11"/>
      <c r="S1014" s="11"/>
      <c r="T1014" s="11"/>
      <c r="U1014" s="11"/>
      <c r="V1014" s="11"/>
      <c r="W1014" s="11"/>
      <c r="X1014" s="11"/>
      <c r="Y1014" s="11"/>
      <c r="Z1014" s="11"/>
    </row>
    <row r="1015" ht="12.75" customHeight="1">
      <c r="A1015" s="11"/>
      <c r="B1015" s="11"/>
      <c r="C1015" s="11"/>
      <c r="D1015" s="11"/>
      <c r="E1015" s="11"/>
      <c r="F1015" s="11"/>
      <c r="G1015" s="11"/>
      <c r="H1015" s="11"/>
      <c r="I1015" s="11"/>
      <c r="J1015" s="161"/>
      <c r="K1015" s="11"/>
      <c r="L1015" s="11"/>
      <c r="M1015" s="11"/>
      <c r="N1015" s="11"/>
      <c r="O1015" s="11"/>
      <c r="P1015" s="11"/>
      <c r="Q1015" s="11"/>
      <c r="R1015" s="11"/>
      <c r="S1015" s="11"/>
      <c r="T1015" s="11"/>
      <c r="U1015" s="11"/>
      <c r="V1015" s="11"/>
      <c r="W1015" s="11"/>
      <c r="X1015" s="11"/>
      <c r="Y1015" s="11"/>
      <c r="Z1015" s="11"/>
    </row>
    <row r="1016" ht="12.75" customHeight="1">
      <c r="A1016" s="11"/>
      <c r="B1016" s="11"/>
      <c r="C1016" s="11"/>
      <c r="D1016" s="11"/>
      <c r="E1016" s="11"/>
      <c r="F1016" s="11"/>
      <c r="G1016" s="11"/>
      <c r="H1016" s="11"/>
      <c r="I1016" s="11"/>
      <c r="J1016" s="161"/>
      <c r="K1016" s="11"/>
      <c r="L1016" s="11"/>
      <c r="M1016" s="11"/>
      <c r="N1016" s="11"/>
      <c r="O1016" s="11"/>
      <c r="P1016" s="11"/>
      <c r="Q1016" s="11"/>
      <c r="R1016" s="11"/>
      <c r="S1016" s="11"/>
      <c r="T1016" s="11"/>
      <c r="U1016" s="11"/>
      <c r="V1016" s="11"/>
      <c r="W1016" s="11"/>
      <c r="X1016" s="11"/>
      <c r="Y1016" s="11"/>
      <c r="Z1016" s="11"/>
    </row>
    <row r="1017" ht="12.75" customHeight="1">
      <c r="A1017" s="11"/>
      <c r="B1017" s="11"/>
      <c r="C1017" s="11"/>
      <c r="D1017" s="11"/>
      <c r="E1017" s="11"/>
      <c r="F1017" s="11"/>
      <c r="G1017" s="11"/>
      <c r="H1017" s="11"/>
      <c r="I1017" s="11"/>
      <c r="J1017" s="161"/>
      <c r="K1017" s="11"/>
      <c r="L1017" s="11"/>
      <c r="M1017" s="11"/>
      <c r="N1017" s="11"/>
      <c r="O1017" s="11"/>
      <c r="P1017" s="11"/>
      <c r="Q1017" s="11"/>
      <c r="R1017" s="11"/>
      <c r="S1017" s="11"/>
      <c r="T1017" s="11"/>
      <c r="U1017" s="11"/>
      <c r="V1017" s="11"/>
      <c r="W1017" s="11"/>
      <c r="X1017" s="11"/>
      <c r="Y1017" s="11"/>
      <c r="Z1017" s="11"/>
    </row>
    <row r="1018" ht="12.75" customHeight="1">
      <c r="A1018" s="11"/>
      <c r="B1018" s="11"/>
      <c r="C1018" s="11"/>
      <c r="D1018" s="11"/>
      <c r="E1018" s="11"/>
      <c r="F1018" s="11"/>
      <c r="G1018" s="11"/>
      <c r="H1018" s="11"/>
      <c r="I1018" s="11"/>
      <c r="J1018" s="161"/>
      <c r="K1018" s="11"/>
      <c r="L1018" s="11"/>
      <c r="M1018" s="11"/>
      <c r="N1018" s="11"/>
      <c r="O1018" s="11"/>
      <c r="P1018" s="11"/>
      <c r="Q1018" s="11"/>
      <c r="R1018" s="11"/>
      <c r="S1018" s="11"/>
      <c r="T1018" s="11"/>
      <c r="U1018" s="11"/>
      <c r="V1018" s="11"/>
      <c r="W1018" s="11"/>
      <c r="X1018" s="11"/>
      <c r="Y1018" s="11"/>
      <c r="Z1018" s="11"/>
    </row>
    <row r="1019" ht="12.75" customHeight="1">
      <c r="A1019" s="11"/>
      <c r="B1019" s="11"/>
      <c r="C1019" s="11"/>
      <c r="D1019" s="11"/>
      <c r="E1019" s="11"/>
      <c r="F1019" s="11"/>
      <c r="G1019" s="11"/>
      <c r="H1019" s="11"/>
      <c r="I1019" s="11"/>
      <c r="J1019" s="161"/>
      <c r="K1019" s="11"/>
      <c r="L1019" s="11"/>
      <c r="M1019" s="11"/>
      <c r="N1019" s="11"/>
      <c r="O1019" s="11"/>
      <c r="P1019" s="11"/>
      <c r="Q1019" s="11"/>
      <c r="R1019" s="11"/>
      <c r="S1019" s="11"/>
      <c r="T1019" s="11"/>
      <c r="U1019" s="11"/>
      <c r="V1019" s="11"/>
      <c r="W1019" s="11"/>
      <c r="X1019" s="11"/>
      <c r="Y1019" s="11"/>
      <c r="Z1019" s="11"/>
    </row>
    <row r="1020" ht="12.75" customHeight="1">
      <c r="A1020" s="11"/>
      <c r="B1020" s="11"/>
      <c r="C1020" s="11"/>
      <c r="D1020" s="11"/>
      <c r="E1020" s="11"/>
      <c r="F1020" s="11"/>
      <c r="G1020" s="11"/>
      <c r="H1020" s="11"/>
      <c r="I1020" s="11"/>
      <c r="J1020" s="161"/>
      <c r="K1020" s="11"/>
      <c r="L1020" s="11"/>
      <c r="M1020" s="11"/>
      <c r="N1020" s="11"/>
      <c r="O1020" s="11"/>
      <c r="P1020" s="11"/>
      <c r="Q1020" s="11"/>
      <c r="R1020" s="11"/>
      <c r="S1020" s="11"/>
      <c r="T1020" s="11"/>
      <c r="U1020" s="11"/>
      <c r="V1020" s="11"/>
      <c r="W1020" s="11"/>
      <c r="X1020" s="11"/>
      <c r="Y1020" s="11"/>
      <c r="Z1020" s="11"/>
    </row>
    <row r="1021" ht="12.75" customHeight="1">
      <c r="A1021" s="11"/>
      <c r="B1021" s="11"/>
      <c r="C1021" s="11"/>
      <c r="D1021" s="11"/>
      <c r="E1021" s="11"/>
      <c r="F1021" s="11"/>
      <c r="G1021" s="11"/>
      <c r="H1021" s="11"/>
      <c r="I1021" s="11"/>
      <c r="J1021" s="161"/>
      <c r="K1021" s="11"/>
      <c r="L1021" s="11"/>
      <c r="M1021" s="11"/>
      <c r="N1021" s="11"/>
      <c r="O1021" s="11"/>
      <c r="P1021" s="11"/>
      <c r="Q1021" s="11"/>
      <c r="R1021" s="11"/>
      <c r="S1021" s="11"/>
      <c r="T1021" s="11"/>
      <c r="U1021" s="11"/>
      <c r="V1021" s="11"/>
      <c r="W1021" s="11"/>
      <c r="X1021" s="11"/>
      <c r="Y1021" s="11"/>
      <c r="Z1021" s="11"/>
    </row>
    <row r="1022" ht="12.75" customHeight="1">
      <c r="A1022" s="11"/>
      <c r="B1022" s="11"/>
      <c r="C1022" s="11"/>
      <c r="D1022" s="11"/>
      <c r="E1022" s="11"/>
      <c r="F1022" s="11"/>
      <c r="G1022" s="11"/>
      <c r="H1022" s="11"/>
      <c r="I1022" s="11"/>
      <c r="J1022" s="161"/>
      <c r="K1022" s="11"/>
      <c r="L1022" s="11"/>
      <c r="M1022" s="11"/>
      <c r="N1022" s="11"/>
      <c r="O1022" s="11"/>
      <c r="P1022" s="11"/>
      <c r="Q1022" s="11"/>
      <c r="R1022" s="11"/>
      <c r="S1022" s="11"/>
      <c r="T1022" s="11"/>
      <c r="U1022" s="11"/>
      <c r="V1022" s="11"/>
      <c r="W1022" s="11"/>
      <c r="X1022" s="11"/>
      <c r="Y1022" s="11"/>
      <c r="Z1022" s="11"/>
    </row>
    <row r="1023" ht="12.75" customHeight="1">
      <c r="A1023" s="11"/>
      <c r="B1023" s="11"/>
      <c r="C1023" s="11"/>
      <c r="D1023" s="11"/>
      <c r="E1023" s="11"/>
      <c r="F1023" s="11"/>
      <c r="G1023" s="11"/>
      <c r="H1023" s="11"/>
      <c r="I1023" s="11"/>
      <c r="J1023" s="161"/>
      <c r="K1023" s="11"/>
      <c r="L1023" s="11"/>
      <c r="M1023" s="11"/>
      <c r="N1023" s="11"/>
      <c r="O1023" s="11"/>
      <c r="P1023" s="11"/>
      <c r="Q1023" s="11"/>
      <c r="R1023" s="11"/>
      <c r="S1023" s="11"/>
      <c r="T1023" s="11"/>
      <c r="U1023" s="11"/>
      <c r="V1023" s="11"/>
      <c r="W1023" s="11"/>
      <c r="X1023" s="11"/>
      <c r="Y1023" s="11"/>
      <c r="Z1023" s="11"/>
    </row>
    <row r="1024" ht="12.75" customHeight="1">
      <c r="A1024" s="11"/>
      <c r="B1024" s="11"/>
      <c r="C1024" s="11"/>
      <c r="D1024" s="11"/>
      <c r="E1024" s="11"/>
      <c r="F1024" s="11"/>
      <c r="G1024" s="11"/>
      <c r="H1024" s="11"/>
      <c r="I1024" s="11"/>
      <c r="J1024" s="161"/>
      <c r="K1024" s="11"/>
      <c r="L1024" s="11"/>
      <c r="M1024" s="11"/>
      <c r="N1024" s="11"/>
      <c r="O1024" s="11"/>
      <c r="P1024" s="11"/>
      <c r="Q1024" s="11"/>
      <c r="R1024" s="11"/>
      <c r="S1024" s="11"/>
      <c r="T1024" s="11"/>
      <c r="U1024" s="11"/>
      <c r="V1024" s="11"/>
      <c r="W1024" s="11"/>
      <c r="X1024" s="11"/>
      <c r="Y1024" s="11"/>
      <c r="Z1024" s="11"/>
    </row>
    <row r="1025" ht="12.75" customHeight="1">
      <c r="A1025" s="11"/>
      <c r="B1025" s="11"/>
      <c r="C1025" s="11"/>
      <c r="D1025" s="11"/>
      <c r="E1025" s="11"/>
      <c r="F1025" s="11"/>
      <c r="G1025" s="11"/>
      <c r="H1025" s="11"/>
      <c r="I1025" s="11"/>
      <c r="J1025" s="161"/>
      <c r="K1025" s="11"/>
      <c r="L1025" s="11"/>
      <c r="M1025" s="11"/>
      <c r="N1025" s="11"/>
      <c r="O1025" s="11"/>
      <c r="P1025" s="11"/>
      <c r="Q1025" s="11"/>
      <c r="R1025" s="11"/>
      <c r="S1025" s="11"/>
      <c r="T1025" s="11"/>
      <c r="U1025" s="11"/>
      <c r="V1025" s="11"/>
      <c r="W1025" s="11"/>
      <c r="X1025" s="11"/>
      <c r="Y1025" s="11"/>
      <c r="Z1025" s="11"/>
    </row>
    <row r="1026" ht="12.75" customHeight="1">
      <c r="A1026" s="11"/>
      <c r="B1026" s="11"/>
      <c r="C1026" s="11"/>
      <c r="D1026" s="11"/>
      <c r="E1026" s="11"/>
      <c r="F1026" s="11"/>
      <c r="G1026" s="11"/>
      <c r="H1026" s="11"/>
      <c r="I1026" s="11"/>
      <c r="J1026" s="161"/>
      <c r="K1026" s="11"/>
      <c r="L1026" s="11"/>
      <c r="M1026" s="11"/>
      <c r="N1026" s="11"/>
      <c r="O1026" s="11"/>
      <c r="P1026" s="11"/>
      <c r="Q1026" s="11"/>
      <c r="R1026" s="11"/>
      <c r="S1026" s="11"/>
      <c r="T1026" s="11"/>
      <c r="U1026" s="11"/>
      <c r="V1026" s="11"/>
      <c r="W1026" s="11"/>
      <c r="X1026" s="11"/>
      <c r="Y1026" s="11"/>
      <c r="Z1026" s="11"/>
    </row>
    <row r="1027" ht="12.75" customHeight="1">
      <c r="A1027" s="11"/>
      <c r="B1027" s="11"/>
      <c r="C1027" s="11"/>
      <c r="D1027" s="11"/>
      <c r="E1027" s="11"/>
      <c r="F1027" s="11"/>
      <c r="G1027" s="11"/>
      <c r="H1027" s="11"/>
      <c r="I1027" s="11"/>
      <c r="J1027" s="161"/>
      <c r="K1027" s="11"/>
      <c r="L1027" s="11"/>
      <c r="M1027" s="11"/>
      <c r="N1027" s="11"/>
      <c r="O1027" s="11"/>
      <c r="P1027" s="11"/>
      <c r="Q1027" s="11"/>
      <c r="R1027" s="11"/>
      <c r="S1027" s="11"/>
      <c r="T1027" s="11"/>
      <c r="U1027" s="11"/>
      <c r="V1027" s="11"/>
      <c r="W1027" s="11"/>
      <c r="X1027" s="11"/>
      <c r="Y1027" s="11"/>
      <c r="Z1027" s="11"/>
    </row>
    <row r="1028" ht="12.75" customHeight="1">
      <c r="A1028" s="11"/>
      <c r="B1028" s="11"/>
      <c r="C1028" s="11"/>
      <c r="D1028" s="11"/>
      <c r="E1028" s="11"/>
      <c r="F1028" s="11"/>
      <c r="G1028" s="11"/>
      <c r="H1028" s="11"/>
      <c r="I1028" s="11"/>
      <c r="J1028" s="161"/>
      <c r="K1028" s="11"/>
      <c r="L1028" s="11"/>
      <c r="M1028" s="11"/>
      <c r="N1028" s="11"/>
      <c r="O1028" s="11"/>
      <c r="P1028" s="11"/>
      <c r="Q1028" s="11"/>
      <c r="R1028" s="11"/>
      <c r="S1028" s="11"/>
      <c r="T1028" s="11"/>
      <c r="U1028" s="11"/>
      <c r="V1028" s="11"/>
      <c r="W1028" s="11"/>
      <c r="X1028" s="11"/>
      <c r="Y1028" s="11"/>
      <c r="Z1028" s="11"/>
    </row>
    <row r="1029" ht="12.75" customHeight="1">
      <c r="A1029" s="11"/>
      <c r="B1029" s="11"/>
      <c r="C1029" s="11"/>
      <c r="D1029" s="11"/>
      <c r="E1029" s="11"/>
      <c r="F1029" s="11"/>
      <c r="G1029" s="11"/>
      <c r="H1029" s="11"/>
      <c r="I1029" s="11"/>
      <c r="J1029" s="161"/>
      <c r="K1029" s="11"/>
      <c r="L1029" s="11"/>
      <c r="M1029" s="11"/>
      <c r="N1029" s="11"/>
      <c r="O1029" s="11"/>
      <c r="P1029" s="11"/>
      <c r="Q1029" s="11"/>
      <c r="R1029" s="11"/>
      <c r="S1029" s="11"/>
      <c r="T1029" s="11"/>
      <c r="U1029" s="11"/>
      <c r="V1029" s="11"/>
      <c r="W1029" s="11"/>
      <c r="X1029" s="11"/>
      <c r="Y1029" s="11"/>
      <c r="Z1029" s="11"/>
    </row>
    <row r="1030" ht="12.75" customHeight="1">
      <c r="A1030" s="11"/>
      <c r="B1030" s="11"/>
      <c r="C1030" s="11"/>
      <c r="D1030" s="11"/>
      <c r="E1030" s="11"/>
      <c r="F1030" s="11"/>
      <c r="G1030" s="11"/>
      <c r="H1030" s="11"/>
      <c r="I1030" s="11"/>
      <c r="J1030" s="161"/>
      <c r="K1030" s="11"/>
      <c r="L1030" s="11"/>
      <c r="M1030" s="11"/>
      <c r="N1030" s="11"/>
      <c r="O1030" s="11"/>
      <c r="P1030" s="11"/>
      <c r="Q1030" s="11"/>
      <c r="R1030" s="11"/>
      <c r="S1030" s="11"/>
      <c r="T1030" s="11"/>
      <c r="U1030" s="11"/>
      <c r="V1030" s="11"/>
      <c r="W1030" s="11"/>
      <c r="X1030" s="11"/>
      <c r="Y1030" s="11"/>
      <c r="Z1030" s="11"/>
    </row>
    <row r="1031" ht="12.75" customHeight="1">
      <c r="A1031" s="11"/>
      <c r="B1031" s="11"/>
      <c r="C1031" s="11"/>
      <c r="D1031" s="11"/>
      <c r="E1031" s="11"/>
      <c r="F1031" s="11"/>
      <c r="G1031" s="11"/>
      <c r="H1031" s="11"/>
      <c r="I1031" s="11"/>
      <c r="J1031" s="161"/>
      <c r="K1031" s="11"/>
      <c r="L1031" s="11"/>
      <c r="M1031" s="11"/>
      <c r="N1031" s="11"/>
      <c r="O1031" s="11"/>
      <c r="P1031" s="11"/>
      <c r="Q1031" s="11"/>
      <c r="R1031" s="11"/>
      <c r="S1031" s="11"/>
      <c r="T1031" s="11"/>
      <c r="U1031" s="11"/>
      <c r="V1031" s="11"/>
      <c r="W1031" s="11"/>
      <c r="X1031" s="11"/>
      <c r="Y1031" s="11"/>
      <c r="Z1031" s="11"/>
    </row>
    <row r="1032" ht="12.75" customHeight="1">
      <c r="A1032" s="11"/>
      <c r="B1032" s="11"/>
      <c r="C1032" s="11"/>
      <c r="D1032" s="11"/>
      <c r="E1032" s="11"/>
      <c r="F1032" s="11"/>
      <c r="G1032" s="11"/>
      <c r="H1032" s="11"/>
      <c r="I1032" s="11"/>
      <c r="J1032" s="161"/>
      <c r="K1032" s="11"/>
      <c r="L1032" s="11"/>
      <c r="M1032" s="11"/>
      <c r="N1032" s="11"/>
      <c r="O1032" s="11"/>
      <c r="P1032" s="11"/>
      <c r="Q1032" s="11"/>
      <c r="R1032" s="11"/>
      <c r="S1032" s="11"/>
      <c r="T1032" s="11"/>
      <c r="U1032" s="11"/>
      <c r="V1032" s="11"/>
      <c r="W1032" s="11"/>
      <c r="X1032" s="11"/>
      <c r="Y1032" s="11"/>
      <c r="Z1032" s="11"/>
    </row>
    <row r="1033" ht="12.75" customHeight="1">
      <c r="A1033" s="11"/>
      <c r="B1033" s="11"/>
      <c r="C1033" s="11"/>
      <c r="D1033" s="11"/>
      <c r="E1033" s="11"/>
      <c r="F1033" s="11"/>
      <c r="G1033" s="11"/>
      <c r="H1033" s="11"/>
      <c r="I1033" s="11"/>
      <c r="J1033" s="161"/>
      <c r="K1033" s="11"/>
      <c r="L1033" s="11"/>
      <c r="M1033" s="11"/>
      <c r="N1033" s="11"/>
      <c r="O1033" s="11"/>
      <c r="P1033" s="11"/>
      <c r="Q1033" s="11"/>
      <c r="R1033" s="11"/>
      <c r="S1033" s="11"/>
      <c r="T1033" s="11"/>
      <c r="U1033" s="11"/>
      <c r="V1033" s="11"/>
      <c r="W1033" s="11"/>
      <c r="X1033" s="11"/>
      <c r="Y1033" s="11"/>
      <c r="Z1033" s="11"/>
    </row>
    <row r="1034" ht="12.75" customHeight="1">
      <c r="A1034" s="11"/>
      <c r="B1034" s="11"/>
      <c r="C1034" s="11"/>
      <c r="D1034" s="11"/>
      <c r="E1034" s="11"/>
      <c r="F1034" s="11"/>
      <c r="G1034" s="11"/>
      <c r="H1034" s="11"/>
      <c r="I1034" s="11"/>
      <c r="J1034" s="161"/>
      <c r="K1034" s="11"/>
      <c r="L1034" s="11"/>
      <c r="M1034" s="11"/>
      <c r="N1034" s="11"/>
      <c r="O1034" s="11"/>
      <c r="P1034" s="11"/>
      <c r="Q1034" s="11"/>
      <c r="R1034" s="11"/>
      <c r="S1034" s="11"/>
      <c r="T1034" s="11"/>
      <c r="U1034" s="11"/>
      <c r="V1034" s="11"/>
      <c r="W1034" s="11"/>
      <c r="X1034" s="11"/>
      <c r="Y1034" s="11"/>
      <c r="Z1034" s="11"/>
    </row>
    <row r="1035" ht="12.75" customHeight="1">
      <c r="A1035" s="11"/>
      <c r="B1035" s="11"/>
      <c r="C1035" s="11"/>
      <c r="D1035" s="11"/>
      <c r="E1035" s="11"/>
      <c r="F1035" s="11"/>
      <c r="G1035" s="11"/>
      <c r="H1035" s="11"/>
      <c r="I1035" s="11"/>
      <c r="J1035" s="161"/>
      <c r="K1035" s="11"/>
      <c r="L1035" s="11"/>
      <c r="M1035" s="11"/>
      <c r="N1035" s="11"/>
      <c r="O1035" s="11"/>
      <c r="P1035" s="11"/>
      <c r="Q1035" s="11"/>
      <c r="R1035" s="11"/>
      <c r="S1035" s="11"/>
      <c r="T1035" s="11"/>
      <c r="U1035" s="11"/>
      <c r="V1035" s="11"/>
      <c r="W1035" s="11"/>
      <c r="X1035" s="11"/>
      <c r="Y1035" s="11"/>
      <c r="Z1035" s="11"/>
    </row>
    <row r="1036" ht="12.75" customHeight="1">
      <c r="A1036" s="11"/>
      <c r="B1036" s="11"/>
      <c r="C1036" s="11"/>
      <c r="D1036" s="11"/>
      <c r="E1036" s="11"/>
      <c r="F1036" s="11"/>
      <c r="G1036" s="11"/>
      <c r="H1036" s="11"/>
      <c r="I1036" s="11"/>
      <c r="J1036" s="161"/>
      <c r="K1036" s="11"/>
      <c r="L1036" s="11"/>
      <c r="M1036" s="11"/>
      <c r="N1036" s="11"/>
      <c r="O1036" s="11"/>
      <c r="P1036" s="11"/>
      <c r="Q1036" s="11"/>
      <c r="R1036" s="11"/>
      <c r="S1036" s="11"/>
      <c r="T1036" s="11"/>
      <c r="U1036" s="11"/>
      <c r="V1036" s="11"/>
      <c r="W1036" s="11"/>
      <c r="X1036" s="11"/>
      <c r="Y1036" s="11"/>
      <c r="Z1036" s="11"/>
    </row>
    <row r="1037" ht="12.75" customHeight="1">
      <c r="A1037" s="11"/>
      <c r="B1037" s="11"/>
      <c r="C1037" s="11"/>
      <c r="D1037" s="11"/>
      <c r="E1037" s="11"/>
      <c r="F1037" s="11"/>
      <c r="G1037" s="11"/>
      <c r="H1037" s="11"/>
      <c r="I1037" s="11"/>
      <c r="J1037" s="161"/>
      <c r="K1037" s="11"/>
      <c r="L1037" s="11"/>
      <c r="M1037" s="11"/>
      <c r="N1037" s="11"/>
      <c r="O1037" s="11"/>
      <c r="P1037" s="11"/>
      <c r="Q1037" s="11"/>
      <c r="R1037" s="11"/>
      <c r="S1037" s="11"/>
      <c r="T1037" s="11"/>
      <c r="U1037" s="11"/>
      <c r="V1037" s="11"/>
      <c r="W1037" s="11"/>
      <c r="X1037" s="11"/>
      <c r="Y1037" s="11"/>
      <c r="Z1037" s="11"/>
    </row>
    <row r="1038" ht="12.75" customHeight="1">
      <c r="A1038" s="11"/>
      <c r="B1038" s="11"/>
      <c r="C1038" s="11"/>
      <c r="D1038" s="11"/>
      <c r="E1038" s="11"/>
      <c r="F1038" s="11"/>
      <c r="G1038" s="11"/>
      <c r="H1038" s="11"/>
      <c r="I1038" s="11"/>
      <c r="J1038" s="161"/>
      <c r="K1038" s="11"/>
      <c r="L1038" s="11"/>
      <c r="M1038" s="11"/>
      <c r="N1038" s="11"/>
      <c r="O1038" s="11"/>
      <c r="P1038" s="11"/>
      <c r="Q1038" s="11"/>
      <c r="R1038" s="11"/>
      <c r="S1038" s="11"/>
      <c r="T1038" s="11"/>
      <c r="U1038" s="11"/>
      <c r="V1038" s="11"/>
      <c r="W1038" s="11"/>
      <c r="X1038" s="11"/>
      <c r="Y1038" s="11"/>
      <c r="Z1038" s="11"/>
    </row>
    <row r="1039" ht="12.75" customHeight="1">
      <c r="A1039" s="11"/>
      <c r="B1039" s="11"/>
      <c r="C1039" s="11"/>
      <c r="D1039" s="11"/>
      <c r="E1039" s="11"/>
      <c r="F1039" s="11"/>
      <c r="G1039" s="11"/>
      <c r="H1039" s="11"/>
      <c r="I1039" s="11"/>
      <c r="J1039" s="161"/>
      <c r="K1039" s="11"/>
      <c r="L1039" s="11"/>
      <c r="M1039" s="11"/>
      <c r="N1039" s="11"/>
      <c r="O1039" s="11"/>
      <c r="P1039" s="11"/>
      <c r="Q1039" s="11"/>
      <c r="R1039" s="11"/>
      <c r="S1039" s="11"/>
      <c r="T1039" s="11"/>
      <c r="U1039" s="11"/>
      <c r="V1039" s="11"/>
      <c r="W1039" s="11"/>
      <c r="X1039" s="11"/>
      <c r="Y1039" s="11"/>
      <c r="Z1039" s="11"/>
    </row>
    <row r="1040" ht="12.75" customHeight="1">
      <c r="A1040" s="11"/>
      <c r="B1040" s="11"/>
      <c r="C1040" s="11"/>
      <c r="D1040" s="11"/>
      <c r="E1040" s="11"/>
      <c r="F1040" s="11"/>
      <c r="G1040" s="11"/>
      <c r="H1040" s="11"/>
      <c r="I1040" s="11"/>
      <c r="J1040" s="161"/>
      <c r="K1040" s="11"/>
      <c r="L1040" s="11"/>
      <c r="M1040" s="11"/>
      <c r="N1040" s="11"/>
      <c r="O1040" s="11"/>
      <c r="P1040" s="11"/>
      <c r="Q1040" s="11"/>
      <c r="R1040" s="11"/>
      <c r="S1040" s="11"/>
      <c r="T1040" s="11"/>
      <c r="U1040" s="11"/>
      <c r="V1040" s="11"/>
      <c r="W1040" s="11"/>
      <c r="X1040" s="11"/>
      <c r="Y1040" s="11"/>
      <c r="Z1040" s="11"/>
    </row>
    <row r="1041" ht="12.75" customHeight="1">
      <c r="A1041" s="11"/>
      <c r="B1041" s="11"/>
      <c r="C1041" s="11"/>
      <c r="D1041" s="11"/>
      <c r="E1041" s="11"/>
      <c r="F1041" s="11"/>
      <c r="G1041" s="11"/>
      <c r="H1041" s="11"/>
      <c r="I1041" s="11"/>
      <c r="J1041" s="161"/>
      <c r="K1041" s="11"/>
      <c r="L1041" s="11"/>
      <c r="M1041" s="11"/>
      <c r="N1041" s="11"/>
      <c r="O1041" s="11"/>
      <c r="P1041" s="11"/>
      <c r="Q1041" s="11"/>
      <c r="R1041" s="11"/>
      <c r="S1041" s="11"/>
      <c r="T1041" s="11"/>
      <c r="U1041" s="11"/>
      <c r="V1041" s="11"/>
      <c r="W1041" s="11"/>
      <c r="X1041" s="11"/>
      <c r="Y1041" s="11"/>
      <c r="Z1041" s="11"/>
    </row>
    <row r="1042" ht="12.75" customHeight="1">
      <c r="A1042" s="11"/>
      <c r="B1042" s="11"/>
      <c r="C1042" s="11"/>
      <c r="D1042" s="11"/>
      <c r="E1042" s="11"/>
      <c r="F1042" s="11"/>
      <c r="G1042" s="11"/>
      <c r="H1042" s="11"/>
      <c r="I1042" s="11"/>
      <c r="J1042" s="161"/>
      <c r="K1042" s="11"/>
      <c r="L1042" s="11"/>
      <c r="M1042" s="11"/>
      <c r="N1042" s="11"/>
      <c r="O1042" s="11"/>
      <c r="P1042" s="11"/>
      <c r="Q1042" s="11"/>
      <c r="R1042" s="11"/>
      <c r="S1042" s="11"/>
      <c r="T1042" s="11"/>
      <c r="U1042" s="11"/>
      <c r="V1042" s="11"/>
      <c r="W1042" s="11"/>
      <c r="X1042" s="11"/>
      <c r="Y1042" s="11"/>
      <c r="Z1042" s="11"/>
    </row>
    <row r="1043" ht="12.75" customHeight="1">
      <c r="A1043" s="11"/>
      <c r="B1043" s="11"/>
      <c r="C1043" s="11"/>
      <c r="D1043" s="11"/>
      <c r="E1043" s="11"/>
      <c r="F1043" s="11"/>
      <c r="G1043" s="11"/>
      <c r="H1043" s="11"/>
      <c r="I1043" s="11"/>
      <c r="J1043" s="161"/>
      <c r="K1043" s="11"/>
      <c r="L1043" s="11"/>
      <c r="M1043" s="11"/>
      <c r="N1043" s="11"/>
      <c r="O1043" s="11"/>
      <c r="P1043" s="11"/>
      <c r="Q1043" s="11"/>
      <c r="R1043" s="11"/>
      <c r="S1043" s="11"/>
      <c r="T1043" s="11"/>
      <c r="U1043" s="11"/>
      <c r="V1043" s="11"/>
      <c r="W1043" s="11"/>
      <c r="X1043" s="11"/>
      <c r="Y1043" s="11"/>
      <c r="Z1043" s="11"/>
    </row>
    <row r="1044" ht="12.75" customHeight="1">
      <c r="A1044" s="11"/>
      <c r="B1044" s="11"/>
      <c r="C1044" s="11"/>
      <c r="D1044" s="11"/>
      <c r="E1044" s="11"/>
      <c r="F1044" s="11"/>
      <c r="G1044" s="11"/>
      <c r="H1044" s="11"/>
      <c r="I1044" s="11"/>
      <c r="J1044" s="161"/>
      <c r="K1044" s="11"/>
      <c r="L1044" s="11"/>
      <c r="M1044" s="11"/>
      <c r="N1044" s="11"/>
      <c r="O1044" s="11"/>
      <c r="P1044" s="11"/>
      <c r="Q1044" s="11"/>
      <c r="R1044" s="11"/>
      <c r="S1044" s="11"/>
      <c r="T1044" s="11"/>
      <c r="U1044" s="11"/>
      <c r="V1044" s="11"/>
      <c r="W1044" s="11"/>
      <c r="X1044" s="11"/>
      <c r="Y1044" s="11"/>
      <c r="Z1044" s="11"/>
    </row>
    <row r="1045" ht="12.75" customHeight="1">
      <c r="A1045" s="11"/>
      <c r="B1045" s="11"/>
      <c r="C1045" s="11"/>
      <c r="D1045" s="11"/>
      <c r="E1045" s="11"/>
      <c r="F1045" s="11"/>
      <c r="G1045" s="11"/>
      <c r="H1045" s="11"/>
      <c r="I1045" s="11"/>
      <c r="J1045" s="161"/>
      <c r="K1045" s="11"/>
      <c r="L1045" s="11"/>
      <c r="M1045" s="11"/>
      <c r="N1045" s="11"/>
      <c r="O1045" s="11"/>
      <c r="P1045" s="11"/>
      <c r="Q1045" s="11"/>
      <c r="R1045" s="11"/>
      <c r="S1045" s="11"/>
      <c r="T1045" s="11"/>
      <c r="U1045" s="11"/>
      <c r="V1045" s="11"/>
      <c r="W1045" s="11"/>
      <c r="X1045" s="11"/>
      <c r="Y1045" s="11"/>
      <c r="Z1045" s="11"/>
    </row>
    <row r="1046" ht="12.75" customHeight="1">
      <c r="A1046" s="11"/>
      <c r="B1046" s="11"/>
      <c r="C1046" s="11"/>
      <c r="D1046" s="11"/>
      <c r="E1046" s="11"/>
      <c r="F1046" s="11"/>
      <c r="G1046" s="11"/>
      <c r="H1046" s="11"/>
      <c r="I1046" s="11"/>
      <c r="J1046" s="161"/>
      <c r="K1046" s="11"/>
      <c r="L1046" s="11"/>
      <c r="M1046" s="11"/>
      <c r="N1046" s="11"/>
      <c r="O1046" s="11"/>
      <c r="P1046" s="11"/>
      <c r="Q1046" s="11"/>
      <c r="R1046" s="11"/>
      <c r="S1046" s="11"/>
      <c r="T1046" s="11"/>
      <c r="U1046" s="11"/>
      <c r="V1046" s="11"/>
      <c r="W1046" s="11"/>
      <c r="X1046" s="11"/>
      <c r="Y1046" s="11"/>
      <c r="Z1046" s="11"/>
    </row>
    <row r="1047" ht="12.75" customHeight="1">
      <c r="A1047" s="11"/>
      <c r="B1047" s="11"/>
      <c r="C1047" s="11"/>
      <c r="D1047" s="11"/>
      <c r="E1047" s="11"/>
      <c r="F1047" s="11"/>
      <c r="G1047" s="11"/>
      <c r="H1047" s="11"/>
      <c r="I1047" s="11"/>
      <c r="J1047" s="161"/>
      <c r="K1047" s="11"/>
      <c r="L1047" s="11"/>
      <c r="M1047" s="11"/>
      <c r="N1047" s="11"/>
      <c r="O1047" s="11"/>
      <c r="P1047" s="11"/>
      <c r="Q1047" s="11"/>
      <c r="R1047" s="11"/>
      <c r="S1047" s="11"/>
      <c r="T1047" s="11"/>
      <c r="U1047" s="11"/>
      <c r="V1047" s="11"/>
      <c r="W1047" s="11"/>
      <c r="X1047" s="11"/>
      <c r="Y1047" s="11"/>
      <c r="Z1047" s="11"/>
    </row>
    <row r="1048" ht="12.75" customHeight="1">
      <c r="A1048" s="11"/>
      <c r="B1048" s="11"/>
      <c r="C1048" s="11"/>
      <c r="D1048" s="11"/>
      <c r="E1048" s="11"/>
      <c r="F1048" s="11"/>
      <c r="G1048" s="11"/>
      <c r="H1048" s="11"/>
      <c r="I1048" s="11"/>
      <c r="J1048" s="161"/>
      <c r="K1048" s="11"/>
      <c r="L1048" s="11"/>
      <c r="M1048" s="11"/>
      <c r="N1048" s="11"/>
      <c r="O1048" s="11"/>
      <c r="P1048" s="11"/>
      <c r="Q1048" s="11"/>
      <c r="R1048" s="11"/>
      <c r="S1048" s="11"/>
      <c r="T1048" s="11"/>
      <c r="U1048" s="11"/>
      <c r="V1048" s="11"/>
      <c r="W1048" s="11"/>
      <c r="X1048" s="11"/>
      <c r="Y1048" s="11"/>
      <c r="Z1048" s="11"/>
    </row>
    <row r="1049" ht="12.75" customHeight="1">
      <c r="A1049" s="11"/>
      <c r="B1049" s="11"/>
      <c r="C1049" s="11"/>
      <c r="D1049" s="11"/>
      <c r="E1049" s="11"/>
      <c r="F1049" s="11"/>
      <c r="G1049" s="11"/>
      <c r="H1049" s="11"/>
      <c r="I1049" s="11"/>
      <c r="J1049" s="161"/>
      <c r="K1049" s="11"/>
      <c r="L1049" s="11"/>
      <c r="M1049" s="11"/>
      <c r="N1049" s="11"/>
      <c r="O1049" s="11"/>
      <c r="P1049" s="11"/>
      <c r="Q1049" s="11"/>
      <c r="R1049" s="11"/>
      <c r="S1049" s="11"/>
      <c r="T1049" s="11"/>
      <c r="U1049" s="11"/>
      <c r="V1049" s="11"/>
      <c r="W1049" s="11"/>
      <c r="X1049" s="11"/>
      <c r="Y1049" s="11"/>
      <c r="Z1049" s="11"/>
    </row>
    <row r="1050" ht="12.75" customHeight="1">
      <c r="A1050" s="11"/>
      <c r="B1050" s="11"/>
      <c r="C1050" s="11"/>
      <c r="D1050" s="11"/>
      <c r="E1050" s="11"/>
      <c r="F1050" s="11"/>
      <c r="G1050" s="11"/>
      <c r="H1050" s="11"/>
      <c r="I1050" s="11"/>
      <c r="J1050" s="161"/>
      <c r="K1050" s="11"/>
      <c r="L1050" s="11"/>
      <c r="M1050" s="11"/>
      <c r="N1050" s="11"/>
      <c r="O1050" s="11"/>
      <c r="P1050" s="11"/>
      <c r="Q1050" s="11"/>
      <c r="R1050" s="11"/>
      <c r="S1050" s="11"/>
      <c r="T1050" s="11"/>
      <c r="U1050" s="11"/>
      <c r="V1050" s="11"/>
      <c r="W1050" s="11"/>
      <c r="X1050" s="11"/>
      <c r="Y1050" s="11"/>
      <c r="Z1050" s="11"/>
    </row>
    <row r="1051" ht="12.75" customHeight="1">
      <c r="A1051" s="11"/>
      <c r="B1051" s="11"/>
      <c r="C1051" s="11"/>
      <c r="D1051" s="11"/>
      <c r="E1051" s="11"/>
      <c r="F1051" s="11"/>
      <c r="G1051" s="11"/>
      <c r="H1051" s="11"/>
      <c r="I1051" s="11"/>
      <c r="J1051" s="161"/>
      <c r="K1051" s="11"/>
      <c r="L1051" s="11"/>
      <c r="M1051" s="11"/>
      <c r="N1051" s="11"/>
      <c r="O1051" s="11"/>
      <c r="P1051" s="11"/>
      <c r="Q1051" s="11"/>
      <c r="R1051" s="11"/>
      <c r="S1051" s="11"/>
      <c r="T1051" s="11"/>
      <c r="U1051" s="11"/>
      <c r="V1051" s="11"/>
      <c r="W1051" s="11"/>
      <c r="X1051" s="11"/>
      <c r="Y1051" s="11"/>
      <c r="Z1051" s="11"/>
    </row>
    <row r="1052" ht="12.75" customHeight="1">
      <c r="A1052" s="11"/>
      <c r="B1052" s="11"/>
      <c r="C1052" s="11"/>
      <c r="D1052" s="11"/>
      <c r="E1052" s="11"/>
      <c r="F1052" s="11"/>
      <c r="G1052" s="11"/>
      <c r="H1052" s="11"/>
      <c r="I1052" s="11"/>
      <c r="J1052" s="161"/>
      <c r="K1052" s="11"/>
      <c r="L1052" s="11"/>
      <c r="M1052" s="11"/>
      <c r="N1052" s="11"/>
      <c r="O1052" s="11"/>
      <c r="P1052" s="11"/>
      <c r="Q1052" s="11"/>
      <c r="R1052" s="11"/>
      <c r="S1052" s="11"/>
      <c r="T1052" s="11"/>
      <c r="U1052" s="11"/>
      <c r="V1052" s="11"/>
      <c r="W1052" s="11"/>
      <c r="X1052" s="11"/>
      <c r="Y1052" s="11"/>
      <c r="Z1052" s="11"/>
    </row>
    <row r="1053" ht="12.75" customHeight="1">
      <c r="A1053" s="11"/>
      <c r="B1053" s="11"/>
      <c r="C1053" s="11"/>
      <c r="D1053" s="11"/>
      <c r="E1053" s="11"/>
      <c r="F1053" s="11"/>
      <c r="G1053" s="11"/>
      <c r="H1053" s="11"/>
      <c r="I1053" s="11"/>
      <c r="J1053" s="161"/>
      <c r="K1053" s="11"/>
      <c r="L1053" s="11"/>
      <c r="M1053" s="11"/>
      <c r="N1053" s="11"/>
      <c r="O1053" s="11"/>
      <c r="P1053" s="11"/>
      <c r="Q1053" s="11"/>
      <c r="R1053" s="11"/>
      <c r="S1053" s="11"/>
      <c r="T1053" s="11"/>
      <c r="U1053" s="11"/>
      <c r="V1053" s="11"/>
      <c r="W1053" s="11"/>
      <c r="X1053" s="11"/>
      <c r="Y1053" s="11"/>
      <c r="Z1053" s="11"/>
    </row>
  </sheetData>
  <autoFilter ref="$A$8:$I$24"/>
  <mergeCells count="5">
    <mergeCell ref="B2:G2"/>
    <mergeCell ref="B3:G3"/>
    <mergeCell ref="B4:G4"/>
    <mergeCell ref="E5:G5"/>
    <mergeCell ref="E6:G6"/>
  </mergeCells>
  <dataValidations>
    <dataValidation type="list" allowBlank="1" showInputMessage="1" showErrorMessage="1" prompt=" - " sqref="G1 G7:G61 G63:G65 G67:G73 G75:G90 G92:G198">
      <formula1>Module1!$K$2:$K$6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5"/>
    <col customWidth="1" min="2" max="2" width="21.88"/>
    <col customWidth="1" min="3" max="3" width="25.63"/>
    <col customWidth="1" min="4" max="4" width="30.13"/>
    <col customWidth="1" min="5" max="5" width="16.88"/>
    <col customWidth="1" min="6" max="6" width="30.25"/>
    <col customWidth="1" min="7" max="7" width="7.13"/>
    <col customWidth="1" min="8" max="8" width="9.0"/>
    <col customWidth="1" min="9" max="9" width="17.63"/>
    <col customWidth="1" min="10" max="10" width="8.13"/>
    <col customWidth="1" hidden="1" min="11" max="11" width="10.0"/>
    <col customWidth="1" min="12" max="12" width="9.0"/>
    <col customWidth="1" min="13"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426</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427</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428</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62">
        <f>COUNTIF(G10:G1010,"Pass")</f>
        <v>24</v>
      </c>
      <c r="B6" s="113">
        <f>COUNTIF(G10:G1010,"Fail")</f>
        <v>0</v>
      </c>
      <c r="C6" s="113">
        <f>E6-D6-B6-A6</f>
        <v>0</v>
      </c>
      <c r="D6" s="114">
        <f>COUNTIF(G$10:G$1010,"N/A")</f>
        <v>0</v>
      </c>
      <c r="E6" s="115">
        <f>COUNTA(A10:A1010)</f>
        <v>24</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8"/>
      <c r="H7" s="118"/>
      <c r="I7" s="118"/>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20"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429</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 t="shared" ref="A10:A12" si="1">IF(OR(B10&lt;&gt;"",D10&lt;&gt;""),"["&amp;TEXT($B$2,"##")&amp;"-"&amp;TEXT(ROW()-9,"##")&amp;"]","")</f>
        <v>[M2-1]</v>
      </c>
      <c r="B10" s="128" t="s">
        <v>430</v>
      </c>
      <c r="C10" s="128" t="s">
        <v>431</v>
      </c>
      <c r="D10" s="128" t="s">
        <v>432</v>
      </c>
      <c r="E10" s="128" t="s">
        <v>433</v>
      </c>
      <c r="F10" s="163" t="s">
        <v>156</v>
      </c>
      <c r="G10" s="128" t="s">
        <v>149</v>
      </c>
      <c r="H10" s="130">
        <v>44023.0</v>
      </c>
      <c r="I10" s="164"/>
      <c r="J10" s="131"/>
      <c r="K10" s="11"/>
      <c r="L10" s="11"/>
      <c r="M10" s="11"/>
      <c r="N10" s="11"/>
      <c r="O10" s="11"/>
      <c r="P10" s="11"/>
      <c r="Q10" s="11"/>
      <c r="R10" s="11"/>
      <c r="S10" s="11"/>
      <c r="T10" s="11"/>
      <c r="U10" s="11"/>
      <c r="V10" s="11"/>
      <c r="W10" s="11"/>
      <c r="X10" s="11"/>
      <c r="Y10" s="11"/>
      <c r="Z10" s="11"/>
    </row>
    <row r="11" ht="12.75" customHeight="1">
      <c r="A11" s="127" t="str">
        <f t="shared" si="1"/>
        <v>[M2-2]</v>
      </c>
      <c r="B11" s="128" t="s">
        <v>434</v>
      </c>
      <c r="C11" s="128" t="s">
        <v>431</v>
      </c>
      <c r="D11" s="129" t="s">
        <v>435</v>
      </c>
      <c r="E11" s="129" t="s">
        <v>297</v>
      </c>
      <c r="F11" s="129" t="s">
        <v>156</v>
      </c>
      <c r="G11" s="128" t="s">
        <v>149</v>
      </c>
      <c r="H11" s="130">
        <v>44023.0</v>
      </c>
      <c r="I11" s="164"/>
      <c r="J11" s="131"/>
      <c r="K11" s="11"/>
      <c r="L11" s="11"/>
      <c r="M11" s="11"/>
      <c r="N11" s="11"/>
      <c r="O11" s="11"/>
      <c r="P11" s="11"/>
      <c r="Q11" s="11"/>
      <c r="R11" s="11"/>
      <c r="S11" s="11"/>
      <c r="T11" s="11"/>
      <c r="U11" s="11"/>
      <c r="V11" s="11"/>
      <c r="W11" s="11"/>
      <c r="X11" s="11"/>
      <c r="Y11" s="11"/>
      <c r="Z11" s="11"/>
    </row>
    <row r="12" ht="12.75" customHeight="1">
      <c r="A12" s="127" t="str">
        <f t="shared" si="1"/>
        <v>[M2-3]</v>
      </c>
      <c r="B12" s="128" t="s">
        <v>436</v>
      </c>
      <c r="C12" s="128" t="s">
        <v>431</v>
      </c>
      <c r="D12" s="129" t="s">
        <v>321</v>
      </c>
      <c r="E12" s="129" t="s">
        <v>297</v>
      </c>
      <c r="F12" s="129" t="s">
        <v>156</v>
      </c>
      <c r="G12" s="128" t="s">
        <v>149</v>
      </c>
      <c r="H12" s="130">
        <v>44023.0</v>
      </c>
      <c r="I12" s="164"/>
      <c r="J12" s="131"/>
      <c r="K12" s="11"/>
      <c r="L12" s="11"/>
      <c r="M12" s="11"/>
      <c r="N12" s="11"/>
      <c r="O12" s="11"/>
      <c r="P12" s="11"/>
      <c r="Q12" s="11"/>
      <c r="R12" s="11"/>
      <c r="S12" s="11"/>
      <c r="T12" s="11"/>
      <c r="U12" s="11"/>
      <c r="V12" s="11"/>
      <c r="W12" s="11"/>
      <c r="X12" s="11"/>
      <c r="Y12" s="11"/>
      <c r="Z12" s="11"/>
    </row>
    <row r="13" ht="15.75" customHeight="1">
      <c r="A13" s="122"/>
      <c r="B13" s="123" t="s">
        <v>437</v>
      </c>
      <c r="C13" s="124"/>
      <c r="D13" s="124"/>
      <c r="E13" s="124"/>
      <c r="F13" s="124"/>
      <c r="G13" s="125"/>
      <c r="H13" s="125"/>
      <c r="I13" s="125"/>
      <c r="J13" s="126"/>
      <c r="K13" s="97"/>
      <c r="L13" s="97"/>
      <c r="M13" s="97"/>
      <c r="N13" s="97"/>
      <c r="O13" s="97"/>
      <c r="P13" s="97"/>
      <c r="Q13" s="97"/>
      <c r="R13" s="97"/>
      <c r="S13" s="97"/>
      <c r="T13" s="97"/>
      <c r="U13" s="97"/>
      <c r="V13" s="97"/>
      <c r="W13" s="97"/>
      <c r="X13" s="97"/>
      <c r="Y13" s="97"/>
      <c r="Z13" s="97"/>
    </row>
    <row r="14" ht="12.75" customHeight="1">
      <c r="A14" s="127" t="str">
        <f t="shared" ref="A14:A18" si="2">IF(OR(B14&lt;&gt;"",D14&lt;&gt;""),"["&amp;TEXT($B$2,"##")&amp;"-"&amp;TEXT(ROW()-10,"##")&amp;"]","")</f>
        <v>[M2-4]</v>
      </c>
      <c r="B14" s="128" t="s">
        <v>438</v>
      </c>
      <c r="C14" s="128" t="s">
        <v>431</v>
      </c>
      <c r="D14" s="128" t="s">
        <v>439</v>
      </c>
      <c r="E14" s="128" t="s">
        <v>440</v>
      </c>
      <c r="F14" s="128" t="s">
        <v>156</v>
      </c>
      <c r="G14" s="128" t="s">
        <v>149</v>
      </c>
      <c r="H14" s="130">
        <v>44023.0</v>
      </c>
      <c r="I14" s="164"/>
      <c r="J14" s="131"/>
      <c r="K14" s="11"/>
      <c r="L14" s="11"/>
      <c r="M14" s="11"/>
      <c r="N14" s="11"/>
      <c r="O14" s="11"/>
      <c r="P14" s="11"/>
      <c r="Q14" s="11"/>
      <c r="R14" s="11"/>
      <c r="S14" s="11"/>
      <c r="T14" s="11"/>
      <c r="U14" s="11"/>
      <c r="V14" s="11"/>
      <c r="W14" s="11"/>
      <c r="X14" s="11"/>
      <c r="Y14" s="11"/>
      <c r="Z14" s="11"/>
    </row>
    <row r="15" ht="12.75" customHeight="1">
      <c r="A15" s="127" t="str">
        <f t="shared" si="2"/>
        <v>[M2-5]</v>
      </c>
      <c r="B15" s="128" t="s">
        <v>441</v>
      </c>
      <c r="C15" s="128" t="s">
        <v>442</v>
      </c>
      <c r="D15" s="128" t="s">
        <v>443</v>
      </c>
      <c r="E15" s="128" t="s">
        <v>444</v>
      </c>
      <c r="F15" s="128" t="s">
        <v>445</v>
      </c>
      <c r="G15" s="128" t="s">
        <v>149</v>
      </c>
      <c r="H15" s="130">
        <v>44023.0</v>
      </c>
      <c r="I15" s="139"/>
      <c r="J15" s="161"/>
      <c r="K15" s="11"/>
      <c r="L15" s="11"/>
      <c r="M15" s="11"/>
      <c r="N15" s="11"/>
      <c r="O15" s="11"/>
      <c r="P15" s="11"/>
      <c r="Q15" s="11"/>
      <c r="R15" s="11"/>
      <c r="S15" s="11"/>
      <c r="T15" s="11"/>
      <c r="U15" s="11"/>
      <c r="V15" s="11"/>
      <c r="W15" s="11"/>
      <c r="X15" s="11"/>
      <c r="Y15" s="11"/>
      <c r="Z15" s="11"/>
    </row>
    <row r="16" ht="12.75" customHeight="1">
      <c r="A16" s="127" t="str">
        <f t="shared" si="2"/>
        <v>[M2-6]</v>
      </c>
      <c r="B16" s="128" t="s">
        <v>446</v>
      </c>
      <c r="C16" s="128" t="s">
        <v>447</v>
      </c>
      <c r="D16" s="128" t="s">
        <v>448</v>
      </c>
      <c r="E16" s="128" t="s">
        <v>444</v>
      </c>
      <c r="F16" s="128" t="s">
        <v>449</v>
      </c>
      <c r="G16" s="128" t="s">
        <v>149</v>
      </c>
      <c r="H16" s="130">
        <v>44023.0</v>
      </c>
      <c r="I16" s="139"/>
      <c r="J16" s="161"/>
      <c r="K16" s="11"/>
      <c r="L16" s="11"/>
      <c r="M16" s="11"/>
      <c r="N16" s="11"/>
      <c r="O16" s="11"/>
      <c r="P16" s="11"/>
      <c r="Q16" s="11"/>
      <c r="R16" s="11"/>
      <c r="S16" s="11"/>
      <c r="T16" s="11"/>
      <c r="U16" s="11"/>
      <c r="V16" s="11"/>
      <c r="W16" s="11"/>
      <c r="X16" s="11"/>
      <c r="Y16" s="11"/>
      <c r="Z16" s="11"/>
    </row>
    <row r="17" ht="12.75" customHeight="1">
      <c r="A17" s="127" t="str">
        <f t="shared" si="2"/>
        <v>[M2-7]</v>
      </c>
      <c r="B17" s="128" t="s">
        <v>450</v>
      </c>
      <c r="C17" s="128" t="s">
        <v>451</v>
      </c>
      <c r="D17" s="128" t="s">
        <v>452</v>
      </c>
      <c r="E17" s="128" t="s">
        <v>444</v>
      </c>
      <c r="F17" s="128" t="s">
        <v>453</v>
      </c>
      <c r="G17" s="128" t="s">
        <v>149</v>
      </c>
      <c r="H17" s="130">
        <v>44023.0</v>
      </c>
      <c r="I17" s="139"/>
      <c r="J17" s="161"/>
      <c r="K17" s="11"/>
      <c r="L17" s="11"/>
      <c r="M17" s="11"/>
      <c r="N17" s="11"/>
      <c r="O17" s="11"/>
      <c r="P17" s="11"/>
      <c r="Q17" s="11"/>
      <c r="R17" s="11"/>
      <c r="S17" s="11"/>
      <c r="T17" s="11"/>
      <c r="U17" s="11"/>
      <c r="V17" s="11"/>
      <c r="W17" s="11"/>
      <c r="X17" s="11"/>
      <c r="Y17" s="11"/>
      <c r="Z17" s="11"/>
    </row>
    <row r="18" ht="12.75" customHeight="1">
      <c r="A18" s="127" t="str">
        <f t="shared" si="2"/>
        <v>[M2-8]</v>
      </c>
      <c r="B18" s="128" t="s">
        <v>346</v>
      </c>
      <c r="C18" s="128" t="s">
        <v>454</v>
      </c>
      <c r="D18" s="128" t="s">
        <v>455</v>
      </c>
      <c r="E18" s="128" t="s">
        <v>444</v>
      </c>
      <c r="F18" s="128" t="s">
        <v>456</v>
      </c>
      <c r="G18" s="128" t="s">
        <v>149</v>
      </c>
      <c r="H18" s="130">
        <v>44023.0</v>
      </c>
      <c r="I18" s="139"/>
      <c r="J18" s="161"/>
      <c r="K18" s="11"/>
      <c r="L18" s="11"/>
      <c r="M18" s="11"/>
      <c r="N18" s="11"/>
      <c r="O18" s="11"/>
      <c r="P18" s="11"/>
      <c r="Q18" s="11"/>
      <c r="R18" s="11"/>
      <c r="S18" s="11"/>
      <c r="T18" s="11"/>
      <c r="U18" s="11"/>
      <c r="V18" s="11"/>
      <c r="W18" s="11"/>
      <c r="X18" s="11"/>
      <c r="Y18" s="11"/>
      <c r="Z18" s="11"/>
    </row>
    <row r="19" ht="15.75" customHeight="1">
      <c r="A19" s="122"/>
      <c r="B19" s="123" t="s">
        <v>457</v>
      </c>
      <c r="C19" s="124"/>
      <c r="D19" s="124"/>
      <c r="E19" s="124"/>
      <c r="F19" s="124"/>
      <c r="G19" s="125"/>
      <c r="H19" s="125"/>
      <c r="I19" s="125"/>
      <c r="J19" s="126"/>
      <c r="K19" s="97"/>
      <c r="L19" s="97"/>
      <c r="M19" s="97"/>
      <c r="N19" s="97"/>
      <c r="O19" s="97"/>
      <c r="P19" s="97"/>
      <c r="Q19" s="97"/>
      <c r="R19" s="97"/>
      <c r="S19" s="97"/>
      <c r="T19" s="97"/>
      <c r="U19" s="97"/>
      <c r="V19" s="97"/>
      <c r="W19" s="97"/>
      <c r="X19" s="97"/>
      <c r="Y19" s="97"/>
      <c r="Z19" s="97"/>
    </row>
    <row r="20" ht="12.75" customHeight="1">
      <c r="A20" s="127" t="str">
        <f>IF(OR(B15&lt;&gt;"",D15&lt;&gt;""),"["&amp;TEXT($B$2,"##")&amp;"-"&amp;TEXT(ROW()-11,"##")&amp;"]","")</f>
        <v>[M2-9]</v>
      </c>
      <c r="B20" s="128" t="s">
        <v>458</v>
      </c>
      <c r="C20" s="128" t="s">
        <v>459</v>
      </c>
      <c r="D20" s="128" t="s">
        <v>460</v>
      </c>
      <c r="E20" s="128" t="s">
        <v>444</v>
      </c>
      <c r="F20" s="128" t="s">
        <v>156</v>
      </c>
      <c r="G20" s="128" t="s">
        <v>149</v>
      </c>
      <c r="H20" s="130">
        <v>44023.0</v>
      </c>
      <c r="I20" s="164"/>
      <c r="J20" s="131"/>
      <c r="K20" s="11"/>
      <c r="L20" s="11"/>
      <c r="M20" s="11"/>
      <c r="N20" s="11"/>
      <c r="O20" s="11"/>
      <c r="P20" s="11"/>
      <c r="Q20" s="11"/>
      <c r="R20" s="11"/>
      <c r="S20" s="11"/>
      <c r="T20" s="11"/>
      <c r="U20" s="11"/>
      <c r="V20" s="11"/>
      <c r="W20" s="11"/>
      <c r="X20" s="11"/>
      <c r="Y20" s="11"/>
      <c r="Z20" s="11"/>
    </row>
    <row r="21" ht="12.75" customHeight="1">
      <c r="A21" s="127" t="str">
        <f t="shared" ref="A21:A25" si="3">IF(OR(B21&lt;&gt;"",D21&lt;&gt;""),"["&amp;TEXT($B$2,"##")&amp;"-"&amp;TEXT(ROW()-11,"##")&amp;"]","")</f>
        <v>[M2-10]</v>
      </c>
      <c r="B21" s="128" t="s">
        <v>461</v>
      </c>
      <c r="C21" s="128" t="s">
        <v>462</v>
      </c>
      <c r="D21" s="128" t="s">
        <v>463</v>
      </c>
      <c r="E21" s="128" t="s">
        <v>464</v>
      </c>
      <c r="F21" s="128" t="s">
        <v>465</v>
      </c>
      <c r="G21" s="128" t="s">
        <v>149</v>
      </c>
      <c r="H21" s="130">
        <v>44023.0</v>
      </c>
      <c r="I21" s="139"/>
      <c r="J21" s="161"/>
      <c r="K21" s="11"/>
      <c r="L21" s="11"/>
      <c r="M21" s="11"/>
      <c r="N21" s="11"/>
      <c r="O21" s="11"/>
      <c r="P21" s="11"/>
      <c r="Q21" s="11"/>
      <c r="R21" s="11"/>
      <c r="S21" s="11"/>
      <c r="T21" s="11"/>
      <c r="U21" s="11"/>
      <c r="V21" s="11"/>
      <c r="W21" s="11"/>
      <c r="X21" s="11"/>
      <c r="Y21" s="11"/>
      <c r="Z21" s="11"/>
    </row>
    <row r="22" ht="12.75" customHeight="1">
      <c r="A22" s="127" t="str">
        <f t="shared" si="3"/>
        <v>[M2-11]</v>
      </c>
      <c r="B22" s="128" t="s">
        <v>466</v>
      </c>
      <c r="C22" s="128" t="s">
        <v>467</v>
      </c>
      <c r="D22" s="128" t="s">
        <v>468</v>
      </c>
      <c r="E22" s="128" t="s">
        <v>464</v>
      </c>
      <c r="F22" s="128" t="s">
        <v>469</v>
      </c>
      <c r="G22" s="128" t="s">
        <v>149</v>
      </c>
      <c r="H22" s="130">
        <v>44023.0</v>
      </c>
      <c r="I22" s="139"/>
      <c r="J22" s="161"/>
      <c r="K22" s="11"/>
      <c r="L22" s="11"/>
      <c r="M22" s="11"/>
      <c r="N22" s="11"/>
      <c r="O22" s="11"/>
      <c r="P22" s="11"/>
      <c r="Q22" s="11"/>
      <c r="R22" s="11"/>
      <c r="S22" s="11"/>
      <c r="T22" s="11"/>
      <c r="U22" s="11"/>
      <c r="V22" s="11"/>
      <c r="W22" s="11"/>
      <c r="X22" s="11"/>
      <c r="Y22" s="11"/>
      <c r="Z22" s="11"/>
    </row>
    <row r="23" ht="12.75" customHeight="1">
      <c r="A23" s="127" t="str">
        <f t="shared" si="3"/>
        <v>[M2-12]</v>
      </c>
      <c r="B23" s="128" t="s">
        <v>470</v>
      </c>
      <c r="C23" s="128" t="s">
        <v>471</v>
      </c>
      <c r="D23" s="128" t="s">
        <v>472</v>
      </c>
      <c r="E23" s="128" t="s">
        <v>464</v>
      </c>
      <c r="F23" s="128" t="s">
        <v>473</v>
      </c>
      <c r="G23" s="128" t="s">
        <v>149</v>
      </c>
      <c r="H23" s="130">
        <v>44023.0</v>
      </c>
      <c r="I23" s="139"/>
      <c r="J23" s="161"/>
      <c r="K23" s="11"/>
      <c r="L23" s="11"/>
      <c r="M23" s="11"/>
      <c r="N23" s="11"/>
      <c r="O23" s="11"/>
      <c r="P23" s="11"/>
      <c r="Q23" s="11"/>
      <c r="R23" s="11"/>
      <c r="S23" s="11"/>
      <c r="T23" s="11"/>
      <c r="U23" s="11"/>
      <c r="V23" s="11"/>
      <c r="W23" s="11"/>
      <c r="X23" s="11"/>
      <c r="Y23" s="11"/>
      <c r="Z23" s="11"/>
    </row>
    <row r="24" ht="12.75" customHeight="1">
      <c r="A24" s="127" t="str">
        <f t="shared" si="3"/>
        <v>[M2-13]</v>
      </c>
      <c r="B24" s="128" t="s">
        <v>474</v>
      </c>
      <c r="C24" s="128" t="s">
        <v>475</v>
      </c>
      <c r="D24" s="128" t="s">
        <v>476</v>
      </c>
      <c r="E24" s="128" t="s">
        <v>464</v>
      </c>
      <c r="F24" s="128" t="s">
        <v>477</v>
      </c>
      <c r="G24" s="128" t="s">
        <v>149</v>
      </c>
      <c r="H24" s="130">
        <v>44023.0</v>
      </c>
      <c r="I24" s="139"/>
      <c r="J24" s="161"/>
      <c r="K24" s="11"/>
      <c r="L24" s="11"/>
      <c r="M24" s="11"/>
      <c r="N24" s="11"/>
      <c r="O24" s="11"/>
      <c r="P24" s="11"/>
      <c r="Q24" s="11"/>
      <c r="R24" s="11"/>
      <c r="S24" s="11"/>
      <c r="T24" s="11"/>
      <c r="U24" s="11"/>
      <c r="V24" s="11"/>
      <c r="W24" s="11"/>
      <c r="X24" s="11"/>
      <c r="Y24" s="11"/>
      <c r="Z24" s="11"/>
    </row>
    <row r="25" ht="12.75" customHeight="1">
      <c r="A25" s="127" t="str">
        <f t="shared" si="3"/>
        <v>[M2-14]</v>
      </c>
      <c r="B25" s="128" t="s">
        <v>478</v>
      </c>
      <c r="C25" s="128" t="s">
        <v>479</v>
      </c>
      <c r="D25" s="128" t="s">
        <v>480</v>
      </c>
      <c r="E25" s="128" t="s">
        <v>464</v>
      </c>
      <c r="F25" s="128" t="s">
        <v>477</v>
      </c>
      <c r="G25" s="128" t="s">
        <v>149</v>
      </c>
      <c r="H25" s="130">
        <v>44023.0</v>
      </c>
      <c r="I25" s="139"/>
      <c r="J25" s="161"/>
      <c r="K25" s="11"/>
      <c r="L25" s="11"/>
      <c r="M25" s="11"/>
      <c r="N25" s="11"/>
      <c r="O25" s="11"/>
      <c r="P25" s="11"/>
      <c r="Q25" s="11"/>
      <c r="R25" s="11"/>
      <c r="S25" s="11"/>
      <c r="T25" s="11"/>
      <c r="U25" s="11"/>
      <c r="V25" s="11"/>
      <c r="W25" s="11"/>
      <c r="X25" s="11"/>
      <c r="Y25" s="11"/>
      <c r="Z25" s="11"/>
    </row>
    <row r="26" ht="15.75" customHeight="1">
      <c r="A26" s="122"/>
      <c r="B26" s="123" t="s">
        <v>481</v>
      </c>
      <c r="C26" s="124"/>
      <c r="D26" s="124"/>
      <c r="E26" s="124"/>
      <c r="F26" s="124"/>
      <c r="G26" s="125"/>
      <c r="H26" s="125"/>
      <c r="I26" s="125"/>
      <c r="J26" s="126"/>
      <c r="K26" s="97"/>
      <c r="L26" s="97"/>
      <c r="M26" s="97"/>
      <c r="N26" s="97"/>
      <c r="O26" s="97"/>
      <c r="P26" s="97"/>
      <c r="Q26" s="97"/>
      <c r="R26" s="97"/>
      <c r="S26" s="97"/>
      <c r="T26" s="97"/>
      <c r="U26" s="97"/>
      <c r="V26" s="97"/>
      <c r="W26" s="97"/>
      <c r="X26" s="97"/>
      <c r="Y26" s="97"/>
      <c r="Z26" s="97"/>
    </row>
    <row r="27" ht="12.75" customHeight="1">
      <c r="A27" s="127" t="str">
        <f t="shared" ref="A27:A33" si="4">IF(OR(B25&lt;&gt;"",D25&lt;&gt;""),"["&amp;TEXT($B$2,"##")&amp;"-"&amp;TEXT(ROW()-12,"##")&amp;"]","")</f>
        <v>[M2-15]</v>
      </c>
      <c r="B27" s="128" t="s">
        <v>482</v>
      </c>
      <c r="C27" s="128" t="s">
        <v>483</v>
      </c>
      <c r="D27" s="128" t="s">
        <v>460</v>
      </c>
      <c r="E27" s="128" t="s">
        <v>444</v>
      </c>
      <c r="F27" s="128" t="s">
        <v>156</v>
      </c>
      <c r="G27" s="128" t="s">
        <v>149</v>
      </c>
      <c r="H27" s="130">
        <v>44023.0</v>
      </c>
      <c r="I27" s="164"/>
      <c r="J27" s="131"/>
      <c r="K27" s="11"/>
      <c r="L27" s="11"/>
      <c r="M27" s="11"/>
      <c r="N27" s="11"/>
      <c r="O27" s="11"/>
      <c r="P27" s="11"/>
      <c r="Q27" s="11"/>
      <c r="R27" s="11"/>
      <c r="S27" s="11"/>
      <c r="T27" s="11"/>
      <c r="U27" s="11"/>
      <c r="V27" s="11"/>
      <c r="W27" s="11"/>
      <c r="X27" s="11"/>
      <c r="Y27" s="11"/>
      <c r="Z27" s="11"/>
    </row>
    <row r="28" ht="12.75" customHeight="1">
      <c r="A28" s="127" t="str">
        <f t="shared" si="4"/>
        <v>[M2-16]</v>
      </c>
      <c r="B28" s="128" t="s">
        <v>484</v>
      </c>
      <c r="C28" s="128" t="s">
        <v>485</v>
      </c>
      <c r="D28" s="128" t="s">
        <v>486</v>
      </c>
      <c r="E28" s="128" t="s">
        <v>464</v>
      </c>
      <c r="F28" s="128" t="s">
        <v>487</v>
      </c>
      <c r="G28" s="128" t="s">
        <v>149</v>
      </c>
      <c r="H28" s="130">
        <v>44023.0</v>
      </c>
      <c r="I28" s="139"/>
      <c r="J28" s="161"/>
      <c r="K28" s="11"/>
      <c r="L28" s="11"/>
      <c r="M28" s="11"/>
      <c r="N28" s="11"/>
      <c r="O28" s="11"/>
      <c r="P28" s="11"/>
      <c r="Q28" s="11"/>
      <c r="R28" s="11"/>
      <c r="S28" s="11"/>
      <c r="T28" s="11"/>
      <c r="U28" s="11"/>
      <c r="V28" s="11"/>
      <c r="W28" s="11"/>
      <c r="X28" s="11"/>
      <c r="Y28" s="11"/>
      <c r="Z28" s="11"/>
    </row>
    <row r="29" ht="12.75" customHeight="1">
      <c r="A29" s="127" t="str">
        <f t="shared" si="4"/>
        <v>[M2-17]</v>
      </c>
      <c r="B29" s="128" t="s">
        <v>488</v>
      </c>
      <c r="C29" s="128" t="s">
        <v>489</v>
      </c>
      <c r="D29" s="128" t="s">
        <v>463</v>
      </c>
      <c r="E29" s="128" t="s">
        <v>464</v>
      </c>
      <c r="F29" s="128" t="s">
        <v>465</v>
      </c>
      <c r="G29" s="128" t="s">
        <v>149</v>
      </c>
      <c r="H29" s="130">
        <v>44023.0</v>
      </c>
      <c r="I29" s="139"/>
      <c r="J29" s="161"/>
      <c r="K29" s="11"/>
      <c r="L29" s="11"/>
      <c r="M29" s="11"/>
      <c r="N29" s="11"/>
      <c r="O29" s="11"/>
      <c r="P29" s="11"/>
      <c r="Q29" s="11"/>
      <c r="R29" s="11"/>
      <c r="S29" s="11"/>
      <c r="T29" s="11"/>
      <c r="U29" s="11"/>
      <c r="V29" s="11"/>
      <c r="W29" s="11"/>
      <c r="X29" s="11"/>
      <c r="Y29" s="11"/>
      <c r="Z29" s="11"/>
    </row>
    <row r="30" ht="12.75" customHeight="1">
      <c r="A30" s="127" t="str">
        <f t="shared" si="4"/>
        <v>[M2-18]</v>
      </c>
      <c r="B30" s="128" t="s">
        <v>490</v>
      </c>
      <c r="C30" s="128" t="s">
        <v>491</v>
      </c>
      <c r="D30" s="128" t="s">
        <v>468</v>
      </c>
      <c r="E30" s="128" t="s">
        <v>464</v>
      </c>
      <c r="F30" s="128" t="s">
        <v>469</v>
      </c>
      <c r="G30" s="128" t="s">
        <v>149</v>
      </c>
      <c r="H30" s="130">
        <v>44023.0</v>
      </c>
      <c r="I30" s="139"/>
      <c r="J30" s="161"/>
      <c r="K30" s="11"/>
      <c r="L30" s="11"/>
      <c r="M30" s="11"/>
      <c r="N30" s="11"/>
      <c r="O30" s="11"/>
      <c r="P30" s="11"/>
      <c r="Q30" s="11"/>
      <c r="R30" s="11"/>
      <c r="S30" s="11"/>
      <c r="T30" s="11"/>
      <c r="U30" s="11"/>
      <c r="V30" s="11"/>
      <c r="W30" s="11"/>
      <c r="X30" s="11"/>
      <c r="Y30" s="11"/>
      <c r="Z30" s="11"/>
    </row>
    <row r="31" ht="12.75" customHeight="1">
      <c r="A31" s="127" t="str">
        <f t="shared" si="4"/>
        <v>[M2-19]</v>
      </c>
      <c r="B31" s="128" t="s">
        <v>492</v>
      </c>
      <c r="C31" s="128" t="s">
        <v>493</v>
      </c>
      <c r="D31" s="128" t="s">
        <v>472</v>
      </c>
      <c r="E31" s="128" t="s">
        <v>464</v>
      </c>
      <c r="F31" s="128" t="s">
        <v>473</v>
      </c>
      <c r="G31" s="128" t="s">
        <v>149</v>
      </c>
      <c r="H31" s="130">
        <v>44023.0</v>
      </c>
      <c r="I31" s="139"/>
      <c r="J31" s="161"/>
      <c r="K31" s="11"/>
      <c r="L31" s="11"/>
      <c r="M31" s="11"/>
      <c r="N31" s="11"/>
      <c r="O31" s="11"/>
      <c r="P31" s="11"/>
      <c r="Q31" s="11"/>
      <c r="R31" s="11"/>
      <c r="S31" s="11"/>
      <c r="T31" s="11"/>
      <c r="U31" s="11"/>
      <c r="V31" s="11"/>
      <c r="W31" s="11"/>
      <c r="X31" s="11"/>
      <c r="Y31" s="11"/>
      <c r="Z31" s="11"/>
    </row>
    <row r="32" ht="12.75" customHeight="1">
      <c r="A32" s="127" t="str">
        <f t="shared" si="4"/>
        <v>[M2-20]</v>
      </c>
      <c r="B32" s="128" t="s">
        <v>494</v>
      </c>
      <c r="C32" s="128" t="s">
        <v>495</v>
      </c>
      <c r="D32" s="128" t="s">
        <v>476</v>
      </c>
      <c r="E32" s="128" t="s">
        <v>464</v>
      </c>
      <c r="F32" s="128" t="s">
        <v>477</v>
      </c>
      <c r="G32" s="128" t="s">
        <v>149</v>
      </c>
      <c r="H32" s="130">
        <v>44023.0</v>
      </c>
      <c r="I32" s="139"/>
      <c r="J32" s="161"/>
      <c r="K32" s="11"/>
      <c r="L32" s="11"/>
      <c r="M32" s="11"/>
      <c r="N32" s="11"/>
      <c r="O32" s="11"/>
      <c r="P32" s="11"/>
      <c r="Q32" s="11"/>
      <c r="R32" s="11"/>
      <c r="S32" s="11"/>
      <c r="T32" s="11"/>
      <c r="U32" s="11"/>
      <c r="V32" s="11"/>
      <c r="W32" s="11"/>
      <c r="X32" s="11"/>
      <c r="Y32" s="11"/>
      <c r="Z32" s="11"/>
    </row>
    <row r="33" ht="12.75" customHeight="1">
      <c r="A33" s="127" t="str">
        <f t="shared" si="4"/>
        <v>[M2-21]</v>
      </c>
      <c r="B33" s="128" t="s">
        <v>496</v>
      </c>
      <c r="C33" s="128" t="s">
        <v>497</v>
      </c>
      <c r="D33" s="128" t="s">
        <v>498</v>
      </c>
      <c r="E33" s="128" t="s">
        <v>464</v>
      </c>
      <c r="F33" s="128" t="s">
        <v>477</v>
      </c>
      <c r="G33" s="128" t="s">
        <v>149</v>
      </c>
      <c r="H33" s="130">
        <v>44023.0</v>
      </c>
      <c r="I33" s="139"/>
      <c r="J33" s="161"/>
      <c r="K33" s="11"/>
      <c r="L33" s="11"/>
      <c r="M33" s="11"/>
      <c r="N33" s="11"/>
      <c r="O33" s="11"/>
      <c r="P33" s="11"/>
      <c r="Q33" s="11"/>
      <c r="R33" s="11"/>
      <c r="S33" s="11"/>
      <c r="T33" s="11"/>
      <c r="U33" s="11"/>
      <c r="V33" s="11"/>
      <c r="W33" s="11"/>
      <c r="X33" s="11"/>
      <c r="Y33" s="11"/>
      <c r="Z33" s="11"/>
    </row>
    <row r="34" ht="15.75" customHeight="1">
      <c r="A34" s="122"/>
      <c r="B34" s="123" t="s">
        <v>499</v>
      </c>
      <c r="C34" s="124"/>
      <c r="D34" s="124"/>
      <c r="E34" s="124"/>
      <c r="F34" s="124"/>
      <c r="G34" s="125"/>
      <c r="H34" s="125"/>
      <c r="I34" s="125"/>
      <c r="J34" s="126"/>
      <c r="K34" s="97"/>
      <c r="L34" s="97"/>
      <c r="M34" s="97"/>
      <c r="N34" s="97"/>
      <c r="O34" s="97"/>
      <c r="P34" s="97"/>
      <c r="Q34" s="97"/>
      <c r="R34" s="97"/>
      <c r="S34" s="97"/>
      <c r="T34" s="97"/>
      <c r="U34" s="97"/>
      <c r="V34" s="97"/>
      <c r="W34" s="97"/>
      <c r="X34" s="97"/>
      <c r="Y34" s="97"/>
      <c r="Z34" s="97"/>
    </row>
    <row r="35" ht="12.75" customHeight="1">
      <c r="A35" s="127" t="str">
        <f>IF(OR(B28&lt;&gt;"",D28&lt;&gt;""),"["&amp;TEXT($B$2,"##")&amp;"-"&amp;TEXT(ROW()-13,"##")&amp;"]","")</f>
        <v>[M2-22]</v>
      </c>
      <c r="B35" s="128" t="s">
        <v>500</v>
      </c>
      <c r="C35" s="128" t="s">
        <v>414</v>
      </c>
      <c r="D35" s="128" t="s">
        <v>501</v>
      </c>
      <c r="E35" s="128" t="s">
        <v>502</v>
      </c>
      <c r="F35" s="128" t="s">
        <v>156</v>
      </c>
      <c r="G35" s="128" t="s">
        <v>149</v>
      </c>
      <c r="H35" s="130">
        <v>44023.0</v>
      </c>
      <c r="I35" s="164"/>
      <c r="J35" s="131"/>
      <c r="K35" s="11"/>
      <c r="L35" s="11"/>
      <c r="M35" s="11"/>
      <c r="N35" s="11"/>
      <c r="O35" s="11"/>
      <c r="P35" s="11"/>
      <c r="Q35" s="11"/>
      <c r="R35" s="11"/>
      <c r="S35" s="11"/>
      <c r="T35" s="11"/>
      <c r="U35" s="11"/>
      <c r="V35" s="11"/>
      <c r="W35" s="11"/>
      <c r="X35" s="11"/>
      <c r="Y35" s="11"/>
      <c r="Z35" s="11"/>
    </row>
    <row r="36" ht="12.75" customHeight="1">
      <c r="A36" s="127" t="str">
        <f t="shared" ref="A36:A37" si="5">IF(OR(B36&lt;&gt;"",D36&lt;&gt;""),"["&amp;TEXT($B$2,"##")&amp;"-"&amp;TEXT(ROW()-13,"##")&amp;"]","")</f>
        <v>[M2-23]</v>
      </c>
      <c r="B36" s="128" t="s">
        <v>503</v>
      </c>
      <c r="C36" s="128" t="s">
        <v>504</v>
      </c>
      <c r="D36" s="128" t="s">
        <v>421</v>
      </c>
      <c r="E36" s="128" t="s">
        <v>502</v>
      </c>
      <c r="F36" s="128" t="s">
        <v>156</v>
      </c>
      <c r="G36" s="128" t="s">
        <v>149</v>
      </c>
      <c r="H36" s="130">
        <v>44023.0</v>
      </c>
      <c r="I36" s="139"/>
      <c r="J36" s="161"/>
      <c r="K36" s="11"/>
      <c r="L36" s="11"/>
      <c r="M36" s="11"/>
      <c r="N36" s="11"/>
      <c r="O36" s="11"/>
      <c r="P36" s="11"/>
      <c r="Q36" s="11"/>
      <c r="R36" s="11"/>
      <c r="S36" s="11"/>
      <c r="T36" s="11"/>
      <c r="U36" s="11"/>
      <c r="V36" s="11"/>
      <c r="W36" s="11"/>
      <c r="X36" s="11"/>
      <c r="Y36" s="11"/>
      <c r="Z36" s="11"/>
    </row>
    <row r="37" ht="12.75" customHeight="1">
      <c r="A37" s="127" t="str">
        <f t="shared" si="5"/>
        <v>[M2-24]</v>
      </c>
      <c r="B37" s="128" t="s">
        <v>505</v>
      </c>
      <c r="C37" s="128" t="s">
        <v>506</v>
      </c>
      <c r="D37" s="128" t="s">
        <v>507</v>
      </c>
      <c r="E37" s="128" t="s">
        <v>353</v>
      </c>
      <c r="F37" s="128" t="s">
        <v>156</v>
      </c>
      <c r="G37" s="128" t="s">
        <v>149</v>
      </c>
      <c r="H37" s="130">
        <v>44023.0</v>
      </c>
      <c r="I37" s="139"/>
      <c r="J37" s="16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6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6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6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6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6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6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6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6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6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6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6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6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6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6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6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6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6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6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6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6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6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6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6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6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6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6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6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6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61"/>
      <c r="K1008" s="11"/>
      <c r="L1008" s="11"/>
      <c r="M1008" s="11"/>
      <c r="N1008" s="11"/>
      <c r="O1008" s="11"/>
      <c r="P1008" s="11"/>
      <c r="Q1008" s="11"/>
      <c r="R1008" s="11"/>
      <c r="S1008" s="11"/>
      <c r="T1008" s="11"/>
      <c r="U1008" s="11"/>
      <c r="V1008" s="11"/>
      <c r="W1008" s="11"/>
      <c r="X1008" s="11"/>
      <c r="Y1008" s="11"/>
      <c r="Z1008" s="11"/>
    </row>
    <row r="1009" ht="12.75" customHeight="1">
      <c r="A1009" s="11"/>
      <c r="B1009" s="11"/>
      <c r="C1009" s="11"/>
      <c r="D1009" s="11"/>
      <c r="E1009" s="11"/>
      <c r="F1009" s="11"/>
      <c r="G1009" s="11"/>
      <c r="H1009" s="11"/>
      <c r="I1009" s="11"/>
      <c r="J1009" s="161"/>
      <c r="K1009" s="11"/>
      <c r="L1009" s="11"/>
      <c r="M1009" s="11"/>
      <c r="N1009" s="11"/>
      <c r="O1009" s="11"/>
      <c r="P1009" s="11"/>
      <c r="Q1009" s="11"/>
      <c r="R1009" s="11"/>
      <c r="S1009" s="11"/>
      <c r="T1009" s="11"/>
      <c r="U1009" s="11"/>
      <c r="V1009" s="11"/>
      <c r="W1009" s="11"/>
      <c r="X1009" s="11"/>
      <c r="Y1009" s="11"/>
      <c r="Z1009" s="11"/>
    </row>
    <row r="1010" ht="12.75" customHeight="1">
      <c r="A1010" s="11"/>
      <c r="B1010" s="11"/>
      <c r="C1010" s="11"/>
      <c r="D1010" s="11"/>
      <c r="E1010" s="11"/>
      <c r="F1010" s="11"/>
      <c r="G1010" s="11"/>
      <c r="H1010" s="11"/>
      <c r="I1010" s="11"/>
      <c r="J1010" s="161"/>
      <c r="K1010" s="11"/>
      <c r="L1010" s="11"/>
      <c r="M1010" s="11"/>
      <c r="N1010" s="11"/>
      <c r="O1010" s="11"/>
      <c r="P1010" s="11"/>
      <c r="Q1010" s="11"/>
      <c r="R1010" s="11"/>
      <c r="S1010" s="11"/>
      <c r="T1010" s="11"/>
      <c r="U1010" s="11"/>
      <c r="V1010" s="11"/>
      <c r="W1010" s="11"/>
      <c r="X1010" s="11"/>
      <c r="Y1010" s="11"/>
      <c r="Z1010" s="11"/>
    </row>
    <row r="1011" ht="12.75" customHeight="1">
      <c r="A1011" s="11"/>
      <c r="B1011" s="11"/>
      <c r="C1011" s="11"/>
      <c r="D1011" s="11"/>
      <c r="E1011" s="11"/>
      <c r="F1011" s="11"/>
      <c r="G1011" s="11"/>
      <c r="H1011" s="11"/>
      <c r="I1011" s="11"/>
      <c r="J1011" s="161"/>
      <c r="K1011" s="11"/>
      <c r="L1011" s="11"/>
      <c r="M1011" s="11"/>
      <c r="N1011" s="11"/>
      <c r="O1011" s="11"/>
      <c r="P1011" s="11"/>
      <c r="Q1011" s="11"/>
      <c r="R1011" s="11"/>
      <c r="S1011" s="11"/>
      <c r="T1011" s="11"/>
      <c r="U1011" s="11"/>
      <c r="V1011" s="11"/>
      <c r="W1011" s="11"/>
      <c r="X1011" s="11"/>
      <c r="Y1011" s="11"/>
      <c r="Z1011" s="11"/>
    </row>
    <row r="1012" ht="12.75" customHeight="1">
      <c r="A1012" s="11"/>
      <c r="B1012" s="11"/>
      <c r="C1012" s="11"/>
      <c r="D1012" s="11"/>
      <c r="E1012" s="11"/>
      <c r="F1012" s="11"/>
      <c r="G1012" s="11"/>
      <c r="H1012" s="11"/>
      <c r="I1012" s="11"/>
      <c r="J1012" s="161"/>
      <c r="K1012" s="11"/>
      <c r="L1012" s="11"/>
      <c r="M1012" s="11"/>
      <c r="N1012" s="11"/>
      <c r="O1012" s="11"/>
      <c r="P1012" s="11"/>
      <c r="Q1012" s="11"/>
      <c r="R1012" s="11"/>
      <c r="S1012" s="11"/>
      <c r="T1012" s="11"/>
      <c r="U1012" s="11"/>
      <c r="V1012" s="11"/>
      <c r="W1012" s="11"/>
      <c r="X1012" s="11"/>
      <c r="Y1012" s="11"/>
      <c r="Z1012" s="11"/>
    </row>
  </sheetData>
  <autoFilter ref="$A$8:$I$37"/>
  <mergeCells count="5">
    <mergeCell ref="B2:G2"/>
    <mergeCell ref="B3:G3"/>
    <mergeCell ref="B4:G4"/>
    <mergeCell ref="E5:G5"/>
    <mergeCell ref="E6:G6"/>
  </mergeCells>
  <dataValidations>
    <dataValidation type="list" allowBlank="1" showInputMessage="1" showErrorMessage="1" prompt=" - " sqref="G1 G7:G12 G14:G18 G20:G25 G27:G33 G35:G156">
      <formula1>Module2!$K$2:$K$6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2.0"/>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508</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509</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510</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COUNTIF(G10:G1022,"Pass")</f>
        <v>38</v>
      </c>
      <c r="B6" s="113">
        <f>COUNTIF(G10:G1022,"Fail")</f>
        <v>0</v>
      </c>
      <c r="C6" s="113">
        <f>E6-D6-B6-A6</f>
        <v>0</v>
      </c>
      <c r="D6" s="114">
        <f>COUNTIF(G$10:G$1022,"N/A")</f>
        <v>0</v>
      </c>
      <c r="E6" s="115">
        <f>COUNTA(A10:A1022)</f>
        <v>38</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0"/>
      <c r="H7" s="110"/>
      <c r="I7" s="110"/>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20"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511</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 t="shared" ref="A10:A12" si="1">IF(OR(B10&lt;&gt;"",D10&lt;&gt;""),"["&amp;TEXT($B$2,"##")&amp;"-"&amp;TEXT(ROW()-9,"##")&amp;"]","")</f>
        <v>[M3-1]</v>
      </c>
      <c r="B10" s="128" t="s">
        <v>512</v>
      </c>
      <c r="C10" s="128" t="s">
        <v>513</v>
      </c>
      <c r="D10" s="129" t="s">
        <v>514</v>
      </c>
      <c r="E10" s="129" t="s">
        <v>515</v>
      </c>
      <c r="F10" s="129" t="s">
        <v>172</v>
      </c>
      <c r="G10" s="128" t="s">
        <v>149</v>
      </c>
      <c r="H10" s="130">
        <v>44024.0</v>
      </c>
      <c r="I10" s="127"/>
      <c r="J10" s="131"/>
      <c r="K10" s="11"/>
      <c r="L10" s="11"/>
      <c r="M10" s="11"/>
      <c r="N10" s="11"/>
      <c r="O10" s="11"/>
      <c r="P10" s="11"/>
      <c r="Q10" s="11"/>
      <c r="R10" s="11"/>
      <c r="S10" s="11"/>
      <c r="T10" s="11"/>
      <c r="U10" s="11"/>
      <c r="V10" s="11"/>
      <c r="W10" s="11"/>
      <c r="X10" s="11"/>
      <c r="Y10" s="11"/>
      <c r="Z10" s="11"/>
    </row>
    <row r="11" ht="12.75" customHeight="1">
      <c r="A11" s="127" t="str">
        <f t="shared" si="1"/>
        <v>[M3-2]</v>
      </c>
      <c r="B11" s="128" t="s">
        <v>516</v>
      </c>
      <c r="C11" s="128" t="s">
        <v>517</v>
      </c>
      <c r="D11" s="129" t="s">
        <v>518</v>
      </c>
      <c r="E11" s="129" t="s">
        <v>519</v>
      </c>
      <c r="F11" s="129" t="s">
        <v>172</v>
      </c>
      <c r="G11" s="128" t="s">
        <v>149</v>
      </c>
      <c r="H11" s="130">
        <v>44024.0</v>
      </c>
      <c r="I11" s="127"/>
      <c r="J11" s="131"/>
      <c r="K11" s="11"/>
      <c r="L11" s="11"/>
      <c r="M11" s="11"/>
      <c r="N11" s="11"/>
      <c r="O11" s="11"/>
      <c r="P11" s="11"/>
      <c r="Q11" s="11"/>
      <c r="R11" s="11"/>
      <c r="S11" s="11"/>
      <c r="T11" s="11"/>
      <c r="U11" s="11"/>
      <c r="V11" s="11"/>
      <c r="W11" s="11"/>
      <c r="X11" s="11"/>
      <c r="Y11" s="11"/>
      <c r="Z11" s="11"/>
    </row>
    <row r="12" ht="12.75" customHeight="1">
      <c r="A12" s="127" t="str">
        <f t="shared" si="1"/>
        <v>[M3-3]</v>
      </c>
      <c r="B12" s="133" t="s">
        <v>520</v>
      </c>
      <c r="C12" s="128" t="s">
        <v>517</v>
      </c>
      <c r="D12" s="129" t="s">
        <v>521</v>
      </c>
      <c r="E12" s="129" t="s">
        <v>522</v>
      </c>
      <c r="F12" s="129" t="s">
        <v>172</v>
      </c>
      <c r="G12" s="128" t="s">
        <v>149</v>
      </c>
      <c r="H12" s="130">
        <v>44024.0</v>
      </c>
      <c r="I12" s="127"/>
      <c r="J12" s="132"/>
      <c r="K12" s="11"/>
      <c r="L12" s="11"/>
      <c r="M12" s="11"/>
      <c r="N12" s="11"/>
      <c r="O12" s="11"/>
      <c r="P12" s="11"/>
      <c r="Q12" s="11"/>
      <c r="R12" s="11"/>
      <c r="S12" s="11"/>
      <c r="T12" s="11"/>
      <c r="U12" s="11"/>
      <c r="V12" s="11"/>
      <c r="W12" s="11"/>
      <c r="X12" s="11"/>
      <c r="Y12" s="11"/>
      <c r="Z12" s="11"/>
    </row>
    <row r="13" ht="15.75" customHeight="1">
      <c r="A13" s="124"/>
      <c r="B13" s="123" t="s">
        <v>523</v>
      </c>
      <c r="C13" s="124"/>
      <c r="D13" s="124"/>
      <c r="E13" s="124"/>
      <c r="F13" s="124"/>
      <c r="G13" s="125"/>
      <c r="H13" s="125"/>
      <c r="I13" s="125"/>
      <c r="J13" s="126"/>
      <c r="K13" s="97"/>
      <c r="L13" s="97"/>
      <c r="M13" s="97"/>
      <c r="N13" s="97"/>
      <c r="O13" s="97"/>
      <c r="P13" s="97"/>
      <c r="Q13" s="97"/>
      <c r="R13" s="97"/>
      <c r="S13" s="97"/>
      <c r="T13" s="97"/>
      <c r="U13" s="97"/>
      <c r="V13" s="97"/>
      <c r="W13" s="97"/>
      <c r="X13" s="97"/>
      <c r="Y13" s="97"/>
      <c r="Z13" s="97"/>
    </row>
    <row r="14" ht="12.75" customHeight="1">
      <c r="A14" s="127" t="str">
        <f t="shared" ref="A14:A21" si="2">IF(OR(B14&lt;&gt;"",D14&lt;&gt;""),"["&amp;TEXT($B$2,"##")&amp;"-"&amp;TEXT(ROW()-10,"##")&amp;"]","")</f>
        <v>[M3-4]</v>
      </c>
      <c r="B14" s="128" t="s">
        <v>524</v>
      </c>
      <c r="C14" s="128" t="s">
        <v>513</v>
      </c>
      <c r="D14" s="128" t="s">
        <v>525</v>
      </c>
      <c r="E14" s="128" t="s">
        <v>515</v>
      </c>
      <c r="F14" s="128" t="s">
        <v>172</v>
      </c>
      <c r="G14" s="128" t="s">
        <v>149</v>
      </c>
      <c r="H14" s="130">
        <v>44024.0</v>
      </c>
      <c r="I14" s="127"/>
      <c r="J14" s="131"/>
      <c r="K14" s="11"/>
      <c r="L14" s="11"/>
      <c r="M14" s="11"/>
      <c r="N14" s="11"/>
      <c r="O14" s="11"/>
      <c r="P14" s="11"/>
      <c r="Q14" s="11"/>
      <c r="R14" s="11"/>
      <c r="S14" s="11"/>
      <c r="T14" s="11"/>
      <c r="U14" s="11"/>
      <c r="V14" s="11"/>
      <c r="W14" s="11"/>
      <c r="X14" s="11"/>
      <c r="Y14" s="11"/>
      <c r="Z14" s="11"/>
    </row>
    <row r="15" ht="12.75" customHeight="1">
      <c r="A15" s="127" t="str">
        <f t="shared" si="2"/>
        <v>[M3-5]</v>
      </c>
      <c r="B15" s="128" t="s">
        <v>526</v>
      </c>
      <c r="C15" s="128" t="s">
        <v>527</v>
      </c>
      <c r="D15" s="128" t="s">
        <v>518</v>
      </c>
      <c r="E15" s="128" t="s">
        <v>528</v>
      </c>
      <c r="F15" s="128" t="s">
        <v>172</v>
      </c>
      <c r="G15" s="128" t="s">
        <v>149</v>
      </c>
      <c r="H15" s="130">
        <v>44024.0</v>
      </c>
      <c r="I15" s="139"/>
      <c r="J15" s="161"/>
      <c r="K15" s="11"/>
      <c r="L15" s="11"/>
      <c r="M15" s="11"/>
      <c r="N15" s="11"/>
      <c r="O15" s="11"/>
      <c r="P15" s="11"/>
      <c r="Q15" s="11"/>
      <c r="R15" s="11"/>
      <c r="S15" s="11"/>
      <c r="T15" s="11"/>
      <c r="U15" s="11"/>
      <c r="V15" s="11"/>
      <c r="W15" s="11"/>
      <c r="X15" s="11"/>
      <c r="Y15" s="11"/>
      <c r="Z15" s="11"/>
    </row>
    <row r="16" ht="12.75" customHeight="1">
      <c r="A16" s="127" t="str">
        <f t="shared" si="2"/>
        <v>[M3-6]</v>
      </c>
      <c r="B16" s="128" t="s">
        <v>529</v>
      </c>
      <c r="C16" s="128" t="s">
        <v>530</v>
      </c>
      <c r="D16" s="128" t="s">
        <v>531</v>
      </c>
      <c r="E16" s="128" t="s">
        <v>528</v>
      </c>
      <c r="F16" s="128" t="s">
        <v>532</v>
      </c>
      <c r="G16" s="128" t="s">
        <v>149</v>
      </c>
      <c r="H16" s="130">
        <v>44024.0</v>
      </c>
      <c r="I16" s="139"/>
      <c r="J16" s="140"/>
      <c r="K16" s="11"/>
      <c r="L16" s="11"/>
      <c r="M16" s="11"/>
      <c r="N16" s="11"/>
      <c r="O16" s="11"/>
      <c r="P16" s="11"/>
      <c r="Q16" s="11"/>
      <c r="R16" s="11"/>
      <c r="S16" s="11"/>
      <c r="T16" s="11"/>
      <c r="U16" s="11"/>
      <c r="V16" s="11"/>
      <c r="W16" s="11"/>
      <c r="X16" s="11"/>
      <c r="Y16" s="11"/>
      <c r="Z16" s="11"/>
    </row>
    <row r="17" ht="12.75" customHeight="1">
      <c r="A17" s="127" t="str">
        <f t="shared" si="2"/>
        <v>[M3-7]</v>
      </c>
      <c r="B17" s="128" t="s">
        <v>533</v>
      </c>
      <c r="C17" s="128" t="s">
        <v>534</v>
      </c>
      <c r="D17" s="128" t="s">
        <v>535</v>
      </c>
      <c r="E17" s="128" t="s">
        <v>528</v>
      </c>
      <c r="F17" s="128" t="s">
        <v>536</v>
      </c>
      <c r="G17" s="128" t="s">
        <v>149</v>
      </c>
      <c r="H17" s="130">
        <v>44024.0</v>
      </c>
      <c r="I17" s="139"/>
      <c r="J17" s="140"/>
      <c r="K17" s="11"/>
      <c r="L17" s="11"/>
      <c r="M17" s="11"/>
      <c r="N17" s="11"/>
      <c r="O17" s="11"/>
      <c r="P17" s="11"/>
      <c r="Q17" s="11"/>
      <c r="R17" s="11"/>
      <c r="S17" s="11"/>
      <c r="T17" s="11"/>
      <c r="U17" s="11"/>
      <c r="V17" s="11"/>
      <c r="W17" s="11"/>
      <c r="X17" s="11"/>
      <c r="Y17" s="11"/>
      <c r="Z17" s="11"/>
    </row>
    <row r="18" ht="12.75" customHeight="1">
      <c r="A18" s="127" t="str">
        <f t="shared" si="2"/>
        <v>[M3-8]</v>
      </c>
      <c r="B18" s="128" t="s">
        <v>537</v>
      </c>
      <c r="C18" s="128" t="s">
        <v>538</v>
      </c>
      <c r="D18" s="128" t="s">
        <v>539</v>
      </c>
      <c r="E18" s="128" t="s">
        <v>540</v>
      </c>
      <c r="F18" s="128" t="s">
        <v>541</v>
      </c>
      <c r="G18" s="128" t="s">
        <v>149</v>
      </c>
      <c r="H18" s="130">
        <v>44024.0</v>
      </c>
      <c r="I18" s="139"/>
      <c r="J18" s="140"/>
      <c r="K18" s="11"/>
      <c r="L18" s="11"/>
      <c r="M18" s="11"/>
      <c r="N18" s="11"/>
      <c r="O18" s="11"/>
      <c r="P18" s="11"/>
      <c r="Q18" s="11"/>
      <c r="R18" s="11"/>
      <c r="S18" s="11"/>
      <c r="T18" s="11"/>
      <c r="U18" s="11"/>
      <c r="V18" s="11"/>
      <c r="W18" s="11"/>
      <c r="X18" s="11"/>
      <c r="Y18" s="11"/>
      <c r="Z18" s="11"/>
    </row>
    <row r="19" ht="12.75" customHeight="1">
      <c r="A19" s="127" t="str">
        <f t="shared" si="2"/>
        <v>[M3-9]</v>
      </c>
      <c r="B19" s="128" t="s">
        <v>542</v>
      </c>
      <c r="C19" s="128" t="s">
        <v>543</v>
      </c>
      <c r="D19" s="128" t="s">
        <v>544</v>
      </c>
      <c r="E19" s="128" t="s">
        <v>545</v>
      </c>
      <c r="F19" s="128" t="s">
        <v>546</v>
      </c>
      <c r="G19" s="128" t="s">
        <v>149</v>
      </c>
      <c r="H19" s="130">
        <v>44024.0</v>
      </c>
      <c r="I19" s="139"/>
      <c r="J19" s="140"/>
      <c r="K19" s="11"/>
      <c r="L19" s="11"/>
      <c r="M19" s="11"/>
      <c r="N19" s="11"/>
      <c r="O19" s="11"/>
      <c r="P19" s="11"/>
      <c r="Q19" s="11"/>
      <c r="R19" s="11"/>
      <c r="S19" s="11"/>
      <c r="T19" s="11"/>
      <c r="U19" s="11"/>
      <c r="V19" s="11"/>
      <c r="W19" s="11"/>
      <c r="X19" s="11"/>
      <c r="Y19" s="11"/>
      <c r="Z19" s="11"/>
    </row>
    <row r="20" ht="12.75" customHeight="1">
      <c r="A20" s="127" t="str">
        <f t="shared" si="2"/>
        <v>[M3-10]</v>
      </c>
      <c r="B20" s="128" t="s">
        <v>547</v>
      </c>
      <c r="C20" s="128" t="s">
        <v>548</v>
      </c>
      <c r="D20" s="128" t="s">
        <v>344</v>
      </c>
      <c r="E20" s="128" t="s">
        <v>545</v>
      </c>
      <c r="F20" s="128" t="s">
        <v>549</v>
      </c>
      <c r="G20" s="128" t="s">
        <v>149</v>
      </c>
      <c r="H20" s="130">
        <v>44024.0</v>
      </c>
      <c r="I20" s="139"/>
      <c r="J20" s="140"/>
      <c r="K20" s="11"/>
      <c r="L20" s="11"/>
      <c r="M20" s="11"/>
      <c r="N20" s="11"/>
      <c r="O20" s="11"/>
      <c r="P20" s="11"/>
      <c r="Q20" s="11"/>
      <c r="R20" s="11"/>
      <c r="S20" s="11"/>
      <c r="T20" s="11"/>
      <c r="U20" s="11"/>
      <c r="V20" s="11"/>
      <c r="W20" s="11"/>
      <c r="X20" s="11"/>
      <c r="Y20" s="11"/>
      <c r="Z20" s="11"/>
    </row>
    <row r="21" ht="12.75" customHeight="1">
      <c r="A21" s="127" t="str">
        <f t="shared" si="2"/>
        <v>[M3-11]</v>
      </c>
      <c r="B21" s="128" t="s">
        <v>346</v>
      </c>
      <c r="C21" s="128" t="s">
        <v>550</v>
      </c>
      <c r="D21" s="128" t="s">
        <v>551</v>
      </c>
      <c r="E21" s="128" t="s">
        <v>545</v>
      </c>
      <c r="F21" s="128" t="s">
        <v>552</v>
      </c>
      <c r="G21" s="128" t="s">
        <v>149</v>
      </c>
      <c r="H21" s="130">
        <v>44024.0</v>
      </c>
      <c r="I21" s="139"/>
      <c r="J21" s="140"/>
      <c r="K21" s="11"/>
      <c r="L21" s="11"/>
      <c r="M21" s="11"/>
      <c r="N21" s="11"/>
      <c r="O21" s="11"/>
      <c r="P21" s="11"/>
      <c r="Q21" s="11"/>
      <c r="R21" s="11"/>
      <c r="S21" s="11"/>
      <c r="T21" s="11"/>
      <c r="U21" s="11"/>
      <c r="V21" s="11"/>
      <c r="W21" s="11"/>
      <c r="X21" s="11"/>
      <c r="Y21" s="11"/>
      <c r="Z21" s="11"/>
    </row>
    <row r="22" ht="15.75" customHeight="1">
      <c r="A22" s="122"/>
      <c r="B22" s="123" t="s">
        <v>553</v>
      </c>
      <c r="C22" s="124"/>
      <c r="D22" s="124"/>
      <c r="E22" s="124"/>
      <c r="F22" s="124"/>
      <c r="G22" s="125"/>
      <c r="H22" s="125"/>
      <c r="I22" s="125"/>
      <c r="J22" s="126"/>
      <c r="K22" s="97"/>
      <c r="L22" s="97"/>
      <c r="M22" s="97"/>
      <c r="N22" s="97"/>
      <c r="O22" s="97"/>
      <c r="P22" s="97"/>
      <c r="Q22" s="97"/>
      <c r="R22" s="97"/>
      <c r="S22" s="97"/>
      <c r="T22" s="97"/>
      <c r="U22" s="97"/>
      <c r="V22" s="97"/>
      <c r="W22" s="97"/>
      <c r="X22" s="97"/>
      <c r="Y22" s="97"/>
      <c r="Z22" s="97"/>
    </row>
    <row r="23" ht="12.75" customHeight="1">
      <c r="A23" s="127" t="str">
        <f t="shared" ref="A23:A26" si="3">IF(OR(B23&lt;&gt;"",D23&lt;&gt;""),"["&amp;TEXT($B$2,"##")&amp;"-"&amp;TEXT(ROW()-11,"##")&amp;"]","")</f>
        <v>[M3-12]</v>
      </c>
      <c r="B23" s="128" t="s">
        <v>554</v>
      </c>
      <c r="C23" s="128" t="s">
        <v>555</v>
      </c>
      <c r="D23" s="128" t="s">
        <v>556</v>
      </c>
      <c r="E23" s="128" t="s">
        <v>557</v>
      </c>
      <c r="F23" s="128" t="s">
        <v>172</v>
      </c>
      <c r="G23" s="128" t="s">
        <v>149</v>
      </c>
      <c r="H23" s="130">
        <v>44024.0</v>
      </c>
      <c r="I23" s="127"/>
      <c r="J23" s="131"/>
      <c r="K23" s="11"/>
      <c r="L23" s="11"/>
      <c r="M23" s="11"/>
      <c r="N23" s="11"/>
      <c r="O23" s="11"/>
      <c r="P23" s="11"/>
      <c r="Q23" s="11"/>
      <c r="R23" s="11"/>
      <c r="S23" s="11"/>
      <c r="T23" s="11"/>
      <c r="U23" s="11"/>
      <c r="V23" s="11"/>
      <c r="W23" s="11"/>
      <c r="X23" s="11"/>
      <c r="Y23" s="11"/>
      <c r="Z23" s="11"/>
    </row>
    <row r="24" ht="12.75" customHeight="1">
      <c r="A24" s="127" t="str">
        <f t="shared" si="3"/>
        <v>[M3-13]</v>
      </c>
      <c r="B24" s="133" t="s">
        <v>558</v>
      </c>
      <c r="C24" s="128" t="s">
        <v>559</v>
      </c>
      <c r="D24" s="158" t="s">
        <v>560</v>
      </c>
      <c r="E24" s="128" t="s">
        <v>557</v>
      </c>
      <c r="F24" s="128" t="s">
        <v>532</v>
      </c>
      <c r="G24" s="128" t="s">
        <v>149</v>
      </c>
      <c r="H24" s="130">
        <v>44024.0</v>
      </c>
      <c r="I24" s="127"/>
      <c r="J24" s="132"/>
      <c r="K24" s="11"/>
      <c r="L24" s="11"/>
      <c r="M24" s="11"/>
      <c r="N24" s="11"/>
      <c r="O24" s="11"/>
      <c r="P24" s="11"/>
      <c r="Q24" s="11"/>
      <c r="R24" s="11"/>
      <c r="S24" s="11"/>
      <c r="T24" s="11"/>
      <c r="U24" s="11"/>
      <c r="V24" s="11"/>
      <c r="W24" s="11"/>
      <c r="X24" s="11"/>
      <c r="Y24" s="11"/>
      <c r="Z24" s="11"/>
    </row>
    <row r="25" ht="12.75" customHeight="1">
      <c r="A25" s="127" t="str">
        <f t="shared" si="3"/>
        <v>[M3-14]</v>
      </c>
      <c r="B25" s="133" t="s">
        <v>561</v>
      </c>
      <c r="C25" s="128" t="s">
        <v>562</v>
      </c>
      <c r="D25" s="158" t="s">
        <v>563</v>
      </c>
      <c r="E25" s="128" t="s">
        <v>557</v>
      </c>
      <c r="F25" s="128" t="s">
        <v>564</v>
      </c>
      <c r="G25" s="128" t="s">
        <v>149</v>
      </c>
      <c r="H25" s="130">
        <v>44024.0</v>
      </c>
      <c r="I25" s="127"/>
      <c r="J25" s="132"/>
      <c r="K25" s="11"/>
      <c r="L25" s="11"/>
      <c r="M25" s="11"/>
      <c r="N25" s="11"/>
      <c r="O25" s="11"/>
      <c r="P25" s="11"/>
      <c r="Q25" s="11"/>
      <c r="R25" s="11"/>
      <c r="S25" s="11"/>
      <c r="T25" s="11"/>
      <c r="U25" s="11"/>
      <c r="V25" s="11"/>
      <c r="W25" s="11"/>
      <c r="X25" s="11"/>
      <c r="Y25" s="11"/>
      <c r="Z25" s="11"/>
    </row>
    <row r="26" ht="12.75" customHeight="1">
      <c r="A26" s="127" t="str">
        <f t="shared" si="3"/>
        <v>[M3-15]</v>
      </c>
      <c r="B26" s="133" t="s">
        <v>565</v>
      </c>
      <c r="C26" s="128" t="s">
        <v>559</v>
      </c>
      <c r="D26" s="158" t="s">
        <v>566</v>
      </c>
      <c r="E26" s="128" t="s">
        <v>557</v>
      </c>
      <c r="F26" s="128" t="s">
        <v>567</v>
      </c>
      <c r="G26" s="128" t="s">
        <v>149</v>
      </c>
      <c r="H26" s="130">
        <v>44024.0</v>
      </c>
      <c r="I26" s="127"/>
      <c r="J26" s="132"/>
      <c r="K26" s="11"/>
      <c r="L26" s="11"/>
      <c r="M26" s="11"/>
      <c r="N26" s="11"/>
      <c r="O26" s="11"/>
      <c r="P26" s="11"/>
      <c r="Q26" s="11"/>
      <c r="R26" s="11"/>
      <c r="S26" s="11"/>
      <c r="T26" s="11"/>
      <c r="U26" s="11"/>
      <c r="V26" s="11"/>
      <c r="W26" s="11"/>
      <c r="X26" s="11"/>
      <c r="Y26" s="11"/>
      <c r="Z26" s="11"/>
    </row>
    <row r="27" ht="15.75" customHeight="1">
      <c r="A27" s="122"/>
      <c r="B27" s="123" t="s">
        <v>568</v>
      </c>
      <c r="C27" s="124"/>
      <c r="D27" s="124"/>
      <c r="E27" s="124"/>
      <c r="F27" s="124"/>
      <c r="G27" s="125"/>
      <c r="H27" s="125"/>
      <c r="I27" s="125"/>
      <c r="J27" s="126"/>
      <c r="K27" s="97"/>
      <c r="L27" s="97"/>
      <c r="M27" s="97"/>
      <c r="N27" s="97"/>
      <c r="O27" s="97"/>
      <c r="P27" s="97"/>
      <c r="Q27" s="97"/>
      <c r="R27" s="97"/>
      <c r="S27" s="97"/>
      <c r="T27" s="97"/>
      <c r="U27" s="97"/>
      <c r="V27" s="97"/>
      <c r="W27" s="97"/>
      <c r="X27" s="97"/>
      <c r="Y27" s="97"/>
      <c r="Z27" s="97"/>
    </row>
    <row r="28" ht="12.75" customHeight="1">
      <c r="A28" s="127" t="str">
        <f t="shared" ref="A28:A31" si="4">IF(OR(B28&lt;&gt;"",D28&lt;&gt;""),"["&amp;TEXT($B$2,"##")&amp;"-"&amp;TEXT(ROW()-12,"##")&amp;"]","")</f>
        <v>[M3-16]</v>
      </c>
      <c r="B28" s="128" t="s">
        <v>569</v>
      </c>
      <c r="C28" s="128" t="s">
        <v>570</v>
      </c>
      <c r="D28" s="128" t="s">
        <v>571</v>
      </c>
      <c r="E28" s="128" t="s">
        <v>572</v>
      </c>
      <c r="F28" s="128" t="s">
        <v>172</v>
      </c>
      <c r="G28" s="128" t="s">
        <v>149</v>
      </c>
      <c r="H28" s="130">
        <v>44024.0</v>
      </c>
      <c r="I28" s="127"/>
      <c r="J28" s="132"/>
      <c r="K28" s="11"/>
      <c r="L28" s="11"/>
      <c r="M28" s="11"/>
      <c r="N28" s="11"/>
      <c r="O28" s="11"/>
      <c r="P28" s="11"/>
      <c r="Q28" s="11"/>
      <c r="R28" s="11"/>
      <c r="S28" s="11"/>
      <c r="T28" s="11"/>
      <c r="U28" s="11"/>
      <c r="V28" s="11"/>
      <c r="W28" s="11"/>
      <c r="X28" s="11"/>
      <c r="Y28" s="11"/>
      <c r="Z28" s="11"/>
    </row>
    <row r="29" ht="12.75" customHeight="1">
      <c r="A29" s="127" t="str">
        <f t="shared" si="4"/>
        <v>[M3-17]</v>
      </c>
      <c r="B29" s="128" t="s">
        <v>573</v>
      </c>
      <c r="C29" s="128" t="s">
        <v>574</v>
      </c>
      <c r="D29" s="128" t="s">
        <v>560</v>
      </c>
      <c r="E29" s="128" t="s">
        <v>575</v>
      </c>
      <c r="F29" s="128" t="s">
        <v>576</v>
      </c>
      <c r="G29" s="128" t="s">
        <v>149</v>
      </c>
      <c r="H29" s="130">
        <v>44024.0</v>
      </c>
      <c r="I29" s="127"/>
      <c r="J29" s="131"/>
      <c r="K29" s="11"/>
      <c r="L29" s="11"/>
      <c r="M29" s="11"/>
      <c r="N29" s="11"/>
      <c r="O29" s="11"/>
      <c r="P29" s="11"/>
      <c r="Q29" s="11"/>
      <c r="R29" s="11"/>
      <c r="S29" s="11"/>
      <c r="T29" s="11"/>
      <c r="U29" s="11"/>
      <c r="V29" s="11"/>
      <c r="W29" s="11"/>
      <c r="X29" s="11"/>
      <c r="Y29" s="11"/>
      <c r="Z29" s="11"/>
    </row>
    <row r="30" ht="12.75" customHeight="1">
      <c r="A30" s="127" t="str">
        <f t="shared" si="4"/>
        <v>[M3-18]</v>
      </c>
      <c r="B30" s="128" t="s">
        <v>577</v>
      </c>
      <c r="C30" s="128" t="s">
        <v>578</v>
      </c>
      <c r="D30" s="158" t="s">
        <v>579</v>
      </c>
      <c r="E30" s="128" t="s">
        <v>575</v>
      </c>
      <c r="F30" s="128" t="s">
        <v>580</v>
      </c>
      <c r="G30" s="128" t="s">
        <v>149</v>
      </c>
      <c r="H30" s="130">
        <v>44024.0</v>
      </c>
      <c r="I30" s="127"/>
      <c r="J30" s="132"/>
      <c r="K30" s="11"/>
      <c r="L30" s="11"/>
      <c r="M30" s="11"/>
      <c r="N30" s="11"/>
      <c r="O30" s="11"/>
      <c r="P30" s="11"/>
      <c r="Q30" s="11"/>
      <c r="R30" s="11"/>
      <c r="S30" s="11"/>
      <c r="T30" s="11"/>
      <c r="U30" s="11"/>
      <c r="V30" s="11"/>
      <c r="W30" s="11"/>
      <c r="X30" s="11"/>
      <c r="Y30" s="11"/>
      <c r="Z30" s="11"/>
    </row>
    <row r="31" ht="12.75" customHeight="1">
      <c r="A31" s="127" t="str">
        <f t="shared" si="4"/>
        <v>[M3-19]</v>
      </c>
      <c r="B31" s="128" t="s">
        <v>581</v>
      </c>
      <c r="C31" s="128" t="s">
        <v>582</v>
      </c>
      <c r="D31" s="158" t="s">
        <v>579</v>
      </c>
      <c r="E31" s="128" t="s">
        <v>575</v>
      </c>
      <c r="F31" s="128" t="s">
        <v>583</v>
      </c>
      <c r="G31" s="128" t="s">
        <v>149</v>
      </c>
      <c r="H31" s="130">
        <v>44024.0</v>
      </c>
      <c r="I31" s="127"/>
      <c r="J31" s="132"/>
      <c r="K31" s="11"/>
      <c r="L31" s="11"/>
      <c r="M31" s="11"/>
      <c r="N31" s="11"/>
      <c r="O31" s="11"/>
      <c r="P31" s="11"/>
      <c r="Q31" s="11"/>
      <c r="R31" s="11"/>
      <c r="S31" s="11"/>
      <c r="T31" s="11"/>
      <c r="U31" s="11"/>
      <c r="V31" s="11"/>
      <c r="W31" s="11"/>
      <c r="X31" s="11"/>
      <c r="Y31" s="11"/>
      <c r="Z31" s="11"/>
    </row>
    <row r="32" ht="15.75" customHeight="1">
      <c r="A32" s="122"/>
      <c r="B32" s="123" t="s">
        <v>584</v>
      </c>
      <c r="C32" s="124"/>
      <c r="D32" s="124"/>
      <c r="E32" s="124"/>
      <c r="F32" s="124"/>
      <c r="G32" s="125"/>
      <c r="H32" s="125"/>
      <c r="I32" s="125"/>
      <c r="J32" s="126"/>
      <c r="K32" s="97"/>
      <c r="L32" s="97"/>
      <c r="M32" s="97"/>
      <c r="N32" s="97"/>
      <c r="O32" s="97"/>
      <c r="P32" s="97"/>
      <c r="Q32" s="97"/>
      <c r="R32" s="97"/>
      <c r="S32" s="97"/>
      <c r="T32" s="97"/>
      <c r="U32" s="97"/>
      <c r="V32" s="97"/>
      <c r="W32" s="97"/>
      <c r="X32" s="97"/>
      <c r="Y32" s="97"/>
      <c r="Z32" s="97"/>
    </row>
    <row r="33" ht="12.75" customHeight="1">
      <c r="A33" s="127" t="str">
        <f t="shared" ref="A33:A36" si="5">IF(OR(B33&lt;&gt;"",D33&lt;&gt;""),"["&amp;TEXT($B$2,"##")&amp;"-"&amp;TEXT(ROW()-13,"##")&amp;"]","")</f>
        <v>[M3-20]</v>
      </c>
      <c r="B33" s="128" t="s">
        <v>585</v>
      </c>
      <c r="C33" s="128" t="s">
        <v>586</v>
      </c>
      <c r="D33" s="128" t="s">
        <v>587</v>
      </c>
      <c r="E33" s="128" t="s">
        <v>515</v>
      </c>
      <c r="F33" s="128" t="s">
        <v>156</v>
      </c>
      <c r="G33" s="128" t="s">
        <v>149</v>
      </c>
      <c r="H33" s="130">
        <v>44024.0</v>
      </c>
      <c r="I33" s="127"/>
      <c r="J33" s="131"/>
      <c r="K33" s="11"/>
      <c r="L33" s="11"/>
      <c r="M33" s="11"/>
      <c r="N33" s="11"/>
      <c r="O33" s="11"/>
      <c r="P33" s="11"/>
      <c r="Q33" s="11"/>
      <c r="R33" s="11"/>
      <c r="S33" s="11"/>
      <c r="T33" s="11"/>
      <c r="U33" s="11"/>
      <c r="V33" s="11"/>
      <c r="W33" s="11"/>
      <c r="X33" s="11"/>
      <c r="Y33" s="11"/>
      <c r="Z33" s="11"/>
    </row>
    <row r="34" ht="12.75" customHeight="1">
      <c r="A34" s="127" t="str">
        <f t="shared" si="5"/>
        <v>[M3-21]</v>
      </c>
      <c r="B34" s="128" t="s">
        <v>588</v>
      </c>
      <c r="C34" s="128" t="s">
        <v>589</v>
      </c>
      <c r="D34" s="128" t="s">
        <v>590</v>
      </c>
      <c r="E34" s="128" t="s">
        <v>515</v>
      </c>
      <c r="F34" s="128" t="s">
        <v>591</v>
      </c>
      <c r="G34" s="128" t="s">
        <v>149</v>
      </c>
      <c r="H34" s="130">
        <v>44024.0</v>
      </c>
      <c r="I34" s="127"/>
      <c r="J34" s="131"/>
      <c r="K34" s="11"/>
      <c r="L34" s="11"/>
      <c r="M34" s="11"/>
      <c r="N34" s="11"/>
      <c r="O34" s="11"/>
      <c r="P34" s="11"/>
      <c r="Q34" s="11"/>
      <c r="R34" s="11"/>
      <c r="S34" s="11"/>
      <c r="T34" s="11"/>
      <c r="U34" s="11"/>
      <c r="V34" s="11"/>
      <c r="W34" s="11"/>
      <c r="X34" s="11"/>
      <c r="Y34" s="11"/>
      <c r="Z34" s="11"/>
    </row>
    <row r="35" ht="12.75" customHeight="1">
      <c r="A35" s="127" t="str">
        <f t="shared" si="5"/>
        <v>[M3-22]</v>
      </c>
      <c r="B35" s="128" t="s">
        <v>592</v>
      </c>
      <c r="C35" s="128" t="s">
        <v>593</v>
      </c>
      <c r="D35" s="128" t="s">
        <v>594</v>
      </c>
      <c r="E35" s="128" t="s">
        <v>515</v>
      </c>
      <c r="F35" s="128" t="s">
        <v>595</v>
      </c>
      <c r="G35" s="128" t="s">
        <v>149</v>
      </c>
      <c r="H35" s="130">
        <v>44024.0</v>
      </c>
      <c r="I35" s="127"/>
      <c r="J35" s="131"/>
      <c r="K35" s="11"/>
      <c r="L35" s="11"/>
      <c r="M35" s="11"/>
      <c r="N35" s="11"/>
      <c r="O35" s="11"/>
      <c r="P35" s="11"/>
      <c r="Q35" s="11"/>
      <c r="R35" s="11"/>
      <c r="S35" s="11"/>
      <c r="T35" s="11"/>
      <c r="U35" s="11"/>
      <c r="V35" s="11"/>
      <c r="W35" s="11"/>
      <c r="X35" s="11"/>
      <c r="Y35" s="11"/>
      <c r="Z35" s="11"/>
    </row>
    <row r="36" ht="12.75" customHeight="1">
      <c r="A36" s="127" t="str">
        <f t="shared" si="5"/>
        <v>[M3-23]</v>
      </c>
      <c r="B36" s="128" t="s">
        <v>596</v>
      </c>
      <c r="C36" s="128" t="s">
        <v>597</v>
      </c>
      <c r="D36" s="128" t="s">
        <v>598</v>
      </c>
      <c r="E36" s="128" t="s">
        <v>515</v>
      </c>
      <c r="F36" s="128" t="s">
        <v>599</v>
      </c>
      <c r="G36" s="128" t="s">
        <v>149</v>
      </c>
      <c r="H36" s="130">
        <v>44024.0</v>
      </c>
      <c r="I36" s="127"/>
      <c r="J36" s="131"/>
      <c r="K36" s="11"/>
      <c r="L36" s="11"/>
      <c r="M36" s="11"/>
      <c r="N36" s="11"/>
      <c r="O36" s="11"/>
      <c r="P36" s="11"/>
      <c r="Q36" s="11"/>
      <c r="R36" s="11"/>
      <c r="S36" s="11"/>
      <c r="T36" s="11"/>
      <c r="U36" s="11"/>
      <c r="V36" s="11"/>
      <c r="W36" s="11"/>
      <c r="X36" s="11"/>
      <c r="Y36" s="11"/>
      <c r="Z36" s="11"/>
    </row>
    <row r="37" ht="15.75" customHeight="1">
      <c r="A37" s="122"/>
      <c r="B37" s="123" t="s">
        <v>600</v>
      </c>
      <c r="C37" s="124"/>
      <c r="D37" s="124"/>
      <c r="E37" s="124"/>
      <c r="F37" s="124"/>
      <c r="G37" s="125"/>
      <c r="H37" s="125"/>
      <c r="I37" s="125"/>
      <c r="J37" s="126"/>
      <c r="K37" s="97"/>
      <c r="L37" s="97"/>
      <c r="M37" s="97"/>
      <c r="N37" s="97"/>
      <c r="O37" s="97"/>
      <c r="P37" s="97"/>
      <c r="Q37" s="97"/>
      <c r="R37" s="97"/>
      <c r="S37" s="97"/>
      <c r="T37" s="97"/>
      <c r="U37" s="97"/>
      <c r="V37" s="97"/>
      <c r="W37" s="97"/>
      <c r="X37" s="97"/>
      <c r="Y37" s="97"/>
      <c r="Z37" s="97"/>
    </row>
    <row r="38" ht="12.75" customHeight="1">
      <c r="A38" s="127" t="str">
        <f t="shared" ref="A38:A42" si="6">IF(OR(B38&lt;&gt;"",D38&lt;&gt;""),"["&amp;TEXT($B$2,"##")&amp;"-"&amp;TEXT(ROW()-14,"##")&amp;"]","")</f>
        <v>[M3-24]</v>
      </c>
      <c r="B38" s="128" t="s">
        <v>601</v>
      </c>
      <c r="C38" s="128" t="s">
        <v>602</v>
      </c>
      <c r="D38" s="128" t="s">
        <v>603</v>
      </c>
      <c r="E38" s="128" t="s">
        <v>515</v>
      </c>
      <c r="F38" s="128" t="s">
        <v>156</v>
      </c>
      <c r="G38" s="128" t="s">
        <v>149</v>
      </c>
      <c r="H38" s="130">
        <v>44024.0</v>
      </c>
      <c r="I38" s="127"/>
      <c r="J38" s="131"/>
      <c r="K38" s="11"/>
      <c r="L38" s="11"/>
      <c r="M38" s="11"/>
      <c r="N38" s="11"/>
      <c r="O38" s="11"/>
      <c r="P38" s="11"/>
      <c r="Q38" s="11"/>
      <c r="R38" s="11"/>
      <c r="S38" s="11"/>
      <c r="T38" s="11"/>
      <c r="U38" s="11"/>
      <c r="V38" s="11"/>
      <c r="W38" s="11"/>
      <c r="X38" s="11"/>
      <c r="Y38" s="11"/>
      <c r="Z38" s="11"/>
    </row>
    <row r="39" ht="12.75" customHeight="1">
      <c r="A39" s="127" t="str">
        <f t="shared" si="6"/>
        <v>[M3-25]</v>
      </c>
      <c r="B39" s="128" t="s">
        <v>604</v>
      </c>
      <c r="C39" s="128" t="s">
        <v>605</v>
      </c>
      <c r="D39" s="128" t="s">
        <v>606</v>
      </c>
      <c r="E39" s="128" t="s">
        <v>515</v>
      </c>
      <c r="F39" s="128" t="s">
        <v>156</v>
      </c>
      <c r="G39" s="128" t="s">
        <v>149</v>
      </c>
      <c r="H39" s="130">
        <v>44024.0</v>
      </c>
      <c r="I39" s="127"/>
      <c r="J39" s="131"/>
      <c r="K39" s="11"/>
      <c r="L39" s="11"/>
      <c r="M39" s="11"/>
      <c r="N39" s="11"/>
      <c r="O39" s="11"/>
      <c r="P39" s="11"/>
      <c r="Q39" s="11"/>
      <c r="R39" s="11"/>
      <c r="S39" s="11"/>
      <c r="T39" s="11"/>
      <c r="U39" s="11"/>
      <c r="V39" s="11"/>
      <c r="W39" s="11"/>
      <c r="X39" s="11"/>
      <c r="Y39" s="11"/>
      <c r="Z39" s="11"/>
    </row>
    <row r="40" ht="12.75" customHeight="1">
      <c r="A40" s="127" t="str">
        <f t="shared" si="6"/>
        <v>[M3-26]</v>
      </c>
      <c r="B40" s="128" t="s">
        <v>604</v>
      </c>
      <c r="C40" s="128" t="s">
        <v>605</v>
      </c>
      <c r="D40" s="128" t="s">
        <v>606</v>
      </c>
      <c r="E40" s="128" t="s">
        <v>515</v>
      </c>
      <c r="F40" s="128" t="s">
        <v>156</v>
      </c>
      <c r="G40" s="128" t="s">
        <v>149</v>
      </c>
      <c r="H40" s="130">
        <v>44024.0</v>
      </c>
      <c r="I40" s="127"/>
      <c r="J40" s="131"/>
      <c r="K40" s="11"/>
      <c r="L40" s="11"/>
      <c r="M40" s="11"/>
      <c r="N40" s="11"/>
      <c r="O40" s="11"/>
      <c r="P40" s="11"/>
      <c r="Q40" s="11"/>
      <c r="R40" s="11"/>
      <c r="S40" s="11"/>
      <c r="T40" s="11"/>
      <c r="U40" s="11"/>
      <c r="V40" s="11"/>
      <c r="W40" s="11"/>
      <c r="X40" s="11"/>
      <c r="Y40" s="11"/>
      <c r="Z40" s="11"/>
    </row>
    <row r="41" ht="12.75" customHeight="1">
      <c r="A41" s="127" t="str">
        <f t="shared" si="6"/>
        <v>[M3-27]</v>
      </c>
      <c r="B41" s="128" t="s">
        <v>607</v>
      </c>
      <c r="C41" s="128" t="s">
        <v>608</v>
      </c>
      <c r="D41" s="128" t="s">
        <v>609</v>
      </c>
      <c r="E41" s="128" t="s">
        <v>515</v>
      </c>
      <c r="F41" s="128" t="s">
        <v>156</v>
      </c>
      <c r="G41" s="128" t="s">
        <v>149</v>
      </c>
      <c r="H41" s="130">
        <v>44024.0</v>
      </c>
      <c r="I41" s="127"/>
      <c r="J41" s="131"/>
      <c r="K41" s="11"/>
      <c r="L41" s="11"/>
      <c r="M41" s="11"/>
      <c r="N41" s="11"/>
      <c r="O41" s="11"/>
      <c r="P41" s="11"/>
      <c r="Q41" s="11"/>
      <c r="R41" s="11"/>
      <c r="S41" s="11"/>
      <c r="T41" s="11"/>
      <c r="U41" s="11"/>
      <c r="V41" s="11"/>
      <c r="W41" s="11"/>
      <c r="X41" s="11"/>
      <c r="Y41" s="11"/>
      <c r="Z41" s="11"/>
    </row>
    <row r="42" ht="12.75" customHeight="1">
      <c r="A42" s="127" t="str">
        <f t="shared" si="6"/>
        <v>[M3-28]</v>
      </c>
      <c r="B42" s="128" t="s">
        <v>610</v>
      </c>
      <c r="C42" s="128" t="s">
        <v>611</v>
      </c>
      <c r="D42" s="128" t="s">
        <v>612</v>
      </c>
      <c r="E42" s="128" t="s">
        <v>515</v>
      </c>
      <c r="F42" s="128" t="s">
        <v>156</v>
      </c>
      <c r="G42" s="128" t="s">
        <v>149</v>
      </c>
      <c r="H42" s="130">
        <v>44024.0</v>
      </c>
      <c r="I42" s="127"/>
      <c r="J42" s="131"/>
      <c r="K42" s="11"/>
      <c r="L42" s="11"/>
      <c r="M42" s="11"/>
      <c r="N42" s="11"/>
      <c r="O42" s="11"/>
      <c r="P42" s="11"/>
      <c r="Q42" s="11"/>
      <c r="R42" s="11"/>
      <c r="S42" s="11"/>
      <c r="T42" s="11"/>
      <c r="U42" s="11"/>
      <c r="V42" s="11"/>
      <c r="W42" s="11"/>
      <c r="X42" s="11"/>
      <c r="Y42" s="11"/>
      <c r="Z42" s="11"/>
    </row>
    <row r="43" ht="15.75" customHeight="1">
      <c r="A43" s="122"/>
      <c r="B43" s="123" t="s">
        <v>613</v>
      </c>
      <c r="C43" s="124"/>
      <c r="D43" s="124"/>
      <c r="E43" s="124"/>
      <c r="F43" s="124"/>
      <c r="G43" s="125"/>
      <c r="H43" s="125"/>
      <c r="I43" s="125"/>
      <c r="J43" s="126"/>
      <c r="K43" s="97"/>
      <c r="L43" s="97"/>
      <c r="M43" s="97"/>
      <c r="N43" s="97"/>
      <c r="O43" s="97"/>
      <c r="P43" s="97"/>
      <c r="Q43" s="97"/>
      <c r="R43" s="97"/>
      <c r="S43" s="97"/>
      <c r="T43" s="97"/>
      <c r="U43" s="97"/>
      <c r="V43" s="97"/>
      <c r="W43" s="97"/>
      <c r="X43" s="97"/>
      <c r="Y43" s="97"/>
      <c r="Z43" s="97"/>
    </row>
    <row r="44" ht="12.75" customHeight="1">
      <c r="A44" s="127" t="str">
        <f t="shared" ref="A44:A53" si="7">IF(OR(B44&lt;&gt;"",D44&lt;&gt;""),"["&amp;TEXT($B$2,"##")&amp;"-"&amp;TEXT(ROW()-15,"##")&amp;"]","")</f>
        <v>[M3-29]</v>
      </c>
      <c r="B44" s="128" t="s">
        <v>614</v>
      </c>
      <c r="C44" s="128" t="s">
        <v>615</v>
      </c>
      <c r="D44" s="128" t="s">
        <v>616</v>
      </c>
      <c r="E44" s="128" t="s">
        <v>515</v>
      </c>
      <c r="F44" s="128" t="s">
        <v>172</v>
      </c>
      <c r="G44" s="128" t="s">
        <v>149</v>
      </c>
      <c r="H44" s="130">
        <v>44024.0</v>
      </c>
      <c r="I44" s="127"/>
      <c r="J44" s="131"/>
      <c r="K44" s="11"/>
      <c r="L44" s="11"/>
      <c r="M44" s="11"/>
      <c r="N44" s="11"/>
      <c r="O44" s="11"/>
      <c r="P44" s="11"/>
      <c r="Q44" s="11"/>
      <c r="R44" s="11"/>
      <c r="S44" s="11"/>
      <c r="T44" s="11"/>
      <c r="U44" s="11"/>
      <c r="V44" s="11"/>
      <c r="W44" s="11"/>
      <c r="X44" s="11"/>
      <c r="Y44" s="11"/>
      <c r="Z44" s="11"/>
    </row>
    <row r="45" ht="12.75" customHeight="1">
      <c r="A45" s="127" t="str">
        <f t="shared" si="7"/>
        <v>[M3-30]</v>
      </c>
      <c r="B45" s="128" t="s">
        <v>617</v>
      </c>
      <c r="C45" s="128" t="s">
        <v>618</v>
      </c>
      <c r="D45" s="128" t="s">
        <v>619</v>
      </c>
      <c r="E45" s="128" t="s">
        <v>515</v>
      </c>
      <c r="F45" s="128" t="s">
        <v>620</v>
      </c>
      <c r="G45" s="128" t="s">
        <v>149</v>
      </c>
      <c r="H45" s="130">
        <v>44024.0</v>
      </c>
      <c r="I45" s="127"/>
      <c r="J45" s="132"/>
      <c r="K45" s="11"/>
      <c r="L45" s="11"/>
      <c r="M45" s="11"/>
      <c r="N45" s="11"/>
      <c r="O45" s="11"/>
      <c r="P45" s="11"/>
      <c r="Q45" s="11"/>
      <c r="R45" s="11"/>
      <c r="S45" s="11"/>
      <c r="T45" s="11"/>
      <c r="U45" s="11"/>
      <c r="V45" s="11"/>
      <c r="W45" s="11"/>
      <c r="X45" s="11"/>
      <c r="Y45" s="11"/>
      <c r="Z45" s="11"/>
    </row>
    <row r="46" ht="12.75" customHeight="1">
      <c r="A46" s="127" t="str">
        <f t="shared" si="7"/>
        <v>[M3-31]</v>
      </c>
      <c r="B46" s="128" t="s">
        <v>621</v>
      </c>
      <c r="C46" s="128" t="s">
        <v>618</v>
      </c>
      <c r="D46" s="128" t="s">
        <v>622</v>
      </c>
      <c r="E46" s="128" t="s">
        <v>515</v>
      </c>
      <c r="F46" s="128" t="s">
        <v>623</v>
      </c>
      <c r="G46" s="128" t="s">
        <v>149</v>
      </c>
      <c r="H46" s="130">
        <v>44024.0</v>
      </c>
      <c r="I46" s="139"/>
      <c r="J46" s="140"/>
      <c r="K46" s="11"/>
      <c r="L46" s="11"/>
      <c r="M46" s="11"/>
      <c r="N46" s="11"/>
      <c r="O46" s="11"/>
      <c r="P46" s="11"/>
      <c r="Q46" s="11"/>
      <c r="R46" s="11"/>
      <c r="S46" s="11"/>
      <c r="T46" s="11"/>
      <c r="U46" s="11"/>
      <c r="V46" s="11"/>
      <c r="W46" s="11"/>
      <c r="X46" s="11"/>
      <c r="Y46" s="11"/>
      <c r="Z46" s="11"/>
    </row>
    <row r="47" ht="12.75" customHeight="1">
      <c r="A47" s="127" t="str">
        <f t="shared" si="7"/>
        <v>[M3-32]</v>
      </c>
      <c r="B47" s="128" t="s">
        <v>624</v>
      </c>
      <c r="C47" s="128" t="s">
        <v>618</v>
      </c>
      <c r="D47" s="128" t="s">
        <v>625</v>
      </c>
      <c r="E47" s="128" t="s">
        <v>515</v>
      </c>
      <c r="F47" s="128" t="s">
        <v>626</v>
      </c>
      <c r="G47" s="128" t="s">
        <v>149</v>
      </c>
      <c r="H47" s="130">
        <v>44024.0</v>
      </c>
      <c r="I47" s="139"/>
      <c r="J47" s="140"/>
      <c r="K47" s="11"/>
      <c r="L47" s="11"/>
      <c r="M47" s="11"/>
      <c r="N47" s="11"/>
      <c r="O47" s="11"/>
      <c r="P47" s="11"/>
      <c r="Q47" s="11"/>
      <c r="R47" s="11"/>
      <c r="S47" s="11"/>
      <c r="T47" s="11"/>
      <c r="U47" s="11"/>
      <c r="V47" s="11"/>
      <c r="W47" s="11"/>
      <c r="X47" s="11"/>
      <c r="Y47" s="11"/>
      <c r="Z47" s="11"/>
    </row>
    <row r="48" ht="12.75" customHeight="1">
      <c r="A48" s="127" t="str">
        <f t="shared" si="7"/>
        <v>[M3-33]</v>
      </c>
      <c r="B48" s="128" t="s">
        <v>627</v>
      </c>
      <c r="C48" s="128" t="s">
        <v>628</v>
      </c>
      <c r="D48" s="128" t="s">
        <v>629</v>
      </c>
      <c r="E48" s="128" t="s">
        <v>515</v>
      </c>
      <c r="F48" s="128" t="s">
        <v>172</v>
      </c>
      <c r="G48" s="128" t="s">
        <v>149</v>
      </c>
      <c r="H48" s="130">
        <v>44024.0</v>
      </c>
      <c r="I48" s="139"/>
      <c r="J48" s="140"/>
      <c r="K48" s="11"/>
      <c r="L48" s="11"/>
      <c r="M48" s="11"/>
      <c r="N48" s="11"/>
      <c r="O48" s="11"/>
      <c r="P48" s="11"/>
      <c r="Q48" s="11"/>
      <c r="R48" s="11"/>
      <c r="S48" s="11"/>
      <c r="T48" s="11"/>
      <c r="U48" s="11"/>
      <c r="V48" s="11"/>
      <c r="W48" s="11"/>
      <c r="X48" s="11"/>
      <c r="Y48" s="11"/>
      <c r="Z48" s="11"/>
    </row>
    <row r="49" ht="12.75" customHeight="1">
      <c r="A49" s="127" t="str">
        <f t="shared" si="7"/>
        <v>[M3-34]</v>
      </c>
      <c r="B49" s="128" t="s">
        <v>630</v>
      </c>
      <c r="C49" s="128" t="s">
        <v>631</v>
      </c>
      <c r="D49" s="128" t="s">
        <v>632</v>
      </c>
      <c r="E49" s="128" t="s">
        <v>515</v>
      </c>
      <c r="F49" s="128" t="s">
        <v>633</v>
      </c>
      <c r="G49" s="128" t="s">
        <v>149</v>
      </c>
      <c r="H49" s="130">
        <v>44024.0</v>
      </c>
      <c r="I49" s="139"/>
      <c r="J49" s="140"/>
      <c r="K49" s="11"/>
      <c r="L49" s="11"/>
      <c r="M49" s="11"/>
      <c r="N49" s="11"/>
      <c r="O49" s="11"/>
      <c r="P49" s="11"/>
      <c r="Q49" s="11"/>
      <c r="R49" s="11"/>
      <c r="S49" s="11"/>
      <c r="T49" s="11"/>
      <c r="U49" s="11"/>
      <c r="V49" s="11"/>
      <c r="W49" s="11"/>
      <c r="X49" s="11"/>
      <c r="Y49" s="11"/>
      <c r="Z49" s="11"/>
    </row>
    <row r="50" ht="12.75" customHeight="1">
      <c r="A50" s="127" t="str">
        <f t="shared" si="7"/>
        <v>[M3-35]</v>
      </c>
      <c r="B50" s="128" t="s">
        <v>634</v>
      </c>
      <c r="C50" s="128" t="s">
        <v>635</v>
      </c>
      <c r="D50" s="128" t="s">
        <v>636</v>
      </c>
      <c r="E50" s="128" t="s">
        <v>515</v>
      </c>
      <c r="F50" s="128" t="s">
        <v>637</v>
      </c>
      <c r="G50" s="128" t="s">
        <v>149</v>
      </c>
      <c r="H50" s="130">
        <v>44024.0</v>
      </c>
      <c r="I50" s="139"/>
      <c r="J50" s="140"/>
      <c r="K50" s="11"/>
      <c r="L50" s="11"/>
      <c r="M50" s="11"/>
      <c r="N50" s="11"/>
      <c r="O50" s="11"/>
      <c r="P50" s="11"/>
      <c r="Q50" s="11"/>
      <c r="R50" s="11"/>
      <c r="S50" s="11"/>
      <c r="T50" s="11"/>
      <c r="U50" s="11"/>
      <c r="V50" s="11"/>
      <c r="W50" s="11"/>
      <c r="X50" s="11"/>
      <c r="Y50" s="11"/>
      <c r="Z50" s="11"/>
    </row>
    <row r="51" ht="12.75" customHeight="1">
      <c r="A51" s="127" t="str">
        <f t="shared" si="7"/>
        <v>[M3-36]</v>
      </c>
      <c r="B51" s="128" t="s">
        <v>638</v>
      </c>
      <c r="C51" s="128" t="s">
        <v>639</v>
      </c>
      <c r="D51" s="128" t="s">
        <v>640</v>
      </c>
      <c r="E51" s="128" t="s">
        <v>515</v>
      </c>
      <c r="F51" s="128" t="s">
        <v>641</v>
      </c>
      <c r="G51" s="128" t="s">
        <v>149</v>
      </c>
      <c r="H51" s="130">
        <v>44024.0</v>
      </c>
      <c r="I51" s="139"/>
      <c r="J51" s="140"/>
      <c r="K51" s="11"/>
      <c r="L51" s="11"/>
      <c r="M51" s="11"/>
      <c r="N51" s="11"/>
      <c r="O51" s="11"/>
      <c r="P51" s="11"/>
      <c r="Q51" s="11"/>
      <c r="R51" s="11"/>
      <c r="S51" s="11"/>
      <c r="T51" s="11"/>
      <c r="U51" s="11"/>
      <c r="V51" s="11"/>
      <c r="W51" s="11"/>
      <c r="X51" s="11"/>
      <c r="Y51" s="11"/>
      <c r="Z51" s="11"/>
    </row>
    <row r="52" ht="12.75" customHeight="1">
      <c r="A52" s="127" t="str">
        <f t="shared" si="7"/>
        <v>[M3-37]</v>
      </c>
      <c r="B52" s="128" t="s">
        <v>642</v>
      </c>
      <c r="C52" s="128" t="s">
        <v>639</v>
      </c>
      <c r="D52" s="128" t="s">
        <v>643</v>
      </c>
      <c r="E52" s="128" t="s">
        <v>515</v>
      </c>
      <c r="F52" s="128" t="s">
        <v>644</v>
      </c>
      <c r="G52" s="128" t="s">
        <v>149</v>
      </c>
      <c r="H52" s="130">
        <v>44024.0</v>
      </c>
      <c r="I52" s="139"/>
      <c r="J52" s="140"/>
      <c r="K52" s="11"/>
      <c r="L52" s="11"/>
      <c r="M52" s="11"/>
      <c r="N52" s="11"/>
      <c r="O52" s="11"/>
      <c r="P52" s="11"/>
      <c r="Q52" s="11"/>
      <c r="R52" s="11"/>
      <c r="S52" s="11"/>
      <c r="T52" s="11"/>
      <c r="U52" s="11"/>
      <c r="V52" s="11"/>
      <c r="W52" s="11"/>
      <c r="X52" s="11"/>
      <c r="Y52" s="11"/>
      <c r="Z52" s="11"/>
    </row>
    <row r="53" ht="12.75" customHeight="1">
      <c r="A53" s="127" t="str">
        <f t="shared" si="7"/>
        <v>[M3-38]</v>
      </c>
      <c r="B53" s="128" t="s">
        <v>645</v>
      </c>
      <c r="C53" s="128" t="s">
        <v>646</v>
      </c>
      <c r="D53" s="128" t="s">
        <v>647</v>
      </c>
      <c r="E53" s="128" t="s">
        <v>515</v>
      </c>
      <c r="F53" s="128" t="s">
        <v>172</v>
      </c>
      <c r="G53" s="128" t="s">
        <v>149</v>
      </c>
      <c r="H53" s="130">
        <v>44024.0</v>
      </c>
      <c r="I53" s="139"/>
      <c r="J53" s="140"/>
      <c r="K53" s="11"/>
      <c r="L53" s="11"/>
      <c r="M53" s="11"/>
      <c r="N53" s="11"/>
      <c r="O53" s="11"/>
      <c r="P53" s="11"/>
      <c r="Q53" s="11"/>
      <c r="R53" s="11"/>
      <c r="S53" s="11"/>
      <c r="T53" s="11"/>
      <c r="U53" s="11"/>
      <c r="V53" s="11"/>
      <c r="W53" s="11"/>
      <c r="X53" s="11"/>
      <c r="Y53" s="11"/>
      <c r="Z53" s="11"/>
    </row>
    <row r="54" ht="12.75" customHeight="1">
      <c r="A54" s="156"/>
      <c r="B54" s="156"/>
      <c r="C54" s="156"/>
      <c r="D54" s="156"/>
      <c r="E54" s="156"/>
      <c r="F54" s="156"/>
      <c r="G54" s="156"/>
      <c r="H54" s="156"/>
      <c r="I54" s="156"/>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6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6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6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6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6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6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6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6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6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6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6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6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61"/>
      <c r="K1008" s="11"/>
      <c r="L1008" s="11"/>
      <c r="M1008" s="11"/>
      <c r="N1008" s="11"/>
      <c r="O1008" s="11"/>
      <c r="P1008" s="11"/>
      <c r="Q1008" s="11"/>
      <c r="R1008" s="11"/>
      <c r="S1008" s="11"/>
      <c r="T1008" s="11"/>
      <c r="U1008" s="11"/>
      <c r="V1008" s="11"/>
      <c r="W1008" s="11"/>
      <c r="X1008" s="11"/>
      <c r="Y1008" s="11"/>
      <c r="Z1008" s="11"/>
    </row>
    <row r="1009" ht="12.75" customHeight="1">
      <c r="A1009" s="11"/>
      <c r="B1009" s="11"/>
      <c r="C1009" s="11"/>
      <c r="D1009" s="11"/>
      <c r="E1009" s="11"/>
      <c r="F1009" s="11"/>
      <c r="G1009" s="11"/>
      <c r="H1009" s="11"/>
      <c r="I1009" s="11"/>
      <c r="J1009" s="161"/>
      <c r="K1009" s="11"/>
      <c r="L1009" s="11"/>
      <c r="M1009" s="11"/>
      <c r="N1009" s="11"/>
      <c r="O1009" s="11"/>
      <c r="P1009" s="11"/>
      <c r="Q1009" s="11"/>
      <c r="R1009" s="11"/>
      <c r="S1009" s="11"/>
      <c r="T1009" s="11"/>
      <c r="U1009" s="11"/>
      <c r="V1009" s="11"/>
      <c r="W1009" s="11"/>
      <c r="X1009" s="11"/>
      <c r="Y1009" s="11"/>
      <c r="Z1009" s="11"/>
    </row>
    <row r="1010" ht="12.75" customHeight="1">
      <c r="A1010" s="11"/>
      <c r="B1010" s="11"/>
      <c r="C1010" s="11"/>
      <c r="D1010" s="11"/>
      <c r="E1010" s="11"/>
      <c r="F1010" s="11"/>
      <c r="G1010" s="11"/>
      <c r="H1010" s="11"/>
      <c r="I1010" s="11"/>
      <c r="J1010" s="161"/>
      <c r="K1010" s="11"/>
      <c r="L1010" s="11"/>
      <c r="M1010" s="11"/>
      <c r="N1010" s="11"/>
      <c r="O1010" s="11"/>
      <c r="P1010" s="11"/>
      <c r="Q1010" s="11"/>
      <c r="R1010" s="11"/>
      <c r="S1010" s="11"/>
      <c r="T1010" s="11"/>
      <c r="U1010" s="11"/>
      <c r="V1010" s="11"/>
      <c r="W1010" s="11"/>
      <c r="X1010" s="11"/>
      <c r="Y1010" s="11"/>
      <c r="Z1010" s="11"/>
    </row>
    <row r="1011" ht="12.75" customHeight="1">
      <c r="A1011" s="11"/>
      <c r="B1011" s="11"/>
      <c r="C1011" s="11"/>
      <c r="D1011" s="11"/>
      <c r="E1011" s="11"/>
      <c r="F1011" s="11"/>
      <c r="G1011" s="11"/>
      <c r="H1011" s="11"/>
      <c r="I1011" s="11"/>
      <c r="J1011" s="161"/>
      <c r="K1011" s="11"/>
      <c r="L1011" s="11"/>
      <c r="M1011" s="11"/>
      <c r="N1011" s="11"/>
      <c r="O1011" s="11"/>
      <c r="P1011" s="11"/>
      <c r="Q1011" s="11"/>
      <c r="R1011" s="11"/>
      <c r="S1011" s="11"/>
      <c r="T1011" s="11"/>
      <c r="U1011" s="11"/>
      <c r="V1011" s="11"/>
      <c r="W1011" s="11"/>
      <c r="X1011" s="11"/>
      <c r="Y1011" s="11"/>
      <c r="Z1011" s="11"/>
    </row>
    <row r="1012" ht="12.75" customHeight="1">
      <c r="A1012" s="11"/>
      <c r="B1012" s="11"/>
      <c r="C1012" s="11"/>
      <c r="D1012" s="11"/>
      <c r="E1012" s="11"/>
      <c r="F1012" s="11"/>
      <c r="G1012" s="11"/>
      <c r="H1012" s="11"/>
      <c r="I1012" s="11"/>
      <c r="J1012" s="161"/>
      <c r="K1012" s="11"/>
      <c r="L1012" s="11"/>
      <c r="M1012" s="11"/>
      <c r="N1012" s="11"/>
      <c r="O1012" s="11"/>
      <c r="P1012" s="11"/>
      <c r="Q1012" s="11"/>
      <c r="R1012" s="11"/>
      <c r="S1012" s="11"/>
      <c r="T1012" s="11"/>
      <c r="U1012" s="11"/>
      <c r="V1012" s="11"/>
      <c r="W1012" s="11"/>
      <c r="X1012" s="11"/>
      <c r="Y1012" s="11"/>
      <c r="Z1012" s="11"/>
    </row>
    <row r="1013" ht="12.75" customHeight="1">
      <c r="A1013" s="11"/>
      <c r="B1013" s="11"/>
      <c r="C1013" s="11"/>
      <c r="D1013" s="11"/>
      <c r="E1013" s="11"/>
      <c r="F1013" s="11"/>
      <c r="G1013" s="11"/>
      <c r="H1013" s="11"/>
      <c r="I1013" s="11"/>
      <c r="J1013" s="161"/>
      <c r="K1013" s="11"/>
      <c r="L1013" s="11"/>
      <c r="M1013" s="11"/>
      <c r="N1013" s="11"/>
      <c r="O1013" s="11"/>
      <c r="P1013" s="11"/>
      <c r="Q1013" s="11"/>
      <c r="R1013" s="11"/>
      <c r="S1013" s="11"/>
      <c r="T1013" s="11"/>
      <c r="U1013" s="11"/>
      <c r="V1013" s="11"/>
      <c r="W1013" s="11"/>
      <c r="X1013" s="11"/>
      <c r="Y1013" s="11"/>
      <c r="Z1013" s="11"/>
    </row>
    <row r="1014" ht="12.75" customHeight="1">
      <c r="A1014" s="11"/>
      <c r="B1014" s="11"/>
      <c r="C1014" s="11"/>
      <c r="D1014" s="11"/>
      <c r="E1014" s="11"/>
      <c r="F1014" s="11"/>
      <c r="G1014" s="11"/>
      <c r="H1014" s="11"/>
      <c r="I1014" s="11"/>
      <c r="J1014" s="161"/>
      <c r="K1014" s="11"/>
      <c r="L1014" s="11"/>
      <c r="M1014" s="11"/>
      <c r="N1014" s="11"/>
      <c r="O1014" s="11"/>
      <c r="P1014" s="11"/>
      <c r="Q1014" s="11"/>
      <c r="R1014" s="11"/>
      <c r="S1014" s="11"/>
      <c r="T1014" s="11"/>
      <c r="U1014" s="11"/>
      <c r="V1014" s="11"/>
      <c r="W1014" s="11"/>
      <c r="X1014" s="11"/>
      <c r="Y1014" s="11"/>
      <c r="Z1014" s="11"/>
    </row>
    <row r="1015" ht="12.75" customHeight="1">
      <c r="A1015" s="11"/>
      <c r="B1015" s="11"/>
      <c r="C1015" s="11"/>
      <c r="D1015" s="11"/>
      <c r="E1015" s="11"/>
      <c r="F1015" s="11"/>
      <c r="G1015" s="11"/>
      <c r="H1015" s="11"/>
      <c r="I1015" s="11"/>
      <c r="J1015" s="161"/>
      <c r="K1015" s="11"/>
      <c r="L1015" s="11"/>
      <c r="M1015" s="11"/>
      <c r="N1015" s="11"/>
      <c r="O1015" s="11"/>
      <c r="P1015" s="11"/>
      <c r="Q1015" s="11"/>
      <c r="R1015" s="11"/>
      <c r="S1015" s="11"/>
      <c r="T1015" s="11"/>
      <c r="U1015" s="11"/>
      <c r="V1015" s="11"/>
      <c r="W1015" s="11"/>
      <c r="X1015" s="11"/>
      <c r="Y1015" s="11"/>
      <c r="Z1015" s="11"/>
    </row>
    <row r="1016" ht="12.75" customHeight="1">
      <c r="A1016" s="11"/>
      <c r="B1016" s="11"/>
      <c r="C1016" s="11"/>
      <c r="D1016" s="11"/>
      <c r="E1016" s="11"/>
      <c r="F1016" s="11"/>
      <c r="G1016" s="11"/>
      <c r="H1016" s="11"/>
      <c r="I1016" s="11"/>
      <c r="J1016" s="161"/>
      <c r="K1016" s="11"/>
      <c r="L1016" s="11"/>
      <c r="M1016" s="11"/>
      <c r="N1016" s="11"/>
      <c r="O1016" s="11"/>
      <c r="P1016" s="11"/>
      <c r="Q1016" s="11"/>
      <c r="R1016" s="11"/>
      <c r="S1016" s="11"/>
      <c r="T1016" s="11"/>
      <c r="U1016" s="11"/>
      <c r="V1016" s="11"/>
      <c r="W1016" s="11"/>
      <c r="X1016" s="11"/>
      <c r="Y1016" s="11"/>
      <c r="Z1016" s="11"/>
    </row>
    <row r="1017" ht="12.75" customHeight="1">
      <c r="A1017" s="11"/>
      <c r="B1017" s="11"/>
      <c r="C1017" s="11"/>
      <c r="D1017" s="11"/>
      <c r="E1017" s="11"/>
      <c r="F1017" s="11"/>
      <c r="G1017" s="11"/>
      <c r="H1017" s="11"/>
      <c r="I1017" s="11"/>
      <c r="J1017" s="161"/>
      <c r="K1017" s="11"/>
      <c r="L1017" s="11"/>
      <c r="M1017" s="11"/>
      <c r="N1017" s="11"/>
      <c r="O1017" s="11"/>
      <c r="P1017" s="11"/>
      <c r="Q1017" s="11"/>
      <c r="R1017" s="11"/>
      <c r="S1017" s="11"/>
      <c r="T1017" s="11"/>
      <c r="U1017" s="11"/>
      <c r="V1017" s="11"/>
      <c r="W1017" s="11"/>
      <c r="X1017" s="11"/>
      <c r="Y1017" s="11"/>
      <c r="Z1017" s="11"/>
    </row>
    <row r="1018" ht="12.75" customHeight="1">
      <c r="A1018" s="11"/>
      <c r="B1018" s="11"/>
      <c r="C1018" s="11"/>
      <c r="D1018" s="11"/>
      <c r="E1018" s="11"/>
      <c r="F1018" s="11"/>
      <c r="G1018" s="11"/>
      <c r="H1018" s="11"/>
      <c r="I1018" s="11"/>
      <c r="J1018" s="161"/>
      <c r="K1018" s="11"/>
      <c r="L1018" s="11"/>
      <c r="M1018" s="11"/>
      <c r="N1018" s="11"/>
      <c r="O1018" s="11"/>
      <c r="P1018" s="11"/>
      <c r="Q1018" s="11"/>
      <c r="R1018" s="11"/>
      <c r="S1018" s="11"/>
      <c r="T1018" s="11"/>
      <c r="U1018" s="11"/>
      <c r="V1018" s="11"/>
      <c r="W1018" s="11"/>
      <c r="X1018" s="11"/>
      <c r="Y1018" s="11"/>
      <c r="Z1018" s="11"/>
    </row>
    <row r="1019" ht="12.75" customHeight="1">
      <c r="A1019" s="11"/>
      <c r="B1019" s="11"/>
      <c r="C1019" s="11"/>
      <c r="D1019" s="11"/>
      <c r="E1019" s="11"/>
      <c r="F1019" s="11"/>
      <c r="G1019" s="11"/>
      <c r="H1019" s="11"/>
      <c r="I1019" s="11"/>
      <c r="J1019" s="161"/>
      <c r="K1019" s="11"/>
      <c r="L1019" s="11"/>
      <c r="M1019" s="11"/>
      <c r="N1019" s="11"/>
      <c r="O1019" s="11"/>
      <c r="P1019" s="11"/>
      <c r="Q1019" s="11"/>
      <c r="R1019" s="11"/>
      <c r="S1019" s="11"/>
      <c r="T1019" s="11"/>
      <c r="U1019" s="11"/>
      <c r="V1019" s="11"/>
      <c r="W1019" s="11"/>
      <c r="X1019" s="11"/>
      <c r="Y1019" s="11"/>
      <c r="Z1019" s="11"/>
    </row>
    <row r="1020" ht="12.75" customHeight="1">
      <c r="A1020" s="11"/>
      <c r="B1020" s="11"/>
      <c r="C1020" s="11"/>
      <c r="D1020" s="11"/>
      <c r="E1020" s="11"/>
      <c r="F1020" s="11"/>
      <c r="G1020" s="11"/>
      <c r="H1020" s="11"/>
      <c r="I1020" s="11"/>
      <c r="J1020" s="161"/>
      <c r="K1020" s="11"/>
      <c r="L1020" s="11"/>
      <c r="M1020" s="11"/>
      <c r="N1020" s="11"/>
      <c r="O1020" s="11"/>
      <c r="P1020" s="11"/>
      <c r="Q1020" s="11"/>
      <c r="R1020" s="11"/>
      <c r="S1020" s="11"/>
      <c r="T1020" s="11"/>
      <c r="U1020" s="11"/>
      <c r="V1020" s="11"/>
      <c r="W1020" s="11"/>
      <c r="X1020" s="11"/>
      <c r="Y1020" s="11"/>
      <c r="Z1020" s="11"/>
    </row>
    <row r="1021" ht="12.75" customHeight="1">
      <c r="A1021" s="11"/>
      <c r="B1021" s="11"/>
      <c r="C1021" s="11"/>
      <c r="D1021" s="11"/>
      <c r="E1021" s="11"/>
      <c r="F1021" s="11"/>
      <c r="G1021" s="11"/>
      <c r="H1021" s="11"/>
      <c r="I1021" s="11"/>
      <c r="J1021" s="161"/>
      <c r="K1021" s="11"/>
      <c r="L1021" s="11"/>
      <c r="M1021" s="11"/>
      <c r="N1021" s="11"/>
      <c r="O1021" s="11"/>
      <c r="P1021" s="11"/>
      <c r="Q1021" s="11"/>
      <c r="R1021" s="11"/>
      <c r="S1021" s="11"/>
      <c r="T1021" s="11"/>
      <c r="U1021" s="11"/>
      <c r="V1021" s="11"/>
      <c r="W1021" s="11"/>
      <c r="X1021" s="11"/>
      <c r="Y1021" s="11"/>
      <c r="Z1021" s="11"/>
    </row>
    <row r="1022" ht="12.75" customHeight="1">
      <c r="A1022" s="11"/>
      <c r="B1022" s="11"/>
      <c r="C1022" s="11"/>
      <c r="D1022" s="11"/>
      <c r="E1022" s="11"/>
      <c r="F1022" s="11"/>
      <c r="G1022" s="11"/>
      <c r="H1022" s="11"/>
      <c r="I1022" s="11"/>
      <c r="J1022" s="161"/>
      <c r="K1022" s="11"/>
      <c r="L1022" s="11"/>
      <c r="M1022" s="11"/>
      <c r="N1022" s="11"/>
      <c r="O1022" s="11"/>
      <c r="P1022" s="11"/>
      <c r="Q1022" s="11"/>
      <c r="R1022" s="11"/>
      <c r="S1022" s="11"/>
      <c r="T1022" s="11"/>
      <c r="U1022" s="11"/>
      <c r="V1022" s="11"/>
      <c r="W1022" s="11"/>
      <c r="X1022" s="11"/>
      <c r="Y1022" s="11"/>
      <c r="Z1022" s="11"/>
    </row>
    <row r="1023" ht="12.75" customHeight="1">
      <c r="A1023" s="11"/>
      <c r="B1023" s="11"/>
      <c r="C1023" s="11"/>
      <c r="D1023" s="11"/>
      <c r="E1023" s="11"/>
      <c r="F1023" s="11"/>
      <c r="G1023" s="11"/>
      <c r="H1023" s="11"/>
      <c r="I1023" s="11"/>
      <c r="J1023" s="161"/>
      <c r="K1023" s="11"/>
      <c r="L1023" s="11"/>
      <c r="M1023" s="11"/>
      <c r="N1023" s="11"/>
      <c r="O1023" s="11"/>
      <c r="P1023" s="11"/>
      <c r="Q1023" s="11"/>
      <c r="R1023" s="11"/>
      <c r="S1023" s="11"/>
      <c r="T1023" s="11"/>
      <c r="U1023" s="11"/>
      <c r="V1023" s="11"/>
      <c r="W1023" s="11"/>
      <c r="X1023" s="11"/>
      <c r="Y1023" s="11"/>
      <c r="Z1023" s="11"/>
    </row>
    <row r="1024" ht="12.75" customHeight="1">
      <c r="A1024" s="11"/>
      <c r="B1024" s="11"/>
      <c r="C1024" s="11"/>
      <c r="D1024" s="11"/>
      <c r="E1024" s="11"/>
      <c r="F1024" s="11"/>
      <c r="G1024" s="11"/>
      <c r="H1024" s="11"/>
      <c r="I1024" s="11"/>
      <c r="J1024" s="161"/>
      <c r="K1024" s="11"/>
      <c r="L1024" s="11"/>
      <c r="M1024" s="11"/>
      <c r="N1024" s="11"/>
      <c r="O1024" s="11"/>
      <c r="P1024" s="11"/>
      <c r="Q1024" s="11"/>
      <c r="R1024" s="11"/>
      <c r="S1024" s="11"/>
      <c r="T1024" s="11"/>
      <c r="U1024" s="11"/>
      <c r="V1024" s="11"/>
      <c r="W1024" s="11"/>
      <c r="X1024" s="11"/>
      <c r="Y1024" s="11"/>
      <c r="Z1024" s="11"/>
    </row>
  </sheetData>
  <mergeCells count="5">
    <mergeCell ref="B2:G2"/>
    <mergeCell ref="B3:G3"/>
    <mergeCell ref="B4:G4"/>
    <mergeCell ref="E5:G5"/>
    <mergeCell ref="E6:G6"/>
  </mergeCells>
  <dataValidations>
    <dataValidation type="list" allowBlank="1" showInputMessage="1" showErrorMessage="1" prompt=" - " sqref="G1 G7:G12 G14:G21 G23:G26 G28:G31 G33:G36 G38:G42 I47:I53 G44:G169">
      <formula1>Module1!$K$2:$K$6</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3"/>
    <col customWidth="1" min="2" max="2" width="26.0"/>
    <col customWidth="1" min="3" max="3" width="25.63"/>
    <col customWidth="1" min="4" max="4" width="28.5"/>
    <col customWidth="1" min="5" max="5" width="16.88"/>
    <col customWidth="1" min="6" max="6" width="16.13"/>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648</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649</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428</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COUNTIF(G10:G1004,"Pass")</f>
        <v>24</v>
      </c>
      <c r="B6" s="113">
        <f>COUNTIF(G10:G1004,"Fail")</f>
        <v>0</v>
      </c>
      <c r="C6" s="113">
        <f>E6-D6-B6-A6</f>
        <v>0</v>
      </c>
      <c r="D6" s="114">
        <f>COUNTIF(G$10:G$1004,"N/A")</f>
        <v>0</v>
      </c>
      <c r="E6" s="115">
        <f>COUNTA(A10:A1004)</f>
        <v>24</v>
      </c>
      <c r="F6" s="116"/>
      <c r="G6" s="117"/>
      <c r="H6" s="110"/>
      <c r="I6" s="110"/>
      <c r="J6" s="111"/>
      <c r="K6" s="97" t="s">
        <v>156</v>
      </c>
      <c r="L6" s="97"/>
      <c r="M6" s="97"/>
      <c r="N6" s="97"/>
      <c r="O6" s="97"/>
      <c r="P6" s="97"/>
      <c r="Q6" s="97"/>
      <c r="R6" s="97"/>
      <c r="S6" s="97"/>
      <c r="T6" s="97"/>
      <c r="U6" s="97"/>
      <c r="V6" s="97"/>
      <c r="W6" s="97"/>
      <c r="X6" s="97"/>
      <c r="Y6" s="97"/>
      <c r="Z6" s="97"/>
    </row>
    <row r="7" ht="15.0" customHeight="1">
      <c r="A7" s="165"/>
      <c r="B7" s="165"/>
      <c r="C7" s="165"/>
      <c r="D7" s="166"/>
      <c r="E7" s="166"/>
      <c r="F7" s="166"/>
      <c r="G7" s="167"/>
      <c r="H7" s="167"/>
      <c r="I7" s="167"/>
      <c r="J7" s="111"/>
      <c r="K7" s="97"/>
      <c r="L7" s="97"/>
      <c r="M7" s="97"/>
      <c r="N7" s="97"/>
      <c r="O7" s="97"/>
      <c r="P7" s="97"/>
      <c r="Q7" s="97"/>
      <c r="R7" s="97"/>
      <c r="S7" s="97"/>
      <c r="T7" s="97"/>
      <c r="U7" s="97"/>
      <c r="V7" s="97"/>
      <c r="W7" s="97"/>
      <c r="X7" s="97"/>
      <c r="Y7" s="97"/>
      <c r="Z7" s="97"/>
    </row>
    <row r="8" ht="25.5" customHeight="1">
      <c r="A8" s="168" t="s">
        <v>159</v>
      </c>
      <c r="B8" s="168" t="s">
        <v>160</v>
      </c>
      <c r="C8" s="168" t="s">
        <v>161</v>
      </c>
      <c r="D8" s="168" t="s">
        <v>162</v>
      </c>
      <c r="E8" s="168" t="s">
        <v>163</v>
      </c>
      <c r="F8" s="168" t="s">
        <v>164</v>
      </c>
      <c r="G8" s="168" t="s">
        <v>165</v>
      </c>
      <c r="H8" s="168" t="s">
        <v>166</v>
      </c>
      <c r="I8" s="168" t="s">
        <v>167</v>
      </c>
      <c r="J8" s="169"/>
      <c r="K8" s="97"/>
      <c r="L8" s="97"/>
      <c r="M8" s="97"/>
      <c r="N8" s="97"/>
      <c r="O8" s="97"/>
      <c r="P8" s="97"/>
      <c r="Q8" s="97"/>
      <c r="R8" s="97"/>
      <c r="S8" s="97"/>
      <c r="T8" s="97"/>
      <c r="U8" s="97"/>
      <c r="V8" s="97"/>
      <c r="W8" s="97"/>
      <c r="X8" s="97"/>
      <c r="Y8" s="97"/>
      <c r="Z8" s="97"/>
    </row>
    <row r="9" ht="15.75" customHeight="1">
      <c r="A9" s="170"/>
      <c r="B9" s="171" t="s">
        <v>650</v>
      </c>
      <c r="C9" s="170"/>
      <c r="D9" s="170"/>
      <c r="E9" s="170"/>
      <c r="F9" s="170"/>
      <c r="G9" s="170"/>
      <c r="H9" s="170"/>
      <c r="I9" s="170"/>
      <c r="J9" s="138"/>
      <c r="K9" s="97"/>
      <c r="L9" s="97"/>
      <c r="M9" s="97"/>
      <c r="N9" s="97"/>
      <c r="O9" s="97"/>
      <c r="P9" s="97"/>
      <c r="Q9" s="97"/>
      <c r="R9" s="97"/>
      <c r="S9" s="97"/>
      <c r="T9" s="97"/>
      <c r="U9" s="97"/>
      <c r="V9" s="97"/>
      <c r="W9" s="97"/>
      <c r="X9" s="97"/>
      <c r="Y9" s="97"/>
      <c r="Z9" s="97"/>
    </row>
    <row r="10" ht="58.5" customHeight="1">
      <c r="A10" s="127" t="str">
        <f>IF(OR(B10&lt;&gt;"",D10&lt;&gt;""),"["&amp;TEXT($B$2,"##")&amp;"-"&amp;TEXT(ROW()-9,"##")&amp;"]","")</f>
        <v>[M4-1]</v>
      </c>
      <c r="B10" s="128" t="s">
        <v>651</v>
      </c>
      <c r="C10" s="128" t="s">
        <v>652</v>
      </c>
      <c r="D10" s="129" t="s">
        <v>653</v>
      </c>
      <c r="E10" s="129" t="s">
        <v>156</v>
      </c>
      <c r="F10" s="129" t="s">
        <v>156</v>
      </c>
      <c r="G10" s="128" t="s">
        <v>149</v>
      </c>
      <c r="H10" s="130">
        <v>44025.0</v>
      </c>
      <c r="I10" s="127"/>
      <c r="J10" s="132"/>
      <c r="K10" s="11"/>
      <c r="L10" s="11"/>
      <c r="M10" s="11"/>
      <c r="N10" s="11"/>
      <c r="O10" s="11"/>
      <c r="P10" s="11"/>
      <c r="Q10" s="11"/>
      <c r="R10" s="11"/>
      <c r="S10" s="11"/>
      <c r="T10" s="11"/>
      <c r="U10" s="11"/>
      <c r="V10" s="11"/>
      <c r="W10" s="11"/>
      <c r="X10" s="11"/>
      <c r="Y10" s="11"/>
      <c r="Z10" s="11"/>
    </row>
    <row r="11" ht="12.75" customHeight="1">
      <c r="A11" s="172" t="str">
        <f t="shared" ref="A11:A14" si="1">IF(OR(B10&lt;&gt;"",D10&lt;&gt;""),"["&amp;TEXT($B$2,"##")&amp;"-"&amp;TEXT(ROW()-9,"##")&amp;"]","")</f>
        <v>[M4-2]</v>
      </c>
      <c r="B11" s="128" t="s">
        <v>654</v>
      </c>
      <c r="C11" s="128" t="s">
        <v>652</v>
      </c>
      <c r="D11" s="129" t="s">
        <v>655</v>
      </c>
      <c r="E11" s="129" t="s">
        <v>156</v>
      </c>
      <c r="F11" s="129" t="s">
        <v>156</v>
      </c>
      <c r="G11" s="128" t="s">
        <v>149</v>
      </c>
      <c r="H11" s="130">
        <v>44025.0</v>
      </c>
      <c r="I11" s="127"/>
      <c r="J11" s="132"/>
      <c r="K11" s="11"/>
      <c r="L11" s="11"/>
      <c r="M11" s="11"/>
      <c r="N11" s="11"/>
      <c r="O11" s="11"/>
      <c r="P11" s="11"/>
      <c r="Q11" s="11"/>
      <c r="R11" s="11"/>
      <c r="S11" s="11"/>
      <c r="T11" s="11"/>
      <c r="U11" s="11"/>
      <c r="V11" s="11"/>
      <c r="W11" s="11"/>
      <c r="X11" s="11"/>
      <c r="Y11" s="11"/>
      <c r="Z11" s="11"/>
    </row>
    <row r="12" ht="35.25" customHeight="1">
      <c r="A12" s="172" t="str">
        <f t="shared" si="1"/>
        <v>[M4-3]</v>
      </c>
      <c r="B12" s="128" t="s">
        <v>656</v>
      </c>
      <c r="C12" s="128" t="s">
        <v>652</v>
      </c>
      <c r="D12" s="129" t="s">
        <v>657</v>
      </c>
      <c r="E12" s="129" t="s">
        <v>156</v>
      </c>
      <c r="F12" s="129" t="s">
        <v>156</v>
      </c>
      <c r="G12" s="128" t="s">
        <v>149</v>
      </c>
      <c r="H12" s="130">
        <v>44025.0</v>
      </c>
      <c r="I12" s="127"/>
      <c r="J12" s="132"/>
      <c r="K12" s="11"/>
      <c r="L12" s="11"/>
      <c r="M12" s="11"/>
      <c r="N12" s="11"/>
      <c r="O12" s="11"/>
      <c r="P12" s="11"/>
      <c r="Q12" s="11"/>
      <c r="R12" s="11"/>
      <c r="S12" s="11"/>
      <c r="T12" s="11"/>
      <c r="U12" s="11"/>
      <c r="V12" s="11"/>
      <c r="W12" s="11"/>
      <c r="X12" s="11"/>
      <c r="Y12" s="11"/>
      <c r="Z12" s="11"/>
    </row>
    <row r="13" ht="12.75" customHeight="1">
      <c r="A13" s="172" t="str">
        <f t="shared" si="1"/>
        <v>[M4-4]</v>
      </c>
      <c r="B13" s="128" t="s">
        <v>658</v>
      </c>
      <c r="C13" s="128" t="s">
        <v>652</v>
      </c>
      <c r="D13" s="129" t="s">
        <v>659</v>
      </c>
      <c r="E13" s="129" t="s">
        <v>156</v>
      </c>
      <c r="F13" s="129" t="s">
        <v>156</v>
      </c>
      <c r="G13" s="128" t="s">
        <v>149</v>
      </c>
      <c r="H13" s="130">
        <v>44025.0</v>
      </c>
      <c r="I13" s="127"/>
      <c r="J13" s="132"/>
      <c r="K13" s="11"/>
      <c r="L13" s="11"/>
      <c r="M13" s="11"/>
      <c r="N13" s="11"/>
      <c r="O13" s="11"/>
      <c r="P13" s="11"/>
      <c r="Q13" s="11"/>
      <c r="R13" s="11"/>
      <c r="S13" s="11"/>
      <c r="T13" s="11"/>
      <c r="U13" s="11"/>
      <c r="V13" s="11"/>
      <c r="W13" s="11"/>
      <c r="X13" s="11"/>
      <c r="Y13" s="11"/>
      <c r="Z13" s="11"/>
    </row>
    <row r="14" ht="12.75" customHeight="1">
      <c r="A14" s="172" t="str">
        <f t="shared" si="1"/>
        <v>[M4-5]</v>
      </c>
      <c r="B14" s="128" t="s">
        <v>660</v>
      </c>
      <c r="C14" s="128" t="s">
        <v>652</v>
      </c>
      <c r="D14" s="129" t="s">
        <v>661</v>
      </c>
      <c r="E14" s="129" t="s">
        <v>156</v>
      </c>
      <c r="F14" s="129" t="s">
        <v>156</v>
      </c>
      <c r="G14" s="128" t="s">
        <v>149</v>
      </c>
      <c r="H14" s="130">
        <v>44025.0</v>
      </c>
      <c r="I14" s="127"/>
      <c r="J14" s="132"/>
      <c r="K14" s="11"/>
      <c r="L14" s="11"/>
      <c r="M14" s="11"/>
      <c r="N14" s="11"/>
      <c r="O14" s="11"/>
      <c r="P14" s="11"/>
      <c r="Q14" s="11"/>
      <c r="R14" s="11"/>
      <c r="S14" s="11"/>
      <c r="T14" s="11"/>
      <c r="U14" s="11"/>
      <c r="V14" s="11"/>
      <c r="W14" s="11"/>
      <c r="X14" s="11"/>
      <c r="Y14" s="11"/>
      <c r="Z14" s="11"/>
    </row>
    <row r="15" ht="15.75" customHeight="1">
      <c r="A15" s="170"/>
      <c r="B15" s="171" t="s">
        <v>662</v>
      </c>
      <c r="C15" s="170"/>
      <c r="D15" s="170"/>
      <c r="E15" s="170"/>
      <c r="F15" s="170"/>
      <c r="G15" s="125"/>
      <c r="H15" s="125"/>
      <c r="I15" s="170"/>
      <c r="J15" s="138"/>
      <c r="K15" s="97"/>
      <c r="L15" s="97"/>
      <c r="M15" s="97"/>
      <c r="N15" s="97"/>
      <c r="O15" s="97"/>
      <c r="P15" s="97"/>
      <c r="Q15" s="97"/>
      <c r="R15" s="97"/>
      <c r="S15" s="97"/>
      <c r="T15" s="97"/>
      <c r="U15" s="97"/>
      <c r="V15" s="97"/>
      <c r="W15" s="97"/>
      <c r="X15" s="97"/>
      <c r="Y15" s="97"/>
      <c r="Z15" s="97"/>
    </row>
    <row r="16" ht="51.75" customHeight="1">
      <c r="A16" s="127" t="str">
        <f t="shared" ref="A16:A18" si="2">IF(OR(B16&lt;&gt;"",D16&lt;&gt;""),"["&amp;TEXT($B$2,"##")&amp;"-"&amp;TEXT(ROW()-10,"##")&amp;"]","")</f>
        <v>[M4-6]</v>
      </c>
      <c r="B16" s="128" t="s">
        <v>663</v>
      </c>
      <c r="C16" s="128" t="s">
        <v>664</v>
      </c>
      <c r="D16" s="128" t="s">
        <v>665</v>
      </c>
      <c r="E16" s="128" t="s">
        <v>666</v>
      </c>
      <c r="F16" s="128" t="s">
        <v>156</v>
      </c>
      <c r="G16" s="128" t="s">
        <v>149</v>
      </c>
      <c r="H16" s="130">
        <v>44025.0</v>
      </c>
      <c r="I16" s="127"/>
      <c r="J16" s="132"/>
      <c r="K16" s="11"/>
      <c r="L16" s="11"/>
      <c r="M16" s="11"/>
      <c r="N16" s="11"/>
      <c r="O16" s="11"/>
      <c r="P16" s="11"/>
      <c r="Q16" s="11"/>
      <c r="R16" s="11"/>
      <c r="S16" s="11"/>
      <c r="T16" s="11"/>
      <c r="U16" s="11"/>
      <c r="V16" s="11"/>
      <c r="W16" s="11"/>
      <c r="X16" s="11"/>
      <c r="Y16" s="11"/>
      <c r="Z16" s="11"/>
    </row>
    <row r="17" ht="12.75" customHeight="1">
      <c r="A17" s="127" t="str">
        <f t="shared" si="2"/>
        <v>[M4-7]</v>
      </c>
      <c r="B17" s="128" t="s">
        <v>667</v>
      </c>
      <c r="C17" s="128" t="s">
        <v>668</v>
      </c>
      <c r="D17" s="128" t="s">
        <v>669</v>
      </c>
      <c r="E17" s="128" t="s">
        <v>666</v>
      </c>
      <c r="F17" s="128" t="s">
        <v>670</v>
      </c>
      <c r="G17" s="128" t="s">
        <v>149</v>
      </c>
      <c r="H17" s="130">
        <v>44025.0</v>
      </c>
      <c r="I17" s="173"/>
      <c r="J17" s="140"/>
      <c r="K17" s="11"/>
      <c r="L17" s="11"/>
      <c r="M17" s="11"/>
      <c r="N17" s="11"/>
      <c r="O17" s="11"/>
      <c r="P17" s="11"/>
      <c r="Q17" s="11"/>
      <c r="R17" s="11"/>
      <c r="S17" s="11"/>
      <c r="T17" s="11"/>
      <c r="U17" s="11"/>
      <c r="V17" s="11"/>
      <c r="W17" s="11"/>
      <c r="X17" s="11"/>
      <c r="Y17" s="11"/>
      <c r="Z17" s="11"/>
    </row>
    <row r="18" ht="12.75" customHeight="1">
      <c r="A18" s="127" t="str">
        <f t="shared" si="2"/>
        <v>[M4-8]</v>
      </c>
      <c r="B18" s="128" t="s">
        <v>671</v>
      </c>
      <c r="C18" s="128" t="s">
        <v>668</v>
      </c>
      <c r="D18" s="128" t="s">
        <v>672</v>
      </c>
      <c r="E18" s="128" t="s">
        <v>666</v>
      </c>
      <c r="F18" s="128" t="s">
        <v>673</v>
      </c>
      <c r="G18" s="128" t="s">
        <v>149</v>
      </c>
      <c r="H18" s="130">
        <v>44025.0</v>
      </c>
      <c r="I18" s="173"/>
      <c r="J18" s="140"/>
      <c r="K18" s="11"/>
      <c r="L18" s="11"/>
      <c r="M18" s="11"/>
      <c r="N18" s="11"/>
      <c r="O18" s="11"/>
      <c r="P18" s="11"/>
      <c r="Q18" s="11"/>
      <c r="R18" s="11"/>
      <c r="S18" s="11"/>
      <c r="T18" s="11"/>
      <c r="U18" s="11"/>
      <c r="V18" s="11"/>
      <c r="W18" s="11"/>
      <c r="X18" s="11"/>
      <c r="Y18" s="11"/>
      <c r="Z18" s="11"/>
    </row>
    <row r="19" ht="15.75" customHeight="1">
      <c r="A19" s="170"/>
      <c r="B19" s="171" t="s">
        <v>674</v>
      </c>
      <c r="C19" s="170"/>
      <c r="D19" s="170"/>
      <c r="E19" s="170"/>
      <c r="F19" s="170"/>
      <c r="G19" s="125"/>
      <c r="H19" s="125"/>
      <c r="I19" s="174"/>
      <c r="J19" s="138"/>
      <c r="K19" s="97"/>
      <c r="L19" s="97"/>
      <c r="M19" s="97"/>
      <c r="N19" s="97"/>
      <c r="O19" s="97"/>
      <c r="P19" s="97"/>
      <c r="Q19" s="97"/>
      <c r="R19" s="97"/>
      <c r="S19" s="97"/>
      <c r="T19" s="97"/>
      <c r="U19" s="97"/>
      <c r="V19" s="97"/>
      <c r="W19" s="97"/>
      <c r="X19" s="97"/>
      <c r="Y19" s="97"/>
      <c r="Z19" s="97"/>
    </row>
    <row r="20" ht="12.75" customHeight="1">
      <c r="A20" s="127" t="str">
        <f>IF(OR(B20&lt;&gt;"",D20&lt;&gt;""),"["&amp;TEXT($B$2,"##")&amp;"-"&amp;TEXT(ROW()-11,"##")&amp;"]","")</f>
        <v>[M4-9]</v>
      </c>
      <c r="B20" s="128" t="s">
        <v>675</v>
      </c>
      <c r="C20" s="128" t="s">
        <v>676</v>
      </c>
      <c r="D20" s="128" t="s">
        <v>677</v>
      </c>
      <c r="E20" s="128" t="s">
        <v>156</v>
      </c>
      <c r="F20" s="128" t="s">
        <v>156</v>
      </c>
      <c r="G20" s="128" t="s">
        <v>149</v>
      </c>
      <c r="H20" s="175">
        <v>44025.0</v>
      </c>
      <c r="I20" s="127"/>
      <c r="J20" s="157"/>
      <c r="K20" s="150"/>
      <c r="L20" s="150"/>
      <c r="M20" s="150"/>
      <c r="N20" s="150"/>
      <c r="O20" s="150"/>
      <c r="P20" s="150"/>
      <c r="Q20" s="150"/>
      <c r="R20" s="150"/>
      <c r="S20" s="150"/>
      <c r="T20" s="150"/>
      <c r="U20" s="150"/>
      <c r="V20" s="150"/>
      <c r="W20" s="150"/>
      <c r="X20" s="150"/>
      <c r="Y20" s="150"/>
      <c r="Z20" s="150"/>
    </row>
    <row r="21" ht="12.75" customHeight="1">
      <c r="A21" s="172" t="str">
        <f>IF(OR(B20&lt;&gt;"",D20&lt;&gt;""),"["&amp;TEXT($B$2,"##")&amp;"-"&amp;TEXT(ROW()-11,"##")&amp;"]","")</f>
        <v>[M4-10]</v>
      </c>
      <c r="B21" s="128" t="s">
        <v>678</v>
      </c>
      <c r="C21" s="128" t="s">
        <v>676</v>
      </c>
      <c r="D21" s="129" t="s">
        <v>655</v>
      </c>
      <c r="E21" s="129" t="s">
        <v>156</v>
      </c>
      <c r="F21" s="129" t="s">
        <v>156</v>
      </c>
      <c r="G21" s="128" t="s">
        <v>149</v>
      </c>
      <c r="H21" s="175">
        <v>44025.0</v>
      </c>
      <c r="I21" s="127"/>
      <c r="J21" s="151"/>
      <c r="K21" s="152"/>
      <c r="L21" s="152"/>
      <c r="M21" s="152"/>
      <c r="N21" s="152"/>
      <c r="O21" s="152"/>
      <c r="P21" s="152"/>
      <c r="Q21" s="152"/>
      <c r="R21" s="152"/>
      <c r="S21" s="152"/>
      <c r="T21" s="152"/>
      <c r="U21" s="152"/>
      <c r="V21" s="152"/>
      <c r="W21" s="152"/>
      <c r="X21" s="152"/>
      <c r="Y21" s="152"/>
      <c r="Z21" s="152"/>
    </row>
    <row r="22" ht="35.25" customHeight="1">
      <c r="A22" s="172" t="str">
        <f>IF(OR(B20&lt;&gt;"",D20&lt;&gt;""),"["&amp;TEXT($B$2,"##")&amp;"-"&amp;TEXT(ROW()-11,"##")&amp;"]","")</f>
        <v>[M4-11]</v>
      </c>
      <c r="B22" s="128" t="s">
        <v>679</v>
      </c>
      <c r="C22" s="128" t="s">
        <v>676</v>
      </c>
      <c r="D22" s="129" t="s">
        <v>680</v>
      </c>
      <c r="E22" s="129" t="s">
        <v>156</v>
      </c>
      <c r="F22" s="129" t="s">
        <v>156</v>
      </c>
      <c r="G22" s="128" t="s">
        <v>149</v>
      </c>
      <c r="H22" s="175">
        <v>44025.0</v>
      </c>
      <c r="I22" s="127"/>
      <c r="J22" s="151"/>
      <c r="K22" s="152"/>
      <c r="L22" s="152"/>
      <c r="M22" s="152"/>
      <c r="N22" s="152"/>
      <c r="O22" s="152"/>
      <c r="P22" s="152"/>
      <c r="Q22" s="152"/>
      <c r="R22" s="152"/>
      <c r="S22" s="152"/>
      <c r="T22" s="152"/>
      <c r="U22" s="152"/>
      <c r="V22" s="152"/>
      <c r="W22" s="152"/>
      <c r="X22" s="152"/>
      <c r="Y22" s="152"/>
      <c r="Z22" s="152"/>
    </row>
    <row r="23" ht="12.75" customHeight="1">
      <c r="A23" s="172" t="str">
        <f>IF(OR(B20&lt;&gt;"",D20&lt;&gt;""),"["&amp;TEXT($B$2,"##")&amp;"-"&amp;TEXT(ROW()-11,"##")&amp;"]","")</f>
        <v>[M4-12]</v>
      </c>
      <c r="B23" s="128" t="s">
        <v>681</v>
      </c>
      <c r="C23" s="128" t="s">
        <v>676</v>
      </c>
      <c r="D23" s="129" t="s">
        <v>659</v>
      </c>
      <c r="E23" s="129" t="s">
        <v>156</v>
      </c>
      <c r="F23" s="129" t="s">
        <v>156</v>
      </c>
      <c r="G23" s="128" t="s">
        <v>149</v>
      </c>
      <c r="H23" s="175">
        <v>44025.0</v>
      </c>
      <c r="I23" s="127"/>
      <c r="J23" s="151"/>
      <c r="K23" s="152"/>
      <c r="L23" s="152"/>
      <c r="M23" s="152"/>
      <c r="N23" s="152"/>
      <c r="O23" s="152"/>
      <c r="P23" s="152"/>
      <c r="Q23" s="152"/>
      <c r="R23" s="152"/>
      <c r="S23" s="152"/>
      <c r="T23" s="152"/>
      <c r="U23" s="152"/>
      <c r="V23" s="152"/>
      <c r="W23" s="152"/>
      <c r="X23" s="152"/>
      <c r="Y23" s="152"/>
      <c r="Z23" s="152"/>
    </row>
    <row r="24" ht="12.75" customHeight="1">
      <c r="A24" s="172" t="str">
        <f>IF(OR(B20&lt;&gt;"",D20&lt;&gt;""),"["&amp;TEXT($B$2,"##")&amp;"-"&amp;TEXT(ROW()-11,"##")&amp;"]","")</f>
        <v>[M4-13]</v>
      </c>
      <c r="B24" s="128" t="s">
        <v>682</v>
      </c>
      <c r="C24" s="128" t="s">
        <v>676</v>
      </c>
      <c r="D24" s="129" t="s">
        <v>683</v>
      </c>
      <c r="E24" s="129" t="s">
        <v>156</v>
      </c>
      <c r="F24" s="129" t="s">
        <v>156</v>
      </c>
      <c r="G24" s="128" t="s">
        <v>149</v>
      </c>
      <c r="H24" s="175">
        <v>44025.0</v>
      </c>
      <c r="I24" s="127"/>
      <c r="J24" s="151"/>
      <c r="K24" s="152"/>
      <c r="L24" s="152"/>
      <c r="M24" s="152"/>
      <c r="N24" s="152"/>
      <c r="O24" s="152"/>
      <c r="P24" s="152"/>
      <c r="Q24" s="152"/>
      <c r="R24" s="152"/>
      <c r="S24" s="152"/>
      <c r="T24" s="152"/>
      <c r="U24" s="152"/>
      <c r="V24" s="152"/>
      <c r="W24" s="152"/>
      <c r="X24" s="152"/>
      <c r="Y24" s="152"/>
      <c r="Z24" s="152"/>
    </row>
    <row r="25" ht="15.75" customHeight="1">
      <c r="A25" s="170"/>
      <c r="B25" s="171" t="s">
        <v>684</v>
      </c>
      <c r="C25" s="170"/>
      <c r="D25" s="170"/>
      <c r="E25" s="170"/>
      <c r="F25" s="170"/>
      <c r="G25" s="125"/>
      <c r="H25" s="134"/>
      <c r="I25" s="170"/>
      <c r="J25" s="176"/>
      <c r="K25" s="177"/>
      <c r="L25" s="177"/>
      <c r="M25" s="177"/>
      <c r="N25" s="177"/>
      <c r="O25" s="177"/>
      <c r="P25" s="177"/>
      <c r="Q25" s="177"/>
      <c r="R25" s="177"/>
      <c r="S25" s="177"/>
      <c r="T25" s="177"/>
      <c r="U25" s="177"/>
      <c r="V25" s="177"/>
      <c r="W25" s="177"/>
      <c r="X25" s="177"/>
      <c r="Y25" s="177"/>
      <c r="Z25" s="177"/>
    </row>
    <row r="26" ht="51.75" customHeight="1">
      <c r="A26" s="172" t="str">
        <f t="shared" ref="A26:A28" si="3">IF(OR(B20&lt;&gt;"",D20&lt;&gt;""),"["&amp;TEXT($B$2,"##")&amp;"-"&amp;TEXT(ROW()-12,"##")&amp;"]","")</f>
        <v>[M4-14]</v>
      </c>
      <c r="B26" s="128" t="s">
        <v>685</v>
      </c>
      <c r="C26" s="128" t="s">
        <v>686</v>
      </c>
      <c r="D26" s="128" t="s">
        <v>687</v>
      </c>
      <c r="E26" s="128" t="s">
        <v>688</v>
      </c>
      <c r="F26" s="128" t="s">
        <v>156</v>
      </c>
      <c r="G26" s="128" t="s">
        <v>149</v>
      </c>
      <c r="H26" s="175">
        <v>44025.0</v>
      </c>
      <c r="I26" s="127"/>
      <c r="J26" s="151"/>
      <c r="K26" s="152"/>
      <c r="L26" s="152"/>
      <c r="M26" s="152"/>
      <c r="N26" s="152"/>
      <c r="O26" s="152"/>
      <c r="P26" s="152"/>
      <c r="Q26" s="152"/>
      <c r="R26" s="152"/>
      <c r="S26" s="152"/>
      <c r="T26" s="152"/>
      <c r="U26" s="152"/>
      <c r="V26" s="152"/>
      <c r="W26" s="152"/>
      <c r="X26" s="152"/>
      <c r="Y26" s="152"/>
      <c r="Z26" s="152"/>
    </row>
    <row r="27" ht="12.75" customHeight="1">
      <c r="A27" s="172" t="str">
        <f t="shared" si="3"/>
        <v>[M4-15]</v>
      </c>
      <c r="B27" s="128" t="s">
        <v>667</v>
      </c>
      <c r="C27" s="128" t="s">
        <v>689</v>
      </c>
      <c r="D27" s="128" t="s">
        <v>669</v>
      </c>
      <c r="E27" s="128" t="s">
        <v>688</v>
      </c>
      <c r="F27" s="128" t="s">
        <v>690</v>
      </c>
      <c r="G27" s="128" t="s">
        <v>149</v>
      </c>
      <c r="H27" s="175">
        <v>44025.0</v>
      </c>
      <c r="I27" s="173"/>
      <c r="J27" s="178"/>
      <c r="K27" s="152"/>
      <c r="L27" s="152"/>
      <c r="M27" s="152"/>
      <c r="N27" s="152"/>
      <c r="O27" s="152"/>
      <c r="P27" s="152"/>
      <c r="Q27" s="152"/>
      <c r="R27" s="152"/>
      <c r="S27" s="152"/>
      <c r="T27" s="152"/>
      <c r="U27" s="152"/>
      <c r="V27" s="152"/>
      <c r="W27" s="152"/>
      <c r="X27" s="152"/>
      <c r="Y27" s="152"/>
      <c r="Z27" s="152"/>
    </row>
    <row r="28" ht="12.75" customHeight="1">
      <c r="A28" s="172" t="str">
        <f t="shared" si="3"/>
        <v>[M4-16]</v>
      </c>
      <c r="B28" s="128" t="s">
        <v>671</v>
      </c>
      <c r="C28" s="128" t="s">
        <v>689</v>
      </c>
      <c r="D28" s="128" t="s">
        <v>683</v>
      </c>
      <c r="E28" s="128" t="s">
        <v>688</v>
      </c>
      <c r="F28" s="128" t="s">
        <v>691</v>
      </c>
      <c r="G28" s="128" t="s">
        <v>149</v>
      </c>
      <c r="H28" s="175">
        <v>44025.0</v>
      </c>
      <c r="I28" s="173"/>
      <c r="J28" s="178"/>
      <c r="K28" s="152"/>
      <c r="L28" s="152"/>
      <c r="M28" s="152"/>
      <c r="N28" s="152"/>
      <c r="O28" s="152"/>
      <c r="P28" s="152"/>
      <c r="Q28" s="152"/>
      <c r="R28" s="152"/>
      <c r="S28" s="152"/>
      <c r="T28" s="152"/>
      <c r="U28" s="152"/>
      <c r="V28" s="152"/>
      <c r="W28" s="152"/>
      <c r="X28" s="152"/>
      <c r="Y28" s="152"/>
      <c r="Z28" s="152"/>
    </row>
    <row r="29" ht="15.75" customHeight="1">
      <c r="A29" s="170"/>
      <c r="B29" s="171" t="s">
        <v>692</v>
      </c>
      <c r="C29" s="170"/>
      <c r="D29" s="170"/>
      <c r="E29" s="170"/>
      <c r="F29" s="170"/>
      <c r="G29" s="125"/>
      <c r="H29" s="134"/>
      <c r="I29" s="170"/>
      <c r="J29" s="176"/>
      <c r="K29" s="177"/>
      <c r="L29" s="177"/>
      <c r="M29" s="177"/>
      <c r="N29" s="177"/>
      <c r="O29" s="177"/>
      <c r="P29" s="177"/>
      <c r="Q29" s="177"/>
      <c r="R29" s="177"/>
      <c r="S29" s="177"/>
      <c r="T29" s="177"/>
      <c r="U29" s="177"/>
      <c r="V29" s="177"/>
      <c r="W29" s="177"/>
      <c r="X29" s="177"/>
      <c r="Y29" s="177"/>
      <c r="Z29" s="177"/>
    </row>
    <row r="30" ht="12.75" customHeight="1">
      <c r="A30" s="172" t="str">
        <f t="shared" ref="A30:A35" si="4">IF(OR(B24&lt;&gt;"",D24&lt;&gt;""),"["&amp;TEXT($B$2,"##")&amp;"-"&amp;TEXT(ROW()-13,"##")&amp;"]","")</f>
        <v>[M4-17]</v>
      </c>
      <c r="B30" s="128" t="s">
        <v>693</v>
      </c>
      <c r="C30" s="128" t="s">
        <v>694</v>
      </c>
      <c r="D30" s="128" t="s">
        <v>695</v>
      </c>
      <c r="E30" s="128" t="s">
        <v>696</v>
      </c>
      <c r="F30" s="128" t="s">
        <v>156</v>
      </c>
      <c r="G30" s="128" t="s">
        <v>149</v>
      </c>
      <c r="H30" s="175">
        <v>44025.0</v>
      </c>
      <c r="I30" s="173"/>
      <c r="J30" s="178"/>
      <c r="K30" s="152"/>
      <c r="L30" s="152"/>
      <c r="M30" s="152"/>
      <c r="N30" s="152"/>
      <c r="O30" s="152"/>
      <c r="P30" s="152"/>
      <c r="Q30" s="152"/>
      <c r="R30" s="152"/>
      <c r="S30" s="152"/>
      <c r="T30" s="152"/>
      <c r="U30" s="152"/>
      <c r="V30" s="152"/>
      <c r="W30" s="152"/>
      <c r="X30" s="152"/>
      <c r="Y30" s="152"/>
      <c r="Z30" s="152"/>
    </row>
    <row r="31" ht="12.75" customHeight="1">
      <c r="A31" s="172" t="str">
        <f t="shared" si="4"/>
        <v>[M4-18]</v>
      </c>
      <c r="B31" s="128" t="s">
        <v>697</v>
      </c>
      <c r="C31" s="128" t="s">
        <v>698</v>
      </c>
      <c r="D31" s="128" t="s">
        <v>699</v>
      </c>
      <c r="E31" s="128" t="s">
        <v>696</v>
      </c>
      <c r="F31" s="128" t="s">
        <v>700</v>
      </c>
      <c r="G31" s="128" t="s">
        <v>149</v>
      </c>
      <c r="H31" s="175">
        <v>44025.0</v>
      </c>
      <c r="I31" s="173"/>
      <c r="J31" s="178"/>
      <c r="K31" s="152"/>
      <c r="L31" s="152"/>
      <c r="M31" s="152"/>
      <c r="N31" s="152"/>
      <c r="O31" s="152"/>
      <c r="P31" s="152"/>
      <c r="Q31" s="152"/>
      <c r="R31" s="152"/>
      <c r="S31" s="152"/>
      <c r="T31" s="152"/>
      <c r="U31" s="152"/>
      <c r="V31" s="152"/>
      <c r="W31" s="152"/>
      <c r="X31" s="152"/>
      <c r="Y31" s="152"/>
      <c r="Z31" s="152"/>
    </row>
    <row r="32" ht="12.75" customHeight="1">
      <c r="A32" s="172" t="str">
        <f t="shared" si="4"/>
        <v>[M4-19]</v>
      </c>
      <c r="B32" s="128" t="s">
        <v>701</v>
      </c>
      <c r="C32" s="128" t="s">
        <v>702</v>
      </c>
      <c r="D32" s="128" t="s">
        <v>703</v>
      </c>
      <c r="E32" s="128" t="s">
        <v>696</v>
      </c>
      <c r="F32" s="128" t="s">
        <v>704</v>
      </c>
      <c r="G32" s="128" t="s">
        <v>149</v>
      </c>
      <c r="H32" s="175">
        <v>44025.0</v>
      </c>
      <c r="I32" s="173"/>
      <c r="J32" s="178"/>
      <c r="K32" s="152"/>
      <c r="L32" s="152"/>
      <c r="M32" s="152"/>
      <c r="N32" s="152"/>
      <c r="O32" s="152"/>
      <c r="P32" s="152"/>
      <c r="Q32" s="152"/>
      <c r="R32" s="152"/>
      <c r="S32" s="152"/>
      <c r="T32" s="152"/>
      <c r="U32" s="152"/>
      <c r="V32" s="152"/>
      <c r="W32" s="152"/>
      <c r="X32" s="152"/>
      <c r="Y32" s="152"/>
      <c r="Z32" s="152"/>
    </row>
    <row r="33" ht="12.75" customHeight="1">
      <c r="A33" s="172" t="str">
        <f t="shared" si="4"/>
        <v>[M4-20]</v>
      </c>
      <c r="B33" s="128" t="s">
        <v>705</v>
      </c>
      <c r="C33" s="128" t="s">
        <v>702</v>
      </c>
      <c r="D33" s="128" t="s">
        <v>706</v>
      </c>
      <c r="E33" s="128" t="s">
        <v>696</v>
      </c>
      <c r="F33" s="128" t="s">
        <v>707</v>
      </c>
      <c r="G33" s="128" t="s">
        <v>149</v>
      </c>
      <c r="H33" s="175">
        <v>44025.0</v>
      </c>
      <c r="I33" s="173"/>
      <c r="J33" s="178"/>
      <c r="K33" s="152"/>
      <c r="L33" s="152"/>
      <c r="M33" s="152"/>
      <c r="N33" s="152"/>
      <c r="O33" s="152"/>
      <c r="P33" s="152"/>
      <c r="Q33" s="152"/>
      <c r="R33" s="152"/>
      <c r="S33" s="152"/>
      <c r="T33" s="152"/>
      <c r="U33" s="152"/>
      <c r="V33" s="152"/>
      <c r="W33" s="152"/>
      <c r="X33" s="152"/>
      <c r="Y33" s="152"/>
      <c r="Z33" s="152"/>
    </row>
    <row r="34" ht="12.75" customHeight="1">
      <c r="A34" s="172" t="str">
        <f t="shared" si="4"/>
        <v>[M4-21]</v>
      </c>
      <c r="B34" s="128" t="s">
        <v>708</v>
      </c>
      <c r="C34" s="128" t="s">
        <v>709</v>
      </c>
      <c r="D34" s="128" t="s">
        <v>710</v>
      </c>
      <c r="E34" s="128" t="s">
        <v>696</v>
      </c>
      <c r="F34" s="128" t="s">
        <v>707</v>
      </c>
      <c r="G34" s="128" t="s">
        <v>149</v>
      </c>
      <c r="H34" s="175">
        <v>44025.0</v>
      </c>
      <c r="I34" s="173"/>
      <c r="J34" s="178"/>
      <c r="K34" s="152"/>
      <c r="L34" s="152"/>
      <c r="M34" s="152"/>
      <c r="N34" s="152"/>
      <c r="O34" s="152"/>
      <c r="P34" s="152"/>
      <c r="Q34" s="152"/>
      <c r="R34" s="152"/>
      <c r="S34" s="152"/>
      <c r="T34" s="152"/>
      <c r="U34" s="152"/>
      <c r="V34" s="152"/>
      <c r="W34" s="152"/>
      <c r="X34" s="152"/>
      <c r="Y34" s="152"/>
      <c r="Z34" s="152"/>
    </row>
    <row r="35" ht="12.75" customHeight="1">
      <c r="A35" s="172" t="str">
        <f t="shared" si="4"/>
        <v>[M4-22]</v>
      </c>
      <c r="B35" s="128" t="s">
        <v>711</v>
      </c>
      <c r="C35" s="128" t="s">
        <v>712</v>
      </c>
      <c r="D35" s="128" t="s">
        <v>713</v>
      </c>
      <c r="E35" s="128" t="s">
        <v>696</v>
      </c>
      <c r="F35" s="128" t="s">
        <v>707</v>
      </c>
      <c r="G35" s="128" t="s">
        <v>149</v>
      </c>
      <c r="H35" s="175">
        <v>44025.0</v>
      </c>
      <c r="I35" s="173"/>
      <c r="J35" s="178"/>
      <c r="K35" s="152"/>
      <c r="L35" s="152"/>
      <c r="M35" s="152"/>
      <c r="N35" s="152"/>
      <c r="O35" s="152"/>
      <c r="P35" s="152"/>
      <c r="Q35" s="152"/>
      <c r="R35" s="152"/>
      <c r="S35" s="152"/>
      <c r="T35" s="152"/>
      <c r="U35" s="152"/>
      <c r="V35" s="152"/>
      <c r="W35" s="152"/>
      <c r="X35" s="152"/>
      <c r="Y35" s="152"/>
      <c r="Z35" s="152"/>
    </row>
    <row r="36" ht="12.75" customHeight="1">
      <c r="A36" s="172" t="str">
        <f t="shared" ref="A36:A37" si="5">IF(OR(B28&lt;&gt;"",D28&lt;&gt;""),"["&amp;TEXT($B$2,"##")&amp;"-"&amp;TEXT(ROW()-13,"##")&amp;"]","")</f>
        <v>[M4-23]</v>
      </c>
      <c r="B36" s="128" t="s">
        <v>714</v>
      </c>
      <c r="C36" s="128" t="s">
        <v>715</v>
      </c>
      <c r="D36" s="128" t="s">
        <v>716</v>
      </c>
      <c r="E36" s="128" t="s">
        <v>696</v>
      </c>
      <c r="F36" s="128" t="s">
        <v>717</v>
      </c>
      <c r="G36" s="128" t="s">
        <v>149</v>
      </c>
      <c r="H36" s="175">
        <v>44025.0</v>
      </c>
      <c r="I36" s="173"/>
      <c r="J36" s="178"/>
      <c r="K36" s="152"/>
      <c r="L36" s="152"/>
      <c r="M36" s="152"/>
      <c r="N36" s="152"/>
      <c r="O36" s="152"/>
      <c r="P36" s="152"/>
      <c r="Q36" s="152"/>
      <c r="R36" s="152"/>
      <c r="S36" s="152"/>
      <c r="T36" s="152"/>
      <c r="U36" s="152"/>
      <c r="V36" s="152"/>
      <c r="W36" s="152"/>
      <c r="X36" s="152"/>
      <c r="Y36" s="152"/>
      <c r="Z36" s="152"/>
    </row>
    <row r="37" ht="12.75" customHeight="1">
      <c r="A37" s="172" t="str">
        <f t="shared" si="5"/>
        <v>[M4-24]</v>
      </c>
      <c r="B37" s="128" t="s">
        <v>718</v>
      </c>
      <c r="C37" s="128" t="s">
        <v>719</v>
      </c>
      <c r="D37" s="128" t="s">
        <v>720</v>
      </c>
      <c r="E37" s="128" t="s">
        <v>696</v>
      </c>
      <c r="F37" s="128" t="s">
        <v>717</v>
      </c>
      <c r="G37" s="128" t="s">
        <v>149</v>
      </c>
      <c r="H37" s="175">
        <v>44025.0</v>
      </c>
      <c r="I37" s="173"/>
      <c r="J37" s="178"/>
      <c r="K37" s="152"/>
      <c r="L37" s="152"/>
      <c r="M37" s="152"/>
      <c r="N37" s="152"/>
      <c r="O37" s="152"/>
      <c r="P37" s="152"/>
      <c r="Q37" s="152"/>
      <c r="R37" s="152"/>
      <c r="S37" s="152"/>
      <c r="T37" s="152"/>
      <c r="U37" s="152"/>
      <c r="V37" s="152"/>
      <c r="W37" s="152"/>
      <c r="X37" s="152"/>
      <c r="Y37" s="152"/>
      <c r="Z37" s="152"/>
    </row>
    <row r="38" ht="12.75" customHeight="1">
      <c r="A38" s="156"/>
      <c r="B38" s="156"/>
      <c r="C38" s="156"/>
      <c r="D38" s="156"/>
      <c r="E38" s="156"/>
      <c r="F38" s="156"/>
      <c r="G38" s="156"/>
      <c r="H38" s="156"/>
      <c r="I38" s="156"/>
      <c r="J38" s="179"/>
      <c r="K38" s="156"/>
      <c r="L38" s="156"/>
      <c r="M38" s="156"/>
      <c r="N38" s="156"/>
      <c r="O38" s="156"/>
      <c r="P38" s="156"/>
      <c r="Q38" s="156"/>
      <c r="R38" s="156"/>
      <c r="S38" s="156"/>
      <c r="T38" s="156"/>
      <c r="U38" s="156"/>
      <c r="V38" s="156"/>
      <c r="W38" s="156"/>
      <c r="X38" s="156"/>
      <c r="Y38" s="156"/>
      <c r="Z38" s="156"/>
    </row>
    <row r="39" ht="12.75" customHeight="1">
      <c r="A39" s="11"/>
      <c r="B39" s="11"/>
      <c r="C39" s="11"/>
      <c r="D39" s="11"/>
      <c r="E39" s="11"/>
      <c r="F39" s="11"/>
      <c r="G39" s="11"/>
      <c r="H39" s="11"/>
      <c r="I39" s="11"/>
      <c r="J39" s="16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6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6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6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6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6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6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6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6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6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6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6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6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6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6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6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6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6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6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6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6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6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6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6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6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61"/>
      <c r="K1006" s="11"/>
      <c r="L1006" s="11"/>
      <c r="M1006" s="11"/>
      <c r="N1006" s="11"/>
      <c r="O1006" s="11"/>
      <c r="P1006" s="11"/>
      <c r="Q1006" s="11"/>
      <c r="R1006" s="11"/>
      <c r="S1006" s="11"/>
      <c r="T1006" s="11"/>
      <c r="U1006" s="11"/>
      <c r="V1006" s="11"/>
      <c r="W1006" s="11"/>
      <c r="X1006" s="11"/>
      <c r="Y1006" s="11"/>
      <c r="Z1006" s="11"/>
    </row>
  </sheetData>
  <mergeCells count="5">
    <mergeCell ref="B2:G2"/>
    <mergeCell ref="B3:G3"/>
    <mergeCell ref="B4:G4"/>
    <mergeCell ref="E5:G5"/>
    <mergeCell ref="E6:G6"/>
  </mergeCells>
  <dataValidations>
    <dataValidation type="list" allowBlank="1" showInputMessage="1" showErrorMessage="1" prompt=" - " sqref="G1 G7:G14 G16:G18 G20:G24 G26:G28 G30:G151">
      <formula1>Module1!$K$2:$K$6</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3"/>
    <col customWidth="1" min="2" max="2" width="26.0"/>
    <col customWidth="1" min="3" max="3" width="25.63"/>
    <col customWidth="1" min="4" max="4" width="28.5"/>
    <col customWidth="1" min="5" max="5" width="16.88"/>
    <col customWidth="1" min="6" max="6" width="16.13"/>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721</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722</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723</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COUNTIF(G10:G989,"Pass")</f>
        <v>37</v>
      </c>
      <c r="B6" s="113">
        <f>COUNTIF(G10:G989,"Fail")</f>
        <v>0</v>
      </c>
      <c r="C6" s="113">
        <f>E6-D6-B6-A6</f>
        <v>0</v>
      </c>
      <c r="D6" s="114">
        <f>COUNTIF(G$10:G$989,"N/A")</f>
        <v>0</v>
      </c>
      <c r="E6" s="115">
        <f>COUNTA(A10:A989)</f>
        <v>37</v>
      </c>
      <c r="F6" s="116"/>
      <c r="G6" s="117"/>
      <c r="H6" s="110"/>
      <c r="I6" s="110"/>
      <c r="J6" s="111"/>
      <c r="K6" s="97" t="s">
        <v>156</v>
      </c>
      <c r="L6" s="97"/>
      <c r="M6" s="97"/>
      <c r="N6" s="97"/>
      <c r="O6" s="97"/>
      <c r="P6" s="97"/>
      <c r="Q6" s="97"/>
      <c r="R6" s="97"/>
      <c r="S6" s="97"/>
      <c r="T6" s="97"/>
      <c r="U6" s="97"/>
      <c r="V6" s="97"/>
      <c r="W6" s="97"/>
      <c r="X6" s="97"/>
      <c r="Y6" s="97"/>
      <c r="Z6" s="97"/>
    </row>
    <row r="7" ht="15.0" customHeight="1">
      <c r="A7" s="165"/>
      <c r="B7" s="165"/>
      <c r="C7" s="165"/>
      <c r="D7" s="166"/>
      <c r="E7" s="166"/>
      <c r="F7" s="166"/>
      <c r="G7" s="167"/>
      <c r="H7" s="167"/>
      <c r="I7" s="167"/>
      <c r="J7" s="111"/>
      <c r="K7" s="97"/>
      <c r="L7" s="97"/>
      <c r="M7" s="97"/>
      <c r="N7" s="97"/>
      <c r="O7" s="97"/>
      <c r="P7" s="97"/>
      <c r="Q7" s="97"/>
      <c r="R7" s="97"/>
      <c r="S7" s="97"/>
      <c r="T7" s="97"/>
      <c r="U7" s="97"/>
      <c r="V7" s="97"/>
      <c r="W7" s="97"/>
      <c r="X7" s="97"/>
      <c r="Y7" s="97"/>
      <c r="Z7" s="97"/>
    </row>
    <row r="8" ht="25.5" customHeight="1">
      <c r="A8" s="168" t="s">
        <v>159</v>
      </c>
      <c r="B8" s="168" t="s">
        <v>160</v>
      </c>
      <c r="C8" s="168" t="s">
        <v>161</v>
      </c>
      <c r="D8" s="168" t="s">
        <v>162</v>
      </c>
      <c r="E8" s="168" t="s">
        <v>163</v>
      </c>
      <c r="F8" s="168" t="s">
        <v>164</v>
      </c>
      <c r="G8" s="168" t="s">
        <v>165</v>
      </c>
      <c r="H8" s="168" t="s">
        <v>166</v>
      </c>
      <c r="I8" s="168" t="s">
        <v>167</v>
      </c>
      <c r="J8" s="169"/>
      <c r="K8" s="97"/>
      <c r="L8" s="97"/>
      <c r="M8" s="97"/>
      <c r="N8" s="97"/>
      <c r="O8" s="97"/>
      <c r="P8" s="97"/>
      <c r="Q8" s="97"/>
      <c r="R8" s="97"/>
      <c r="S8" s="97"/>
      <c r="T8" s="97"/>
      <c r="U8" s="97"/>
      <c r="V8" s="97"/>
      <c r="W8" s="97"/>
      <c r="X8" s="97"/>
      <c r="Y8" s="97"/>
      <c r="Z8" s="97"/>
    </row>
    <row r="9" ht="15.75" customHeight="1">
      <c r="A9" s="170"/>
      <c r="B9" s="171" t="s">
        <v>724</v>
      </c>
      <c r="C9" s="170"/>
      <c r="D9" s="170"/>
      <c r="E9" s="170"/>
      <c r="F9" s="170"/>
      <c r="G9" s="170"/>
      <c r="H9" s="170"/>
      <c r="I9" s="170"/>
      <c r="J9" s="138"/>
      <c r="K9" s="97"/>
      <c r="L9" s="97"/>
      <c r="M9" s="97"/>
      <c r="N9" s="97"/>
      <c r="O9" s="97"/>
      <c r="P9" s="97"/>
      <c r="Q9" s="97"/>
      <c r="R9" s="97"/>
      <c r="S9" s="97"/>
      <c r="T9" s="97"/>
      <c r="U9" s="97"/>
      <c r="V9" s="97"/>
      <c r="W9" s="97"/>
      <c r="X9" s="97"/>
      <c r="Y9" s="97"/>
      <c r="Z9" s="97"/>
    </row>
    <row r="10" ht="58.5" customHeight="1">
      <c r="A10" s="127" t="str">
        <f t="shared" ref="A10:A12" si="1">IF(OR(B10&lt;&gt;"",D10&lt;&gt;""),"["&amp;TEXT($B$2,"##")&amp;"-"&amp;TEXT(ROW()-9,"##")&amp;"]","")</f>
        <v>[M5-1]</v>
      </c>
      <c r="B10" s="128" t="s">
        <v>725</v>
      </c>
      <c r="C10" s="128" t="s">
        <v>726</v>
      </c>
      <c r="D10" s="129" t="s">
        <v>727</v>
      </c>
      <c r="E10" s="129" t="s">
        <v>156</v>
      </c>
      <c r="F10" s="129" t="s">
        <v>156</v>
      </c>
      <c r="G10" s="128" t="s">
        <v>149</v>
      </c>
      <c r="H10" s="130">
        <v>44044.0</v>
      </c>
      <c r="I10" s="127"/>
      <c r="J10" s="132"/>
      <c r="K10" s="11"/>
      <c r="L10" s="11"/>
      <c r="M10" s="11"/>
      <c r="N10" s="11"/>
      <c r="O10" s="11"/>
      <c r="P10" s="11"/>
      <c r="Q10" s="11"/>
      <c r="R10" s="11"/>
      <c r="S10" s="11"/>
      <c r="T10" s="11"/>
      <c r="U10" s="11"/>
      <c r="V10" s="11"/>
      <c r="W10" s="11"/>
      <c r="X10" s="11"/>
      <c r="Y10" s="11"/>
      <c r="Z10" s="11"/>
    </row>
    <row r="11" ht="58.5" customHeight="1">
      <c r="A11" s="127" t="str">
        <f t="shared" si="1"/>
        <v>[M5-2]</v>
      </c>
      <c r="B11" s="128" t="s">
        <v>728</v>
      </c>
      <c r="C11" s="128" t="s">
        <v>726</v>
      </c>
      <c r="D11" s="129" t="s">
        <v>729</v>
      </c>
      <c r="E11" s="129" t="s">
        <v>730</v>
      </c>
      <c r="F11" s="129" t="s">
        <v>156</v>
      </c>
      <c r="G11" s="128" t="s">
        <v>149</v>
      </c>
      <c r="H11" s="130">
        <v>44044.0</v>
      </c>
      <c r="I11" s="127"/>
      <c r="J11" s="132"/>
      <c r="K11" s="11"/>
      <c r="L11" s="11"/>
      <c r="M11" s="11"/>
      <c r="N11" s="11"/>
      <c r="O11" s="11"/>
      <c r="P11" s="11"/>
      <c r="Q11" s="11"/>
      <c r="R11" s="11"/>
      <c r="S11" s="11"/>
      <c r="T11" s="11"/>
      <c r="U11" s="11"/>
      <c r="V11" s="11"/>
      <c r="W11" s="11"/>
      <c r="X11" s="11"/>
      <c r="Y11" s="11"/>
      <c r="Z11" s="11"/>
    </row>
    <row r="12" ht="58.5" customHeight="1">
      <c r="A12" s="127" t="str">
        <f t="shared" si="1"/>
        <v>[M5-3]</v>
      </c>
      <c r="B12" s="128" t="s">
        <v>731</v>
      </c>
      <c r="C12" s="128" t="s">
        <v>726</v>
      </c>
      <c r="D12" s="129" t="s">
        <v>729</v>
      </c>
      <c r="E12" s="129" t="s">
        <v>732</v>
      </c>
      <c r="F12" s="129" t="s">
        <v>156</v>
      </c>
      <c r="G12" s="128" t="s">
        <v>149</v>
      </c>
      <c r="H12" s="130">
        <v>44044.0</v>
      </c>
      <c r="I12" s="127"/>
      <c r="J12" s="132"/>
      <c r="K12" s="11"/>
      <c r="L12" s="11"/>
      <c r="M12" s="11"/>
      <c r="N12" s="11"/>
      <c r="O12" s="11"/>
      <c r="P12" s="11"/>
      <c r="Q12" s="11"/>
      <c r="R12" s="11"/>
      <c r="S12" s="11"/>
      <c r="T12" s="11"/>
      <c r="U12" s="11"/>
      <c r="V12" s="11"/>
      <c r="W12" s="11"/>
      <c r="X12" s="11"/>
      <c r="Y12" s="11"/>
      <c r="Z12" s="11"/>
    </row>
    <row r="13" ht="12.75" customHeight="1">
      <c r="A13" s="180" t="str">
        <f>IF(OR(B10&lt;&gt;"",D10&lt;&gt;""),"["&amp;TEXT($B$2,"##")&amp;"-"&amp;TEXT(ROW()-9,"##")&amp;"]","")</f>
        <v>[M5-4]</v>
      </c>
      <c r="B13" s="128" t="s">
        <v>733</v>
      </c>
      <c r="C13" s="128" t="s">
        <v>726</v>
      </c>
      <c r="D13" s="129" t="s">
        <v>734</v>
      </c>
      <c r="E13" s="129" t="s">
        <v>156</v>
      </c>
      <c r="F13" s="129" t="s">
        <v>156</v>
      </c>
      <c r="G13" s="128" t="s">
        <v>149</v>
      </c>
      <c r="H13" s="130">
        <v>44044.0</v>
      </c>
      <c r="I13" s="127"/>
      <c r="J13" s="132"/>
      <c r="K13" s="11"/>
      <c r="L13" s="11"/>
      <c r="M13" s="11"/>
      <c r="N13" s="11"/>
      <c r="O13" s="11"/>
      <c r="P13" s="11"/>
      <c r="Q13" s="11"/>
      <c r="R13" s="11"/>
      <c r="S13" s="11"/>
      <c r="T13" s="11"/>
      <c r="U13" s="11"/>
      <c r="V13" s="11"/>
      <c r="W13" s="11"/>
      <c r="X13" s="11"/>
      <c r="Y13" s="11"/>
      <c r="Z13" s="11"/>
    </row>
    <row r="14" ht="12.75" customHeight="1">
      <c r="A14" s="180" t="str">
        <f>IF(OR(B13&lt;&gt;"",D13&lt;&gt;""),"["&amp;TEXT($B$2,"##")&amp;"-"&amp;TEXT(ROW()-9,"##")&amp;"]","")</f>
        <v>[M5-5]</v>
      </c>
      <c r="B14" s="128" t="s">
        <v>735</v>
      </c>
      <c r="C14" s="128" t="s">
        <v>726</v>
      </c>
      <c r="D14" s="129" t="s">
        <v>736</v>
      </c>
      <c r="E14" s="129" t="s">
        <v>156</v>
      </c>
      <c r="F14" s="129" t="s">
        <v>156</v>
      </c>
      <c r="G14" s="128" t="s">
        <v>149</v>
      </c>
      <c r="H14" s="130">
        <v>44044.0</v>
      </c>
      <c r="I14" s="127"/>
      <c r="J14" s="132"/>
      <c r="K14" s="11"/>
      <c r="L14" s="11"/>
      <c r="M14" s="11"/>
      <c r="N14" s="11"/>
      <c r="O14" s="11"/>
      <c r="P14" s="11"/>
      <c r="Q14" s="11"/>
      <c r="R14" s="11"/>
      <c r="S14" s="11"/>
      <c r="T14" s="11"/>
      <c r="U14" s="11"/>
      <c r="V14" s="11"/>
      <c r="W14" s="11"/>
      <c r="X14" s="11"/>
      <c r="Y14" s="11"/>
      <c r="Z14" s="11"/>
    </row>
    <row r="15" ht="15.75" customHeight="1">
      <c r="A15" s="170"/>
      <c r="B15" s="171" t="s">
        <v>737</v>
      </c>
      <c r="C15" s="170"/>
      <c r="D15" s="170"/>
      <c r="E15" s="170"/>
      <c r="F15" s="170"/>
      <c r="G15" s="125"/>
      <c r="H15" s="125"/>
      <c r="I15" s="170"/>
      <c r="J15" s="138"/>
      <c r="K15" s="97"/>
      <c r="L15" s="97"/>
      <c r="M15" s="97"/>
      <c r="N15" s="97"/>
      <c r="O15" s="97"/>
      <c r="P15" s="97"/>
      <c r="Q15" s="97"/>
      <c r="R15" s="97"/>
      <c r="S15" s="97"/>
      <c r="T15" s="97"/>
      <c r="U15" s="97"/>
      <c r="V15" s="97"/>
      <c r="W15" s="97"/>
      <c r="X15" s="97"/>
      <c r="Y15" s="97"/>
      <c r="Z15" s="97"/>
    </row>
    <row r="16" ht="58.5" customHeight="1">
      <c r="A16" s="127" t="str">
        <f t="shared" ref="A16:A20" si="2">IF(OR(B16&lt;&gt;"",D16&lt;&gt;""),"["&amp;TEXT($B$2,"##")&amp;"-"&amp;TEXT(ROW()-10,"##")&amp;"]","")</f>
        <v>[M5-6]</v>
      </c>
      <c r="B16" s="128" t="s">
        <v>738</v>
      </c>
      <c r="C16" s="128" t="s">
        <v>739</v>
      </c>
      <c r="D16" s="129" t="s">
        <v>740</v>
      </c>
      <c r="E16" s="129" t="s">
        <v>741</v>
      </c>
      <c r="F16" s="129" t="s">
        <v>156</v>
      </c>
      <c r="G16" s="128" t="s">
        <v>149</v>
      </c>
      <c r="H16" s="130">
        <v>44044.0</v>
      </c>
      <c r="I16" s="127"/>
      <c r="J16" s="132"/>
      <c r="K16" s="11"/>
      <c r="L16" s="11"/>
      <c r="M16" s="11"/>
      <c r="N16" s="11"/>
      <c r="O16" s="11"/>
      <c r="P16" s="11"/>
      <c r="Q16" s="11"/>
      <c r="R16" s="11"/>
      <c r="S16" s="11"/>
      <c r="T16" s="11"/>
      <c r="U16" s="11"/>
      <c r="V16" s="11"/>
      <c r="W16" s="11"/>
      <c r="X16" s="11"/>
      <c r="Y16" s="11"/>
      <c r="Z16" s="11"/>
    </row>
    <row r="17" ht="12.75" customHeight="1">
      <c r="A17" s="127" t="str">
        <f t="shared" si="2"/>
        <v>[M5-7]</v>
      </c>
      <c r="B17" s="128" t="s">
        <v>742</v>
      </c>
      <c r="C17" s="128" t="s">
        <v>739</v>
      </c>
      <c r="D17" s="181" t="s">
        <v>743</v>
      </c>
      <c r="E17" s="181" t="s">
        <v>744</v>
      </c>
      <c r="F17" s="182" t="s">
        <v>156</v>
      </c>
      <c r="G17" s="128" t="s">
        <v>149</v>
      </c>
      <c r="H17" s="130">
        <v>44044.0</v>
      </c>
      <c r="I17" s="127"/>
      <c r="J17" s="183"/>
      <c r="K17" s="184"/>
      <c r="L17" s="184"/>
      <c r="M17" s="184"/>
      <c r="N17" s="184"/>
      <c r="O17" s="184"/>
      <c r="P17" s="184"/>
      <c r="Q17" s="184"/>
      <c r="R17" s="184"/>
      <c r="S17" s="184"/>
      <c r="T17" s="184"/>
      <c r="U17" s="184"/>
      <c r="V17" s="184"/>
      <c r="W17" s="184"/>
      <c r="X17" s="184"/>
      <c r="Y17" s="184"/>
      <c r="Z17" s="184"/>
    </row>
    <row r="18" ht="12.75" customHeight="1">
      <c r="A18" s="127" t="str">
        <f t="shared" si="2"/>
        <v>[M5-8]</v>
      </c>
      <c r="B18" s="128" t="s">
        <v>745</v>
      </c>
      <c r="C18" s="128" t="s">
        <v>739</v>
      </c>
      <c r="D18" s="181" t="s">
        <v>743</v>
      </c>
      <c r="E18" s="181" t="s">
        <v>744</v>
      </c>
      <c r="F18" s="182" t="s">
        <v>156</v>
      </c>
      <c r="G18" s="128" t="s">
        <v>149</v>
      </c>
      <c r="H18" s="130">
        <v>44044.0</v>
      </c>
      <c r="I18" s="127"/>
      <c r="J18" s="185"/>
      <c r="K18" s="186"/>
      <c r="L18" s="186"/>
      <c r="M18" s="186"/>
      <c r="N18" s="186"/>
      <c r="O18" s="186"/>
      <c r="P18" s="186"/>
      <c r="Q18" s="186"/>
      <c r="R18" s="186"/>
      <c r="S18" s="186"/>
      <c r="T18" s="186"/>
      <c r="U18" s="186"/>
      <c r="V18" s="186"/>
      <c r="W18" s="186"/>
      <c r="X18" s="186"/>
      <c r="Y18" s="186"/>
      <c r="Z18" s="186"/>
    </row>
    <row r="19" ht="12.75" customHeight="1">
      <c r="A19" s="127" t="str">
        <f t="shared" si="2"/>
        <v>[M5-9]</v>
      </c>
      <c r="B19" s="128" t="s">
        <v>746</v>
      </c>
      <c r="C19" s="128" t="s">
        <v>739</v>
      </c>
      <c r="D19" s="129" t="s">
        <v>734</v>
      </c>
      <c r="E19" s="181" t="s">
        <v>744</v>
      </c>
      <c r="F19" s="129" t="s">
        <v>156</v>
      </c>
      <c r="G19" s="128" t="s">
        <v>149</v>
      </c>
      <c r="H19" s="130">
        <v>44044.0</v>
      </c>
      <c r="I19" s="127"/>
      <c r="J19" s="132"/>
      <c r="K19" s="11"/>
      <c r="L19" s="11"/>
      <c r="M19" s="11"/>
      <c r="N19" s="11"/>
      <c r="O19" s="11"/>
      <c r="P19" s="11"/>
      <c r="Q19" s="11"/>
      <c r="R19" s="11"/>
      <c r="S19" s="11"/>
      <c r="T19" s="11"/>
      <c r="U19" s="11"/>
      <c r="V19" s="11"/>
      <c r="W19" s="11"/>
      <c r="X19" s="11"/>
      <c r="Y19" s="11"/>
      <c r="Z19" s="11"/>
    </row>
    <row r="20" ht="12.75" customHeight="1">
      <c r="A20" s="127" t="str">
        <f t="shared" si="2"/>
        <v>[M5-10]</v>
      </c>
      <c r="B20" s="128" t="s">
        <v>747</v>
      </c>
      <c r="C20" s="128" t="s">
        <v>739</v>
      </c>
      <c r="D20" s="129" t="s">
        <v>748</v>
      </c>
      <c r="E20" s="181" t="s">
        <v>744</v>
      </c>
      <c r="F20" s="129" t="s">
        <v>156</v>
      </c>
      <c r="G20" s="128" t="s">
        <v>149</v>
      </c>
      <c r="H20" s="130">
        <v>44044.0</v>
      </c>
      <c r="I20" s="127"/>
      <c r="J20" s="132"/>
      <c r="K20" s="11"/>
      <c r="L20" s="11"/>
      <c r="M20" s="11"/>
      <c r="N20" s="11"/>
      <c r="O20" s="11"/>
      <c r="P20" s="11"/>
      <c r="Q20" s="11"/>
      <c r="R20" s="11"/>
      <c r="S20" s="11"/>
      <c r="T20" s="11"/>
      <c r="U20" s="11"/>
      <c r="V20" s="11"/>
      <c r="W20" s="11"/>
      <c r="X20" s="11"/>
      <c r="Y20" s="11"/>
      <c r="Z20" s="11"/>
    </row>
    <row r="21" ht="15.75" customHeight="1">
      <c r="A21" s="170"/>
      <c r="B21" s="171" t="s">
        <v>749</v>
      </c>
      <c r="C21" s="170"/>
      <c r="D21" s="170"/>
      <c r="E21" s="170"/>
      <c r="F21" s="170"/>
      <c r="G21" s="125"/>
      <c r="H21" s="125"/>
      <c r="I21" s="170"/>
      <c r="J21" s="138"/>
      <c r="K21" s="97"/>
      <c r="L21" s="97"/>
      <c r="M21" s="97"/>
      <c r="N21" s="97"/>
      <c r="O21" s="97"/>
      <c r="P21" s="97"/>
      <c r="Q21" s="97"/>
      <c r="R21" s="97"/>
      <c r="S21" s="97"/>
      <c r="T21" s="97"/>
      <c r="U21" s="97"/>
      <c r="V21" s="97"/>
      <c r="W21" s="97"/>
      <c r="X21" s="97"/>
      <c r="Y21" s="97"/>
      <c r="Z21" s="97"/>
    </row>
    <row r="22" ht="12.75" customHeight="1">
      <c r="A22" s="127" t="str">
        <f t="shared" ref="A22:A26" si="3">IF(OR(B22&lt;&gt;"",D22&lt;&gt;""),"["&amp;TEXT($B$2,"##")&amp;"-"&amp;TEXT(ROW()-11,"##")&amp;"]","")</f>
        <v>[M5-11]</v>
      </c>
      <c r="B22" s="128" t="s">
        <v>750</v>
      </c>
      <c r="C22" s="128" t="s">
        <v>751</v>
      </c>
      <c r="D22" s="128" t="s">
        <v>752</v>
      </c>
      <c r="E22" s="128" t="s">
        <v>753</v>
      </c>
      <c r="F22" s="128" t="s">
        <v>156</v>
      </c>
      <c r="G22" s="128" t="s">
        <v>149</v>
      </c>
      <c r="H22" s="130">
        <v>44044.0</v>
      </c>
      <c r="I22" s="127"/>
      <c r="J22" s="157"/>
      <c r="K22" s="150"/>
      <c r="L22" s="150"/>
      <c r="M22" s="150"/>
      <c r="N22" s="150"/>
      <c r="O22" s="150"/>
      <c r="P22" s="150"/>
      <c r="Q22" s="150"/>
      <c r="R22" s="150"/>
      <c r="S22" s="150"/>
      <c r="T22" s="150"/>
      <c r="U22" s="150"/>
      <c r="V22" s="150"/>
      <c r="W22" s="150"/>
      <c r="X22" s="150"/>
      <c r="Y22" s="150"/>
      <c r="Z22" s="150"/>
    </row>
    <row r="23" ht="12.75" customHeight="1">
      <c r="A23" s="127" t="str">
        <f t="shared" si="3"/>
        <v>[M5-12]</v>
      </c>
      <c r="B23" s="128" t="s">
        <v>754</v>
      </c>
      <c r="C23" s="128" t="s">
        <v>755</v>
      </c>
      <c r="D23" s="128" t="s">
        <v>756</v>
      </c>
      <c r="E23" s="128" t="s">
        <v>753</v>
      </c>
      <c r="F23" s="128" t="s">
        <v>757</v>
      </c>
      <c r="G23" s="128" t="s">
        <v>149</v>
      </c>
      <c r="H23" s="130">
        <v>44044.0</v>
      </c>
      <c r="I23" s="127"/>
      <c r="J23" s="157"/>
      <c r="K23" s="150"/>
      <c r="L23" s="150"/>
      <c r="M23" s="150"/>
      <c r="N23" s="150"/>
      <c r="O23" s="150"/>
      <c r="P23" s="150"/>
      <c r="Q23" s="150"/>
      <c r="R23" s="150"/>
      <c r="S23" s="150"/>
      <c r="T23" s="150"/>
      <c r="U23" s="150"/>
      <c r="V23" s="150"/>
      <c r="W23" s="150"/>
      <c r="X23" s="150"/>
      <c r="Y23" s="150"/>
      <c r="Z23" s="150"/>
    </row>
    <row r="24" ht="12.75" customHeight="1">
      <c r="A24" s="127" t="str">
        <f t="shared" si="3"/>
        <v>[M5-13]</v>
      </c>
      <c r="B24" s="128" t="s">
        <v>758</v>
      </c>
      <c r="C24" s="128" t="s">
        <v>759</v>
      </c>
      <c r="D24" s="128" t="s">
        <v>760</v>
      </c>
      <c r="E24" s="128" t="s">
        <v>753</v>
      </c>
      <c r="F24" s="128" t="s">
        <v>761</v>
      </c>
      <c r="G24" s="128" t="s">
        <v>149</v>
      </c>
      <c r="H24" s="130">
        <v>44044.0</v>
      </c>
      <c r="I24" s="127"/>
      <c r="J24" s="157"/>
      <c r="K24" s="150"/>
      <c r="L24" s="150"/>
      <c r="M24" s="150"/>
      <c r="N24" s="150"/>
      <c r="O24" s="150"/>
      <c r="P24" s="150"/>
      <c r="Q24" s="150"/>
      <c r="R24" s="150"/>
      <c r="S24" s="150"/>
      <c r="T24" s="150"/>
      <c r="U24" s="150"/>
      <c r="V24" s="150"/>
      <c r="W24" s="150"/>
      <c r="X24" s="150"/>
      <c r="Y24" s="150"/>
      <c r="Z24" s="150"/>
    </row>
    <row r="25" ht="12.75" customHeight="1">
      <c r="A25" s="127" t="str">
        <f t="shared" si="3"/>
        <v>[M5-14]</v>
      </c>
      <c r="B25" s="128" t="s">
        <v>762</v>
      </c>
      <c r="C25" s="128" t="s">
        <v>763</v>
      </c>
      <c r="D25" s="128" t="s">
        <v>764</v>
      </c>
      <c r="E25" s="128" t="s">
        <v>753</v>
      </c>
      <c r="F25" s="128" t="s">
        <v>765</v>
      </c>
      <c r="G25" s="128" t="s">
        <v>149</v>
      </c>
      <c r="H25" s="130">
        <v>44044.0</v>
      </c>
      <c r="I25" s="127"/>
      <c r="J25" s="157"/>
      <c r="K25" s="150"/>
      <c r="L25" s="150"/>
      <c r="M25" s="150"/>
      <c r="N25" s="150"/>
      <c r="O25" s="150"/>
      <c r="P25" s="150"/>
      <c r="Q25" s="150"/>
      <c r="R25" s="150"/>
      <c r="S25" s="150"/>
      <c r="T25" s="150"/>
      <c r="U25" s="150"/>
      <c r="V25" s="150"/>
      <c r="W25" s="150"/>
      <c r="X25" s="150"/>
      <c r="Y25" s="150"/>
      <c r="Z25" s="150"/>
    </row>
    <row r="26" ht="12.75" customHeight="1">
      <c r="A26" s="127" t="str">
        <f t="shared" si="3"/>
        <v>[M5-15]</v>
      </c>
      <c r="B26" s="128" t="s">
        <v>766</v>
      </c>
      <c r="C26" s="128" t="s">
        <v>767</v>
      </c>
      <c r="D26" s="128" t="s">
        <v>768</v>
      </c>
      <c r="E26" s="128" t="s">
        <v>753</v>
      </c>
      <c r="F26" s="128" t="s">
        <v>769</v>
      </c>
      <c r="G26" s="128" t="s">
        <v>149</v>
      </c>
      <c r="H26" s="130">
        <v>44044.0</v>
      </c>
      <c r="I26" s="127"/>
      <c r="J26" s="157"/>
      <c r="K26" s="150"/>
      <c r="L26" s="150"/>
      <c r="M26" s="150"/>
      <c r="N26" s="150"/>
      <c r="O26" s="150"/>
      <c r="P26" s="150"/>
      <c r="Q26" s="150"/>
      <c r="R26" s="150"/>
      <c r="S26" s="150"/>
      <c r="T26" s="150"/>
      <c r="U26" s="150"/>
      <c r="V26" s="150"/>
      <c r="W26" s="150"/>
      <c r="X26" s="150"/>
      <c r="Y26" s="150"/>
      <c r="Z26" s="150"/>
    </row>
    <row r="27" ht="15.75" customHeight="1">
      <c r="A27" s="170"/>
      <c r="B27" s="171" t="s">
        <v>770</v>
      </c>
      <c r="C27" s="170"/>
      <c r="D27" s="170"/>
      <c r="E27" s="170"/>
      <c r="F27" s="170"/>
      <c r="G27" s="125"/>
      <c r="H27" s="125"/>
      <c r="I27" s="170"/>
      <c r="J27" s="138"/>
      <c r="K27" s="97"/>
      <c r="L27" s="97"/>
      <c r="M27" s="97"/>
      <c r="N27" s="97"/>
      <c r="O27" s="97"/>
      <c r="P27" s="97"/>
      <c r="Q27" s="97"/>
      <c r="R27" s="97"/>
      <c r="S27" s="97"/>
      <c r="T27" s="97"/>
      <c r="U27" s="97"/>
      <c r="V27" s="97"/>
      <c r="W27" s="97"/>
      <c r="X27" s="97"/>
      <c r="Y27" s="97"/>
      <c r="Z27" s="97"/>
    </row>
    <row r="28" ht="12.75" customHeight="1">
      <c r="A28" s="127" t="str">
        <f>IF(OR(B28&lt;&gt;"",D28&lt;&gt;""),"["&amp;TEXT($B$2,"##")&amp;"-"&amp;TEXT(ROW()-12,"##")&amp;"]","")</f>
        <v>[M5-16]</v>
      </c>
      <c r="B28" s="128" t="s">
        <v>771</v>
      </c>
      <c r="C28" s="128" t="s">
        <v>772</v>
      </c>
      <c r="D28" s="128" t="s">
        <v>773</v>
      </c>
      <c r="E28" s="128" t="s">
        <v>753</v>
      </c>
      <c r="F28" s="128" t="s">
        <v>156</v>
      </c>
      <c r="G28" s="128" t="s">
        <v>149</v>
      </c>
      <c r="H28" s="130">
        <v>44044.0</v>
      </c>
      <c r="I28" s="127"/>
      <c r="J28" s="157"/>
      <c r="K28" s="150"/>
      <c r="L28" s="150"/>
      <c r="M28" s="150"/>
      <c r="N28" s="150"/>
      <c r="O28" s="150"/>
      <c r="P28" s="150"/>
      <c r="Q28" s="150"/>
      <c r="R28" s="150"/>
      <c r="S28" s="150"/>
      <c r="T28" s="150"/>
      <c r="U28" s="150"/>
      <c r="V28" s="150"/>
      <c r="W28" s="150"/>
      <c r="X28" s="150"/>
      <c r="Y28" s="150"/>
      <c r="Z28" s="150"/>
    </row>
    <row r="29" ht="12.75" customHeight="1">
      <c r="A29" s="180" t="str">
        <f t="shared" ref="A29:A32" si="4">IF(OR(B28&lt;&gt;"",D28&lt;&gt;""),"["&amp;TEXT($B$2,"##")&amp;"-"&amp;TEXT(ROW()-12,"##")&amp;"]","")</f>
        <v>[M5-17]</v>
      </c>
      <c r="B29" s="128" t="s">
        <v>774</v>
      </c>
      <c r="C29" s="128" t="s">
        <v>775</v>
      </c>
      <c r="D29" s="129" t="s">
        <v>776</v>
      </c>
      <c r="E29" s="181" t="s">
        <v>744</v>
      </c>
      <c r="F29" s="129" t="s">
        <v>777</v>
      </c>
      <c r="G29" s="128" t="s">
        <v>149</v>
      </c>
      <c r="H29" s="130">
        <v>44044.0</v>
      </c>
      <c r="I29" s="127"/>
      <c r="J29" s="132"/>
      <c r="K29" s="11"/>
      <c r="L29" s="11"/>
      <c r="M29" s="11"/>
      <c r="N29" s="11"/>
      <c r="O29" s="11"/>
      <c r="P29" s="11"/>
      <c r="Q29" s="11"/>
      <c r="R29" s="11"/>
      <c r="S29" s="11"/>
      <c r="T29" s="11"/>
      <c r="U29" s="11"/>
      <c r="V29" s="11"/>
      <c r="W29" s="11"/>
      <c r="X29" s="11"/>
      <c r="Y29" s="11"/>
      <c r="Z29" s="11"/>
    </row>
    <row r="30" ht="12.75" customHeight="1">
      <c r="A30" s="180" t="str">
        <f t="shared" si="4"/>
        <v>[M5-18]</v>
      </c>
      <c r="B30" s="128" t="s">
        <v>778</v>
      </c>
      <c r="C30" s="128" t="s">
        <v>779</v>
      </c>
      <c r="D30" s="128" t="s">
        <v>756</v>
      </c>
      <c r="E30" s="128" t="s">
        <v>753</v>
      </c>
      <c r="F30" s="128" t="s">
        <v>761</v>
      </c>
      <c r="G30" s="128" t="s">
        <v>149</v>
      </c>
      <c r="H30" s="130">
        <v>44044.0</v>
      </c>
      <c r="I30" s="127"/>
      <c r="J30" s="157"/>
      <c r="K30" s="150"/>
      <c r="L30" s="150"/>
      <c r="M30" s="150"/>
      <c r="N30" s="150"/>
      <c r="O30" s="150"/>
      <c r="P30" s="150"/>
      <c r="Q30" s="150"/>
      <c r="R30" s="150"/>
      <c r="S30" s="150"/>
      <c r="T30" s="150"/>
      <c r="U30" s="150"/>
      <c r="V30" s="150"/>
      <c r="W30" s="150"/>
      <c r="X30" s="150"/>
      <c r="Y30" s="150"/>
      <c r="Z30" s="150"/>
    </row>
    <row r="31" ht="12.75" customHeight="1">
      <c r="A31" s="180" t="str">
        <f t="shared" si="4"/>
        <v>[M5-19]</v>
      </c>
      <c r="B31" s="128" t="s">
        <v>780</v>
      </c>
      <c r="C31" s="128" t="s">
        <v>781</v>
      </c>
      <c r="D31" s="128" t="s">
        <v>764</v>
      </c>
      <c r="E31" s="128" t="s">
        <v>753</v>
      </c>
      <c r="F31" s="128" t="s">
        <v>765</v>
      </c>
      <c r="G31" s="128" t="s">
        <v>149</v>
      </c>
      <c r="H31" s="130">
        <v>44044.0</v>
      </c>
      <c r="I31" s="127"/>
      <c r="J31" s="157"/>
      <c r="K31" s="150"/>
      <c r="L31" s="150"/>
      <c r="M31" s="150"/>
      <c r="N31" s="150"/>
      <c r="O31" s="150"/>
      <c r="P31" s="150"/>
      <c r="Q31" s="150"/>
      <c r="R31" s="150"/>
      <c r="S31" s="150"/>
      <c r="T31" s="150"/>
      <c r="U31" s="150"/>
      <c r="V31" s="150"/>
      <c r="W31" s="150"/>
      <c r="X31" s="150"/>
      <c r="Y31" s="150"/>
      <c r="Z31" s="150"/>
    </row>
    <row r="32" ht="12.75" customHeight="1">
      <c r="A32" s="180" t="str">
        <f t="shared" si="4"/>
        <v>[M5-20]</v>
      </c>
      <c r="B32" s="128" t="s">
        <v>782</v>
      </c>
      <c r="C32" s="128" t="s">
        <v>783</v>
      </c>
      <c r="D32" s="128" t="s">
        <v>784</v>
      </c>
      <c r="E32" s="128" t="s">
        <v>753</v>
      </c>
      <c r="F32" s="128" t="s">
        <v>769</v>
      </c>
      <c r="G32" s="128" t="s">
        <v>149</v>
      </c>
      <c r="H32" s="130">
        <v>44044.0</v>
      </c>
      <c r="I32" s="127"/>
      <c r="J32" s="157"/>
      <c r="K32" s="150"/>
      <c r="L32" s="150"/>
      <c r="M32" s="150"/>
      <c r="N32" s="150"/>
      <c r="O32" s="150"/>
      <c r="P32" s="150"/>
      <c r="Q32" s="150"/>
      <c r="R32" s="150"/>
      <c r="S32" s="150"/>
      <c r="T32" s="150"/>
      <c r="U32" s="150"/>
      <c r="V32" s="150"/>
      <c r="W32" s="150"/>
      <c r="X32" s="150"/>
      <c r="Y32" s="150"/>
      <c r="Z32" s="150"/>
    </row>
    <row r="33" ht="15.75" customHeight="1">
      <c r="A33" s="170"/>
      <c r="B33" s="171" t="s">
        <v>785</v>
      </c>
      <c r="C33" s="170"/>
      <c r="D33" s="170"/>
      <c r="E33" s="170"/>
      <c r="F33" s="170"/>
      <c r="G33" s="125"/>
      <c r="H33" s="125"/>
      <c r="I33" s="170"/>
      <c r="J33" s="138"/>
      <c r="K33" s="97"/>
      <c r="L33" s="97"/>
      <c r="M33" s="97"/>
      <c r="N33" s="97"/>
      <c r="O33" s="97"/>
      <c r="P33" s="97"/>
      <c r="Q33" s="97"/>
      <c r="R33" s="97"/>
      <c r="S33" s="97"/>
      <c r="T33" s="97"/>
      <c r="U33" s="97"/>
      <c r="V33" s="97"/>
      <c r="W33" s="97"/>
      <c r="X33" s="97"/>
      <c r="Y33" s="97"/>
      <c r="Z33" s="97"/>
    </row>
    <row r="34" ht="12.75" customHeight="1">
      <c r="A34" s="180" t="str">
        <f t="shared" ref="A34:A35" si="5">IF(OR(B33&lt;&gt;"",D33&lt;&gt;""),"["&amp;TEXT($B$2,"##")&amp;"-"&amp;TEXT(ROW()-13,"##")&amp;"]","")</f>
        <v>[M5-21]</v>
      </c>
      <c r="B34" s="128" t="s">
        <v>786</v>
      </c>
      <c r="C34" s="128" t="s">
        <v>787</v>
      </c>
      <c r="D34" s="128" t="s">
        <v>788</v>
      </c>
      <c r="E34" s="128" t="s">
        <v>753</v>
      </c>
      <c r="F34" s="128" t="s">
        <v>156</v>
      </c>
      <c r="G34" s="128" t="s">
        <v>149</v>
      </c>
      <c r="H34" s="130">
        <v>44044.0</v>
      </c>
      <c r="I34" s="127"/>
      <c r="J34" s="157"/>
      <c r="K34" s="150"/>
      <c r="L34" s="150"/>
      <c r="M34" s="150"/>
      <c r="N34" s="150"/>
      <c r="O34" s="150"/>
      <c r="P34" s="150"/>
      <c r="Q34" s="150"/>
      <c r="R34" s="150"/>
      <c r="S34" s="150"/>
      <c r="T34" s="150"/>
      <c r="U34" s="150"/>
      <c r="V34" s="150"/>
      <c r="W34" s="150"/>
      <c r="X34" s="150"/>
      <c r="Y34" s="150"/>
      <c r="Z34" s="150"/>
    </row>
    <row r="35" ht="12.75" customHeight="1">
      <c r="A35" s="180" t="str">
        <f t="shared" si="5"/>
        <v>[M5-22]</v>
      </c>
      <c r="B35" s="128" t="s">
        <v>789</v>
      </c>
      <c r="C35" s="128" t="s">
        <v>790</v>
      </c>
      <c r="D35" s="181" t="s">
        <v>791</v>
      </c>
      <c r="E35" s="128" t="s">
        <v>753</v>
      </c>
      <c r="F35" s="128" t="s">
        <v>156</v>
      </c>
      <c r="G35" s="128" t="s">
        <v>149</v>
      </c>
      <c r="H35" s="130">
        <v>44044.0</v>
      </c>
      <c r="I35" s="127"/>
      <c r="J35" s="157"/>
      <c r="K35" s="150"/>
      <c r="L35" s="150"/>
      <c r="M35" s="150"/>
      <c r="N35" s="150"/>
      <c r="O35" s="150"/>
      <c r="P35" s="150"/>
      <c r="Q35" s="150"/>
      <c r="R35" s="150"/>
      <c r="S35" s="150"/>
      <c r="T35" s="150"/>
      <c r="U35" s="150"/>
      <c r="V35" s="150"/>
      <c r="W35" s="150"/>
      <c r="X35" s="150"/>
      <c r="Y35" s="150"/>
      <c r="Z35" s="150"/>
    </row>
    <row r="36" ht="12.75" customHeight="1">
      <c r="A36" s="180" t="str">
        <f>IF(OR(B34&lt;&gt;"",D34&lt;&gt;""),"["&amp;TEXT($B$2,"##")&amp;"-"&amp;TEXT(ROW()-13,"##")&amp;"]","")</f>
        <v>[M5-23]</v>
      </c>
      <c r="B36" s="128" t="s">
        <v>792</v>
      </c>
      <c r="C36" s="128" t="s">
        <v>787</v>
      </c>
      <c r="D36" s="128" t="s">
        <v>793</v>
      </c>
      <c r="E36" s="128" t="s">
        <v>753</v>
      </c>
      <c r="F36" s="128" t="s">
        <v>156</v>
      </c>
      <c r="G36" s="128" t="s">
        <v>149</v>
      </c>
      <c r="H36" s="130">
        <v>44044.0</v>
      </c>
      <c r="I36" s="127"/>
      <c r="J36" s="157"/>
      <c r="K36" s="150"/>
      <c r="L36" s="150"/>
      <c r="M36" s="150"/>
      <c r="N36" s="150"/>
      <c r="O36" s="150"/>
      <c r="P36" s="150"/>
      <c r="Q36" s="150"/>
      <c r="R36" s="150"/>
      <c r="S36" s="150"/>
      <c r="T36" s="150"/>
      <c r="U36" s="150"/>
      <c r="V36" s="150"/>
      <c r="W36" s="150"/>
      <c r="X36" s="150"/>
      <c r="Y36" s="150"/>
      <c r="Z36" s="150"/>
    </row>
    <row r="37" ht="15.75" customHeight="1">
      <c r="A37" s="170"/>
      <c r="B37" s="171" t="s">
        <v>794</v>
      </c>
      <c r="C37" s="170"/>
      <c r="D37" s="170"/>
      <c r="E37" s="170"/>
      <c r="F37" s="170"/>
      <c r="G37" s="125"/>
      <c r="H37" s="125"/>
      <c r="I37" s="170"/>
      <c r="J37" s="138"/>
      <c r="K37" s="97"/>
      <c r="L37" s="97"/>
      <c r="M37" s="97"/>
      <c r="N37" s="97"/>
      <c r="O37" s="97"/>
      <c r="P37" s="97"/>
      <c r="Q37" s="97"/>
      <c r="R37" s="97"/>
      <c r="S37" s="97"/>
      <c r="T37" s="97"/>
      <c r="U37" s="97"/>
      <c r="V37" s="97"/>
      <c r="W37" s="97"/>
      <c r="X37" s="97"/>
      <c r="Y37" s="97"/>
      <c r="Z37" s="97"/>
    </row>
    <row r="38" ht="12.75" customHeight="1">
      <c r="A38" s="180" t="str">
        <f t="shared" ref="A38:A43" si="6">IF(OR(B34&lt;&gt;"",D34&lt;&gt;""),"["&amp;TEXT($B$2,"##")&amp;"-"&amp;TEXT(ROW()-14,"##")&amp;"]","")</f>
        <v>[M5-24]</v>
      </c>
      <c r="B38" s="128" t="s">
        <v>795</v>
      </c>
      <c r="C38" s="128" t="s">
        <v>796</v>
      </c>
      <c r="D38" s="128" t="s">
        <v>797</v>
      </c>
      <c r="E38" s="128" t="s">
        <v>753</v>
      </c>
      <c r="F38" s="128" t="s">
        <v>156</v>
      </c>
      <c r="G38" s="128" t="s">
        <v>149</v>
      </c>
      <c r="H38" s="130">
        <v>44044.0</v>
      </c>
      <c r="I38" s="127"/>
      <c r="J38" s="157"/>
      <c r="K38" s="150"/>
      <c r="L38" s="150"/>
      <c r="M38" s="150"/>
      <c r="N38" s="150"/>
      <c r="O38" s="150"/>
      <c r="P38" s="150"/>
      <c r="Q38" s="150"/>
      <c r="R38" s="150"/>
      <c r="S38" s="150"/>
      <c r="T38" s="150"/>
      <c r="U38" s="150"/>
      <c r="V38" s="150"/>
      <c r="W38" s="150"/>
      <c r="X38" s="150"/>
      <c r="Y38" s="150"/>
      <c r="Z38" s="150"/>
    </row>
    <row r="39" ht="12.75" customHeight="1">
      <c r="A39" s="180" t="str">
        <f t="shared" si="6"/>
        <v>[M5-25]</v>
      </c>
      <c r="B39" s="128" t="s">
        <v>798</v>
      </c>
      <c r="C39" s="128" t="s">
        <v>799</v>
      </c>
      <c r="D39" s="128" t="s">
        <v>800</v>
      </c>
      <c r="E39" s="128" t="s">
        <v>753</v>
      </c>
      <c r="F39" s="128" t="s">
        <v>801</v>
      </c>
      <c r="G39" s="128" t="s">
        <v>149</v>
      </c>
      <c r="H39" s="130">
        <v>44044.0</v>
      </c>
      <c r="I39" s="127"/>
      <c r="J39" s="157"/>
      <c r="K39" s="150"/>
      <c r="L39" s="150"/>
      <c r="M39" s="150"/>
      <c r="N39" s="150"/>
      <c r="O39" s="150"/>
      <c r="P39" s="150"/>
      <c r="Q39" s="150"/>
      <c r="R39" s="150"/>
      <c r="S39" s="150"/>
      <c r="T39" s="150"/>
      <c r="U39" s="150"/>
      <c r="V39" s="150"/>
      <c r="W39" s="150"/>
      <c r="X39" s="150"/>
      <c r="Y39" s="150"/>
      <c r="Z39" s="150"/>
    </row>
    <row r="40" ht="12.75" customHeight="1">
      <c r="A40" s="180" t="str">
        <f t="shared" si="6"/>
        <v>[M5-26]</v>
      </c>
      <c r="B40" s="128" t="s">
        <v>802</v>
      </c>
      <c r="C40" s="128" t="s">
        <v>803</v>
      </c>
      <c r="D40" s="128" t="s">
        <v>804</v>
      </c>
      <c r="E40" s="128" t="s">
        <v>753</v>
      </c>
      <c r="F40" s="128" t="s">
        <v>805</v>
      </c>
      <c r="G40" s="128" t="s">
        <v>149</v>
      </c>
      <c r="H40" s="130">
        <v>44044.0</v>
      </c>
      <c r="I40" s="127"/>
      <c r="J40" s="157"/>
      <c r="K40" s="150"/>
      <c r="L40" s="150"/>
      <c r="M40" s="150"/>
      <c r="N40" s="150"/>
      <c r="O40" s="150"/>
      <c r="P40" s="150"/>
      <c r="Q40" s="150"/>
      <c r="R40" s="150"/>
      <c r="S40" s="150"/>
      <c r="T40" s="150"/>
      <c r="U40" s="150"/>
      <c r="V40" s="150"/>
      <c r="W40" s="150"/>
      <c r="X40" s="150"/>
      <c r="Y40" s="150"/>
      <c r="Z40" s="150"/>
    </row>
    <row r="41" ht="12.75" customHeight="1">
      <c r="A41" s="180" t="str">
        <f t="shared" si="6"/>
        <v>[M5-27]</v>
      </c>
      <c r="B41" s="128" t="s">
        <v>806</v>
      </c>
      <c r="C41" s="128" t="s">
        <v>807</v>
      </c>
      <c r="D41" s="128" t="s">
        <v>808</v>
      </c>
      <c r="E41" s="128" t="s">
        <v>753</v>
      </c>
      <c r="F41" s="128" t="s">
        <v>809</v>
      </c>
      <c r="G41" s="128" t="s">
        <v>149</v>
      </c>
      <c r="H41" s="130">
        <v>44044.0</v>
      </c>
      <c r="I41" s="127"/>
      <c r="J41" s="157"/>
      <c r="K41" s="150"/>
      <c r="L41" s="150"/>
      <c r="M41" s="150"/>
      <c r="N41" s="150"/>
      <c r="O41" s="150"/>
      <c r="P41" s="150"/>
      <c r="Q41" s="150"/>
      <c r="R41" s="150"/>
      <c r="S41" s="150"/>
      <c r="T41" s="150"/>
      <c r="U41" s="150"/>
      <c r="V41" s="150"/>
      <c r="W41" s="150"/>
      <c r="X41" s="150"/>
      <c r="Y41" s="150"/>
      <c r="Z41" s="150"/>
    </row>
    <row r="42" ht="12.75" customHeight="1">
      <c r="A42" s="180" t="str">
        <f t="shared" si="6"/>
        <v>[M5-28]</v>
      </c>
      <c r="B42" s="128" t="s">
        <v>810</v>
      </c>
      <c r="C42" s="128" t="s">
        <v>811</v>
      </c>
      <c r="D42" s="128" t="s">
        <v>812</v>
      </c>
      <c r="E42" s="128" t="s">
        <v>753</v>
      </c>
      <c r="F42" s="128" t="s">
        <v>813</v>
      </c>
      <c r="G42" s="128" t="s">
        <v>149</v>
      </c>
      <c r="H42" s="130">
        <v>44044.0</v>
      </c>
      <c r="I42" s="127"/>
      <c r="J42" s="157"/>
      <c r="K42" s="150"/>
      <c r="L42" s="150"/>
      <c r="M42" s="150"/>
      <c r="N42" s="150"/>
      <c r="O42" s="150"/>
      <c r="P42" s="150"/>
      <c r="Q42" s="150"/>
      <c r="R42" s="150"/>
      <c r="S42" s="150"/>
      <c r="T42" s="150"/>
      <c r="U42" s="150"/>
      <c r="V42" s="150"/>
      <c r="W42" s="150"/>
      <c r="X42" s="150"/>
      <c r="Y42" s="150"/>
      <c r="Z42" s="150"/>
    </row>
    <row r="43" ht="12.75" customHeight="1">
      <c r="A43" s="180" t="str">
        <f t="shared" si="6"/>
        <v>[M5-29]</v>
      </c>
      <c r="B43" s="128" t="s">
        <v>814</v>
      </c>
      <c r="C43" s="128" t="s">
        <v>815</v>
      </c>
      <c r="D43" s="128" t="s">
        <v>816</v>
      </c>
      <c r="E43" s="128" t="s">
        <v>753</v>
      </c>
      <c r="F43" s="128" t="s">
        <v>817</v>
      </c>
      <c r="G43" s="128" t="s">
        <v>149</v>
      </c>
      <c r="H43" s="130">
        <v>44044.0</v>
      </c>
      <c r="I43" s="127"/>
      <c r="J43" s="157"/>
      <c r="K43" s="150"/>
      <c r="L43" s="150"/>
      <c r="M43" s="150"/>
      <c r="N43" s="150"/>
      <c r="O43" s="150"/>
      <c r="P43" s="150"/>
      <c r="Q43" s="150"/>
      <c r="R43" s="150"/>
      <c r="S43" s="150"/>
      <c r="T43" s="150"/>
      <c r="U43" s="150"/>
      <c r="V43" s="150"/>
      <c r="W43" s="150"/>
      <c r="X43" s="150"/>
      <c r="Y43" s="150"/>
      <c r="Z43" s="150"/>
    </row>
    <row r="44" ht="15.75" customHeight="1">
      <c r="A44" s="170"/>
      <c r="B44" s="171" t="s">
        <v>818</v>
      </c>
      <c r="C44" s="170"/>
      <c r="D44" s="170"/>
      <c r="E44" s="170"/>
      <c r="F44" s="170"/>
      <c r="G44" s="125"/>
      <c r="H44" s="125"/>
      <c r="I44" s="170"/>
      <c r="J44" s="138"/>
      <c r="K44" s="97"/>
      <c r="L44" s="97"/>
      <c r="M44" s="97"/>
      <c r="N44" s="97"/>
      <c r="O44" s="97"/>
      <c r="P44" s="97"/>
      <c r="Q44" s="97"/>
      <c r="R44" s="97"/>
      <c r="S44" s="97"/>
      <c r="T44" s="97"/>
      <c r="U44" s="97"/>
      <c r="V44" s="97"/>
      <c r="W44" s="97"/>
      <c r="X44" s="97"/>
      <c r="Y44" s="97"/>
      <c r="Z44" s="97"/>
    </row>
    <row r="45" ht="12.75" customHeight="1">
      <c r="A45" s="180" t="str">
        <f t="shared" ref="A45:A50" si="7">IF(OR(B41&lt;&gt;"",D41&lt;&gt;""),"["&amp;TEXT($B$2,"##")&amp;"-"&amp;TEXT(ROW()-15,"##")&amp;"]","")</f>
        <v>[M5-30]</v>
      </c>
      <c r="B45" s="128" t="s">
        <v>819</v>
      </c>
      <c r="C45" s="128" t="s">
        <v>820</v>
      </c>
      <c r="D45" s="128" t="s">
        <v>821</v>
      </c>
      <c r="E45" s="128" t="s">
        <v>753</v>
      </c>
      <c r="F45" s="128" t="s">
        <v>156</v>
      </c>
      <c r="G45" s="128" t="s">
        <v>149</v>
      </c>
      <c r="H45" s="130">
        <v>44044.0</v>
      </c>
      <c r="I45" s="127"/>
      <c r="J45" s="157"/>
      <c r="K45" s="150"/>
      <c r="L45" s="150"/>
      <c r="M45" s="150"/>
      <c r="N45" s="150"/>
      <c r="O45" s="150"/>
      <c r="P45" s="150"/>
      <c r="Q45" s="150"/>
      <c r="R45" s="150"/>
      <c r="S45" s="150"/>
      <c r="T45" s="150"/>
      <c r="U45" s="150"/>
      <c r="V45" s="150"/>
      <c r="W45" s="150"/>
      <c r="X45" s="150"/>
      <c r="Y45" s="150"/>
      <c r="Z45" s="150"/>
    </row>
    <row r="46" ht="12.75" customHeight="1">
      <c r="A46" s="180" t="str">
        <f t="shared" si="7"/>
        <v>[M5-31]</v>
      </c>
      <c r="B46" s="128" t="s">
        <v>822</v>
      </c>
      <c r="C46" s="128" t="s">
        <v>823</v>
      </c>
      <c r="D46" s="128" t="s">
        <v>800</v>
      </c>
      <c r="E46" s="128" t="s">
        <v>753</v>
      </c>
      <c r="F46" s="128" t="s">
        <v>801</v>
      </c>
      <c r="G46" s="128" t="s">
        <v>149</v>
      </c>
      <c r="H46" s="130">
        <v>44044.0</v>
      </c>
      <c r="I46" s="127"/>
      <c r="J46" s="157"/>
      <c r="K46" s="150"/>
      <c r="L46" s="150"/>
      <c r="M46" s="150"/>
      <c r="N46" s="150"/>
      <c r="O46" s="150"/>
      <c r="P46" s="150"/>
      <c r="Q46" s="150"/>
      <c r="R46" s="150"/>
      <c r="S46" s="150"/>
      <c r="T46" s="150"/>
      <c r="U46" s="150"/>
      <c r="V46" s="150"/>
      <c r="W46" s="150"/>
      <c r="X46" s="150"/>
      <c r="Y46" s="150"/>
      <c r="Z46" s="150"/>
    </row>
    <row r="47" ht="12.75" customHeight="1">
      <c r="A47" s="180" t="str">
        <f t="shared" si="7"/>
        <v>[M5-32]</v>
      </c>
      <c r="B47" s="128" t="s">
        <v>824</v>
      </c>
      <c r="C47" s="128" t="s">
        <v>825</v>
      </c>
      <c r="D47" s="128" t="s">
        <v>804</v>
      </c>
      <c r="E47" s="128" t="s">
        <v>753</v>
      </c>
      <c r="F47" s="128" t="s">
        <v>805</v>
      </c>
      <c r="G47" s="128" t="s">
        <v>149</v>
      </c>
      <c r="H47" s="130">
        <v>44044.0</v>
      </c>
      <c r="I47" s="127"/>
      <c r="J47" s="157"/>
      <c r="K47" s="150"/>
      <c r="L47" s="150"/>
      <c r="M47" s="150"/>
      <c r="N47" s="150"/>
      <c r="O47" s="150"/>
      <c r="P47" s="150"/>
      <c r="Q47" s="150"/>
      <c r="R47" s="150"/>
      <c r="S47" s="150"/>
      <c r="T47" s="150"/>
      <c r="U47" s="150"/>
      <c r="V47" s="150"/>
      <c r="W47" s="150"/>
      <c r="X47" s="150"/>
      <c r="Y47" s="150"/>
      <c r="Z47" s="150"/>
    </row>
    <row r="48" ht="12.75" customHeight="1">
      <c r="A48" s="180" t="str">
        <f t="shared" si="7"/>
        <v>[M5-33]</v>
      </c>
      <c r="B48" s="128" t="s">
        <v>826</v>
      </c>
      <c r="C48" s="128" t="s">
        <v>827</v>
      </c>
      <c r="D48" s="128" t="s">
        <v>808</v>
      </c>
      <c r="E48" s="128" t="s">
        <v>753</v>
      </c>
      <c r="F48" s="128" t="s">
        <v>809</v>
      </c>
      <c r="G48" s="128" t="s">
        <v>149</v>
      </c>
      <c r="H48" s="130">
        <v>44044.0</v>
      </c>
      <c r="I48" s="127"/>
      <c r="J48" s="157"/>
      <c r="K48" s="150"/>
      <c r="L48" s="150"/>
      <c r="M48" s="150"/>
      <c r="N48" s="150"/>
      <c r="O48" s="150"/>
      <c r="P48" s="150"/>
      <c r="Q48" s="150"/>
      <c r="R48" s="150"/>
      <c r="S48" s="150"/>
      <c r="T48" s="150"/>
      <c r="U48" s="150"/>
      <c r="V48" s="150"/>
      <c r="W48" s="150"/>
      <c r="X48" s="150"/>
      <c r="Y48" s="150"/>
      <c r="Z48" s="150"/>
    </row>
    <row r="49" ht="12.75" customHeight="1">
      <c r="A49" s="180" t="str">
        <f t="shared" si="7"/>
        <v>[M5-34]</v>
      </c>
      <c r="B49" s="128" t="s">
        <v>828</v>
      </c>
      <c r="C49" s="128" t="s">
        <v>829</v>
      </c>
      <c r="D49" s="128" t="s">
        <v>812</v>
      </c>
      <c r="E49" s="128" t="s">
        <v>753</v>
      </c>
      <c r="F49" s="128" t="s">
        <v>813</v>
      </c>
      <c r="G49" s="128" t="s">
        <v>149</v>
      </c>
      <c r="H49" s="130">
        <v>44044.0</v>
      </c>
      <c r="I49" s="127"/>
      <c r="J49" s="157"/>
      <c r="K49" s="150"/>
      <c r="L49" s="150"/>
      <c r="M49" s="150"/>
      <c r="N49" s="150"/>
      <c r="O49" s="150"/>
      <c r="P49" s="150"/>
      <c r="Q49" s="150"/>
      <c r="R49" s="150"/>
      <c r="S49" s="150"/>
      <c r="T49" s="150"/>
      <c r="U49" s="150"/>
      <c r="V49" s="150"/>
      <c r="W49" s="150"/>
      <c r="X49" s="150"/>
      <c r="Y49" s="150"/>
      <c r="Z49" s="150"/>
    </row>
    <row r="50" ht="12.75" customHeight="1">
      <c r="A50" s="180" t="str">
        <f t="shared" si="7"/>
        <v>[M5-35]</v>
      </c>
      <c r="B50" s="128" t="s">
        <v>830</v>
      </c>
      <c r="C50" s="128" t="s">
        <v>831</v>
      </c>
      <c r="D50" s="128" t="s">
        <v>832</v>
      </c>
      <c r="E50" s="128" t="s">
        <v>753</v>
      </c>
      <c r="F50" s="128" t="s">
        <v>817</v>
      </c>
      <c r="G50" s="128" t="s">
        <v>149</v>
      </c>
      <c r="H50" s="130">
        <v>44044.0</v>
      </c>
      <c r="I50" s="127"/>
      <c r="J50" s="157"/>
      <c r="K50" s="150"/>
      <c r="L50" s="150"/>
      <c r="M50" s="150"/>
      <c r="N50" s="150"/>
      <c r="O50" s="150"/>
      <c r="P50" s="150"/>
      <c r="Q50" s="150"/>
      <c r="R50" s="150"/>
      <c r="S50" s="150"/>
      <c r="T50" s="150"/>
      <c r="U50" s="150"/>
      <c r="V50" s="150"/>
      <c r="W50" s="150"/>
      <c r="X50" s="150"/>
      <c r="Y50" s="150"/>
      <c r="Z50" s="150"/>
    </row>
    <row r="51" ht="15.75" customHeight="1">
      <c r="A51" s="170"/>
      <c r="B51" s="171" t="s">
        <v>833</v>
      </c>
      <c r="C51" s="170"/>
      <c r="D51" s="170"/>
      <c r="E51" s="170"/>
      <c r="F51" s="170"/>
      <c r="G51" s="125"/>
      <c r="H51" s="125"/>
      <c r="I51" s="170"/>
      <c r="J51" s="138"/>
      <c r="K51" s="97"/>
      <c r="L51" s="97"/>
      <c r="M51" s="97"/>
      <c r="N51" s="97"/>
      <c r="O51" s="97"/>
      <c r="P51" s="97"/>
      <c r="Q51" s="97"/>
      <c r="R51" s="97"/>
      <c r="S51" s="97"/>
      <c r="T51" s="97"/>
      <c r="U51" s="97"/>
      <c r="V51" s="97"/>
      <c r="W51" s="97"/>
      <c r="X51" s="97"/>
      <c r="Y51" s="97"/>
      <c r="Z51" s="97"/>
    </row>
    <row r="52" ht="12.75" customHeight="1">
      <c r="A52" s="180" t="str">
        <f t="shared" ref="A52:A53" si="8">IF(OR(B46&lt;&gt;"",D46&lt;&gt;""),"["&amp;TEXT($B$2,"##")&amp;"-"&amp;TEXT(ROW()-16,"##")&amp;"]","")</f>
        <v>[M5-36]</v>
      </c>
      <c r="B52" s="128" t="s">
        <v>834</v>
      </c>
      <c r="C52" s="128" t="s">
        <v>835</v>
      </c>
      <c r="D52" s="181" t="s">
        <v>791</v>
      </c>
      <c r="E52" s="128" t="s">
        <v>753</v>
      </c>
      <c r="F52" s="128" t="s">
        <v>156</v>
      </c>
      <c r="G52" s="128" t="s">
        <v>149</v>
      </c>
      <c r="H52" s="130">
        <v>44044.0</v>
      </c>
      <c r="I52" s="127"/>
      <c r="J52" s="157"/>
      <c r="K52" s="150"/>
      <c r="L52" s="150"/>
      <c r="M52" s="150"/>
      <c r="N52" s="150"/>
      <c r="O52" s="150"/>
      <c r="P52" s="150"/>
      <c r="Q52" s="150"/>
      <c r="R52" s="150"/>
      <c r="S52" s="150"/>
      <c r="T52" s="150"/>
      <c r="U52" s="150"/>
      <c r="V52" s="150"/>
      <c r="W52" s="150"/>
      <c r="X52" s="150"/>
      <c r="Y52" s="150"/>
      <c r="Z52" s="150"/>
    </row>
    <row r="53" ht="12.75" customHeight="1">
      <c r="A53" s="180" t="str">
        <f t="shared" si="8"/>
        <v>[M5-37]</v>
      </c>
      <c r="B53" s="128" t="s">
        <v>792</v>
      </c>
      <c r="C53" s="128" t="s">
        <v>836</v>
      </c>
      <c r="D53" s="128" t="s">
        <v>837</v>
      </c>
      <c r="E53" s="128" t="s">
        <v>753</v>
      </c>
      <c r="F53" s="128" t="s">
        <v>156</v>
      </c>
      <c r="G53" s="128" t="s">
        <v>149</v>
      </c>
      <c r="H53" s="130">
        <v>44044.0</v>
      </c>
      <c r="I53" s="127"/>
      <c r="J53" s="157"/>
      <c r="K53" s="150"/>
      <c r="L53" s="150"/>
      <c r="M53" s="150"/>
      <c r="N53" s="150"/>
      <c r="O53" s="150"/>
      <c r="P53" s="150"/>
      <c r="Q53" s="150"/>
      <c r="R53" s="150"/>
      <c r="S53" s="150"/>
      <c r="T53" s="150"/>
      <c r="U53" s="150"/>
      <c r="V53" s="150"/>
      <c r="W53" s="150"/>
      <c r="X53" s="150"/>
      <c r="Y53" s="150"/>
      <c r="Z53" s="150"/>
    </row>
    <row r="54" ht="12.75" customHeight="1">
      <c r="A54" s="156"/>
      <c r="B54" s="156"/>
      <c r="C54" s="156"/>
      <c r="D54" s="156"/>
      <c r="E54" s="156"/>
      <c r="F54" s="156"/>
      <c r="G54" s="156"/>
      <c r="H54" s="156"/>
      <c r="I54" s="156"/>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sheetData>
  <mergeCells count="5">
    <mergeCell ref="B2:G2"/>
    <mergeCell ref="B3:G3"/>
    <mergeCell ref="B4:G4"/>
    <mergeCell ref="E5:G5"/>
    <mergeCell ref="E6:G6"/>
  </mergeCells>
  <dataValidations>
    <dataValidation type="list" allowBlank="1" showInputMessage="1" showErrorMessage="1" prompt=" - " sqref="G1 G7:G14 G16:G20 G22:G26 G28:G32 G34:G36 G38:G43 G45:G50 G52:G136">
      <formula1>Module1!$K$2:$K$6</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2.0"/>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838</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839</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510</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COUNTIF(G10:G1002,"Pass")</f>
        <v>21</v>
      </c>
      <c r="B6" s="113">
        <f>COUNTIF(G10:G1002,"Fail")</f>
        <v>0</v>
      </c>
      <c r="C6" s="113">
        <f>E6-D6-B6-A6</f>
        <v>0</v>
      </c>
      <c r="D6" s="114">
        <f>COUNTIF(G$10:G$1002,"N/A")</f>
        <v>0</v>
      </c>
      <c r="E6" s="115">
        <f>COUNTA(A10:A1002)</f>
        <v>21</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0"/>
      <c r="H7" s="110"/>
      <c r="I7" s="110"/>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87"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840</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 t="shared" ref="A10:A12" si="1">IF(OR(B10&lt;&gt;"",D10&lt;&gt;""),"["&amp;TEXT($B$2,"##")&amp;"-"&amp;TEXT(ROW()-9,"##")&amp;"]","")</f>
        <v>[M6-1]</v>
      </c>
      <c r="B10" s="128" t="s">
        <v>841</v>
      </c>
      <c r="C10" s="128" t="s">
        <v>842</v>
      </c>
      <c r="D10" s="129" t="s">
        <v>843</v>
      </c>
      <c r="E10" s="129" t="s">
        <v>515</v>
      </c>
      <c r="F10" s="129" t="s">
        <v>172</v>
      </c>
      <c r="G10" s="128" t="s">
        <v>149</v>
      </c>
      <c r="H10" s="130">
        <v>44044.0</v>
      </c>
      <c r="I10" s="127"/>
      <c r="J10" s="131"/>
      <c r="K10" s="11"/>
      <c r="L10" s="11"/>
      <c r="M10" s="11"/>
      <c r="N10" s="11"/>
      <c r="O10" s="11"/>
      <c r="P10" s="11"/>
      <c r="Q10" s="11"/>
      <c r="R10" s="11"/>
      <c r="S10" s="11"/>
      <c r="T10" s="11"/>
      <c r="U10" s="11"/>
      <c r="V10" s="11"/>
      <c r="W10" s="11"/>
      <c r="X10" s="11"/>
      <c r="Y10" s="11"/>
      <c r="Z10" s="11"/>
    </row>
    <row r="11" ht="12.75" customHeight="1">
      <c r="A11" s="127" t="str">
        <f t="shared" si="1"/>
        <v>[M6-2]</v>
      </c>
      <c r="B11" s="128" t="s">
        <v>844</v>
      </c>
      <c r="C11" s="128" t="s">
        <v>842</v>
      </c>
      <c r="D11" s="129" t="s">
        <v>518</v>
      </c>
      <c r="E11" s="129" t="s">
        <v>845</v>
      </c>
      <c r="F11" s="129" t="s">
        <v>172</v>
      </c>
      <c r="G11" s="128" t="s">
        <v>149</v>
      </c>
      <c r="H11" s="130">
        <v>44044.0</v>
      </c>
      <c r="I11" s="127"/>
      <c r="J11" s="131"/>
      <c r="K11" s="11"/>
      <c r="L11" s="11"/>
      <c r="M11" s="11"/>
      <c r="N11" s="11"/>
      <c r="O11" s="11"/>
      <c r="P11" s="11"/>
      <c r="Q11" s="11"/>
      <c r="R11" s="11"/>
      <c r="S11" s="11"/>
      <c r="T11" s="11"/>
      <c r="U11" s="11"/>
      <c r="V11" s="11"/>
      <c r="W11" s="11"/>
      <c r="X11" s="11"/>
      <c r="Y11" s="11"/>
      <c r="Z11" s="11"/>
    </row>
    <row r="12" ht="12.75" customHeight="1">
      <c r="A12" s="127" t="str">
        <f t="shared" si="1"/>
        <v>[M6-3]</v>
      </c>
      <c r="B12" s="133" t="s">
        <v>846</v>
      </c>
      <c r="C12" s="128" t="s">
        <v>842</v>
      </c>
      <c r="D12" s="129" t="s">
        <v>847</v>
      </c>
      <c r="E12" s="129" t="s">
        <v>848</v>
      </c>
      <c r="F12" s="129" t="s">
        <v>172</v>
      </c>
      <c r="G12" s="128" t="s">
        <v>149</v>
      </c>
      <c r="H12" s="130">
        <v>44044.0</v>
      </c>
      <c r="I12" s="127"/>
      <c r="J12" s="132"/>
      <c r="K12" s="11"/>
      <c r="L12" s="11"/>
      <c r="M12" s="11"/>
      <c r="N12" s="11"/>
      <c r="O12" s="11"/>
      <c r="P12" s="11"/>
      <c r="Q12" s="11"/>
      <c r="R12" s="11"/>
      <c r="S12" s="11"/>
      <c r="T12" s="11"/>
      <c r="U12" s="11"/>
      <c r="V12" s="11"/>
      <c r="W12" s="11"/>
      <c r="X12" s="11"/>
      <c r="Y12" s="11"/>
      <c r="Z12" s="11"/>
    </row>
    <row r="13" ht="15.75" customHeight="1">
      <c r="A13" s="122"/>
      <c r="B13" s="123" t="s">
        <v>849</v>
      </c>
      <c r="C13" s="124"/>
      <c r="D13" s="124"/>
      <c r="E13" s="124"/>
      <c r="F13" s="124"/>
      <c r="G13" s="124"/>
      <c r="H13" s="125"/>
      <c r="I13" s="125"/>
      <c r="J13" s="126"/>
      <c r="K13" s="97"/>
      <c r="L13" s="97"/>
      <c r="M13" s="97"/>
      <c r="N13" s="97"/>
      <c r="O13" s="97"/>
      <c r="P13" s="97"/>
      <c r="Q13" s="97"/>
      <c r="R13" s="97"/>
      <c r="S13" s="97"/>
      <c r="T13" s="97"/>
      <c r="U13" s="97"/>
      <c r="V13" s="97"/>
      <c r="W13" s="97"/>
      <c r="X13" s="97"/>
      <c r="Y13" s="97"/>
      <c r="Z13" s="97"/>
    </row>
    <row r="14" ht="12.75" customHeight="1">
      <c r="A14" s="127" t="str">
        <f t="shared" ref="A14:A20" si="2">IF(OR(B14&lt;&gt;"",D14&lt;&gt;""),"["&amp;TEXT($B$2,"##")&amp;"-"&amp;TEXT(ROW()-10,"##")&amp;"]","")</f>
        <v>[M6-4]</v>
      </c>
      <c r="B14" s="128" t="s">
        <v>850</v>
      </c>
      <c r="C14" s="128" t="s">
        <v>851</v>
      </c>
      <c r="D14" s="128" t="s">
        <v>852</v>
      </c>
      <c r="E14" s="128" t="s">
        <v>853</v>
      </c>
      <c r="F14" s="128" t="s">
        <v>172</v>
      </c>
      <c r="G14" s="128" t="s">
        <v>149</v>
      </c>
      <c r="H14" s="130">
        <v>44044.0</v>
      </c>
      <c r="I14" s="127"/>
      <c r="J14" s="131"/>
      <c r="K14" s="11"/>
      <c r="L14" s="11"/>
      <c r="M14" s="11"/>
      <c r="N14" s="11"/>
      <c r="O14" s="11"/>
      <c r="P14" s="11"/>
      <c r="Q14" s="11"/>
      <c r="R14" s="11"/>
      <c r="S14" s="11"/>
      <c r="T14" s="11"/>
      <c r="U14" s="11"/>
      <c r="V14" s="11"/>
      <c r="W14" s="11"/>
      <c r="X14" s="11"/>
      <c r="Y14" s="11"/>
      <c r="Z14" s="11"/>
    </row>
    <row r="15" ht="12.75" customHeight="1">
      <c r="A15" s="127" t="str">
        <f t="shared" si="2"/>
        <v>[M6-5]</v>
      </c>
      <c r="B15" s="133" t="s">
        <v>854</v>
      </c>
      <c r="C15" s="128" t="s">
        <v>855</v>
      </c>
      <c r="D15" s="158" t="s">
        <v>856</v>
      </c>
      <c r="E15" s="128" t="s">
        <v>853</v>
      </c>
      <c r="F15" s="128" t="s">
        <v>172</v>
      </c>
      <c r="G15" s="128" t="s">
        <v>149</v>
      </c>
      <c r="H15" s="130">
        <v>44044.0</v>
      </c>
      <c r="I15" s="127"/>
      <c r="J15" s="132"/>
      <c r="K15" s="11"/>
      <c r="L15" s="11"/>
      <c r="M15" s="11"/>
      <c r="N15" s="11"/>
      <c r="O15" s="11"/>
      <c r="P15" s="11"/>
      <c r="Q15" s="11"/>
      <c r="R15" s="11"/>
      <c r="S15" s="11"/>
      <c r="T15" s="11"/>
      <c r="U15" s="11"/>
      <c r="V15" s="11"/>
      <c r="W15" s="11"/>
      <c r="X15" s="11"/>
      <c r="Y15" s="11"/>
      <c r="Z15" s="11"/>
    </row>
    <row r="16" ht="12.75" customHeight="1">
      <c r="A16" s="127" t="str">
        <f t="shared" si="2"/>
        <v>[M6-6]</v>
      </c>
      <c r="B16" s="133" t="s">
        <v>857</v>
      </c>
      <c r="C16" s="128" t="s">
        <v>858</v>
      </c>
      <c r="D16" s="158" t="s">
        <v>859</v>
      </c>
      <c r="E16" s="128" t="s">
        <v>853</v>
      </c>
      <c r="F16" s="128" t="s">
        <v>860</v>
      </c>
      <c r="G16" s="128" t="s">
        <v>149</v>
      </c>
      <c r="H16" s="130">
        <v>44044.0</v>
      </c>
      <c r="I16" s="127"/>
      <c r="J16" s="132"/>
      <c r="K16" s="11"/>
      <c r="L16" s="11"/>
      <c r="M16" s="11"/>
      <c r="N16" s="11"/>
      <c r="O16" s="11"/>
      <c r="P16" s="11"/>
      <c r="Q16" s="11"/>
      <c r="R16" s="11"/>
      <c r="S16" s="11"/>
      <c r="T16" s="11"/>
      <c r="U16" s="11"/>
      <c r="V16" s="11"/>
      <c r="W16" s="11"/>
      <c r="X16" s="11"/>
      <c r="Y16" s="11"/>
      <c r="Z16" s="11"/>
    </row>
    <row r="17" ht="95.25" customHeight="1">
      <c r="A17" s="127" t="str">
        <f t="shared" si="2"/>
        <v>[M6-7]</v>
      </c>
      <c r="B17" s="133" t="s">
        <v>861</v>
      </c>
      <c r="C17" s="128" t="s">
        <v>862</v>
      </c>
      <c r="D17" s="158" t="s">
        <v>863</v>
      </c>
      <c r="E17" s="128" t="s">
        <v>853</v>
      </c>
      <c r="F17" s="128" t="s">
        <v>864</v>
      </c>
      <c r="G17" s="128" t="s">
        <v>149</v>
      </c>
      <c r="H17" s="130">
        <v>44044.0</v>
      </c>
      <c r="I17" s="127"/>
      <c r="J17" s="132"/>
      <c r="K17" s="11"/>
      <c r="L17" s="11"/>
      <c r="M17" s="11"/>
      <c r="N17" s="11"/>
      <c r="O17" s="11"/>
      <c r="P17" s="11"/>
      <c r="Q17" s="11"/>
      <c r="R17" s="11"/>
      <c r="S17" s="11"/>
      <c r="T17" s="11"/>
      <c r="U17" s="11"/>
      <c r="V17" s="11"/>
      <c r="W17" s="11"/>
      <c r="X17" s="11"/>
      <c r="Y17" s="11"/>
      <c r="Z17" s="11"/>
    </row>
    <row r="18" ht="95.25" customHeight="1">
      <c r="A18" s="127" t="str">
        <f t="shared" si="2"/>
        <v>[M6-8]</v>
      </c>
      <c r="B18" s="133" t="s">
        <v>865</v>
      </c>
      <c r="C18" s="128" t="s">
        <v>862</v>
      </c>
      <c r="D18" s="158" t="s">
        <v>866</v>
      </c>
      <c r="E18" s="128" t="s">
        <v>853</v>
      </c>
      <c r="F18" s="128" t="s">
        <v>867</v>
      </c>
      <c r="G18" s="128" t="s">
        <v>149</v>
      </c>
      <c r="H18" s="130">
        <v>44044.0</v>
      </c>
      <c r="I18" s="127"/>
      <c r="J18" s="132"/>
      <c r="K18" s="11"/>
      <c r="L18" s="11"/>
      <c r="M18" s="11"/>
      <c r="N18" s="11"/>
      <c r="O18" s="11"/>
      <c r="P18" s="11"/>
      <c r="Q18" s="11"/>
      <c r="R18" s="11"/>
      <c r="S18" s="11"/>
      <c r="T18" s="11"/>
      <c r="U18" s="11"/>
      <c r="V18" s="11"/>
      <c r="W18" s="11"/>
      <c r="X18" s="11"/>
      <c r="Y18" s="11"/>
      <c r="Z18" s="11"/>
    </row>
    <row r="19" ht="95.25" customHeight="1">
      <c r="A19" s="127" t="str">
        <f t="shared" si="2"/>
        <v>[M6-9]</v>
      </c>
      <c r="B19" s="133" t="s">
        <v>868</v>
      </c>
      <c r="C19" s="128" t="s">
        <v>862</v>
      </c>
      <c r="D19" s="158" t="s">
        <v>869</v>
      </c>
      <c r="E19" s="128" t="s">
        <v>853</v>
      </c>
      <c r="F19" s="128" t="s">
        <v>870</v>
      </c>
      <c r="G19" s="128" t="s">
        <v>149</v>
      </c>
      <c r="H19" s="130">
        <v>44044.0</v>
      </c>
      <c r="I19" s="127"/>
      <c r="J19" s="132"/>
      <c r="K19" s="11"/>
      <c r="L19" s="11"/>
      <c r="M19" s="11"/>
      <c r="N19" s="11"/>
      <c r="O19" s="11"/>
      <c r="P19" s="11"/>
      <c r="Q19" s="11"/>
      <c r="R19" s="11"/>
      <c r="S19" s="11"/>
      <c r="T19" s="11"/>
      <c r="U19" s="11"/>
      <c r="V19" s="11"/>
      <c r="W19" s="11"/>
      <c r="X19" s="11"/>
      <c r="Y19" s="11"/>
      <c r="Z19" s="11"/>
    </row>
    <row r="20" ht="12.75" customHeight="1">
      <c r="A20" s="127" t="str">
        <f t="shared" si="2"/>
        <v>[M6-10]</v>
      </c>
      <c r="B20" s="133" t="s">
        <v>565</v>
      </c>
      <c r="C20" s="128" t="s">
        <v>862</v>
      </c>
      <c r="D20" s="158" t="s">
        <v>566</v>
      </c>
      <c r="E20" s="128" t="s">
        <v>853</v>
      </c>
      <c r="F20" s="128" t="s">
        <v>871</v>
      </c>
      <c r="G20" s="128" t="s">
        <v>149</v>
      </c>
      <c r="H20" s="130">
        <v>44044.0</v>
      </c>
      <c r="I20" s="127"/>
      <c r="J20" s="132"/>
      <c r="K20" s="11"/>
      <c r="L20" s="11"/>
      <c r="M20" s="11"/>
      <c r="N20" s="11"/>
      <c r="O20" s="11"/>
      <c r="P20" s="11"/>
      <c r="Q20" s="11"/>
      <c r="R20" s="11"/>
      <c r="S20" s="11"/>
      <c r="T20" s="11"/>
      <c r="U20" s="11"/>
      <c r="V20" s="11"/>
      <c r="W20" s="11"/>
      <c r="X20" s="11"/>
      <c r="Y20" s="11"/>
      <c r="Z20" s="11"/>
    </row>
    <row r="21" ht="15.75" customHeight="1">
      <c r="A21" s="122"/>
      <c r="B21" s="123" t="s">
        <v>872</v>
      </c>
      <c r="C21" s="124"/>
      <c r="D21" s="124"/>
      <c r="E21" s="124"/>
      <c r="F21" s="124"/>
      <c r="G21" s="125"/>
      <c r="H21" s="125"/>
      <c r="I21" s="125"/>
      <c r="J21" s="126"/>
      <c r="K21" s="97"/>
      <c r="L21" s="97"/>
      <c r="M21" s="97"/>
      <c r="N21" s="97"/>
      <c r="O21" s="97"/>
      <c r="P21" s="97"/>
      <c r="Q21" s="97"/>
      <c r="R21" s="97"/>
      <c r="S21" s="97"/>
      <c r="T21" s="97"/>
      <c r="U21" s="97"/>
      <c r="V21" s="97"/>
      <c r="W21" s="97"/>
      <c r="X21" s="97"/>
      <c r="Y21" s="97"/>
      <c r="Z21" s="97"/>
    </row>
    <row r="22" ht="12.75" customHeight="1">
      <c r="A22" s="127" t="str">
        <f t="shared" ref="A22:A25" si="3">IF(OR(B22&lt;&gt;"",D22&lt;&gt;""),"["&amp;TEXT($B$2,"##")&amp;"-"&amp;TEXT(ROW()-11,"##")&amp;"]","")</f>
        <v>[M6-11]</v>
      </c>
      <c r="B22" s="128" t="s">
        <v>873</v>
      </c>
      <c r="C22" s="128" t="s">
        <v>874</v>
      </c>
      <c r="D22" s="128" t="s">
        <v>875</v>
      </c>
      <c r="E22" s="128" t="s">
        <v>515</v>
      </c>
      <c r="F22" s="128" t="s">
        <v>156</v>
      </c>
      <c r="G22" s="128" t="s">
        <v>149</v>
      </c>
      <c r="H22" s="130">
        <v>44044.0</v>
      </c>
      <c r="I22" s="127"/>
      <c r="J22" s="131"/>
      <c r="K22" s="11"/>
      <c r="L22" s="11"/>
      <c r="M22" s="11"/>
      <c r="N22" s="11"/>
      <c r="O22" s="11"/>
      <c r="P22" s="11"/>
      <c r="Q22" s="11"/>
      <c r="R22" s="11"/>
      <c r="S22" s="11"/>
      <c r="T22" s="11"/>
      <c r="U22" s="11"/>
      <c r="V22" s="11"/>
      <c r="W22" s="11"/>
      <c r="X22" s="11"/>
      <c r="Y22" s="11"/>
      <c r="Z22" s="11"/>
    </row>
    <row r="23" ht="12.75" customHeight="1">
      <c r="A23" s="127" t="str">
        <f t="shared" si="3"/>
        <v>[M6-12]</v>
      </c>
      <c r="B23" s="128" t="s">
        <v>876</v>
      </c>
      <c r="C23" s="128" t="s">
        <v>874</v>
      </c>
      <c r="D23" s="128" t="s">
        <v>877</v>
      </c>
      <c r="E23" s="128" t="s">
        <v>515</v>
      </c>
      <c r="F23" s="128" t="s">
        <v>156</v>
      </c>
      <c r="G23" s="128" t="s">
        <v>149</v>
      </c>
      <c r="H23" s="130">
        <v>44044.0</v>
      </c>
      <c r="I23" s="127"/>
      <c r="J23" s="131"/>
      <c r="K23" s="11"/>
      <c r="L23" s="11"/>
      <c r="M23" s="11"/>
      <c r="N23" s="11"/>
      <c r="O23" s="11"/>
      <c r="P23" s="11"/>
      <c r="Q23" s="11"/>
      <c r="R23" s="11"/>
      <c r="S23" s="11"/>
      <c r="T23" s="11"/>
      <c r="U23" s="11"/>
      <c r="V23" s="11"/>
      <c r="W23" s="11"/>
      <c r="X23" s="11"/>
      <c r="Y23" s="11"/>
      <c r="Z23" s="11"/>
    </row>
    <row r="24" ht="12.75" customHeight="1">
      <c r="A24" s="127" t="str">
        <f t="shared" si="3"/>
        <v>[M6-13]</v>
      </c>
      <c r="B24" s="128" t="s">
        <v>878</v>
      </c>
      <c r="C24" s="128" t="s">
        <v>879</v>
      </c>
      <c r="D24" s="128" t="s">
        <v>609</v>
      </c>
      <c r="E24" s="128" t="s">
        <v>515</v>
      </c>
      <c r="F24" s="128" t="s">
        <v>156</v>
      </c>
      <c r="G24" s="128" t="s">
        <v>149</v>
      </c>
      <c r="H24" s="130">
        <v>44044.0</v>
      </c>
      <c r="I24" s="127"/>
      <c r="J24" s="131"/>
      <c r="K24" s="11"/>
      <c r="L24" s="11"/>
      <c r="M24" s="11"/>
      <c r="N24" s="11"/>
      <c r="O24" s="11"/>
      <c r="P24" s="11"/>
      <c r="Q24" s="11"/>
      <c r="R24" s="11"/>
      <c r="S24" s="11"/>
      <c r="T24" s="11"/>
      <c r="U24" s="11"/>
      <c r="V24" s="11"/>
      <c r="W24" s="11"/>
      <c r="X24" s="11"/>
      <c r="Y24" s="11"/>
      <c r="Z24" s="11"/>
    </row>
    <row r="25" ht="12.75" customHeight="1">
      <c r="A25" s="127" t="str">
        <f t="shared" si="3"/>
        <v>[M6-14]</v>
      </c>
      <c r="B25" s="128" t="s">
        <v>880</v>
      </c>
      <c r="C25" s="128" t="s">
        <v>881</v>
      </c>
      <c r="D25" s="128" t="s">
        <v>882</v>
      </c>
      <c r="E25" s="128" t="s">
        <v>515</v>
      </c>
      <c r="F25" s="128" t="s">
        <v>156</v>
      </c>
      <c r="G25" s="128" t="s">
        <v>149</v>
      </c>
      <c r="H25" s="130">
        <v>44044.0</v>
      </c>
      <c r="I25" s="127"/>
      <c r="J25" s="131"/>
      <c r="K25" s="11"/>
      <c r="L25" s="11"/>
      <c r="M25" s="11"/>
      <c r="N25" s="11"/>
      <c r="O25" s="11"/>
      <c r="P25" s="11"/>
      <c r="Q25" s="11"/>
      <c r="R25" s="11"/>
      <c r="S25" s="11"/>
      <c r="T25" s="11"/>
      <c r="U25" s="11"/>
      <c r="V25" s="11"/>
      <c r="W25" s="11"/>
      <c r="X25" s="11"/>
      <c r="Y25" s="11"/>
      <c r="Z25" s="11"/>
    </row>
    <row r="26" ht="15.75" customHeight="1">
      <c r="A26" s="122"/>
      <c r="B26" s="123" t="s">
        <v>883</v>
      </c>
      <c r="C26" s="124"/>
      <c r="D26" s="124"/>
      <c r="E26" s="124"/>
      <c r="F26" s="124"/>
      <c r="G26" s="125"/>
      <c r="H26" s="125"/>
      <c r="I26" s="125"/>
      <c r="J26" s="126"/>
      <c r="K26" s="97"/>
      <c r="L26" s="97"/>
      <c r="M26" s="97"/>
      <c r="N26" s="97"/>
      <c r="O26" s="97"/>
      <c r="P26" s="97"/>
      <c r="Q26" s="97"/>
      <c r="R26" s="97"/>
      <c r="S26" s="97"/>
      <c r="T26" s="97"/>
      <c r="U26" s="97"/>
      <c r="V26" s="97"/>
      <c r="W26" s="97"/>
      <c r="X26" s="97"/>
      <c r="Y26" s="97"/>
      <c r="Z26" s="97"/>
    </row>
    <row r="27" ht="12.75" customHeight="1">
      <c r="A27" s="127" t="str">
        <f t="shared" ref="A27:A33" si="4">IF(OR(B27&lt;&gt;"",D27&lt;&gt;""),"["&amp;TEXT($B$2,"##")&amp;"-"&amp;TEXT(ROW()-12,"##")&amp;"]","")</f>
        <v>[M6-15]</v>
      </c>
      <c r="B27" s="128" t="s">
        <v>614</v>
      </c>
      <c r="C27" s="128" t="s">
        <v>884</v>
      </c>
      <c r="D27" s="128" t="s">
        <v>885</v>
      </c>
      <c r="E27" s="128" t="s">
        <v>515</v>
      </c>
      <c r="F27" s="128" t="s">
        <v>172</v>
      </c>
      <c r="G27" s="128" t="s">
        <v>149</v>
      </c>
      <c r="H27" s="130">
        <v>44044.0</v>
      </c>
      <c r="I27" s="127"/>
      <c r="J27" s="131"/>
      <c r="K27" s="11"/>
      <c r="L27" s="11"/>
      <c r="M27" s="11"/>
      <c r="N27" s="11"/>
      <c r="O27" s="11"/>
      <c r="P27" s="11"/>
      <c r="Q27" s="11"/>
      <c r="R27" s="11"/>
      <c r="S27" s="11"/>
      <c r="T27" s="11"/>
      <c r="U27" s="11"/>
      <c r="V27" s="11"/>
      <c r="W27" s="11"/>
      <c r="X27" s="11"/>
      <c r="Y27" s="11"/>
      <c r="Z27" s="11"/>
    </row>
    <row r="28" ht="12.75" customHeight="1">
      <c r="A28" s="127" t="str">
        <f t="shared" si="4"/>
        <v>[M6-16]</v>
      </c>
      <c r="B28" s="128" t="s">
        <v>886</v>
      </c>
      <c r="C28" s="128" t="s">
        <v>887</v>
      </c>
      <c r="D28" s="128" t="s">
        <v>888</v>
      </c>
      <c r="E28" s="128" t="s">
        <v>515</v>
      </c>
      <c r="F28" s="128" t="s">
        <v>889</v>
      </c>
      <c r="G28" s="128" t="s">
        <v>149</v>
      </c>
      <c r="H28" s="130">
        <v>44044.0</v>
      </c>
      <c r="I28" s="127"/>
      <c r="J28" s="132"/>
      <c r="K28" s="11"/>
      <c r="L28" s="11"/>
      <c r="M28" s="11"/>
      <c r="N28" s="11"/>
      <c r="O28" s="11"/>
      <c r="P28" s="11"/>
      <c r="Q28" s="11"/>
      <c r="R28" s="11"/>
      <c r="S28" s="11"/>
      <c r="T28" s="11"/>
      <c r="U28" s="11"/>
      <c r="V28" s="11"/>
      <c r="W28" s="11"/>
      <c r="X28" s="11"/>
      <c r="Y28" s="11"/>
      <c r="Z28" s="11"/>
    </row>
    <row r="29" ht="12.75" customHeight="1">
      <c r="A29" s="127" t="str">
        <f t="shared" si="4"/>
        <v>[M6-17]</v>
      </c>
      <c r="B29" s="128" t="s">
        <v>890</v>
      </c>
      <c r="C29" s="128" t="s">
        <v>891</v>
      </c>
      <c r="D29" s="128" t="s">
        <v>856</v>
      </c>
      <c r="E29" s="128" t="s">
        <v>515</v>
      </c>
      <c r="F29" s="128" t="s">
        <v>172</v>
      </c>
      <c r="G29" s="128" t="s">
        <v>149</v>
      </c>
      <c r="H29" s="130">
        <v>44044.0</v>
      </c>
      <c r="I29" s="139"/>
      <c r="J29" s="140"/>
      <c r="K29" s="11"/>
      <c r="L29" s="11"/>
      <c r="M29" s="11"/>
      <c r="N29" s="11"/>
      <c r="O29" s="11"/>
      <c r="P29" s="11"/>
      <c r="Q29" s="11"/>
      <c r="R29" s="11"/>
      <c r="S29" s="11"/>
      <c r="T29" s="11"/>
      <c r="U29" s="11"/>
      <c r="V29" s="11"/>
      <c r="W29" s="11"/>
      <c r="X29" s="11"/>
      <c r="Y29" s="11"/>
      <c r="Z29" s="11"/>
    </row>
    <row r="30" ht="12.75" customHeight="1">
      <c r="A30" s="127" t="str">
        <f t="shared" si="4"/>
        <v>[M6-18]</v>
      </c>
      <c r="B30" s="128" t="s">
        <v>892</v>
      </c>
      <c r="C30" s="128" t="s">
        <v>893</v>
      </c>
      <c r="D30" s="128" t="s">
        <v>859</v>
      </c>
      <c r="E30" s="128" t="s">
        <v>515</v>
      </c>
      <c r="F30" s="128" t="s">
        <v>860</v>
      </c>
      <c r="G30" s="128" t="s">
        <v>149</v>
      </c>
      <c r="H30" s="130">
        <v>44044.0</v>
      </c>
      <c r="I30" s="139"/>
      <c r="J30" s="140"/>
      <c r="K30" s="11"/>
      <c r="L30" s="11"/>
      <c r="M30" s="11"/>
      <c r="N30" s="11"/>
      <c r="O30" s="11"/>
      <c r="P30" s="11"/>
      <c r="Q30" s="11"/>
      <c r="R30" s="11"/>
      <c r="S30" s="11"/>
      <c r="T30" s="11"/>
      <c r="U30" s="11"/>
      <c r="V30" s="11"/>
      <c r="W30" s="11"/>
      <c r="X30" s="11"/>
      <c r="Y30" s="11"/>
      <c r="Z30" s="11"/>
    </row>
    <row r="31" ht="12.75" customHeight="1">
      <c r="A31" s="127" t="str">
        <f t="shared" si="4"/>
        <v>[M6-19]</v>
      </c>
      <c r="B31" s="128" t="s">
        <v>894</v>
      </c>
      <c r="C31" s="128" t="s">
        <v>895</v>
      </c>
      <c r="D31" s="128" t="s">
        <v>896</v>
      </c>
      <c r="E31" s="128" t="s">
        <v>515</v>
      </c>
      <c r="F31" s="128" t="s">
        <v>897</v>
      </c>
      <c r="G31" s="128" t="s">
        <v>149</v>
      </c>
      <c r="H31" s="130">
        <v>44044.0</v>
      </c>
      <c r="I31" s="139"/>
      <c r="J31" s="140"/>
      <c r="K31" s="11"/>
      <c r="L31" s="11"/>
      <c r="M31" s="11"/>
      <c r="N31" s="11"/>
      <c r="O31" s="11"/>
      <c r="P31" s="11"/>
      <c r="Q31" s="11"/>
      <c r="R31" s="11"/>
      <c r="S31" s="11"/>
      <c r="T31" s="11"/>
      <c r="U31" s="11"/>
      <c r="V31" s="11"/>
      <c r="W31" s="11"/>
      <c r="X31" s="11"/>
      <c r="Y31" s="11"/>
      <c r="Z31" s="11"/>
    </row>
    <row r="32" ht="12.75" customHeight="1">
      <c r="A32" s="127" t="str">
        <f t="shared" si="4"/>
        <v>[M6-20]</v>
      </c>
      <c r="B32" s="128" t="s">
        <v>898</v>
      </c>
      <c r="C32" s="128" t="s">
        <v>899</v>
      </c>
      <c r="D32" s="128" t="s">
        <v>863</v>
      </c>
      <c r="E32" s="128" t="s">
        <v>515</v>
      </c>
      <c r="F32" s="128" t="s">
        <v>889</v>
      </c>
      <c r="G32" s="128" t="s">
        <v>149</v>
      </c>
      <c r="H32" s="130">
        <v>44044.0</v>
      </c>
      <c r="I32" s="139"/>
      <c r="J32" s="140"/>
      <c r="K32" s="11"/>
      <c r="L32" s="11"/>
      <c r="M32" s="11"/>
      <c r="N32" s="11"/>
      <c r="O32" s="11"/>
      <c r="P32" s="11"/>
      <c r="Q32" s="11"/>
      <c r="R32" s="11"/>
      <c r="S32" s="11"/>
      <c r="T32" s="11"/>
      <c r="U32" s="11"/>
      <c r="V32" s="11"/>
      <c r="W32" s="11"/>
      <c r="X32" s="11"/>
      <c r="Y32" s="11"/>
      <c r="Z32" s="11"/>
    </row>
    <row r="33" ht="12.75" customHeight="1">
      <c r="A33" s="127" t="str">
        <f t="shared" si="4"/>
        <v>[M6-21]</v>
      </c>
      <c r="B33" s="128" t="s">
        <v>900</v>
      </c>
      <c r="C33" s="128" t="s">
        <v>899</v>
      </c>
      <c r="D33" s="128" t="s">
        <v>866</v>
      </c>
      <c r="E33" s="128" t="s">
        <v>515</v>
      </c>
      <c r="F33" s="128" t="s">
        <v>871</v>
      </c>
      <c r="G33" s="128" t="s">
        <v>149</v>
      </c>
      <c r="H33" s="130">
        <v>44044.0</v>
      </c>
      <c r="I33" s="139"/>
      <c r="J33" s="140"/>
      <c r="K33" s="11"/>
      <c r="L33" s="11"/>
      <c r="M33" s="11"/>
      <c r="N33" s="11"/>
      <c r="O33" s="11"/>
      <c r="P33" s="11"/>
      <c r="Q33" s="11"/>
      <c r="R33" s="11"/>
      <c r="S33" s="11"/>
      <c r="T33" s="11"/>
      <c r="U33" s="11"/>
      <c r="V33" s="11"/>
      <c r="W33" s="11"/>
      <c r="X33" s="11"/>
      <c r="Y33" s="11"/>
      <c r="Z33" s="11"/>
    </row>
    <row r="34" ht="12.75" customHeight="1">
      <c r="A34" s="156"/>
      <c r="B34" s="156"/>
      <c r="C34" s="156"/>
      <c r="D34" s="156"/>
      <c r="E34" s="156"/>
      <c r="F34" s="156"/>
      <c r="G34" s="156"/>
      <c r="H34" s="156"/>
      <c r="I34" s="156"/>
      <c r="J34" s="16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6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6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6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6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6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6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6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6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6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6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6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6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6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6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6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6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6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6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6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6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6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6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6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6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6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6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6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61"/>
      <c r="K1004" s="11"/>
      <c r="L1004" s="11"/>
      <c r="M1004" s="11"/>
      <c r="N1004" s="11"/>
      <c r="O1004" s="11"/>
      <c r="P1004" s="11"/>
      <c r="Q1004" s="11"/>
      <c r="R1004" s="11"/>
      <c r="S1004" s="11"/>
      <c r="T1004" s="11"/>
      <c r="U1004" s="11"/>
      <c r="V1004" s="11"/>
      <c r="W1004" s="11"/>
      <c r="X1004" s="11"/>
      <c r="Y1004" s="11"/>
      <c r="Z1004" s="11"/>
    </row>
  </sheetData>
  <mergeCells count="5">
    <mergeCell ref="B2:G2"/>
    <mergeCell ref="B3:G3"/>
    <mergeCell ref="B4:G4"/>
    <mergeCell ref="E5:G5"/>
    <mergeCell ref="E6:G6"/>
  </mergeCells>
  <dataValidations>
    <dataValidation type="list" allowBlank="1" showInputMessage="1" showErrorMessage="1" prompt=" - " sqref="G1 G7 G10:G12 G14:G20 G22:G25 I29:I33 G27:G149">
      <formula1>Module1!$K$2:$K$6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3"/>
    <col customWidth="1" min="2" max="2" width="26.0"/>
    <col customWidth="1" min="3" max="3" width="25.63"/>
    <col customWidth="1" min="4" max="4" width="28.5"/>
    <col customWidth="1" min="5" max="5" width="16.88"/>
    <col customWidth="1" min="6" max="6" width="16.13"/>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901</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902</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428</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COUNTIF(G10:G952,"Pass")</f>
        <v>15</v>
      </c>
      <c r="B6" s="113">
        <f>COUNTIF(G10:G952,"Fail")</f>
        <v>0</v>
      </c>
      <c r="C6" s="113">
        <f>E6-D6-B6-A6</f>
        <v>0</v>
      </c>
      <c r="D6" s="114">
        <f>COUNTIF(G$10:G$952,"N/A")</f>
        <v>0</v>
      </c>
      <c r="E6" s="115">
        <f>COUNTA(A10:A952)</f>
        <v>15</v>
      </c>
      <c r="F6" s="116"/>
      <c r="G6" s="117"/>
      <c r="H6" s="110"/>
      <c r="I6" s="110"/>
      <c r="J6" s="111"/>
      <c r="K6" s="97" t="s">
        <v>156</v>
      </c>
      <c r="L6" s="97"/>
      <c r="M6" s="97"/>
      <c r="N6" s="97"/>
      <c r="O6" s="97"/>
      <c r="P6" s="97"/>
      <c r="Q6" s="97"/>
      <c r="R6" s="97"/>
      <c r="S6" s="97"/>
      <c r="T6" s="97"/>
      <c r="U6" s="97"/>
      <c r="V6" s="97"/>
      <c r="W6" s="97"/>
      <c r="X6" s="97"/>
      <c r="Y6" s="97"/>
      <c r="Z6" s="97"/>
    </row>
    <row r="7" ht="15.0" customHeight="1">
      <c r="A7" s="165"/>
      <c r="B7" s="165"/>
      <c r="C7" s="165"/>
      <c r="D7" s="166"/>
      <c r="E7" s="166"/>
      <c r="F7" s="166"/>
      <c r="G7" s="167"/>
      <c r="H7" s="167"/>
      <c r="I7" s="167"/>
      <c r="J7" s="111"/>
      <c r="K7" s="97"/>
      <c r="L7" s="97"/>
      <c r="M7" s="97"/>
      <c r="N7" s="97"/>
      <c r="O7" s="97"/>
      <c r="P7" s="97"/>
      <c r="Q7" s="97"/>
      <c r="R7" s="97"/>
      <c r="S7" s="97"/>
      <c r="T7" s="97"/>
      <c r="U7" s="97"/>
      <c r="V7" s="97"/>
      <c r="W7" s="97"/>
      <c r="X7" s="97"/>
      <c r="Y7" s="97"/>
      <c r="Z7" s="97"/>
    </row>
    <row r="8" ht="25.5" customHeight="1">
      <c r="A8" s="168" t="s">
        <v>159</v>
      </c>
      <c r="B8" s="168" t="s">
        <v>160</v>
      </c>
      <c r="C8" s="168" t="s">
        <v>161</v>
      </c>
      <c r="D8" s="168" t="s">
        <v>162</v>
      </c>
      <c r="E8" s="168" t="s">
        <v>163</v>
      </c>
      <c r="F8" s="168" t="s">
        <v>164</v>
      </c>
      <c r="G8" s="168" t="s">
        <v>165</v>
      </c>
      <c r="H8" s="168" t="s">
        <v>166</v>
      </c>
      <c r="I8" s="168" t="s">
        <v>167</v>
      </c>
      <c r="J8" s="169"/>
      <c r="K8" s="97"/>
      <c r="L8" s="97"/>
      <c r="M8" s="97"/>
      <c r="N8" s="97"/>
      <c r="O8" s="97"/>
      <c r="P8" s="97"/>
      <c r="Q8" s="97"/>
      <c r="R8" s="97"/>
      <c r="S8" s="97"/>
      <c r="T8" s="97"/>
      <c r="U8" s="97"/>
      <c r="V8" s="97"/>
      <c r="W8" s="97"/>
      <c r="X8" s="97"/>
      <c r="Y8" s="97"/>
      <c r="Z8" s="97"/>
    </row>
    <row r="9" ht="15.75" customHeight="1">
      <c r="A9" s="170"/>
      <c r="B9" s="171" t="s">
        <v>903</v>
      </c>
      <c r="C9" s="170"/>
      <c r="D9" s="170"/>
      <c r="E9" s="170"/>
      <c r="F9" s="170"/>
      <c r="G9" s="170"/>
      <c r="H9" s="170"/>
      <c r="I9" s="170"/>
      <c r="J9" s="138"/>
      <c r="K9" s="97"/>
      <c r="L9" s="97"/>
      <c r="M9" s="97"/>
      <c r="N9" s="97"/>
      <c r="O9" s="97"/>
      <c r="P9" s="97"/>
      <c r="Q9" s="97"/>
      <c r="R9" s="97"/>
      <c r="S9" s="97"/>
      <c r="T9" s="97"/>
      <c r="U9" s="97"/>
      <c r="V9" s="97"/>
      <c r="W9" s="97"/>
      <c r="X9" s="97"/>
      <c r="Y9" s="97"/>
      <c r="Z9" s="97"/>
    </row>
    <row r="10" ht="58.5" customHeight="1">
      <c r="A10" s="127" t="str">
        <f t="shared" ref="A10:A14" si="1">IF(OR(B10&lt;&gt;"",D10&lt;&gt;""),"["&amp;TEXT($B$2,"##")&amp;"-"&amp;TEXT(ROW()-9,"##")&amp;"]","")</f>
        <v>[M7-1]</v>
      </c>
      <c r="B10" s="128" t="s">
        <v>904</v>
      </c>
      <c r="C10" s="128" t="s">
        <v>905</v>
      </c>
      <c r="D10" s="129" t="s">
        <v>906</v>
      </c>
      <c r="E10" s="129" t="s">
        <v>156</v>
      </c>
      <c r="F10" s="129" t="s">
        <v>156</v>
      </c>
      <c r="G10" s="128" t="s">
        <v>149</v>
      </c>
      <c r="H10" s="130">
        <v>44014.0</v>
      </c>
      <c r="I10" s="127"/>
      <c r="J10" s="132"/>
      <c r="K10" s="11"/>
      <c r="L10" s="11"/>
      <c r="M10" s="11"/>
      <c r="N10" s="11"/>
      <c r="O10" s="11"/>
      <c r="P10" s="11"/>
      <c r="Q10" s="11"/>
      <c r="R10" s="11"/>
      <c r="S10" s="11"/>
      <c r="T10" s="11"/>
      <c r="U10" s="11"/>
      <c r="V10" s="11"/>
      <c r="W10" s="11"/>
      <c r="X10" s="11"/>
      <c r="Y10" s="11"/>
      <c r="Z10" s="11"/>
    </row>
    <row r="11" ht="58.5" customHeight="1">
      <c r="A11" s="127" t="str">
        <f t="shared" si="1"/>
        <v>[M7-2]</v>
      </c>
      <c r="B11" s="128" t="s">
        <v>907</v>
      </c>
      <c r="C11" s="128" t="s">
        <v>905</v>
      </c>
      <c r="D11" s="129" t="s">
        <v>906</v>
      </c>
      <c r="E11" s="129" t="s">
        <v>730</v>
      </c>
      <c r="F11" s="129" t="s">
        <v>156</v>
      </c>
      <c r="G11" s="128" t="s">
        <v>149</v>
      </c>
      <c r="H11" s="130">
        <v>44014.0</v>
      </c>
      <c r="I11" s="127"/>
      <c r="J11" s="132"/>
      <c r="K11" s="11"/>
      <c r="L11" s="11"/>
      <c r="M11" s="11"/>
      <c r="N11" s="11"/>
      <c r="O11" s="11"/>
      <c r="P11" s="11"/>
      <c r="Q11" s="11"/>
      <c r="R11" s="11"/>
      <c r="S11" s="11"/>
      <c r="T11" s="11"/>
      <c r="U11" s="11"/>
      <c r="V11" s="11"/>
      <c r="W11" s="11"/>
      <c r="X11" s="11"/>
      <c r="Y11" s="11"/>
      <c r="Z11" s="11"/>
    </row>
    <row r="12" ht="58.5" customHeight="1">
      <c r="A12" s="127" t="str">
        <f t="shared" si="1"/>
        <v>[M7-3]</v>
      </c>
      <c r="B12" s="128" t="s">
        <v>908</v>
      </c>
      <c r="C12" s="128" t="s">
        <v>905</v>
      </c>
      <c r="D12" s="129" t="s">
        <v>909</v>
      </c>
      <c r="E12" s="129" t="s">
        <v>910</v>
      </c>
      <c r="F12" s="129" t="s">
        <v>156</v>
      </c>
      <c r="G12" s="128" t="s">
        <v>149</v>
      </c>
      <c r="H12" s="130">
        <v>44014.0</v>
      </c>
      <c r="I12" s="127"/>
      <c r="J12" s="132"/>
      <c r="K12" s="11"/>
      <c r="L12" s="11"/>
      <c r="M12" s="11"/>
      <c r="N12" s="11"/>
      <c r="O12" s="11"/>
      <c r="P12" s="11"/>
      <c r="Q12" s="11"/>
      <c r="R12" s="11"/>
      <c r="S12" s="11"/>
      <c r="T12" s="11"/>
      <c r="U12" s="11"/>
      <c r="V12" s="11"/>
      <c r="W12" s="11"/>
      <c r="X12" s="11"/>
      <c r="Y12" s="11"/>
      <c r="Z12" s="11"/>
    </row>
    <row r="13" ht="58.5" customHeight="1">
      <c r="A13" s="127" t="str">
        <f t="shared" si="1"/>
        <v>[M7-4]</v>
      </c>
      <c r="B13" s="128" t="s">
        <v>911</v>
      </c>
      <c r="C13" s="128" t="s">
        <v>905</v>
      </c>
      <c r="D13" s="129" t="s">
        <v>912</v>
      </c>
      <c r="E13" s="129" t="s">
        <v>156</v>
      </c>
      <c r="F13" s="129" t="s">
        <v>156</v>
      </c>
      <c r="G13" s="128" t="s">
        <v>149</v>
      </c>
      <c r="H13" s="130">
        <v>44014.0</v>
      </c>
      <c r="I13" s="127"/>
      <c r="J13" s="132"/>
      <c r="K13" s="11"/>
      <c r="L13" s="11"/>
      <c r="M13" s="11"/>
      <c r="N13" s="11"/>
      <c r="O13" s="11"/>
      <c r="P13" s="11"/>
      <c r="Q13" s="11"/>
      <c r="R13" s="11"/>
      <c r="S13" s="11"/>
      <c r="T13" s="11"/>
      <c r="U13" s="11"/>
      <c r="V13" s="11"/>
      <c r="W13" s="11"/>
      <c r="X13" s="11"/>
      <c r="Y13" s="11"/>
      <c r="Z13" s="11"/>
    </row>
    <row r="14" ht="58.5" customHeight="1">
      <c r="A14" s="127" t="str">
        <f t="shared" si="1"/>
        <v>[M7-5]</v>
      </c>
      <c r="B14" s="128" t="s">
        <v>913</v>
      </c>
      <c r="C14" s="128" t="s">
        <v>905</v>
      </c>
      <c r="D14" s="129" t="s">
        <v>914</v>
      </c>
      <c r="E14" s="129" t="s">
        <v>156</v>
      </c>
      <c r="F14" s="129" t="s">
        <v>156</v>
      </c>
      <c r="G14" s="128" t="s">
        <v>149</v>
      </c>
      <c r="H14" s="130">
        <v>44014.0</v>
      </c>
      <c r="I14" s="127"/>
      <c r="J14" s="132"/>
      <c r="K14" s="11"/>
      <c r="L14" s="11"/>
      <c r="M14" s="11"/>
      <c r="N14" s="11"/>
      <c r="O14" s="11"/>
      <c r="P14" s="11"/>
      <c r="Q14" s="11"/>
      <c r="R14" s="11"/>
      <c r="S14" s="11"/>
      <c r="T14" s="11"/>
      <c r="U14" s="11"/>
      <c r="V14" s="11"/>
      <c r="W14" s="11"/>
      <c r="X14" s="11"/>
      <c r="Y14" s="11"/>
      <c r="Z14" s="11"/>
    </row>
    <row r="15" ht="15.75" customHeight="1">
      <c r="A15" s="170"/>
      <c r="B15" s="171" t="s">
        <v>915</v>
      </c>
      <c r="C15" s="170"/>
      <c r="D15" s="170"/>
      <c r="E15" s="170"/>
      <c r="F15" s="170"/>
      <c r="G15" s="125"/>
      <c r="H15" s="125"/>
      <c r="I15" s="170"/>
      <c r="J15" s="138"/>
      <c r="K15" s="97"/>
      <c r="L15" s="97"/>
      <c r="M15" s="97"/>
      <c r="N15" s="97"/>
      <c r="O15" s="97"/>
      <c r="P15" s="97"/>
      <c r="Q15" s="97"/>
      <c r="R15" s="97"/>
      <c r="S15" s="97"/>
      <c r="T15" s="97"/>
      <c r="U15" s="97"/>
      <c r="V15" s="97"/>
      <c r="W15" s="97"/>
      <c r="X15" s="97"/>
      <c r="Y15" s="97"/>
      <c r="Z15" s="97"/>
    </row>
    <row r="16" ht="58.5" customHeight="1">
      <c r="A16" s="127" t="str">
        <f t="shared" ref="A16:A18" si="2">IF(OR(B16&lt;&gt;"",D16&lt;&gt;""),"["&amp;TEXT($B$2,"##")&amp;"-"&amp;TEXT(ROW()-10,"##")&amp;"]","")</f>
        <v>[M7-6]</v>
      </c>
      <c r="B16" s="128" t="s">
        <v>916</v>
      </c>
      <c r="C16" s="128" t="s">
        <v>917</v>
      </c>
      <c r="D16" s="129" t="s">
        <v>918</v>
      </c>
      <c r="E16" s="129" t="s">
        <v>910</v>
      </c>
      <c r="F16" s="129" t="s">
        <v>156</v>
      </c>
      <c r="G16" s="128" t="s">
        <v>149</v>
      </c>
      <c r="H16" s="130">
        <v>44014.0</v>
      </c>
      <c r="I16" s="127"/>
      <c r="J16" s="132"/>
      <c r="K16" s="11"/>
      <c r="L16" s="11"/>
      <c r="M16" s="11"/>
      <c r="N16" s="11"/>
      <c r="O16" s="11"/>
      <c r="P16" s="11"/>
      <c r="Q16" s="11"/>
      <c r="R16" s="11"/>
      <c r="S16" s="11"/>
      <c r="T16" s="11"/>
      <c r="U16" s="11"/>
      <c r="V16" s="11"/>
      <c r="W16" s="11"/>
      <c r="X16" s="11"/>
      <c r="Y16" s="11"/>
      <c r="Z16" s="11"/>
    </row>
    <row r="17" ht="58.5" customHeight="1">
      <c r="A17" s="127" t="str">
        <f t="shared" si="2"/>
        <v>[M7-7]</v>
      </c>
      <c r="B17" s="128" t="s">
        <v>919</v>
      </c>
      <c r="C17" s="128" t="s">
        <v>920</v>
      </c>
      <c r="D17" s="129" t="s">
        <v>921</v>
      </c>
      <c r="E17" s="129" t="s">
        <v>910</v>
      </c>
      <c r="F17" s="129" t="s">
        <v>156</v>
      </c>
      <c r="G17" s="128" t="s">
        <v>149</v>
      </c>
      <c r="H17" s="130">
        <v>44014.0</v>
      </c>
      <c r="I17" s="127"/>
      <c r="J17" s="132"/>
      <c r="K17" s="11"/>
      <c r="L17" s="11"/>
      <c r="M17" s="11"/>
      <c r="N17" s="11"/>
      <c r="O17" s="11"/>
      <c r="P17" s="11"/>
      <c r="Q17" s="11"/>
      <c r="R17" s="11"/>
      <c r="S17" s="11"/>
      <c r="T17" s="11"/>
      <c r="U17" s="11"/>
      <c r="V17" s="11"/>
      <c r="W17" s="11"/>
      <c r="X17" s="11"/>
      <c r="Y17" s="11"/>
      <c r="Z17" s="11"/>
    </row>
    <row r="18" ht="58.5" customHeight="1">
      <c r="A18" s="127" t="str">
        <f t="shared" si="2"/>
        <v>[M7-8]</v>
      </c>
      <c r="B18" s="128" t="s">
        <v>922</v>
      </c>
      <c r="C18" s="128" t="s">
        <v>923</v>
      </c>
      <c r="D18" s="129" t="s">
        <v>924</v>
      </c>
      <c r="E18" s="129" t="s">
        <v>910</v>
      </c>
      <c r="F18" s="129" t="s">
        <v>156</v>
      </c>
      <c r="G18" s="128" t="s">
        <v>149</v>
      </c>
      <c r="H18" s="130">
        <v>44014.0</v>
      </c>
      <c r="I18" s="127"/>
      <c r="J18" s="132"/>
      <c r="K18" s="11"/>
      <c r="L18" s="11"/>
      <c r="M18" s="11"/>
      <c r="N18" s="11"/>
      <c r="O18" s="11"/>
      <c r="P18" s="11"/>
      <c r="Q18" s="11"/>
      <c r="R18" s="11"/>
      <c r="S18" s="11"/>
      <c r="T18" s="11"/>
      <c r="U18" s="11"/>
      <c r="V18" s="11"/>
      <c r="W18" s="11"/>
      <c r="X18" s="11"/>
      <c r="Y18" s="11"/>
      <c r="Z18" s="11"/>
    </row>
    <row r="19" ht="15.75" customHeight="1">
      <c r="A19" s="170"/>
      <c r="B19" s="171" t="s">
        <v>925</v>
      </c>
      <c r="C19" s="170"/>
      <c r="D19" s="170"/>
      <c r="E19" s="170"/>
      <c r="F19" s="170"/>
      <c r="G19" s="125"/>
      <c r="H19" s="125"/>
      <c r="I19" s="170"/>
      <c r="J19" s="138"/>
      <c r="K19" s="97"/>
      <c r="L19" s="97"/>
      <c r="M19" s="97"/>
      <c r="N19" s="97"/>
      <c r="O19" s="97"/>
      <c r="P19" s="97"/>
      <c r="Q19" s="97"/>
      <c r="R19" s="97"/>
      <c r="S19" s="97"/>
      <c r="T19" s="97"/>
      <c r="U19" s="97"/>
      <c r="V19" s="97"/>
      <c r="W19" s="97"/>
      <c r="X19" s="97"/>
      <c r="Y19" s="97"/>
      <c r="Z19" s="97"/>
    </row>
    <row r="20" ht="58.5" customHeight="1">
      <c r="A20" s="172" t="str">
        <f t="shared" ref="A20:A26" si="3">IF(OR(B18&lt;&gt;"",D18&lt;&gt;""),"["&amp;TEXT($B$2,"##")&amp;"-"&amp;TEXT(ROW()-11,"##")&amp;"]","")</f>
        <v>[M7-9]</v>
      </c>
      <c r="B20" s="128" t="s">
        <v>926</v>
      </c>
      <c r="C20" s="128" t="s">
        <v>927</v>
      </c>
      <c r="D20" s="129" t="s">
        <v>928</v>
      </c>
      <c r="E20" s="129" t="s">
        <v>929</v>
      </c>
      <c r="F20" s="129" t="s">
        <v>156</v>
      </c>
      <c r="G20" s="128" t="s">
        <v>149</v>
      </c>
      <c r="H20" s="130">
        <v>44014.0</v>
      </c>
      <c r="I20" s="127"/>
      <c r="J20" s="132"/>
      <c r="K20" s="11"/>
      <c r="L20" s="11"/>
      <c r="M20" s="11"/>
      <c r="N20" s="11"/>
      <c r="O20" s="11"/>
      <c r="P20" s="11"/>
      <c r="Q20" s="11"/>
      <c r="R20" s="11"/>
      <c r="S20" s="11"/>
      <c r="T20" s="11"/>
      <c r="U20" s="11"/>
      <c r="V20" s="11"/>
      <c r="W20" s="11"/>
      <c r="X20" s="11"/>
      <c r="Y20" s="11"/>
      <c r="Z20" s="11"/>
    </row>
    <row r="21" ht="58.5" customHeight="1">
      <c r="A21" s="172" t="str">
        <f t="shared" si="3"/>
        <v>[M7-10]</v>
      </c>
      <c r="B21" s="128" t="s">
        <v>930</v>
      </c>
      <c r="C21" s="128" t="s">
        <v>931</v>
      </c>
      <c r="D21" s="129" t="s">
        <v>932</v>
      </c>
      <c r="E21" s="129" t="s">
        <v>929</v>
      </c>
      <c r="F21" s="129" t="s">
        <v>933</v>
      </c>
      <c r="G21" s="128" t="s">
        <v>149</v>
      </c>
      <c r="H21" s="130">
        <v>44014.0</v>
      </c>
      <c r="I21" s="127"/>
      <c r="J21" s="132"/>
      <c r="K21" s="11"/>
      <c r="L21" s="11"/>
      <c r="M21" s="11"/>
      <c r="N21" s="11"/>
      <c r="O21" s="11"/>
      <c r="P21" s="11"/>
      <c r="Q21" s="11"/>
      <c r="R21" s="11"/>
      <c r="S21" s="11"/>
      <c r="T21" s="11"/>
      <c r="U21" s="11"/>
      <c r="V21" s="11"/>
      <c r="W21" s="11"/>
      <c r="X21" s="11"/>
      <c r="Y21" s="11"/>
      <c r="Z21" s="11"/>
    </row>
    <row r="22" ht="58.5" customHeight="1">
      <c r="A22" s="172" t="str">
        <f t="shared" si="3"/>
        <v>[M7-11]</v>
      </c>
      <c r="B22" s="128" t="s">
        <v>934</v>
      </c>
      <c r="C22" s="128" t="s">
        <v>935</v>
      </c>
      <c r="D22" s="129" t="s">
        <v>936</v>
      </c>
      <c r="E22" s="129" t="s">
        <v>929</v>
      </c>
      <c r="F22" s="129" t="s">
        <v>937</v>
      </c>
      <c r="G22" s="128" t="s">
        <v>149</v>
      </c>
      <c r="H22" s="130">
        <v>44014.0</v>
      </c>
      <c r="I22" s="127"/>
      <c r="J22" s="132"/>
      <c r="K22" s="11"/>
      <c r="L22" s="11"/>
      <c r="M22" s="11"/>
      <c r="N22" s="11"/>
      <c r="O22" s="11"/>
      <c r="P22" s="11"/>
      <c r="Q22" s="11"/>
      <c r="R22" s="11"/>
      <c r="S22" s="11"/>
      <c r="T22" s="11"/>
      <c r="U22" s="11"/>
      <c r="V22" s="11"/>
      <c r="W22" s="11"/>
      <c r="X22" s="11"/>
      <c r="Y22" s="11"/>
      <c r="Z22" s="11"/>
    </row>
    <row r="23" ht="58.5" customHeight="1">
      <c r="A23" s="172" t="str">
        <f t="shared" si="3"/>
        <v>[M7-12]</v>
      </c>
      <c r="B23" s="128" t="s">
        <v>938</v>
      </c>
      <c r="C23" s="128" t="s">
        <v>939</v>
      </c>
      <c r="D23" s="129" t="s">
        <v>940</v>
      </c>
      <c r="E23" s="129" t="s">
        <v>929</v>
      </c>
      <c r="F23" s="129" t="s">
        <v>941</v>
      </c>
      <c r="G23" s="128" t="s">
        <v>149</v>
      </c>
      <c r="H23" s="130">
        <v>44014.0</v>
      </c>
      <c r="I23" s="127"/>
      <c r="J23" s="132"/>
      <c r="K23" s="11"/>
      <c r="L23" s="11"/>
      <c r="M23" s="11"/>
      <c r="N23" s="11"/>
      <c r="O23" s="11"/>
      <c r="P23" s="11"/>
      <c r="Q23" s="11"/>
      <c r="R23" s="11"/>
      <c r="S23" s="11"/>
      <c r="T23" s="11"/>
      <c r="U23" s="11"/>
      <c r="V23" s="11"/>
      <c r="W23" s="11"/>
      <c r="X23" s="11"/>
      <c r="Y23" s="11"/>
      <c r="Z23" s="11"/>
    </row>
    <row r="24" ht="58.5" customHeight="1">
      <c r="A24" s="172" t="str">
        <f t="shared" si="3"/>
        <v>[M7-13]</v>
      </c>
      <c r="B24" s="128" t="s">
        <v>942</v>
      </c>
      <c r="C24" s="128" t="s">
        <v>943</v>
      </c>
      <c r="D24" s="129" t="s">
        <v>944</v>
      </c>
      <c r="E24" s="129" t="s">
        <v>929</v>
      </c>
      <c r="F24" s="129" t="s">
        <v>945</v>
      </c>
      <c r="G24" s="128" t="s">
        <v>149</v>
      </c>
      <c r="H24" s="130">
        <v>44014.0</v>
      </c>
      <c r="I24" s="127"/>
      <c r="J24" s="132"/>
      <c r="K24" s="11"/>
      <c r="L24" s="11"/>
      <c r="M24" s="11"/>
      <c r="N24" s="11"/>
      <c r="O24" s="11"/>
      <c r="P24" s="11"/>
      <c r="Q24" s="11"/>
      <c r="R24" s="11"/>
      <c r="S24" s="11"/>
      <c r="T24" s="11"/>
      <c r="U24" s="11"/>
      <c r="V24" s="11"/>
      <c r="W24" s="11"/>
      <c r="X24" s="11"/>
      <c r="Y24" s="11"/>
      <c r="Z24" s="11"/>
    </row>
    <row r="25" ht="58.5" customHeight="1">
      <c r="A25" s="172" t="str">
        <f t="shared" si="3"/>
        <v>[M7-14]</v>
      </c>
      <c r="B25" s="128" t="s">
        <v>946</v>
      </c>
      <c r="C25" s="128" t="s">
        <v>947</v>
      </c>
      <c r="D25" s="129" t="s">
        <v>948</v>
      </c>
      <c r="E25" s="129" t="s">
        <v>929</v>
      </c>
      <c r="F25" s="129" t="s">
        <v>949</v>
      </c>
      <c r="G25" s="128" t="s">
        <v>149</v>
      </c>
      <c r="H25" s="130">
        <v>44014.0</v>
      </c>
      <c r="I25" s="127"/>
      <c r="J25" s="132"/>
      <c r="K25" s="11"/>
      <c r="L25" s="11"/>
      <c r="M25" s="11"/>
      <c r="N25" s="11"/>
      <c r="O25" s="11"/>
      <c r="P25" s="11"/>
      <c r="Q25" s="11"/>
      <c r="R25" s="11"/>
      <c r="S25" s="11"/>
      <c r="T25" s="11"/>
      <c r="U25" s="11"/>
      <c r="V25" s="11"/>
      <c r="W25" s="11"/>
      <c r="X25" s="11"/>
      <c r="Y25" s="11"/>
      <c r="Z25" s="11"/>
    </row>
    <row r="26" ht="58.5" customHeight="1">
      <c r="A26" s="172" t="str">
        <f t="shared" si="3"/>
        <v>[M7-15]</v>
      </c>
      <c r="B26" s="128" t="s">
        <v>950</v>
      </c>
      <c r="C26" s="128" t="s">
        <v>951</v>
      </c>
      <c r="D26" s="129" t="s">
        <v>952</v>
      </c>
      <c r="E26" s="129" t="s">
        <v>929</v>
      </c>
      <c r="F26" s="129" t="s">
        <v>953</v>
      </c>
      <c r="G26" s="128" t="s">
        <v>149</v>
      </c>
      <c r="H26" s="130">
        <v>44014.0</v>
      </c>
      <c r="I26" s="127"/>
      <c r="J26" s="132"/>
      <c r="K26" s="11"/>
      <c r="L26" s="11"/>
      <c r="M26" s="11"/>
      <c r="N26" s="11"/>
      <c r="O26" s="11"/>
      <c r="P26" s="11"/>
      <c r="Q26" s="11"/>
      <c r="R26" s="11"/>
      <c r="S26" s="11"/>
      <c r="T26" s="11"/>
      <c r="U26" s="11"/>
      <c r="V26" s="11"/>
      <c r="W26" s="11"/>
      <c r="X26" s="11"/>
      <c r="Y26" s="11"/>
      <c r="Z26" s="11"/>
    </row>
    <row r="27" ht="12.75" customHeight="1">
      <c r="A27" s="156"/>
      <c r="B27" s="156"/>
      <c r="C27" s="156"/>
      <c r="D27" s="156"/>
      <c r="E27" s="156"/>
      <c r="F27" s="156"/>
      <c r="G27" s="156"/>
      <c r="H27" s="156"/>
      <c r="I27" s="156"/>
      <c r="J27" s="16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6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6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6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6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6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6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6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6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6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6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6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6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6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6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6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6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6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6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6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6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6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6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6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6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6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6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sheetData>
  <mergeCells count="5">
    <mergeCell ref="B2:G2"/>
    <mergeCell ref="B3:G3"/>
    <mergeCell ref="B4:G4"/>
    <mergeCell ref="E5:G5"/>
    <mergeCell ref="E6:G6"/>
  </mergeCells>
  <dataValidations>
    <dataValidation type="list" allowBlank="1" showInputMessage="1" showErrorMessage="1" prompt=" - " sqref="G1 G7:G14 G16:G18 G20:G99">
      <formula1>Module1!$K$2:$K$6</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8.75"/>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954</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955</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428</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COUNTIF(G10:G982,"Pass")</f>
        <v>19</v>
      </c>
      <c r="B6" s="113">
        <f>COUNTIF(G10:G982,"Fail")</f>
        <v>0</v>
      </c>
      <c r="C6" s="113">
        <f>E6-D6-B6-A6</f>
        <v>0</v>
      </c>
      <c r="D6" s="114">
        <f>COUNTIF(G$10:G$982,"N/A")</f>
        <v>0</v>
      </c>
      <c r="E6" s="115">
        <f>COUNTA(A10:A982)</f>
        <v>19</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0"/>
      <c r="H7" s="110"/>
      <c r="I7" s="110"/>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20"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956</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IF(OR(B15&lt;&gt;"",D15&lt;&gt;""),"["&amp;TEXT($B$2,"##")&amp;"-"&amp;TEXT(ROW()-9,"##")&amp;"]","")</f>
        <v>[M8-1]</v>
      </c>
      <c r="B10" s="128" t="s">
        <v>957</v>
      </c>
      <c r="C10" s="128" t="s">
        <v>958</v>
      </c>
      <c r="D10" s="129" t="s">
        <v>959</v>
      </c>
      <c r="E10" s="129" t="s">
        <v>172</v>
      </c>
      <c r="F10" s="129" t="s">
        <v>173</v>
      </c>
      <c r="G10" s="128" t="s">
        <v>149</v>
      </c>
      <c r="H10" s="130">
        <v>44045.0</v>
      </c>
      <c r="I10" s="127"/>
      <c r="J10" s="131"/>
      <c r="K10" s="11"/>
      <c r="L10" s="11"/>
      <c r="M10" s="11"/>
      <c r="N10" s="11"/>
      <c r="O10" s="11"/>
      <c r="P10" s="11"/>
      <c r="Q10" s="11"/>
      <c r="R10" s="11"/>
      <c r="S10" s="11"/>
      <c r="T10" s="11"/>
      <c r="U10" s="11"/>
      <c r="V10" s="11"/>
      <c r="W10" s="11"/>
      <c r="X10" s="11"/>
      <c r="Y10" s="11"/>
      <c r="Z10" s="11"/>
    </row>
    <row r="11" ht="12.75" customHeight="1">
      <c r="A11" s="127" t="str">
        <f t="shared" ref="A11:A14" si="1">IF(OR(B17&lt;&gt;"",D17&lt;&gt;""),"["&amp;TEXT($B$2,"##")&amp;"-"&amp;TEXT(ROW()-9,"##")&amp;"]","")</f>
        <v>[M8-2]</v>
      </c>
      <c r="B11" s="128" t="s">
        <v>960</v>
      </c>
      <c r="C11" s="128" t="s">
        <v>958</v>
      </c>
      <c r="D11" s="129" t="s">
        <v>959</v>
      </c>
      <c r="E11" s="129" t="s">
        <v>730</v>
      </c>
      <c r="F11" s="129" t="s">
        <v>173</v>
      </c>
      <c r="G11" s="128" t="s">
        <v>149</v>
      </c>
      <c r="H11" s="130">
        <v>44045.0</v>
      </c>
      <c r="I11" s="127"/>
      <c r="J11" s="131"/>
      <c r="K11" s="11"/>
      <c r="L11" s="11"/>
      <c r="M11" s="11"/>
      <c r="N11" s="11"/>
      <c r="O11" s="11"/>
      <c r="P11" s="11"/>
      <c r="Q11" s="11"/>
      <c r="R11" s="11"/>
      <c r="S11" s="11"/>
      <c r="T11" s="11"/>
      <c r="U11" s="11"/>
      <c r="V11" s="11"/>
      <c r="W11" s="11"/>
      <c r="X11" s="11"/>
      <c r="Y11" s="11"/>
      <c r="Z11" s="11"/>
    </row>
    <row r="12" ht="12.75" customHeight="1">
      <c r="A12" s="127" t="str">
        <f t="shared" si="1"/>
        <v>[M8-3]</v>
      </c>
      <c r="B12" s="128" t="s">
        <v>961</v>
      </c>
      <c r="C12" s="128" t="s">
        <v>958</v>
      </c>
      <c r="D12" s="129" t="s">
        <v>962</v>
      </c>
      <c r="E12" s="129" t="s">
        <v>963</v>
      </c>
      <c r="F12" s="129" t="s">
        <v>173</v>
      </c>
      <c r="G12" s="128" t="s">
        <v>149</v>
      </c>
      <c r="H12" s="130">
        <v>44045.0</v>
      </c>
      <c r="I12" s="127"/>
      <c r="J12" s="131"/>
      <c r="K12" s="11"/>
      <c r="L12" s="11"/>
      <c r="M12" s="11"/>
      <c r="N12" s="11"/>
      <c r="O12" s="11"/>
      <c r="P12" s="11"/>
      <c r="Q12" s="11"/>
      <c r="R12" s="11"/>
      <c r="S12" s="11"/>
      <c r="T12" s="11"/>
      <c r="U12" s="11"/>
      <c r="V12" s="11"/>
      <c r="W12" s="11"/>
      <c r="X12" s="11"/>
      <c r="Y12" s="11"/>
      <c r="Z12" s="11"/>
    </row>
    <row r="13" ht="12.75" customHeight="1">
      <c r="A13" s="127" t="str">
        <f t="shared" si="1"/>
        <v>[M8-4]</v>
      </c>
      <c r="B13" s="128" t="s">
        <v>964</v>
      </c>
      <c r="C13" s="128" t="s">
        <v>958</v>
      </c>
      <c r="D13" s="129" t="s">
        <v>965</v>
      </c>
      <c r="E13" s="129" t="s">
        <v>172</v>
      </c>
      <c r="F13" s="129" t="s">
        <v>173</v>
      </c>
      <c r="G13" s="128" t="s">
        <v>149</v>
      </c>
      <c r="H13" s="130">
        <v>44045.0</v>
      </c>
      <c r="I13" s="127"/>
      <c r="J13" s="131"/>
      <c r="K13" s="11"/>
      <c r="L13" s="11"/>
      <c r="M13" s="11"/>
      <c r="N13" s="11"/>
      <c r="O13" s="11"/>
      <c r="P13" s="11"/>
      <c r="Q13" s="11"/>
      <c r="R13" s="11"/>
      <c r="S13" s="11"/>
      <c r="T13" s="11"/>
      <c r="U13" s="11"/>
      <c r="V13" s="11"/>
      <c r="W13" s="11"/>
      <c r="X13" s="11"/>
      <c r="Y13" s="11"/>
      <c r="Z13" s="11"/>
    </row>
    <row r="14" ht="12.75" customHeight="1">
      <c r="A14" s="127" t="str">
        <f t="shared" si="1"/>
        <v>[M8-5]</v>
      </c>
      <c r="B14" s="128" t="s">
        <v>966</v>
      </c>
      <c r="C14" s="128" t="s">
        <v>958</v>
      </c>
      <c r="D14" s="129" t="s">
        <v>967</v>
      </c>
      <c r="E14" s="129" t="s">
        <v>172</v>
      </c>
      <c r="F14" s="129" t="s">
        <v>173</v>
      </c>
      <c r="G14" s="128" t="s">
        <v>149</v>
      </c>
      <c r="H14" s="130">
        <v>44045.0</v>
      </c>
      <c r="I14" s="127"/>
      <c r="J14" s="131"/>
      <c r="K14" s="11"/>
      <c r="L14" s="11"/>
      <c r="M14" s="11"/>
      <c r="N14" s="11"/>
      <c r="O14" s="11"/>
      <c r="P14" s="11"/>
      <c r="Q14" s="11"/>
      <c r="R14" s="11"/>
      <c r="S14" s="11"/>
      <c r="T14" s="11"/>
      <c r="U14" s="11"/>
      <c r="V14" s="11"/>
      <c r="W14" s="11"/>
      <c r="X14" s="11"/>
      <c r="Y14" s="11"/>
      <c r="Z14" s="11"/>
    </row>
    <row r="15" ht="12.75" customHeight="1">
      <c r="A15" s="127" t="str">
        <f t="shared" ref="A15:A16" si="2">IF(OR(B15&lt;&gt;"",D15&lt;&gt;""),"["&amp;TEXT($B$2,"##")&amp;"-"&amp;TEXT(ROW()-9,"##")&amp;"]","")</f>
        <v>[M8-6]</v>
      </c>
      <c r="B15" s="128" t="s">
        <v>968</v>
      </c>
      <c r="C15" s="128" t="s">
        <v>958</v>
      </c>
      <c r="D15" s="129" t="s">
        <v>969</v>
      </c>
      <c r="E15" s="129" t="s">
        <v>172</v>
      </c>
      <c r="F15" s="129" t="s">
        <v>970</v>
      </c>
      <c r="G15" s="128" t="s">
        <v>149</v>
      </c>
      <c r="H15" s="130">
        <v>44045.0</v>
      </c>
      <c r="I15" s="127"/>
      <c r="J15" s="131"/>
      <c r="K15" s="11"/>
      <c r="L15" s="11"/>
      <c r="M15" s="11"/>
      <c r="N15" s="11"/>
      <c r="O15" s="11"/>
      <c r="P15" s="11"/>
      <c r="Q15" s="11"/>
      <c r="R15" s="11"/>
      <c r="S15" s="11"/>
      <c r="T15" s="11"/>
      <c r="U15" s="11"/>
      <c r="V15" s="11"/>
      <c r="W15" s="11"/>
      <c r="X15" s="11"/>
      <c r="Y15" s="11"/>
      <c r="Z15" s="11"/>
    </row>
    <row r="16" ht="12.75" customHeight="1">
      <c r="A16" s="127" t="str">
        <f t="shared" si="2"/>
        <v>[M8-7]</v>
      </c>
      <c r="B16" s="128" t="s">
        <v>971</v>
      </c>
      <c r="C16" s="128" t="s">
        <v>958</v>
      </c>
      <c r="D16" s="129" t="s">
        <v>972</v>
      </c>
      <c r="E16" s="129" t="s">
        <v>172</v>
      </c>
      <c r="F16" s="129" t="s">
        <v>970</v>
      </c>
      <c r="G16" s="128" t="s">
        <v>149</v>
      </c>
      <c r="H16" s="130">
        <v>44045.0</v>
      </c>
      <c r="I16" s="127"/>
      <c r="J16" s="131"/>
      <c r="K16" s="11"/>
      <c r="L16" s="11"/>
      <c r="M16" s="11"/>
      <c r="N16" s="11"/>
      <c r="O16" s="11"/>
      <c r="P16" s="11"/>
      <c r="Q16" s="11"/>
      <c r="R16" s="11"/>
      <c r="S16" s="11"/>
      <c r="T16" s="11"/>
      <c r="U16" s="11"/>
      <c r="V16" s="11"/>
      <c r="W16" s="11"/>
      <c r="X16" s="11"/>
      <c r="Y16" s="11"/>
      <c r="Z16" s="11"/>
    </row>
    <row r="17" ht="15.75" customHeight="1">
      <c r="A17" s="124"/>
      <c r="B17" s="123" t="s">
        <v>973</v>
      </c>
      <c r="C17" s="134"/>
      <c r="D17" s="135"/>
      <c r="E17" s="136"/>
      <c r="F17" s="136"/>
      <c r="G17" s="125"/>
      <c r="H17" s="125"/>
      <c r="I17" s="136"/>
      <c r="J17" s="138"/>
      <c r="K17" s="97"/>
      <c r="L17" s="97"/>
      <c r="M17" s="97"/>
      <c r="N17" s="97"/>
      <c r="O17" s="97"/>
      <c r="P17" s="97"/>
      <c r="Q17" s="97"/>
      <c r="R17" s="97"/>
      <c r="S17" s="97"/>
      <c r="T17" s="97"/>
      <c r="U17" s="97"/>
      <c r="V17" s="97"/>
      <c r="W17" s="97"/>
      <c r="X17" s="97"/>
      <c r="Y17" s="97"/>
      <c r="Z17" s="97"/>
    </row>
    <row r="18" ht="12.75" customHeight="1">
      <c r="A18" s="127" t="str">
        <f t="shared" ref="A18:A19" si="3">IF(OR(B18&lt;&gt;"",D18&lt;&gt;""),"["&amp;TEXT($B$2,"##")&amp;"-"&amp;TEXT(ROW()-10,"##")&amp;"]","")</f>
        <v>[M8-8]</v>
      </c>
      <c r="B18" s="128" t="s">
        <v>974</v>
      </c>
      <c r="C18" s="128" t="s">
        <v>975</v>
      </c>
      <c r="D18" s="128" t="s">
        <v>969</v>
      </c>
      <c r="E18" s="128" t="s">
        <v>976</v>
      </c>
      <c r="F18" s="128" t="s">
        <v>977</v>
      </c>
      <c r="G18" s="128" t="s">
        <v>149</v>
      </c>
      <c r="H18" s="130">
        <v>44045.0</v>
      </c>
      <c r="I18" s="127"/>
      <c r="J18" s="132"/>
      <c r="K18" s="11"/>
      <c r="L18" s="11"/>
      <c r="M18" s="11"/>
      <c r="N18" s="11"/>
      <c r="O18" s="11"/>
      <c r="P18" s="11"/>
      <c r="Q18" s="11"/>
      <c r="R18" s="11"/>
      <c r="S18" s="11"/>
      <c r="T18" s="11"/>
      <c r="U18" s="11"/>
      <c r="V18" s="11"/>
      <c r="W18" s="11"/>
      <c r="X18" s="11"/>
      <c r="Y18" s="11"/>
      <c r="Z18" s="11"/>
    </row>
    <row r="19" ht="12.75" customHeight="1">
      <c r="A19" s="127" t="str">
        <f t="shared" si="3"/>
        <v>[M8-9]</v>
      </c>
      <c r="B19" s="128" t="s">
        <v>978</v>
      </c>
      <c r="C19" s="128" t="s">
        <v>975</v>
      </c>
      <c r="D19" s="128" t="s">
        <v>979</v>
      </c>
      <c r="E19" s="128" t="s">
        <v>976</v>
      </c>
      <c r="F19" s="128" t="s">
        <v>980</v>
      </c>
      <c r="G19" s="128" t="s">
        <v>149</v>
      </c>
      <c r="H19" s="130">
        <v>44045.0</v>
      </c>
      <c r="I19" s="139"/>
      <c r="J19" s="140"/>
      <c r="K19" s="11"/>
      <c r="L19" s="11"/>
      <c r="M19" s="11"/>
      <c r="N19" s="11"/>
      <c r="O19" s="11"/>
      <c r="P19" s="11"/>
      <c r="Q19" s="11"/>
      <c r="R19" s="11"/>
      <c r="S19" s="11"/>
      <c r="T19" s="11"/>
      <c r="U19" s="11"/>
      <c r="V19" s="11"/>
      <c r="W19" s="11"/>
      <c r="X19" s="11"/>
      <c r="Y19" s="11"/>
      <c r="Z19" s="11"/>
    </row>
    <row r="20" ht="15.75" customHeight="1">
      <c r="A20" s="124"/>
      <c r="B20" s="123" t="s">
        <v>981</v>
      </c>
      <c r="C20" s="134"/>
      <c r="D20" s="135"/>
      <c r="E20" s="136"/>
      <c r="F20" s="136"/>
      <c r="G20" s="125"/>
      <c r="H20" s="125"/>
      <c r="I20" s="136"/>
      <c r="J20" s="138"/>
      <c r="K20" s="97"/>
      <c r="L20" s="97"/>
      <c r="M20" s="97"/>
      <c r="N20" s="97"/>
      <c r="O20" s="97"/>
      <c r="P20" s="97"/>
      <c r="Q20" s="97"/>
      <c r="R20" s="97"/>
      <c r="S20" s="97"/>
      <c r="T20" s="97"/>
      <c r="U20" s="97"/>
      <c r="V20" s="97"/>
      <c r="W20" s="97"/>
      <c r="X20" s="97"/>
      <c r="Y20" s="97"/>
      <c r="Z20" s="97"/>
    </row>
    <row r="21" ht="12.75" customHeight="1">
      <c r="A21" s="127" t="str">
        <f t="shared" ref="A21:A25" si="4">IF(OR(B21&lt;&gt;"",D21&lt;&gt;""),"["&amp;TEXT($B$2,"##")&amp;"-"&amp;TEXT(ROW()-11,"##")&amp;"]","")</f>
        <v>[M8-10]</v>
      </c>
      <c r="B21" s="128" t="s">
        <v>982</v>
      </c>
      <c r="C21" s="128" t="s">
        <v>983</v>
      </c>
      <c r="D21" s="128" t="s">
        <v>984</v>
      </c>
      <c r="E21" s="128" t="s">
        <v>985</v>
      </c>
      <c r="F21" s="128" t="s">
        <v>172</v>
      </c>
      <c r="G21" s="128" t="s">
        <v>149</v>
      </c>
      <c r="H21" s="130">
        <v>44045.0</v>
      </c>
      <c r="I21" s="139"/>
      <c r="J21" s="140"/>
      <c r="K21" s="11"/>
      <c r="L21" s="11"/>
      <c r="M21" s="11"/>
      <c r="N21" s="11"/>
      <c r="O21" s="11"/>
      <c r="P21" s="11"/>
      <c r="Q21" s="11"/>
      <c r="R21" s="11"/>
      <c r="S21" s="11"/>
      <c r="T21" s="11"/>
      <c r="U21" s="11"/>
      <c r="V21" s="11"/>
      <c r="W21" s="11"/>
      <c r="X21" s="11"/>
      <c r="Y21" s="11"/>
      <c r="Z21" s="11"/>
    </row>
    <row r="22" ht="12.75" customHeight="1">
      <c r="A22" s="127" t="str">
        <f t="shared" si="4"/>
        <v>[M8-11]</v>
      </c>
      <c r="B22" s="128" t="s">
        <v>986</v>
      </c>
      <c r="C22" s="128" t="s">
        <v>987</v>
      </c>
      <c r="D22" s="128" t="s">
        <v>988</v>
      </c>
      <c r="E22" s="128" t="s">
        <v>985</v>
      </c>
      <c r="F22" s="128" t="s">
        <v>989</v>
      </c>
      <c r="G22" s="128" t="s">
        <v>149</v>
      </c>
      <c r="H22" s="130">
        <v>44045.0</v>
      </c>
      <c r="I22" s="139"/>
      <c r="J22" s="140"/>
      <c r="K22" s="11"/>
      <c r="L22" s="11"/>
      <c r="M22" s="11"/>
      <c r="N22" s="11"/>
      <c r="O22" s="11"/>
      <c r="P22" s="11"/>
      <c r="Q22" s="11"/>
      <c r="R22" s="11"/>
      <c r="S22" s="11"/>
      <c r="T22" s="11"/>
      <c r="U22" s="11"/>
      <c r="V22" s="11"/>
      <c r="W22" s="11"/>
      <c r="X22" s="11"/>
      <c r="Y22" s="11"/>
      <c r="Z22" s="11"/>
    </row>
    <row r="23" ht="12.75" customHeight="1">
      <c r="A23" s="127" t="str">
        <f t="shared" si="4"/>
        <v>[M8-12]</v>
      </c>
      <c r="B23" s="128" t="s">
        <v>990</v>
      </c>
      <c r="C23" s="128" t="s">
        <v>991</v>
      </c>
      <c r="D23" s="128" t="s">
        <v>992</v>
      </c>
      <c r="E23" s="128" t="s">
        <v>985</v>
      </c>
      <c r="F23" s="128" t="s">
        <v>993</v>
      </c>
      <c r="G23" s="128" t="s">
        <v>149</v>
      </c>
      <c r="H23" s="130">
        <v>44045.0</v>
      </c>
      <c r="I23" s="139"/>
      <c r="J23" s="140"/>
      <c r="K23" s="11"/>
      <c r="L23" s="11"/>
      <c r="M23" s="11"/>
      <c r="N23" s="11"/>
      <c r="O23" s="11"/>
      <c r="P23" s="11"/>
      <c r="Q23" s="11"/>
      <c r="R23" s="11"/>
      <c r="S23" s="11"/>
      <c r="T23" s="11"/>
      <c r="U23" s="11"/>
      <c r="V23" s="11"/>
      <c r="W23" s="11"/>
      <c r="X23" s="11"/>
      <c r="Y23" s="11"/>
      <c r="Z23" s="11"/>
    </row>
    <row r="24" ht="12.75" customHeight="1">
      <c r="A24" s="127" t="str">
        <f t="shared" si="4"/>
        <v>[M8-13]</v>
      </c>
      <c r="B24" s="128" t="s">
        <v>994</v>
      </c>
      <c r="C24" s="128" t="s">
        <v>995</v>
      </c>
      <c r="D24" s="128" t="s">
        <v>996</v>
      </c>
      <c r="E24" s="128" t="s">
        <v>985</v>
      </c>
      <c r="F24" s="128" t="s">
        <v>997</v>
      </c>
      <c r="G24" s="128" t="s">
        <v>149</v>
      </c>
      <c r="H24" s="130">
        <v>44045.0</v>
      </c>
      <c r="I24" s="139"/>
      <c r="J24" s="140"/>
      <c r="K24" s="11"/>
      <c r="L24" s="11"/>
      <c r="M24" s="11"/>
      <c r="N24" s="11"/>
      <c r="O24" s="11"/>
      <c r="P24" s="11"/>
      <c r="Q24" s="11"/>
      <c r="R24" s="11"/>
      <c r="S24" s="11"/>
      <c r="T24" s="11"/>
      <c r="U24" s="11"/>
      <c r="V24" s="11"/>
      <c r="W24" s="11"/>
      <c r="X24" s="11"/>
      <c r="Y24" s="11"/>
      <c r="Z24" s="11"/>
    </row>
    <row r="25" ht="12.75" customHeight="1">
      <c r="A25" s="127" t="str">
        <f t="shared" si="4"/>
        <v>[M8-14]</v>
      </c>
      <c r="B25" s="128" t="s">
        <v>998</v>
      </c>
      <c r="C25" s="128" t="s">
        <v>999</v>
      </c>
      <c r="D25" s="128" t="s">
        <v>996</v>
      </c>
      <c r="E25" s="128" t="s">
        <v>985</v>
      </c>
      <c r="F25" s="128" t="s">
        <v>1000</v>
      </c>
      <c r="G25" s="128" t="s">
        <v>149</v>
      </c>
      <c r="H25" s="130">
        <v>44045.0</v>
      </c>
      <c r="I25" s="139"/>
      <c r="J25" s="140"/>
      <c r="K25" s="11"/>
      <c r="L25" s="11"/>
      <c r="M25" s="11"/>
      <c r="N25" s="11"/>
      <c r="O25" s="11"/>
      <c r="P25" s="11"/>
      <c r="Q25" s="11"/>
      <c r="R25" s="11"/>
      <c r="S25" s="11"/>
      <c r="T25" s="11"/>
      <c r="U25" s="11"/>
      <c r="V25" s="11"/>
      <c r="W25" s="11"/>
      <c r="X25" s="11"/>
      <c r="Y25" s="11"/>
      <c r="Z25" s="11"/>
    </row>
    <row r="26" ht="15.75" customHeight="1">
      <c r="A26" s="124"/>
      <c r="B26" s="123" t="s">
        <v>1001</v>
      </c>
      <c r="C26" s="134"/>
      <c r="D26" s="135"/>
      <c r="E26" s="136"/>
      <c r="F26" s="136"/>
      <c r="G26" s="125"/>
      <c r="H26" s="125"/>
      <c r="I26" s="136"/>
      <c r="J26" s="138"/>
      <c r="K26" s="97"/>
      <c r="L26" s="97"/>
      <c r="M26" s="97"/>
      <c r="N26" s="97"/>
      <c r="O26" s="97"/>
      <c r="P26" s="97"/>
      <c r="Q26" s="97"/>
      <c r="R26" s="97"/>
      <c r="S26" s="97"/>
      <c r="T26" s="97"/>
      <c r="U26" s="97"/>
      <c r="V26" s="97"/>
      <c r="W26" s="97"/>
      <c r="X26" s="97"/>
      <c r="Y26" s="97"/>
      <c r="Z26" s="97"/>
    </row>
    <row r="27" ht="12.75" customHeight="1">
      <c r="A27" s="127" t="str">
        <f t="shared" ref="A27:A29" si="5">IF(OR(B27&lt;&gt;"",D27&lt;&gt;""),"["&amp;TEXT($B$2,"##")&amp;"-"&amp;TEXT(ROW()-12,"##")&amp;"]","")</f>
        <v>[M8-15]</v>
      </c>
      <c r="B27" s="128" t="s">
        <v>1002</v>
      </c>
      <c r="C27" s="128" t="s">
        <v>1003</v>
      </c>
      <c r="D27" s="128" t="s">
        <v>1004</v>
      </c>
      <c r="E27" s="128" t="s">
        <v>985</v>
      </c>
      <c r="F27" s="128" t="s">
        <v>1005</v>
      </c>
      <c r="G27" s="128" t="s">
        <v>149</v>
      </c>
      <c r="H27" s="130">
        <v>44045.0</v>
      </c>
      <c r="I27" s="139"/>
      <c r="J27" s="140"/>
      <c r="K27" s="11"/>
      <c r="L27" s="11"/>
      <c r="M27" s="11"/>
      <c r="N27" s="11"/>
      <c r="O27" s="11"/>
      <c r="P27" s="11"/>
      <c r="Q27" s="11"/>
      <c r="R27" s="11"/>
      <c r="S27" s="11"/>
      <c r="T27" s="11"/>
      <c r="U27" s="11"/>
      <c r="V27" s="11"/>
      <c r="W27" s="11"/>
      <c r="X27" s="11"/>
      <c r="Y27" s="11"/>
      <c r="Z27" s="11"/>
    </row>
    <row r="28" ht="12.75" customHeight="1">
      <c r="A28" s="127" t="str">
        <f t="shared" si="5"/>
        <v>[M8-16]</v>
      </c>
      <c r="B28" s="128" t="s">
        <v>1006</v>
      </c>
      <c r="C28" s="128" t="s">
        <v>1007</v>
      </c>
      <c r="D28" s="128" t="s">
        <v>1008</v>
      </c>
      <c r="E28" s="128" t="s">
        <v>985</v>
      </c>
      <c r="F28" s="128" t="s">
        <v>1009</v>
      </c>
      <c r="G28" s="128" t="s">
        <v>149</v>
      </c>
      <c r="H28" s="130">
        <v>44045.0</v>
      </c>
      <c r="I28" s="139"/>
      <c r="J28" s="140"/>
      <c r="K28" s="11"/>
      <c r="L28" s="11"/>
      <c r="M28" s="11"/>
      <c r="N28" s="11"/>
      <c r="O28" s="11"/>
      <c r="P28" s="11"/>
      <c r="Q28" s="11"/>
      <c r="R28" s="11"/>
      <c r="S28" s="11"/>
      <c r="T28" s="11"/>
      <c r="U28" s="11"/>
      <c r="V28" s="11"/>
      <c r="W28" s="11"/>
      <c r="X28" s="11"/>
      <c r="Y28" s="11"/>
      <c r="Z28" s="11"/>
    </row>
    <row r="29" ht="12.75" customHeight="1">
      <c r="A29" s="127" t="str">
        <f t="shared" si="5"/>
        <v>[M8-17]</v>
      </c>
      <c r="B29" s="128" t="s">
        <v>1010</v>
      </c>
      <c r="C29" s="128" t="s">
        <v>1011</v>
      </c>
      <c r="D29" s="128" t="s">
        <v>1012</v>
      </c>
      <c r="E29" s="128" t="s">
        <v>985</v>
      </c>
      <c r="F29" s="128" t="s">
        <v>1013</v>
      </c>
      <c r="G29" s="128" t="s">
        <v>149</v>
      </c>
      <c r="H29" s="130">
        <v>44045.0</v>
      </c>
      <c r="I29" s="139"/>
      <c r="J29" s="140"/>
      <c r="K29" s="11"/>
      <c r="L29" s="11"/>
      <c r="M29" s="11"/>
      <c r="N29" s="11"/>
      <c r="O29" s="11"/>
      <c r="P29" s="11"/>
      <c r="Q29" s="11"/>
      <c r="R29" s="11"/>
      <c r="S29" s="11"/>
      <c r="T29" s="11"/>
      <c r="U29" s="11"/>
      <c r="V29" s="11"/>
      <c r="W29" s="11"/>
      <c r="X29" s="11"/>
      <c r="Y29" s="11"/>
      <c r="Z29" s="11"/>
    </row>
    <row r="30" ht="15.75" customHeight="1">
      <c r="A30" s="124"/>
      <c r="B30" s="123" t="s">
        <v>1014</v>
      </c>
      <c r="C30" s="134"/>
      <c r="D30" s="135"/>
      <c r="E30" s="136"/>
      <c r="F30" s="136"/>
      <c r="G30" s="125"/>
      <c r="H30" s="125"/>
      <c r="I30" s="136"/>
      <c r="J30" s="138"/>
      <c r="K30" s="97"/>
      <c r="L30" s="97"/>
      <c r="M30" s="97"/>
      <c r="N30" s="97"/>
      <c r="O30" s="97"/>
      <c r="P30" s="97"/>
      <c r="Q30" s="97"/>
      <c r="R30" s="97"/>
      <c r="S30" s="97"/>
      <c r="T30" s="97"/>
      <c r="U30" s="97"/>
      <c r="V30" s="97"/>
      <c r="W30" s="97"/>
      <c r="X30" s="97"/>
      <c r="Y30" s="97"/>
      <c r="Z30" s="97"/>
    </row>
    <row r="31" ht="12.75" customHeight="1">
      <c r="A31" s="127" t="str">
        <f t="shared" ref="A31:A32" si="6">IF(OR(B31&lt;&gt;"",D31&lt;&gt;""),"["&amp;TEXT($B$2,"##")&amp;"-"&amp;TEXT(ROW()-13,"##")&amp;"]","")</f>
        <v>[M8-18]</v>
      </c>
      <c r="B31" s="128" t="s">
        <v>1015</v>
      </c>
      <c r="C31" s="128" t="s">
        <v>1016</v>
      </c>
      <c r="D31" s="128" t="s">
        <v>1017</v>
      </c>
      <c r="E31" s="128" t="s">
        <v>976</v>
      </c>
      <c r="F31" s="128" t="s">
        <v>1018</v>
      </c>
      <c r="G31" s="128" t="s">
        <v>149</v>
      </c>
      <c r="H31" s="130">
        <v>44045.0</v>
      </c>
      <c r="I31" s="139"/>
      <c r="J31" s="140"/>
      <c r="K31" s="11"/>
      <c r="L31" s="11"/>
      <c r="M31" s="11"/>
      <c r="N31" s="11"/>
      <c r="O31" s="11"/>
      <c r="P31" s="11"/>
      <c r="Q31" s="11"/>
      <c r="R31" s="11"/>
      <c r="S31" s="11"/>
      <c r="T31" s="11"/>
      <c r="U31" s="11"/>
      <c r="V31" s="11"/>
      <c r="W31" s="11"/>
      <c r="X31" s="11"/>
      <c r="Y31" s="11"/>
      <c r="Z31" s="11"/>
    </row>
    <row r="32" ht="12.75" customHeight="1">
      <c r="A32" s="127" t="str">
        <f t="shared" si="6"/>
        <v>[M8-19]</v>
      </c>
      <c r="B32" s="128" t="s">
        <v>1019</v>
      </c>
      <c r="C32" s="128" t="s">
        <v>1020</v>
      </c>
      <c r="D32" s="128" t="s">
        <v>1021</v>
      </c>
      <c r="E32" s="128" t="s">
        <v>976</v>
      </c>
      <c r="F32" s="128" t="s">
        <v>1022</v>
      </c>
      <c r="G32" s="128" t="s">
        <v>149</v>
      </c>
      <c r="H32" s="130">
        <v>44045.0</v>
      </c>
      <c r="I32" s="139"/>
      <c r="J32" s="140"/>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6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6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6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6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6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6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6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6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6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6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6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6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6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6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6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6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6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6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6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6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6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6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6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6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6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6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sheetData>
  <autoFilter ref="$A$8:$I$32"/>
  <mergeCells count="5">
    <mergeCell ref="B2:G2"/>
    <mergeCell ref="B3:G3"/>
    <mergeCell ref="B4:G4"/>
    <mergeCell ref="E5:G5"/>
    <mergeCell ref="E6:G6"/>
  </mergeCells>
  <dataValidations>
    <dataValidation type="list" allowBlank="1" showInputMessage="1" showErrorMessage="1" prompt=" - " sqref="G1 G7:G16 G18:G19 G21:G25 G27:G29 G31:G129">
      <formula1>Module8!$K$2:$K$6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8.75"/>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1023</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1024</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154</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COUNTIF(G10:G100,"Pass")</f>
        <v>50</v>
      </c>
      <c r="B6" s="113">
        <f>COUNTIF(G10:G993,"Fail")</f>
        <v>0</v>
      </c>
      <c r="C6" s="113">
        <f>E6-D6-B6-A6</f>
        <v>0</v>
      </c>
      <c r="D6" s="114">
        <f>COUNTIF(G$10:G$993,"N/A")</f>
        <v>0</v>
      </c>
      <c r="E6" s="115">
        <f>COUNTA(A10:A993)</f>
        <v>50</v>
      </c>
      <c r="F6" s="116"/>
      <c r="G6" s="117"/>
      <c r="H6" s="110"/>
      <c r="I6" s="110"/>
      <c r="J6" s="111"/>
      <c r="K6" s="97" t="s">
        <v>156</v>
      </c>
      <c r="L6" s="97"/>
      <c r="M6" s="97"/>
      <c r="N6" s="97"/>
      <c r="O6" s="97"/>
      <c r="P6" s="97"/>
      <c r="Q6" s="97"/>
      <c r="R6" s="97"/>
      <c r="S6" s="97"/>
      <c r="T6" s="97"/>
      <c r="U6" s="97"/>
      <c r="V6" s="97"/>
      <c r="W6" s="97"/>
      <c r="X6" s="97"/>
      <c r="Y6" s="97"/>
      <c r="Z6" s="97"/>
    </row>
    <row r="7" ht="15.0" customHeight="1">
      <c r="A7" s="97"/>
      <c r="B7" s="97"/>
      <c r="C7" s="97"/>
      <c r="D7" s="118"/>
      <c r="E7" s="118"/>
      <c r="F7" s="118"/>
      <c r="G7" s="110"/>
      <c r="H7" s="110"/>
      <c r="I7" s="110"/>
      <c r="J7" s="111"/>
      <c r="K7" s="97"/>
      <c r="L7" s="97"/>
      <c r="M7" s="97"/>
      <c r="N7" s="97"/>
      <c r="O7" s="97"/>
      <c r="P7" s="97"/>
      <c r="Q7" s="97"/>
      <c r="R7" s="97"/>
      <c r="S7" s="97"/>
      <c r="T7" s="97"/>
      <c r="U7" s="97"/>
      <c r="V7" s="97"/>
      <c r="W7" s="97"/>
      <c r="X7" s="97"/>
      <c r="Y7" s="97"/>
      <c r="Z7" s="97"/>
    </row>
    <row r="8" ht="25.5" customHeight="1">
      <c r="A8" s="119" t="s">
        <v>159</v>
      </c>
      <c r="B8" s="119" t="s">
        <v>160</v>
      </c>
      <c r="C8" s="119" t="s">
        <v>161</v>
      </c>
      <c r="D8" s="119" t="s">
        <v>162</v>
      </c>
      <c r="E8" s="120" t="s">
        <v>163</v>
      </c>
      <c r="F8" s="120" t="s">
        <v>164</v>
      </c>
      <c r="G8" s="120" t="s">
        <v>165</v>
      </c>
      <c r="H8" s="120" t="s">
        <v>166</v>
      </c>
      <c r="I8" s="119" t="s">
        <v>167</v>
      </c>
      <c r="J8" s="121"/>
      <c r="K8" s="97"/>
      <c r="L8" s="97"/>
      <c r="M8" s="97"/>
      <c r="N8" s="97"/>
      <c r="O8" s="97"/>
      <c r="P8" s="97"/>
      <c r="Q8" s="97"/>
      <c r="R8" s="97"/>
      <c r="S8" s="97"/>
      <c r="T8" s="97"/>
      <c r="U8" s="97"/>
      <c r="V8" s="97"/>
      <c r="W8" s="97"/>
      <c r="X8" s="97"/>
      <c r="Y8" s="97"/>
      <c r="Z8" s="97"/>
    </row>
    <row r="9" ht="15.75" customHeight="1">
      <c r="A9" s="122"/>
      <c r="B9" s="123" t="s">
        <v>1025</v>
      </c>
      <c r="C9" s="124"/>
      <c r="D9" s="124"/>
      <c r="E9" s="124"/>
      <c r="F9" s="124"/>
      <c r="G9" s="124"/>
      <c r="H9" s="124"/>
      <c r="I9" s="125"/>
      <c r="J9" s="126"/>
      <c r="K9" s="97"/>
      <c r="L9" s="97"/>
      <c r="M9" s="97"/>
      <c r="N9" s="97"/>
      <c r="O9" s="97"/>
      <c r="P9" s="97"/>
      <c r="Q9" s="97"/>
      <c r="R9" s="97"/>
      <c r="S9" s="97"/>
      <c r="T9" s="97"/>
      <c r="U9" s="97"/>
      <c r="V9" s="97"/>
      <c r="W9" s="97"/>
      <c r="X9" s="97"/>
      <c r="Y9" s="97"/>
      <c r="Z9" s="97"/>
    </row>
    <row r="10" ht="12.75" customHeight="1">
      <c r="A10" s="127" t="str">
        <f>IF(OR(B14&lt;&gt;"",D14&lt;&gt;""),"["&amp;TEXT($B$2,"##")&amp;"-"&amp;TEXT(ROW()-9,"##")&amp;"]","")</f>
        <v>[M9-1]</v>
      </c>
      <c r="B10" s="128" t="s">
        <v>1026</v>
      </c>
      <c r="C10" s="128" t="s">
        <v>1027</v>
      </c>
      <c r="D10" s="129" t="s">
        <v>1028</v>
      </c>
      <c r="E10" s="129" t="s">
        <v>172</v>
      </c>
      <c r="F10" s="129" t="s">
        <v>173</v>
      </c>
      <c r="G10" s="128" t="s">
        <v>149</v>
      </c>
      <c r="H10" s="130">
        <v>44046.0</v>
      </c>
      <c r="I10" s="127"/>
      <c r="J10" s="131"/>
      <c r="K10" s="11"/>
      <c r="L10" s="11"/>
      <c r="M10" s="11"/>
      <c r="N10" s="11"/>
      <c r="O10" s="11"/>
      <c r="P10" s="11"/>
      <c r="Q10" s="11"/>
      <c r="R10" s="11"/>
      <c r="S10" s="11"/>
      <c r="T10" s="11"/>
      <c r="U10" s="11"/>
      <c r="V10" s="11"/>
      <c r="W10" s="11"/>
      <c r="X10" s="11"/>
      <c r="Y10" s="11"/>
      <c r="Z10" s="11"/>
    </row>
    <row r="11" ht="12.75" customHeight="1">
      <c r="A11" s="127" t="str">
        <f t="shared" ref="A11:A12" si="1">IF(OR(B21&lt;&gt;"",D21&lt;&gt;""),"["&amp;TEXT($B$2,"##")&amp;"-"&amp;TEXT(ROW()-9,"##")&amp;"]","")</f>
        <v>[M9-2]</v>
      </c>
      <c r="B11" s="128" t="s">
        <v>1029</v>
      </c>
      <c r="C11" s="128" t="s">
        <v>1030</v>
      </c>
      <c r="D11" s="129" t="s">
        <v>1031</v>
      </c>
      <c r="E11" s="129" t="s">
        <v>1032</v>
      </c>
      <c r="F11" s="129" t="s">
        <v>970</v>
      </c>
      <c r="G11" s="128" t="s">
        <v>149</v>
      </c>
      <c r="H11" s="130">
        <v>44046.0</v>
      </c>
      <c r="I11" s="127"/>
      <c r="J11" s="131"/>
      <c r="K11" s="11"/>
      <c r="L11" s="11"/>
      <c r="M11" s="11"/>
      <c r="N11" s="11"/>
      <c r="O11" s="11"/>
      <c r="P11" s="11"/>
      <c r="Q11" s="11"/>
      <c r="R11" s="11"/>
      <c r="S11" s="11"/>
      <c r="T11" s="11"/>
      <c r="U11" s="11"/>
      <c r="V11" s="11"/>
      <c r="W11" s="11"/>
      <c r="X11" s="11"/>
      <c r="Y11" s="11"/>
      <c r="Z11" s="11"/>
    </row>
    <row r="12" ht="12.75" customHeight="1">
      <c r="A12" s="127" t="str">
        <f t="shared" si="1"/>
        <v>[M9-3]</v>
      </c>
      <c r="B12" s="128" t="s">
        <v>1033</v>
      </c>
      <c r="C12" s="128" t="s">
        <v>1034</v>
      </c>
      <c r="D12" s="129" t="s">
        <v>1035</v>
      </c>
      <c r="E12" s="129" t="s">
        <v>433</v>
      </c>
      <c r="F12" s="129" t="s">
        <v>173</v>
      </c>
      <c r="G12" s="128" t="s">
        <v>149</v>
      </c>
      <c r="H12" s="130">
        <v>44046.0</v>
      </c>
      <c r="I12" s="127"/>
      <c r="J12" s="131"/>
      <c r="K12" s="11"/>
      <c r="L12" s="11"/>
      <c r="M12" s="11"/>
      <c r="N12" s="11"/>
      <c r="O12" s="11"/>
      <c r="P12" s="11"/>
      <c r="Q12" s="11"/>
      <c r="R12" s="11"/>
      <c r="S12" s="11"/>
      <c r="T12" s="11"/>
      <c r="U12" s="11"/>
      <c r="V12" s="11"/>
      <c r="W12" s="11"/>
      <c r="X12" s="11"/>
      <c r="Y12" s="11"/>
      <c r="Z12" s="11"/>
    </row>
    <row r="13" ht="12.75" customHeight="1">
      <c r="A13" s="127" t="str">
        <f>IF(OR(B25&lt;&gt;"",D25&lt;&gt;""),"["&amp;TEXT($B$2,"##")&amp;"-"&amp;TEXT(ROW()-9,"##")&amp;"]","")</f>
        <v>[M9-4]</v>
      </c>
      <c r="B13" s="128" t="s">
        <v>1036</v>
      </c>
      <c r="C13" s="128" t="s">
        <v>1037</v>
      </c>
      <c r="D13" s="129" t="s">
        <v>1038</v>
      </c>
      <c r="E13" s="129" t="s">
        <v>1039</v>
      </c>
      <c r="F13" s="129" t="s">
        <v>173</v>
      </c>
      <c r="G13" s="128" t="s">
        <v>149</v>
      </c>
      <c r="H13" s="130">
        <v>44046.0</v>
      </c>
      <c r="I13" s="127"/>
      <c r="J13" s="131"/>
      <c r="K13" s="11"/>
      <c r="L13" s="11"/>
      <c r="M13" s="11"/>
      <c r="N13" s="11"/>
      <c r="O13" s="11"/>
      <c r="P13" s="11"/>
      <c r="Q13" s="11"/>
      <c r="R13" s="11"/>
      <c r="S13" s="11"/>
      <c r="T13" s="11"/>
      <c r="U13" s="11"/>
      <c r="V13" s="11"/>
      <c r="W13" s="11"/>
      <c r="X13" s="11"/>
      <c r="Y13" s="11"/>
      <c r="Z13" s="11"/>
    </row>
    <row r="14" ht="12.75" customHeight="1">
      <c r="A14" s="127" t="str">
        <f t="shared" ref="A14:A15" si="2">IF(OR(B14&lt;&gt;"",D14&lt;&gt;""),"["&amp;TEXT($B$2,"##")&amp;"-"&amp;TEXT(ROW()-9,"##")&amp;"]","")</f>
        <v>[M9-5]</v>
      </c>
      <c r="B14" s="128" t="s">
        <v>1040</v>
      </c>
      <c r="C14" s="128" t="s">
        <v>1027</v>
      </c>
      <c r="D14" s="129" t="s">
        <v>1041</v>
      </c>
      <c r="E14" s="129" t="s">
        <v>172</v>
      </c>
      <c r="F14" s="129" t="s">
        <v>1042</v>
      </c>
      <c r="G14" s="128" t="s">
        <v>149</v>
      </c>
      <c r="H14" s="130">
        <v>44046.0</v>
      </c>
      <c r="I14" s="127"/>
      <c r="J14" s="131"/>
      <c r="K14" s="11"/>
      <c r="L14" s="11"/>
      <c r="M14" s="11"/>
      <c r="N14" s="11"/>
      <c r="O14" s="11"/>
      <c r="P14" s="11"/>
      <c r="Q14" s="11"/>
      <c r="R14" s="11"/>
      <c r="S14" s="11"/>
      <c r="T14" s="11"/>
      <c r="U14" s="11"/>
      <c r="V14" s="11"/>
      <c r="W14" s="11"/>
      <c r="X14" s="11"/>
      <c r="Y14" s="11"/>
      <c r="Z14" s="11"/>
    </row>
    <row r="15" ht="12.75" customHeight="1">
      <c r="A15" s="127" t="str">
        <f t="shared" si="2"/>
        <v>[M9-6]</v>
      </c>
      <c r="B15" s="128" t="s">
        <v>1043</v>
      </c>
      <c r="C15" s="128" t="s">
        <v>1027</v>
      </c>
      <c r="D15" s="129" t="s">
        <v>1044</v>
      </c>
      <c r="E15" s="129" t="s">
        <v>172</v>
      </c>
      <c r="F15" s="129" t="s">
        <v>1045</v>
      </c>
      <c r="G15" s="128" t="s">
        <v>149</v>
      </c>
      <c r="H15" s="130">
        <v>44046.0</v>
      </c>
      <c r="I15" s="127"/>
      <c r="J15" s="132"/>
      <c r="K15" s="11"/>
      <c r="L15" s="11"/>
      <c r="M15" s="11"/>
      <c r="N15" s="11"/>
      <c r="O15" s="11"/>
      <c r="P15" s="11"/>
      <c r="Q15" s="11"/>
      <c r="R15" s="11"/>
      <c r="S15" s="11"/>
      <c r="T15" s="11"/>
      <c r="U15" s="11"/>
      <c r="V15" s="11"/>
      <c r="W15" s="11"/>
      <c r="X15" s="11"/>
      <c r="Y15" s="11"/>
      <c r="Z15" s="11"/>
    </row>
    <row r="16" ht="12.75" customHeight="1">
      <c r="A16" s="122"/>
      <c r="B16" s="123" t="s">
        <v>1046</v>
      </c>
      <c r="C16" s="124"/>
      <c r="D16" s="124"/>
      <c r="E16" s="124"/>
      <c r="F16" s="124"/>
      <c r="G16" s="125"/>
      <c r="H16" s="125"/>
      <c r="I16" s="125"/>
      <c r="J16" s="132"/>
      <c r="K16" s="11"/>
      <c r="L16" s="11"/>
      <c r="M16" s="11"/>
      <c r="N16" s="11"/>
      <c r="O16" s="11"/>
      <c r="P16" s="11"/>
      <c r="Q16" s="11"/>
      <c r="R16" s="11"/>
      <c r="S16" s="11"/>
      <c r="T16" s="11"/>
      <c r="U16" s="11"/>
      <c r="V16" s="11"/>
      <c r="W16" s="11"/>
      <c r="X16" s="11"/>
      <c r="Y16" s="11"/>
      <c r="Z16" s="11"/>
    </row>
    <row r="17" ht="105.75" customHeight="1">
      <c r="A17" s="127" t="str">
        <f t="shared" ref="A17:A18" si="3">IF(OR(B27&lt;&gt;"",D27&lt;&gt;""),"["&amp;TEXT($B$2,"##")&amp;"-"&amp;TEXT(ROW()-10,"##")&amp;"]","")</f>
        <v>[M9-7]</v>
      </c>
      <c r="B17" s="128" t="s">
        <v>1026</v>
      </c>
      <c r="C17" s="128" t="s">
        <v>1027</v>
      </c>
      <c r="D17" s="129" t="s">
        <v>1047</v>
      </c>
      <c r="E17" s="129" t="s">
        <v>172</v>
      </c>
      <c r="F17" s="129" t="s">
        <v>173</v>
      </c>
      <c r="G17" s="128" t="s">
        <v>149</v>
      </c>
      <c r="H17" s="130">
        <v>44046.0</v>
      </c>
      <c r="I17" s="127"/>
      <c r="J17" s="132"/>
      <c r="K17" s="11"/>
      <c r="L17" s="11"/>
      <c r="M17" s="11"/>
      <c r="N17" s="11"/>
      <c r="O17" s="11"/>
      <c r="P17" s="11"/>
      <c r="Q17" s="11"/>
      <c r="R17" s="11"/>
      <c r="S17" s="11"/>
      <c r="T17" s="11"/>
      <c r="U17" s="11"/>
      <c r="V17" s="11"/>
      <c r="W17" s="11"/>
      <c r="X17" s="11"/>
      <c r="Y17" s="11"/>
      <c r="Z17" s="11"/>
    </row>
    <row r="18" ht="105.75" customHeight="1">
      <c r="A18" s="127" t="str">
        <f t="shared" si="3"/>
        <v>[M9-8]</v>
      </c>
      <c r="B18" s="133" t="s">
        <v>1048</v>
      </c>
      <c r="C18" s="128" t="s">
        <v>1049</v>
      </c>
      <c r="D18" s="158" t="s">
        <v>1050</v>
      </c>
      <c r="E18" s="128" t="s">
        <v>212</v>
      </c>
      <c r="F18" s="188" t="s">
        <v>172</v>
      </c>
      <c r="G18" s="128" t="s">
        <v>149</v>
      </c>
      <c r="H18" s="130">
        <v>44046.0</v>
      </c>
      <c r="I18" s="127"/>
      <c r="J18" s="132"/>
      <c r="K18" s="11"/>
      <c r="L18" s="11"/>
      <c r="M18" s="11"/>
      <c r="N18" s="11"/>
      <c r="O18" s="11"/>
      <c r="P18" s="11"/>
      <c r="Q18" s="11"/>
      <c r="R18" s="11"/>
      <c r="S18" s="11"/>
      <c r="T18" s="11"/>
      <c r="U18" s="11"/>
      <c r="V18" s="11"/>
      <c r="W18" s="11"/>
      <c r="X18" s="11"/>
      <c r="Y18" s="11"/>
      <c r="Z18" s="11"/>
    </row>
    <row r="19" ht="105.75" customHeight="1">
      <c r="A19" s="127" t="str">
        <f t="shared" ref="A19:A20" si="4">IF(OR(B30&lt;&gt;"",D30&lt;&gt;""),"["&amp;TEXT($B$2,"##")&amp;"-"&amp;TEXT(ROW()-10,"##")&amp;"]","")</f>
        <v>[M9-9]</v>
      </c>
      <c r="B19" s="133" t="s">
        <v>1051</v>
      </c>
      <c r="C19" s="128" t="s">
        <v>1052</v>
      </c>
      <c r="D19" s="158" t="s">
        <v>1053</v>
      </c>
      <c r="E19" s="128" t="s">
        <v>212</v>
      </c>
      <c r="F19" s="188" t="s">
        <v>1054</v>
      </c>
      <c r="G19" s="128" t="s">
        <v>149</v>
      </c>
      <c r="H19" s="130">
        <v>44046.0</v>
      </c>
      <c r="I19" s="127"/>
      <c r="J19" s="132"/>
      <c r="K19" s="11"/>
      <c r="L19" s="11"/>
      <c r="M19" s="11"/>
      <c r="N19" s="11"/>
      <c r="O19" s="11"/>
      <c r="P19" s="11"/>
      <c r="Q19" s="11"/>
      <c r="R19" s="11"/>
      <c r="S19" s="11"/>
      <c r="T19" s="11"/>
      <c r="U19" s="11"/>
      <c r="V19" s="11"/>
      <c r="W19" s="11"/>
      <c r="X19" s="11"/>
      <c r="Y19" s="11"/>
      <c r="Z19" s="11"/>
    </row>
    <row r="20" ht="105.75" customHeight="1">
      <c r="A20" s="127" t="str">
        <f t="shared" si="4"/>
        <v>[M9-10]</v>
      </c>
      <c r="B20" s="133" t="s">
        <v>1055</v>
      </c>
      <c r="C20" s="128" t="s">
        <v>1052</v>
      </c>
      <c r="D20" s="158" t="s">
        <v>1056</v>
      </c>
      <c r="E20" s="128" t="s">
        <v>212</v>
      </c>
      <c r="F20" s="188" t="s">
        <v>1057</v>
      </c>
      <c r="G20" s="128" t="s">
        <v>149</v>
      </c>
      <c r="H20" s="130">
        <v>44046.0</v>
      </c>
      <c r="I20" s="127"/>
      <c r="J20" s="132"/>
      <c r="K20" s="11"/>
      <c r="L20" s="11"/>
      <c r="M20" s="11"/>
      <c r="N20" s="11"/>
      <c r="O20" s="11"/>
      <c r="P20" s="11"/>
      <c r="Q20" s="11"/>
      <c r="R20" s="11"/>
      <c r="S20" s="11"/>
      <c r="T20" s="11"/>
      <c r="U20" s="11"/>
      <c r="V20" s="11"/>
      <c r="W20" s="11"/>
      <c r="X20" s="11"/>
      <c r="Y20" s="11"/>
      <c r="Z20" s="11"/>
    </row>
    <row r="21" ht="15.75" customHeight="1">
      <c r="A21" s="124"/>
      <c r="B21" s="123" t="s">
        <v>1058</v>
      </c>
      <c r="C21" s="134"/>
      <c r="D21" s="135"/>
      <c r="E21" s="136"/>
      <c r="F21" s="136"/>
      <c r="G21" s="125"/>
      <c r="H21" s="125"/>
      <c r="I21" s="136"/>
      <c r="J21" s="138"/>
      <c r="K21" s="97"/>
      <c r="L21" s="97"/>
      <c r="M21" s="97"/>
      <c r="N21" s="97"/>
      <c r="O21" s="97"/>
      <c r="P21" s="97"/>
      <c r="Q21" s="97"/>
      <c r="R21" s="97"/>
      <c r="S21" s="97"/>
      <c r="T21" s="97"/>
      <c r="U21" s="97"/>
      <c r="V21" s="97"/>
      <c r="W21" s="97"/>
      <c r="X21" s="97"/>
      <c r="Y21" s="97"/>
      <c r="Z21" s="97"/>
    </row>
    <row r="22" ht="12.75" customHeight="1">
      <c r="A22" s="189" t="str">
        <f t="shared" ref="A22:A26" si="5">IF(OR(B22&lt;&gt;"",D22&lt;&gt;""),"["&amp;TEXT($B$2,"##")&amp;"-"&amp;TEXT(ROW()-11,"##")&amp;"]","")</f>
        <v>[M9-11]</v>
      </c>
      <c r="B22" s="190" t="s">
        <v>1033</v>
      </c>
      <c r="C22" s="128" t="s">
        <v>1059</v>
      </c>
      <c r="D22" s="128" t="s">
        <v>1060</v>
      </c>
      <c r="E22" s="128" t="s">
        <v>1061</v>
      </c>
      <c r="F22" s="128" t="s">
        <v>172</v>
      </c>
      <c r="G22" s="128" t="s">
        <v>149</v>
      </c>
      <c r="H22" s="130">
        <v>44046.0</v>
      </c>
      <c r="I22" s="127"/>
      <c r="J22" s="132"/>
      <c r="K22" s="11"/>
      <c r="L22" s="11"/>
      <c r="M22" s="11"/>
      <c r="N22" s="11"/>
      <c r="O22" s="11"/>
      <c r="P22" s="11"/>
      <c r="Q22" s="11"/>
      <c r="R22" s="11"/>
      <c r="S22" s="11"/>
      <c r="T22" s="11"/>
      <c r="U22" s="11"/>
      <c r="V22" s="11"/>
      <c r="W22" s="11"/>
      <c r="X22" s="11"/>
      <c r="Y22" s="11"/>
      <c r="Z22" s="11"/>
    </row>
    <row r="23" ht="12.75" customHeight="1">
      <c r="A23" s="189" t="str">
        <f t="shared" si="5"/>
        <v>[M9-12]</v>
      </c>
      <c r="B23" s="190" t="s">
        <v>1062</v>
      </c>
      <c r="C23" s="128" t="s">
        <v>1063</v>
      </c>
      <c r="D23" s="128" t="s">
        <v>1060</v>
      </c>
      <c r="E23" s="128" t="s">
        <v>1064</v>
      </c>
      <c r="F23" s="128"/>
      <c r="G23" s="128" t="s">
        <v>149</v>
      </c>
      <c r="H23" s="130">
        <v>44046.0</v>
      </c>
      <c r="I23" s="127"/>
      <c r="J23" s="132"/>
      <c r="K23" s="11"/>
      <c r="L23" s="11"/>
      <c r="M23" s="11"/>
      <c r="N23" s="11"/>
      <c r="O23" s="11"/>
      <c r="P23" s="11"/>
      <c r="Q23" s="11"/>
      <c r="R23" s="11"/>
      <c r="S23" s="11"/>
      <c r="T23" s="11"/>
      <c r="U23" s="11"/>
      <c r="V23" s="11"/>
      <c r="W23" s="11"/>
      <c r="X23" s="11"/>
      <c r="Y23" s="11"/>
      <c r="Z23" s="11"/>
    </row>
    <row r="24" ht="12.75" customHeight="1">
      <c r="A24" s="189" t="str">
        <f t="shared" si="5"/>
        <v>[M9-13]</v>
      </c>
      <c r="B24" s="190" t="s">
        <v>1036</v>
      </c>
      <c r="C24" s="128" t="s">
        <v>1065</v>
      </c>
      <c r="D24" s="128" t="s">
        <v>1066</v>
      </c>
      <c r="E24" s="128" t="s">
        <v>1067</v>
      </c>
      <c r="F24" s="128" t="s">
        <v>172</v>
      </c>
      <c r="G24" s="128" t="s">
        <v>149</v>
      </c>
      <c r="H24" s="130">
        <v>44046.0</v>
      </c>
      <c r="I24" s="127"/>
      <c r="J24" s="132"/>
      <c r="K24" s="11"/>
      <c r="L24" s="11"/>
      <c r="M24" s="11"/>
      <c r="N24" s="11"/>
      <c r="O24" s="11"/>
      <c r="P24" s="11"/>
      <c r="Q24" s="11"/>
      <c r="R24" s="11"/>
      <c r="S24" s="11"/>
      <c r="T24" s="11"/>
      <c r="U24" s="11"/>
      <c r="V24" s="11"/>
      <c r="W24" s="11"/>
      <c r="X24" s="11"/>
      <c r="Y24" s="11"/>
      <c r="Z24" s="11"/>
    </row>
    <row r="25" ht="12.75" customHeight="1">
      <c r="A25" s="189" t="str">
        <f t="shared" si="5"/>
        <v>[M9-14]</v>
      </c>
      <c r="B25" s="190" t="s">
        <v>1068</v>
      </c>
      <c r="C25" s="128" t="s">
        <v>1069</v>
      </c>
      <c r="D25" s="128" t="s">
        <v>1070</v>
      </c>
      <c r="E25" s="128" t="s">
        <v>1071</v>
      </c>
      <c r="F25" s="128" t="s">
        <v>1072</v>
      </c>
      <c r="G25" s="128" t="s">
        <v>149</v>
      </c>
      <c r="H25" s="130">
        <v>44046.0</v>
      </c>
      <c r="I25" s="139"/>
      <c r="J25" s="140"/>
      <c r="K25" s="11"/>
      <c r="L25" s="11"/>
      <c r="M25" s="11"/>
      <c r="N25" s="11"/>
      <c r="O25" s="11"/>
      <c r="P25" s="11"/>
      <c r="Q25" s="11"/>
      <c r="R25" s="11"/>
      <c r="S25" s="11"/>
      <c r="T25" s="11"/>
      <c r="U25" s="11"/>
      <c r="V25" s="11"/>
      <c r="W25" s="11"/>
      <c r="X25" s="11"/>
      <c r="Y25" s="11"/>
      <c r="Z25" s="11"/>
    </row>
    <row r="26" ht="12.75" customHeight="1">
      <c r="A26" s="189" t="str">
        <f t="shared" si="5"/>
        <v>[M9-15]</v>
      </c>
      <c r="B26" s="190" t="s">
        <v>1073</v>
      </c>
      <c r="C26" s="128" t="s">
        <v>1074</v>
      </c>
      <c r="D26" s="128" t="s">
        <v>1075</v>
      </c>
      <c r="E26" s="128" t="s">
        <v>1071</v>
      </c>
      <c r="F26" s="128" t="s">
        <v>1076</v>
      </c>
      <c r="G26" s="128" t="s">
        <v>149</v>
      </c>
      <c r="H26" s="130">
        <v>44046.0</v>
      </c>
      <c r="I26" s="139"/>
      <c r="J26" s="140"/>
      <c r="K26" s="11"/>
      <c r="L26" s="11"/>
      <c r="M26" s="11"/>
      <c r="N26" s="11"/>
      <c r="O26" s="11"/>
      <c r="P26" s="11"/>
      <c r="Q26" s="11"/>
      <c r="R26" s="11"/>
      <c r="S26" s="11"/>
      <c r="T26" s="11"/>
      <c r="U26" s="11"/>
      <c r="V26" s="11"/>
      <c r="W26" s="11"/>
      <c r="X26" s="11"/>
      <c r="Y26" s="11"/>
      <c r="Z26" s="11"/>
    </row>
    <row r="27" ht="15.75" customHeight="1">
      <c r="A27" s="122"/>
      <c r="B27" s="123" t="s">
        <v>1077</v>
      </c>
      <c r="C27" s="134"/>
      <c r="D27" s="136"/>
      <c r="E27" s="136"/>
      <c r="F27" s="136"/>
      <c r="G27" s="125"/>
      <c r="H27" s="125"/>
      <c r="I27" s="136"/>
      <c r="J27" s="138"/>
      <c r="K27" s="97"/>
      <c r="L27" s="97"/>
      <c r="M27" s="97"/>
      <c r="N27" s="97"/>
      <c r="O27" s="97"/>
      <c r="P27" s="97"/>
      <c r="Q27" s="97"/>
      <c r="R27" s="97"/>
      <c r="S27" s="97"/>
      <c r="T27" s="97"/>
      <c r="U27" s="97"/>
      <c r="V27" s="97"/>
      <c r="W27" s="97"/>
      <c r="X27" s="97"/>
      <c r="Y27" s="97"/>
      <c r="Z27" s="97"/>
    </row>
    <row r="28" ht="74.25" customHeight="1">
      <c r="A28" s="127" t="str">
        <f t="shared" ref="A28:A37" si="6">IF(OR(B28&lt;&gt;"",D28&lt;&gt;""),"["&amp;TEXT($B$2,"##")&amp;"-"&amp;TEXT(ROW()-12,"##")&amp;"]","")</f>
        <v>[M9-16]</v>
      </c>
      <c r="B28" s="128" t="s">
        <v>1033</v>
      </c>
      <c r="C28" s="128" t="s">
        <v>1078</v>
      </c>
      <c r="D28" s="128" t="s">
        <v>1079</v>
      </c>
      <c r="E28" s="128" t="s">
        <v>433</v>
      </c>
      <c r="F28" s="188" t="s">
        <v>172</v>
      </c>
      <c r="G28" s="128" t="s">
        <v>149</v>
      </c>
      <c r="H28" s="130">
        <v>44046.0</v>
      </c>
      <c r="I28" s="127"/>
      <c r="J28" s="132"/>
      <c r="K28" s="11"/>
      <c r="L28" s="11"/>
      <c r="M28" s="11"/>
      <c r="N28" s="11"/>
      <c r="O28" s="11"/>
      <c r="P28" s="11"/>
      <c r="Q28" s="11"/>
      <c r="R28" s="11"/>
      <c r="S28" s="11"/>
      <c r="T28" s="11"/>
      <c r="U28" s="11"/>
      <c r="V28" s="11"/>
      <c r="W28" s="11"/>
      <c r="X28" s="11"/>
      <c r="Y28" s="11"/>
      <c r="Z28" s="11"/>
    </row>
    <row r="29" ht="74.25" customHeight="1">
      <c r="A29" s="127" t="str">
        <f t="shared" si="6"/>
        <v>[M9-17]</v>
      </c>
      <c r="B29" s="128" t="s">
        <v>1080</v>
      </c>
      <c r="C29" s="128" t="s">
        <v>1049</v>
      </c>
      <c r="D29" s="128" t="s">
        <v>1079</v>
      </c>
      <c r="E29" s="128" t="s">
        <v>1081</v>
      </c>
      <c r="F29" s="188" t="s">
        <v>172</v>
      </c>
      <c r="G29" s="128" t="s">
        <v>149</v>
      </c>
      <c r="H29" s="130">
        <v>44046.0</v>
      </c>
      <c r="I29" s="127"/>
      <c r="J29" s="132"/>
      <c r="K29" s="11"/>
      <c r="L29" s="11"/>
      <c r="M29" s="11"/>
      <c r="N29" s="11"/>
      <c r="O29" s="11"/>
      <c r="P29" s="11"/>
      <c r="Q29" s="11"/>
      <c r="R29" s="11"/>
      <c r="S29" s="11"/>
      <c r="T29" s="11"/>
      <c r="U29" s="11"/>
      <c r="V29" s="11"/>
      <c r="W29" s="11"/>
      <c r="X29" s="11"/>
      <c r="Y29" s="11"/>
      <c r="Z29" s="11"/>
    </row>
    <row r="30" ht="60.75" customHeight="1">
      <c r="A30" s="127" t="str">
        <f t="shared" si="6"/>
        <v>[M9-18]</v>
      </c>
      <c r="B30" s="128" t="s">
        <v>1036</v>
      </c>
      <c r="C30" s="128" t="s">
        <v>1082</v>
      </c>
      <c r="D30" s="128" t="s">
        <v>1079</v>
      </c>
      <c r="E30" s="128" t="s">
        <v>1039</v>
      </c>
      <c r="F30" s="188" t="s">
        <v>172</v>
      </c>
      <c r="G30" s="128" t="s">
        <v>149</v>
      </c>
      <c r="H30" s="130">
        <v>44046.0</v>
      </c>
      <c r="I30" s="127"/>
      <c r="J30" s="132"/>
      <c r="K30" s="11"/>
      <c r="L30" s="11"/>
      <c r="M30" s="11"/>
      <c r="N30" s="11"/>
      <c r="O30" s="11"/>
      <c r="P30" s="11"/>
      <c r="Q30" s="11"/>
      <c r="R30" s="11"/>
      <c r="S30" s="11"/>
      <c r="T30" s="11"/>
      <c r="U30" s="11"/>
      <c r="V30" s="11"/>
      <c r="W30" s="11"/>
      <c r="X30" s="11"/>
      <c r="Y30" s="11"/>
      <c r="Z30" s="11"/>
    </row>
    <row r="31" ht="72.0" customHeight="1">
      <c r="A31" s="127" t="str">
        <f t="shared" si="6"/>
        <v>[M9-19]</v>
      </c>
      <c r="B31" s="128" t="s">
        <v>1062</v>
      </c>
      <c r="C31" s="128" t="s">
        <v>1083</v>
      </c>
      <c r="D31" s="128" t="s">
        <v>1084</v>
      </c>
      <c r="E31" s="128" t="s">
        <v>1032</v>
      </c>
      <c r="F31" s="188" t="s">
        <v>172</v>
      </c>
      <c r="G31" s="128" t="s">
        <v>149</v>
      </c>
      <c r="H31" s="130">
        <v>44046.0</v>
      </c>
      <c r="I31" s="142"/>
      <c r="J31" s="138"/>
      <c r="K31" s="97"/>
      <c r="L31" s="97"/>
      <c r="M31" s="97"/>
      <c r="N31" s="97"/>
      <c r="O31" s="97"/>
      <c r="P31" s="97"/>
      <c r="Q31" s="97"/>
      <c r="R31" s="97"/>
      <c r="S31" s="97"/>
      <c r="T31" s="97"/>
      <c r="U31" s="97"/>
      <c r="V31" s="97"/>
      <c r="W31" s="97"/>
      <c r="X31" s="97"/>
      <c r="Y31" s="97"/>
      <c r="Z31" s="97"/>
    </row>
    <row r="32" ht="84.0" customHeight="1">
      <c r="A32" s="127" t="str">
        <f t="shared" si="6"/>
        <v>[M9-20]</v>
      </c>
      <c r="B32" s="128" t="s">
        <v>1048</v>
      </c>
      <c r="C32" s="128" t="s">
        <v>1049</v>
      </c>
      <c r="D32" s="158" t="s">
        <v>1050</v>
      </c>
      <c r="E32" s="128" t="s">
        <v>212</v>
      </c>
      <c r="F32" s="188" t="s">
        <v>172</v>
      </c>
      <c r="G32" s="128" t="s">
        <v>149</v>
      </c>
      <c r="H32" s="130">
        <v>44046.0</v>
      </c>
      <c r="I32" s="142"/>
      <c r="J32" s="138"/>
      <c r="K32" s="97"/>
      <c r="L32" s="97"/>
      <c r="M32" s="97"/>
      <c r="N32" s="97"/>
      <c r="O32" s="97"/>
      <c r="P32" s="97"/>
      <c r="Q32" s="97"/>
      <c r="R32" s="97"/>
      <c r="S32" s="97"/>
      <c r="T32" s="97"/>
      <c r="U32" s="97"/>
      <c r="V32" s="97"/>
      <c r="W32" s="97"/>
      <c r="X32" s="97"/>
      <c r="Y32" s="97"/>
      <c r="Z32" s="97"/>
    </row>
    <row r="33" ht="84.0" customHeight="1">
      <c r="A33" s="127" t="str">
        <f t="shared" si="6"/>
        <v>[M9-21]</v>
      </c>
      <c r="B33" s="128" t="s">
        <v>1085</v>
      </c>
      <c r="C33" s="128" t="s">
        <v>1049</v>
      </c>
      <c r="D33" s="158" t="s">
        <v>1086</v>
      </c>
      <c r="E33" s="128" t="s">
        <v>212</v>
      </c>
      <c r="F33" s="188" t="s">
        <v>172</v>
      </c>
      <c r="G33" s="128" t="s">
        <v>149</v>
      </c>
      <c r="H33" s="130">
        <v>44046.0</v>
      </c>
      <c r="I33" s="142"/>
      <c r="J33" s="138"/>
      <c r="K33" s="97"/>
      <c r="L33" s="97"/>
      <c r="M33" s="97"/>
      <c r="N33" s="97"/>
      <c r="O33" s="97"/>
      <c r="P33" s="97"/>
      <c r="Q33" s="97"/>
      <c r="R33" s="97"/>
      <c r="S33" s="97"/>
      <c r="T33" s="97"/>
      <c r="U33" s="97"/>
      <c r="V33" s="97"/>
      <c r="W33" s="97"/>
      <c r="X33" s="97"/>
      <c r="Y33" s="97"/>
      <c r="Z33" s="97"/>
    </row>
    <row r="34" ht="84.0" customHeight="1">
      <c r="A34" s="127" t="str">
        <f t="shared" si="6"/>
        <v>[M9-22]</v>
      </c>
      <c r="B34" s="128" t="s">
        <v>1085</v>
      </c>
      <c r="C34" s="128" t="s">
        <v>1049</v>
      </c>
      <c r="D34" s="158" t="s">
        <v>1086</v>
      </c>
      <c r="E34" s="128" t="s">
        <v>212</v>
      </c>
      <c r="F34" s="188" t="s">
        <v>172</v>
      </c>
      <c r="G34" s="128" t="s">
        <v>149</v>
      </c>
      <c r="H34" s="130">
        <v>44046.0</v>
      </c>
      <c r="I34" s="142"/>
      <c r="J34" s="138"/>
      <c r="K34" s="97"/>
      <c r="L34" s="97"/>
      <c r="M34" s="97"/>
      <c r="N34" s="97"/>
      <c r="O34" s="97"/>
      <c r="P34" s="97"/>
      <c r="Q34" s="97"/>
      <c r="R34" s="97"/>
      <c r="S34" s="97"/>
      <c r="T34" s="97"/>
      <c r="U34" s="97"/>
      <c r="V34" s="97"/>
      <c r="W34" s="97"/>
      <c r="X34" s="97"/>
      <c r="Y34" s="97"/>
      <c r="Z34" s="97"/>
    </row>
    <row r="35" ht="84.0" customHeight="1">
      <c r="A35" s="127" t="str">
        <f t="shared" si="6"/>
        <v>[M9-23]</v>
      </c>
      <c r="B35" s="128" t="s">
        <v>1087</v>
      </c>
      <c r="C35" s="128" t="s">
        <v>1088</v>
      </c>
      <c r="D35" s="128" t="s">
        <v>1089</v>
      </c>
      <c r="E35" s="128" t="s">
        <v>212</v>
      </c>
      <c r="F35" s="188" t="s">
        <v>172</v>
      </c>
      <c r="G35" s="128" t="s">
        <v>149</v>
      </c>
      <c r="H35" s="130">
        <v>44046.0</v>
      </c>
      <c r="I35" s="142"/>
      <c r="J35" s="138"/>
      <c r="K35" s="97"/>
      <c r="L35" s="97"/>
      <c r="M35" s="97"/>
      <c r="N35" s="97"/>
      <c r="O35" s="97"/>
      <c r="P35" s="97"/>
      <c r="Q35" s="97"/>
      <c r="R35" s="97"/>
      <c r="S35" s="97"/>
      <c r="T35" s="97"/>
      <c r="U35" s="97"/>
      <c r="V35" s="97"/>
      <c r="W35" s="97"/>
      <c r="X35" s="97"/>
      <c r="Y35" s="97"/>
      <c r="Z35" s="97"/>
    </row>
    <row r="36" ht="84.0" customHeight="1">
      <c r="A36" s="127" t="str">
        <f t="shared" si="6"/>
        <v>[M9-24]</v>
      </c>
      <c r="B36" s="128" t="s">
        <v>1090</v>
      </c>
      <c r="C36" s="128" t="s">
        <v>1091</v>
      </c>
      <c r="D36" s="128" t="s">
        <v>1092</v>
      </c>
      <c r="E36" s="128" t="s">
        <v>212</v>
      </c>
      <c r="F36" s="188" t="s">
        <v>1093</v>
      </c>
      <c r="G36" s="128" t="s">
        <v>149</v>
      </c>
      <c r="H36" s="130">
        <v>44046.0</v>
      </c>
      <c r="I36" s="142"/>
      <c r="J36" s="138"/>
      <c r="K36" s="97"/>
      <c r="L36" s="97"/>
      <c r="M36" s="97"/>
      <c r="N36" s="97"/>
      <c r="O36" s="97"/>
      <c r="P36" s="97"/>
      <c r="Q36" s="97"/>
      <c r="R36" s="97"/>
      <c r="S36" s="97"/>
      <c r="T36" s="97"/>
      <c r="U36" s="97"/>
      <c r="V36" s="97"/>
      <c r="W36" s="97"/>
      <c r="X36" s="97"/>
      <c r="Y36" s="97"/>
      <c r="Z36" s="97"/>
    </row>
    <row r="37" ht="84.0" customHeight="1">
      <c r="A37" s="127" t="str">
        <f t="shared" si="6"/>
        <v>[M9-25]</v>
      </c>
      <c r="B37" s="128" t="s">
        <v>1094</v>
      </c>
      <c r="C37" s="128" t="s">
        <v>1095</v>
      </c>
      <c r="D37" s="128" t="s">
        <v>1096</v>
      </c>
      <c r="E37" s="128" t="s">
        <v>212</v>
      </c>
      <c r="F37" s="188" t="s">
        <v>1097</v>
      </c>
      <c r="G37" s="128" t="s">
        <v>149</v>
      </c>
      <c r="H37" s="130">
        <v>44046.0</v>
      </c>
      <c r="I37" s="142"/>
      <c r="J37" s="138"/>
      <c r="K37" s="97"/>
      <c r="L37" s="97"/>
      <c r="M37" s="97"/>
      <c r="N37" s="97"/>
      <c r="O37" s="97"/>
      <c r="P37" s="97"/>
      <c r="Q37" s="97"/>
      <c r="R37" s="97"/>
      <c r="S37" s="97"/>
      <c r="T37" s="97"/>
      <c r="U37" s="97"/>
      <c r="V37" s="97"/>
      <c r="W37" s="97"/>
      <c r="X37" s="97"/>
      <c r="Y37" s="97"/>
      <c r="Z37" s="97"/>
    </row>
    <row r="38" ht="15.75" customHeight="1">
      <c r="A38" s="122"/>
      <c r="B38" s="123" t="s">
        <v>1098</v>
      </c>
      <c r="C38" s="124"/>
      <c r="D38" s="160"/>
      <c r="E38" s="124"/>
      <c r="F38" s="124"/>
      <c r="G38" s="125"/>
      <c r="H38" s="125"/>
      <c r="I38" s="125"/>
      <c r="J38" s="126"/>
      <c r="K38" s="97"/>
      <c r="L38" s="97"/>
      <c r="M38" s="97"/>
      <c r="N38" s="97"/>
      <c r="O38" s="97"/>
      <c r="P38" s="97"/>
      <c r="Q38" s="97"/>
      <c r="R38" s="97"/>
      <c r="S38" s="97"/>
      <c r="T38" s="97"/>
      <c r="U38" s="97"/>
      <c r="V38" s="97"/>
      <c r="W38" s="97"/>
      <c r="X38" s="97"/>
      <c r="Y38" s="97"/>
      <c r="Z38" s="97"/>
    </row>
    <row r="39" ht="12.75" customHeight="1">
      <c r="A39" s="189" t="str">
        <f t="shared" ref="A39:A41" si="7">IF(OR(B33&lt;&gt;"",D33&lt;&gt;""),"["&amp;TEXT($B$2,"##")&amp;"-"&amp;TEXT(ROW()-13,"##")&amp;"]","")</f>
        <v>[M9-26]</v>
      </c>
      <c r="B39" s="190" t="s">
        <v>1099</v>
      </c>
      <c r="C39" s="128" t="s">
        <v>1100</v>
      </c>
      <c r="D39" s="128" t="s">
        <v>1101</v>
      </c>
      <c r="E39" s="128" t="s">
        <v>1102</v>
      </c>
      <c r="F39" s="128" t="s">
        <v>156</v>
      </c>
      <c r="G39" s="128" t="s">
        <v>149</v>
      </c>
      <c r="H39" s="130">
        <v>44046.0</v>
      </c>
      <c r="I39" s="127"/>
      <c r="J39" s="149"/>
      <c r="K39" s="150"/>
      <c r="L39" s="150"/>
      <c r="M39" s="150"/>
      <c r="N39" s="150"/>
      <c r="O39" s="150"/>
      <c r="P39" s="150"/>
      <c r="Q39" s="150"/>
      <c r="R39" s="150"/>
      <c r="S39" s="150"/>
      <c r="T39" s="150"/>
      <c r="U39" s="150"/>
      <c r="V39" s="150"/>
      <c r="W39" s="150"/>
      <c r="X39" s="150"/>
      <c r="Y39" s="150"/>
      <c r="Z39" s="150"/>
    </row>
    <row r="40" ht="12.75" customHeight="1">
      <c r="A40" s="189" t="str">
        <f t="shared" si="7"/>
        <v>[M9-27]</v>
      </c>
      <c r="B40" s="128" t="s">
        <v>1103</v>
      </c>
      <c r="C40" s="128" t="s">
        <v>1100</v>
      </c>
      <c r="D40" s="128" t="s">
        <v>1104</v>
      </c>
      <c r="E40" s="128" t="s">
        <v>1102</v>
      </c>
      <c r="F40" s="128" t="s">
        <v>156</v>
      </c>
      <c r="G40" s="128" t="s">
        <v>149</v>
      </c>
      <c r="H40" s="130">
        <v>44046.0</v>
      </c>
      <c r="I40" s="127"/>
      <c r="J40" s="157"/>
      <c r="K40" s="150"/>
      <c r="L40" s="150"/>
      <c r="M40" s="150"/>
      <c r="N40" s="150"/>
      <c r="O40" s="150"/>
      <c r="P40" s="150"/>
      <c r="Q40" s="150"/>
      <c r="R40" s="150"/>
      <c r="S40" s="150"/>
      <c r="T40" s="150"/>
      <c r="U40" s="150"/>
      <c r="V40" s="150"/>
      <c r="W40" s="150"/>
      <c r="X40" s="150"/>
      <c r="Y40" s="150"/>
      <c r="Z40" s="150"/>
    </row>
    <row r="41" ht="12.75" customHeight="1">
      <c r="A41" s="189" t="str">
        <f t="shared" si="7"/>
        <v>[M9-28]</v>
      </c>
      <c r="B41" s="128" t="s">
        <v>1103</v>
      </c>
      <c r="C41" s="128" t="s">
        <v>1100</v>
      </c>
      <c r="D41" s="128" t="s">
        <v>1105</v>
      </c>
      <c r="E41" s="128" t="s">
        <v>1102</v>
      </c>
      <c r="F41" s="128" t="s">
        <v>156</v>
      </c>
      <c r="G41" s="128" t="s">
        <v>149</v>
      </c>
      <c r="H41" s="130">
        <v>44046.0</v>
      </c>
      <c r="I41" s="127"/>
      <c r="J41" s="157"/>
      <c r="K41" s="150"/>
      <c r="L41" s="150"/>
      <c r="M41" s="150"/>
      <c r="N41" s="150"/>
      <c r="O41" s="150"/>
      <c r="P41" s="150"/>
      <c r="Q41" s="150"/>
      <c r="R41" s="150"/>
      <c r="S41" s="150"/>
      <c r="T41" s="150"/>
      <c r="U41" s="150"/>
      <c r="V41" s="150"/>
      <c r="W41" s="150"/>
      <c r="X41" s="150"/>
      <c r="Y41" s="150"/>
      <c r="Z41" s="150"/>
    </row>
    <row r="42" ht="15.75" customHeight="1">
      <c r="A42" s="122"/>
      <c r="B42" s="123" t="s">
        <v>1106</v>
      </c>
      <c r="C42" s="124"/>
      <c r="D42" s="160"/>
      <c r="E42" s="124"/>
      <c r="F42" s="124"/>
      <c r="G42" s="125"/>
      <c r="H42" s="125"/>
      <c r="I42" s="125"/>
      <c r="J42" s="126"/>
      <c r="K42" s="97"/>
      <c r="L42" s="97"/>
      <c r="M42" s="97"/>
      <c r="N42" s="97"/>
      <c r="O42" s="97"/>
      <c r="P42" s="97"/>
      <c r="Q42" s="97"/>
      <c r="R42" s="97"/>
      <c r="S42" s="97"/>
      <c r="T42" s="97"/>
      <c r="U42" s="97"/>
      <c r="V42" s="97"/>
      <c r="W42" s="97"/>
      <c r="X42" s="97"/>
      <c r="Y42" s="97"/>
      <c r="Z42" s="97"/>
    </row>
    <row r="43" ht="12.75" customHeight="1">
      <c r="A43" s="189" t="str">
        <f t="shared" ref="A43:A46" si="8">IF(OR(B38&lt;&gt;"",D38&lt;&gt;""),"["&amp;TEXT($B$2,"##")&amp;"-"&amp;TEXT(ROW()-14,"##")&amp;"]","")</f>
        <v>[M9-29]</v>
      </c>
      <c r="B43" s="128" t="s">
        <v>1107</v>
      </c>
      <c r="C43" s="128" t="s">
        <v>1108</v>
      </c>
      <c r="D43" s="128" t="s">
        <v>1109</v>
      </c>
      <c r="E43" s="128" t="s">
        <v>1039</v>
      </c>
      <c r="F43" s="128" t="s">
        <v>156</v>
      </c>
      <c r="G43" s="128" t="s">
        <v>149</v>
      </c>
      <c r="H43" s="130">
        <v>44046.0</v>
      </c>
      <c r="I43" s="127"/>
      <c r="J43" s="157"/>
      <c r="K43" s="150"/>
      <c r="L43" s="150"/>
      <c r="M43" s="150"/>
      <c r="N43" s="150"/>
      <c r="O43" s="150"/>
      <c r="P43" s="150"/>
      <c r="Q43" s="150"/>
      <c r="R43" s="150"/>
      <c r="S43" s="150"/>
      <c r="T43" s="150"/>
      <c r="U43" s="150"/>
      <c r="V43" s="150"/>
      <c r="W43" s="150"/>
      <c r="X43" s="150"/>
      <c r="Y43" s="150"/>
      <c r="Z43" s="150"/>
    </row>
    <row r="44" ht="12.75" customHeight="1">
      <c r="A44" s="189" t="str">
        <f t="shared" si="8"/>
        <v>[M9-30]</v>
      </c>
      <c r="B44" s="128" t="s">
        <v>1110</v>
      </c>
      <c r="C44" s="128" t="s">
        <v>1108</v>
      </c>
      <c r="D44" s="128" t="s">
        <v>1111</v>
      </c>
      <c r="E44" s="128" t="s">
        <v>963</v>
      </c>
      <c r="F44" s="128" t="s">
        <v>156</v>
      </c>
      <c r="G44" s="128" t="s">
        <v>149</v>
      </c>
      <c r="H44" s="130">
        <v>44046.0</v>
      </c>
      <c r="I44" s="127"/>
      <c r="J44" s="157"/>
      <c r="K44" s="150"/>
      <c r="L44" s="150"/>
      <c r="M44" s="150"/>
      <c r="N44" s="150"/>
      <c r="O44" s="150"/>
      <c r="P44" s="150"/>
      <c r="Q44" s="150"/>
      <c r="R44" s="150"/>
      <c r="S44" s="150"/>
      <c r="T44" s="150"/>
      <c r="U44" s="150"/>
      <c r="V44" s="150"/>
      <c r="W44" s="150"/>
      <c r="X44" s="150"/>
      <c r="Y44" s="150"/>
      <c r="Z44" s="150"/>
    </row>
    <row r="45" ht="12.75" customHeight="1">
      <c r="A45" s="189" t="str">
        <f t="shared" si="8"/>
        <v>[M9-31]</v>
      </c>
      <c r="B45" s="128" t="s">
        <v>1112</v>
      </c>
      <c r="C45" s="128" t="s">
        <v>1108</v>
      </c>
      <c r="D45" s="128" t="s">
        <v>1113</v>
      </c>
      <c r="E45" s="128" t="s">
        <v>1114</v>
      </c>
      <c r="F45" s="128" t="s">
        <v>156</v>
      </c>
      <c r="G45" s="128" t="s">
        <v>149</v>
      </c>
      <c r="H45" s="130">
        <v>44046.0</v>
      </c>
      <c r="I45" s="127"/>
      <c r="J45" s="157"/>
      <c r="K45" s="150"/>
      <c r="L45" s="150"/>
      <c r="M45" s="150"/>
      <c r="N45" s="150"/>
      <c r="O45" s="150"/>
      <c r="P45" s="150"/>
      <c r="Q45" s="150"/>
      <c r="R45" s="150"/>
      <c r="S45" s="150"/>
      <c r="T45" s="150"/>
      <c r="U45" s="150"/>
      <c r="V45" s="150"/>
      <c r="W45" s="150"/>
      <c r="X45" s="150"/>
      <c r="Y45" s="150"/>
      <c r="Z45" s="150"/>
    </row>
    <row r="46" ht="12.75" customHeight="1">
      <c r="A46" s="189" t="str">
        <f t="shared" si="8"/>
        <v>[M9-32]</v>
      </c>
      <c r="B46" s="128" t="s">
        <v>1115</v>
      </c>
      <c r="C46" s="128" t="s">
        <v>1108</v>
      </c>
      <c r="D46" s="128" t="s">
        <v>1116</v>
      </c>
      <c r="E46" s="128" t="s">
        <v>1114</v>
      </c>
      <c r="F46" s="128" t="s">
        <v>156</v>
      </c>
      <c r="G46" s="128" t="s">
        <v>149</v>
      </c>
      <c r="H46" s="130">
        <v>44046.0</v>
      </c>
      <c r="I46" s="127"/>
      <c r="J46" s="157"/>
      <c r="K46" s="150"/>
      <c r="L46" s="150"/>
      <c r="M46" s="150"/>
      <c r="N46" s="150"/>
      <c r="O46" s="150"/>
      <c r="P46" s="150"/>
      <c r="Q46" s="150"/>
      <c r="R46" s="150"/>
      <c r="S46" s="150"/>
      <c r="T46" s="150"/>
      <c r="U46" s="150"/>
      <c r="V46" s="150"/>
      <c r="W46" s="150"/>
      <c r="X46" s="150"/>
      <c r="Y46" s="150"/>
      <c r="Z46" s="150"/>
    </row>
    <row r="47" ht="15.75" customHeight="1">
      <c r="A47" s="122"/>
      <c r="B47" s="123" t="s">
        <v>1117</v>
      </c>
      <c r="C47" s="124"/>
      <c r="D47" s="160"/>
      <c r="E47" s="124"/>
      <c r="F47" s="124"/>
      <c r="G47" s="125"/>
      <c r="H47" s="125"/>
      <c r="I47" s="125"/>
      <c r="J47" s="126"/>
      <c r="K47" s="97"/>
      <c r="L47" s="97"/>
      <c r="M47" s="97"/>
      <c r="N47" s="97"/>
      <c r="O47" s="97"/>
      <c r="P47" s="97"/>
      <c r="Q47" s="97"/>
      <c r="R47" s="97"/>
      <c r="S47" s="97"/>
      <c r="T47" s="97"/>
      <c r="U47" s="97"/>
      <c r="V47" s="97"/>
      <c r="W47" s="97"/>
      <c r="X47" s="97"/>
      <c r="Y47" s="97"/>
      <c r="Z47" s="97"/>
    </row>
    <row r="48" ht="12.75" customHeight="1">
      <c r="A48" s="189" t="str">
        <f>IF(OR(B43&lt;&gt;"",D43&lt;&gt;""),"["&amp;TEXT($B$2,"##")&amp;"-"&amp;TEXT(ROW()-15,"##")&amp;"]","")</f>
        <v>[M9-33]</v>
      </c>
      <c r="B48" s="128" t="s">
        <v>1118</v>
      </c>
      <c r="C48" s="128" t="s">
        <v>1108</v>
      </c>
      <c r="D48" s="128" t="s">
        <v>1119</v>
      </c>
      <c r="E48" s="128" t="s">
        <v>1120</v>
      </c>
      <c r="F48" s="128" t="s">
        <v>156</v>
      </c>
      <c r="G48" s="128" t="s">
        <v>149</v>
      </c>
      <c r="H48" s="130">
        <v>44046.0</v>
      </c>
      <c r="I48" s="127"/>
      <c r="J48" s="157"/>
      <c r="K48" s="150"/>
      <c r="L48" s="150"/>
      <c r="M48" s="150"/>
      <c r="N48" s="150"/>
      <c r="O48" s="150"/>
      <c r="P48" s="150"/>
      <c r="Q48" s="150"/>
      <c r="R48" s="150"/>
      <c r="S48" s="150"/>
      <c r="T48" s="150"/>
      <c r="U48" s="150"/>
      <c r="V48" s="150"/>
      <c r="W48" s="150"/>
      <c r="X48" s="150"/>
      <c r="Y48" s="150"/>
      <c r="Z48" s="150"/>
    </row>
    <row r="49" ht="12.75" customHeight="1">
      <c r="A49" s="189" t="str">
        <f t="shared" ref="A49:A51" si="9">IF(OR(B43&lt;&gt;"",D43&lt;&gt;""),"["&amp;TEXT($B$2,"##")&amp;"-"&amp;TEXT(ROW()-15,"##")&amp;"]","")</f>
        <v>[M9-34]</v>
      </c>
      <c r="B49" s="128" t="s">
        <v>1121</v>
      </c>
      <c r="C49" s="128" t="s">
        <v>1122</v>
      </c>
      <c r="D49" s="128" t="s">
        <v>1123</v>
      </c>
      <c r="E49" s="128" t="s">
        <v>1120</v>
      </c>
      <c r="F49" s="128" t="s">
        <v>1124</v>
      </c>
      <c r="G49" s="128" t="s">
        <v>149</v>
      </c>
      <c r="H49" s="130">
        <v>44046.0</v>
      </c>
      <c r="I49" s="127"/>
      <c r="J49" s="157"/>
      <c r="K49" s="150"/>
      <c r="L49" s="150"/>
      <c r="M49" s="150"/>
      <c r="N49" s="150"/>
      <c r="O49" s="150"/>
      <c r="P49" s="150"/>
      <c r="Q49" s="150"/>
      <c r="R49" s="150"/>
      <c r="S49" s="150"/>
      <c r="T49" s="150"/>
      <c r="U49" s="150"/>
      <c r="V49" s="150"/>
      <c r="W49" s="150"/>
      <c r="X49" s="150"/>
      <c r="Y49" s="150"/>
      <c r="Z49" s="150"/>
    </row>
    <row r="50" ht="12.75" customHeight="1">
      <c r="A50" s="189" t="str">
        <f t="shared" si="9"/>
        <v>[M9-35]</v>
      </c>
      <c r="B50" s="128" t="s">
        <v>1125</v>
      </c>
      <c r="C50" s="128" t="s">
        <v>1122</v>
      </c>
      <c r="D50" s="128" t="s">
        <v>1126</v>
      </c>
      <c r="E50" s="128" t="s">
        <v>1120</v>
      </c>
      <c r="F50" s="128" t="s">
        <v>1127</v>
      </c>
      <c r="G50" s="128" t="s">
        <v>149</v>
      </c>
      <c r="H50" s="130">
        <v>44046.0</v>
      </c>
      <c r="I50" s="127"/>
      <c r="J50" s="157"/>
      <c r="K50" s="150"/>
      <c r="L50" s="150"/>
      <c r="M50" s="150"/>
      <c r="N50" s="150"/>
      <c r="O50" s="150"/>
      <c r="P50" s="150"/>
      <c r="Q50" s="150"/>
      <c r="R50" s="150"/>
      <c r="S50" s="150"/>
      <c r="T50" s="150"/>
      <c r="U50" s="150"/>
      <c r="V50" s="150"/>
      <c r="W50" s="150"/>
      <c r="X50" s="150"/>
      <c r="Y50" s="150"/>
      <c r="Z50" s="150"/>
    </row>
    <row r="51" ht="12.75" customHeight="1">
      <c r="A51" s="189" t="str">
        <f t="shared" si="9"/>
        <v>[M9-36]</v>
      </c>
      <c r="B51" s="128" t="s">
        <v>1128</v>
      </c>
      <c r="C51" s="128" t="s">
        <v>1122</v>
      </c>
      <c r="D51" s="128" t="s">
        <v>1126</v>
      </c>
      <c r="E51" s="128" t="s">
        <v>1120</v>
      </c>
      <c r="F51" s="128" t="s">
        <v>1127</v>
      </c>
      <c r="G51" s="128" t="s">
        <v>149</v>
      </c>
      <c r="H51" s="130">
        <v>44046.0</v>
      </c>
      <c r="I51" s="127"/>
      <c r="J51" s="157"/>
      <c r="K51" s="150"/>
      <c r="L51" s="150"/>
      <c r="M51" s="150"/>
      <c r="N51" s="150"/>
      <c r="O51" s="150"/>
      <c r="P51" s="150"/>
      <c r="Q51" s="150"/>
      <c r="R51" s="150"/>
      <c r="S51" s="150"/>
      <c r="T51" s="150"/>
      <c r="U51" s="150"/>
      <c r="V51" s="150"/>
      <c r="W51" s="150"/>
      <c r="X51" s="150"/>
      <c r="Y51" s="150"/>
      <c r="Z51" s="150"/>
    </row>
    <row r="52" ht="15.75" customHeight="1">
      <c r="A52" s="122"/>
      <c r="B52" s="123" t="s">
        <v>1129</v>
      </c>
      <c r="C52" s="124"/>
      <c r="D52" s="160"/>
      <c r="E52" s="124"/>
      <c r="F52" s="124"/>
      <c r="G52" s="125"/>
      <c r="H52" s="125"/>
      <c r="I52" s="125"/>
      <c r="J52" s="126"/>
      <c r="K52" s="97"/>
      <c r="L52" s="97"/>
      <c r="M52" s="97"/>
      <c r="N52" s="97"/>
      <c r="O52" s="97"/>
      <c r="P52" s="97"/>
      <c r="Q52" s="97"/>
      <c r="R52" s="97"/>
      <c r="S52" s="97"/>
      <c r="T52" s="97"/>
      <c r="U52" s="97"/>
      <c r="V52" s="97"/>
      <c r="W52" s="97"/>
      <c r="X52" s="97"/>
      <c r="Y52" s="97"/>
      <c r="Z52" s="97"/>
    </row>
    <row r="53" ht="12.75" customHeight="1">
      <c r="A53" s="189" t="str">
        <f t="shared" ref="A53:A55" si="10">IF(OR(B46&lt;&gt;"",D46&lt;&gt;""),"["&amp;TEXT($B$2,"##")&amp;"-"&amp;TEXT(ROW()-16,"##")&amp;"]","")</f>
        <v>[M9-37]</v>
      </c>
      <c r="B53" s="128" t="s">
        <v>1130</v>
      </c>
      <c r="C53" s="128" t="s">
        <v>1131</v>
      </c>
      <c r="D53" s="128" t="s">
        <v>1132</v>
      </c>
      <c r="E53" s="128" t="s">
        <v>1133</v>
      </c>
      <c r="F53" s="128" t="s">
        <v>172</v>
      </c>
      <c r="G53" s="128" t="s">
        <v>149</v>
      </c>
      <c r="H53" s="130">
        <v>44046.0</v>
      </c>
      <c r="I53" s="127"/>
      <c r="J53" s="157"/>
      <c r="K53" s="150"/>
      <c r="L53" s="150"/>
      <c r="M53" s="150"/>
      <c r="N53" s="150"/>
      <c r="O53" s="150"/>
      <c r="P53" s="150"/>
      <c r="Q53" s="150"/>
      <c r="R53" s="150"/>
      <c r="S53" s="150"/>
      <c r="T53" s="150"/>
      <c r="U53" s="150"/>
      <c r="V53" s="150"/>
      <c r="W53" s="150"/>
      <c r="X53" s="150"/>
      <c r="Y53" s="150"/>
      <c r="Z53" s="150"/>
    </row>
    <row r="54" ht="12.75" customHeight="1">
      <c r="A54" s="189" t="str">
        <f t="shared" si="10"/>
        <v>[M9-38]</v>
      </c>
      <c r="B54" s="128" t="s">
        <v>1134</v>
      </c>
      <c r="C54" s="128" t="s">
        <v>1135</v>
      </c>
      <c r="D54" s="128" t="s">
        <v>1136</v>
      </c>
      <c r="E54" s="128" t="s">
        <v>1133</v>
      </c>
      <c r="F54" s="128" t="s">
        <v>172</v>
      </c>
      <c r="G54" s="128" t="s">
        <v>149</v>
      </c>
      <c r="H54" s="130">
        <v>44046.0</v>
      </c>
      <c r="I54" s="127"/>
      <c r="J54" s="157"/>
      <c r="K54" s="150"/>
      <c r="L54" s="150"/>
      <c r="M54" s="150"/>
      <c r="N54" s="150"/>
      <c r="O54" s="150"/>
      <c r="P54" s="150"/>
      <c r="Q54" s="150"/>
      <c r="R54" s="150"/>
      <c r="S54" s="150"/>
      <c r="T54" s="150"/>
      <c r="U54" s="150"/>
      <c r="V54" s="150"/>
      <c r="W54" s="150"/>
      <c r="X54" s="150"/>
      <c r="Y54" s="150"/>
      <c r="Z54" s="150"/>
    </row>
    <row r="55" ht="12.75" customHeight="1">
      <c r="A55" s="189" t="str">
        <f t="shared" si="10"/>
        <v>[M9-39]</v>
      </c>
      <c r="B55" s="128" t="s">
        <v>1137</v>
      </c>
      <c r="C55" s="128" t="s">
        <v>1138</v>
      </c>
      <c r="D55" s="128" t="s">
        <v>1139</v>
      </c>
      <c r="E55" s="128" t="s">
        <v>1133</v>
      </c>
      <c r="F55" s="128" t="s">
        <v>172</v>
      </c>
      <c r="G55" s="128" t="s">
        <v>149</v>
      </c>
      <c r="H55" s="130">
        <v>44046.0</v>
      </c>
      <c r="I55" s="127"/>
      <c r="J55" s="157"/>
      <c r="K55" s="150"/>
      <c r="L55" s="150"/>
      <c r="M55" s="150"/>
      <c r="N55" s="150"/>
      <c r="O55" s="150"/>
      <c r="P55" s="150"/>
      <c r="Q55" s="150"/>
      <c r="R55" s="150"/>
      <c r="S55" s="150"/>
      <c r="T55" s="150"/>
      <c r="U55" s="150"/>
      <c r="V55" s="150"/>
      <c r="W55" s="150"/>
      <c r="X55" s="150"/>
      <c r="Y55" s="150"/>
      <c r="Z55" s="150"/>
    </row>
    <row r="56" ht="15.75" customHeight="1">
      <c r="A56" s="122"/>
      <c r="B56" s="123" t="s">
        <v>1140</v>
      </c>
      <c r="C56" s="124"/>
      <c r="D56" s="160"/>
      <c r="E56" s="124"/>
      <c r="F56" s="124"/>
      <c r="G56" s="125"/>
      <c r="H56" s="125"/>
      <c r="I56" s="125"/>
      <c r="J56" s="126"/>
      <c r="K56" s="97"/>
      <c r="L56" s="97"/>
      <c r="M56" s="97"/>
      <c r="N56" s="97"/>
      <c r="O56" s="97"/>
      <c r="P56" s="97"/>
      <c r="Q56" s="97"/>
      <c r="R56" s="97"/>
      <c r="S56" s="97"/>
      <c r="T56" s="97"/>
      <c r="U56" s="97"/>
      <c r="V56" s="97"/>
      <c r="W56" s="97"/>
      <c r="X56" s="97"/>
      <c r="Y56" s="97"/>
      <c r="Z56" s="97"/>
    </row>
    <row r="57" ht="12.75" customHeight="1">
      <c r="A57" s="189" t="str">
        <f>IF(OR(B50&lt;&gt;"",D50&lt;&gt;""),"["&amp;TEXT($B$2,"##")&amp;"-"&amp;TEXT(ROW()-17,"##")&amp;"]","")</f>
        <v>[M9-40]</v>
      </c>
      <c r="B57" s="128" t="s">
        <v>1141</v>
      </c>
      <c r="C57" s="128" t="s">
        <v>1142</v>
      </c>
      <c r="D57" s="128" t="s">
        <v>1143</v>
      </c>
      <c r="E57" s="128" t="s">
        <v>1133</v>
      </c>
      <c r="F57" s="128" t="s">
        <v>172</v>
      </c>
      <c r="G57" s="128" t="s">
        <v>149</v>
      </c>
      <c r="H57" s="130">
        <v>44046.0</v>
      </c>
      <c r="I57" s="127"/>
      <c r="J57" s="157"/>
      <c r="K57" s="150"/>
      <c r="L57" s="150"/>
      <c r="M57" s="150"/>
      <c r="N57" s="150"/>
      <c r="O57" s="150"/>
      <c r="P57" s="150"/>
      <c r="Q57" s="150"/>
      <c r="R57" s="150"/>
      <c r="S57" s="150"/>
      <c r="T57" s="150"/>
      <c r="U57" s="150"/>
      <c r="V57" s="150"/>
      <c r="W57" s="150"/>
      <c r="X57" s="150"/>
      <c r="Y57" s="150"/>
      <c r="Z57" s="150"/>
    </row>
    <row r="58" ht="12.75" customHeight="1">
      <c r="A58" s="189" t="str">
        <f t="shared" ref="A58:A59" si="11">IF(OR(B52&lt;&gt;"",D52&lt;&gt;""),"["&amp;TEXT($B$2,"##")&amp;"-"&amp;TEXT(ROW()-17,"##")&amp;"]","")</f>
        <v>[M9-41]</v>
      </c>
      <c r="B58" s="128" t="s">
        <v>1144</v>
      </c>
      <c r="C58" s="128" t="s">
        <v>1135</v>
      </c>
      <c r="D58" s="128" t="s">
        <v>1136</v>
      </c>
      <c r="E58" s="128" t="s">
        <v>1133</v>
      </c>
      <c r="F58" s="128" t="s">
        <v>172</v>
      </c>
      <c r="G58" s="128" t="s">
        <v>149</v>
      </c>
      <c r="H58" s="130">
        <v>44046.0</v>
      </c>
      <c r="I58" s="127"/>
      <c r="J58" s="157"/>
      <c r="K58" s="150"/>
      <c r="L58" s="150"/>
      <c r="M58" s="150"/>
      <c r="N58" s="150"/>
      <c r="O58" s="150"/>
      <c r="P58" s="150"/>
      <c r="Q58" s="150"/>
      <c r="R58" s="150"/>
      <c r="S58" s="150"/>
      <c r="T58" s="150"/>
      <c r="U58" s="150"/>
      <c r="V58" s="150"/>
      <c r="W58" s="150"/>
      <c r="X58" s="150"/>
      <c r="Y58" s="150"/>
      <c r="Z58" s="150"/>
    </row>
    <row r="59" ht="12.75" customHeight="1">
      <c r="A59" s="189" t="str">
        <f t="shared" si="11"/>
        <v>[M9-42]</v>
      </c>
      <c r="B59" s="128" t="s">
        <v>1145</v>
      </c>
      <c r="C59" s="128" t="s">
        <v>1138</v>
      </c>
      <c r="D59" s="128" t="s">
        <v>1139</v>
      </c>
      <c r="E59" s="128" t="s">
        <v>1133</v>
      </c>
      <c r="F59" s="128" t="s">
        <v>172</v>
      </c>
      <c r="G59" s="128" t="s">
        <v>149</v>
      </c>
      <c r="H59" s="130">
        <v>44046.0</v>
      </c>
      <c r="I59" s="127"/>
      <c r="J59" s="157"/>
      <c r="K59" s="150"/>
      <c r="L59" s="150"/>
      <c r="M59" s="150"/>
      <c r="N59" s="150"/>
      <c r="O59" s="150"/>
      <c r="P59" s="150"/>
      <c r="Q59" s="150"/>
      <c r="R59" s="150"/>
      <c r="S59" s="150"/>
      <c r="T59" s="150"/>
      <c r="U59" s="150"/>
      <c r="V59" s="150"/>
      <c r="W59" s="150"/>
      <c r="X59" s="150"/>
      <c r="Y59" s="150"/>
      <c r="Z59" s="150"/>
    </row>
    <row r="60" ht="15.75" customHeight="1">
      <c r="A60" s="122"/>
      <c r="B60" s="123" t="s">
        <v>1146</v>
      </c>
      <c r="C60" s="124"/>
      <c r="D60" s="124"/>
      <c r="E60" s="124"/>
      <c r="F60" s="124"/>
      <c r="G60" s="124"/>
      <c r="H60" s="124"/>
      <c r="I60" s="125"/>
      <c r="J60" s="126"/>
      <c r="K60" s="97"/>
      <c r="L60" s="97"/>
      <c r="M60" s="97"/>
      <c r="N60" s="97"/>
      <c r="O60" s="97"/>
      <c r="P60" s="97"/>
      <c r="Q60" s="97"/>
      <c r="R60" s="97"/>
      <c r="S60" s="97"/>
      <c r="T60" s="97"/>
      <c r="U60" s="97"/>
      <c r="V60" s="97"/>
      <c r="W60" s="97"/>
      <c r="X60" s="97"/>
      <c r="Y60" s="97"/>
      <c r="Z60" s="97"/>
    </row>
    <row r="61" ht="69.75" customHeight="1">
      <c r="A61" s="191" t="str">
        <f t="shared" ref="A61:A64" si="12">IF(OR(B53&lt;&gt;"",D53&lt;&gt;""),"["&amp;TEXT($B$2,"##")&amp;"-"&amp;TEXT(ROW()-18,"##")&amp;"]","")</f>
        <v>[M9-43]</v>
      </c>
      <c r="B61" s="128" t="s">
        <v>1026</v>
      </c>
      <c r="C61" s="128" t="s">
        <v>1147</v>
      </c>
      <c r="D61" s="129" t="s">
        <v>1148</v>
      </c>
      <c r="E61" s="129" t="s">
        <v>172</v>
      </c>
      <c r="F61" s="129" t="s">
        <v>173</v>
      </c>
      <c r="G61" s="128" t="s">
        <v>149</v>
      </c>
      <c r="H61" s="130">
        <v>44046.0</v>
      </c>
      <c r="I61" s="127"/>
      <c r="J61" s="131"/>
      <c r="K61" s="11"/>
      <c r="L61" s="11"/>
      <c r="M61" s="11"/>
      <c r="N61" s="11"/>
      <c r="O61" s="11"/>
      <c r="P61" s="11"/>
      <c r="Q61" s="11"/>
      <c r="R61" s="11"/>
      <c r="S61" s="11"/>
      <c r="T61" s="11"/>
      <c r="U61" s="11"/>
      <c r="V61" s="11"/>
      <c r="W61" s="11"/>
      <c r="X61" s="11"/>
      <c r="Y61" s="11"/>
      <c r="Z61" s="11"/>
    </row>
    <row r="62" ht="12.75" customHeight="1">
      <c r="A62" s="191" t="str">
        <f t="shared" si="12"/>
        <v>[M9-44]</v>
      </c>
      <c r="B62" s="128" t="s">
        <v>1149</v>
      </c>
      <c r="C62" s="128" t="s">
        <v>1147</v>
      </c>
      <c r="D62" s="129" t="s">
        <v>1150</v>
      </c>
      <c r="E62" s="129" t="s">
        <v>172</v>
      </c>
      <c r="F62" s="129" t="s">
        <v>173</v>
      </c>
      <c r="G62" s="128" t="s">
        <v>149</v>
      </c>
      <c r="H62" s="130">
        <v>44046.0</v>
      </c>
      <c r="I62" s="127"/>
      <c r="J62" s="131"/>
      <c r="K62" s="11"/>
      <c r="L62" s="11"/>
      <c r="M62" s="11"/>
      <c r="N62" s="11"/>
      <c r="O62" s="11"/>
      <c r="P62" s="11"/>
      <c r="Q62" s="11"/>
      <c r="R62" s="11"/>
      <c r="S62" s="11"/>
      <c r="T62" s="11"/>
      <c r="U62" s="11"/>
      <c r="V62" s="11"/>
      <c r="W62" s="11"/>
      <c r="X62" s="11"/>
      <c r="Y62" s="11"/>
      <c r="Z62" s="11"/>
    </row>
    <row r="63" ht="12.75" customHeight="1">
      <c r="A63" s="191" t="str">
        <f t="shared" si="12"/>
        <v>[M9-45]</v>
      </c>
      <c r="B63" s="128" t="s">
        <v>1151</v>
      </c>
      <c r="C63" s="128" t="s">
        <v>1147</v>
      </c>
      <c r="D63" s="129" t="s">
        <v>669</v>
      </c>
      <c r="E63" s="129" t="s">
        <v>172</v>
      </c>
      <c r="F63" s="129" t="s">
        <v>173</v>
      </c>
      <c r="G63" s="128" t="s">
        <v>149</v>
      </c>
      <c r="H63" s="130">
        <v>44046.0</v>
      </c>
      <c r="I63" s="127"/>
      <c r="J63" s="131"/>
      <c r="K63" s="11"/>
      <c r="L63" s="11"/>
      <c r="M63" s="11"/>
      <c r="N63" s="11"/>
      <c r="O63" s="11"/>
      <c r="P63" s="11"/>
      <c r="Q63" s="11"/>
      <c r="R63" s="11"/>
      <c r="S63" s="11"/>
      <c r="T63" s="11"/>
      <c r="U63" s="11"/>
      <c r="V63" s="11"/>
      <c r="W63" s="11"/>
      <c r="X63" s="11"/>
      <c r="Y63" s="11"/>
      <c r="Z63" s="11"/>
    </row>
    <row r="64" ht="12.75" customHeight="1">
      <c r="A64" s="191" t="str">
        <f t="shared" si="12"/>
        <v>[M9-46]</v>
      </c>
      <c r="B64" s="128" t="s">
        <v>1152</v>
      </c>
      <c r="C64" s="128" t="s">
        <v>1147</v>
      </c>
      <c r="D64" s="129" t="s">
        <v>1153</v>
      </c>
      <c r="E64" s="129" t="s">
        <v>172</v>
      </c>
      <c r="F64" s="129" t="s">
        <v>173</v>
      </c>
      <c r="G64" s="128" t="s">
        <v>149</v>
      </c>
      <c r="H64" s="130">
        <v>44046.0</v>
      </c>
      <c r="I64" s="127"/>
      <c r="J64" s="132"/>
      <c r="K64" s="11"/>
      <c r="L64" s="11"/>
      <c r="M64" s="11"/>
      <c r="N64" s="11"/>
      <c r="O64" s="11"/>
      <c r="P64" s="11"/>
      <c r="Q64" s="11"/>
      <c r="R64" s="11"/>
      <c r="S64" s="11"/>
      <c r="T64" s="11"/>
      <c r="U64" s="11"/>
      <c r="V64" s="11"/>
      <c r="W64" s="11"/>
      <c r="X64" s="11"/>
      <c r="Y64" s="11"/>
      <c r="Z64" s="11"/>
    </row>
    <row r="65" ht="15.75" customHeight="1">
      <c r="A65" s="170"/>
      <c r="B65" s="123" t="s">
        <v>1154</v>
      </c>
      <c r="C65" s="124"/>
      <c r="D65" s="124"/>
      <c r="E65" s="124"/>
      <c r="F65" s="124"/>
      <c r="G65" s="124"/>
      <c r="H65" s="124"/>
      <c r="I65" s="125"/>
      <c r="J65" s="126"/>
      <c r="K65" s="97"/>
      <c r="L65" s="97"/>
      <c r="M65" s="97"/>
      <c r="N65" s="97"/>
      <c r="O65" s="97"/>
      <c r="P65" s="97"/>
      <c r="Q65" s="97"/>
      <c r="R65" s="97"/>
      <c r="S65" s="97"/>
      <c r="T65" s="97"/>
      <c r="U65" s="97"/>
      <c r="V65" s="97"/>
      <c r="W65" s="97"/>
      <c r="X65" s="97"/>
      <c r="Y65" s="97"/>
      <c r="Z65" s="97"/>
    </row>
    <row r="66" ht="111.75" customHeight="1">
      <c r="A66" s="191" t="str">
        <f t="shared" ref="A66:A69" si="13">IF(OR(B58&lt;&gt;"",D58&lt;&gt;""),"["&amp;TEXT($B$2,"##")&amp;"-"&amp;TEXT(ROW()-19,"##")&amp;"]","")</f>
        <v>[M9-47]</v>
      </c>
      <c r="B66" s="128" t="s">
        <v>1026</v>
      </c>
      <c r="C66" s="128" t="s">
        <v>1147</v>
      </c>
      <c r="D66" s="129" t="s">
        <v>1155</v>
      </c>
      <c r="E66" s="129" t="s">
        <v>172</v>
      </c>
      <c r="F66" s="129" t="s">
        <v>173</v>
      </c>
      <c r="G66" s="128" t="s">
        <v>149</v>
      </c>
      <c r="H66" s="130">
        <v>44046.0</v>
      </c>
      <c r="I66" s="127"/>
      <c r="J66" s="131"/>
      <c r="K66" s="11"/>
      <c r="L66" s="11"/>
      <c r="M66" s="11"/>
      <c r="N66" s="11"/>
      <c r="O66" s="11"/>
      <c r="P66" s="11"/>
      <c r="Q66" s="11"/>
      <c r="R66" s="11"/>
      <c r="S66" s="11"/>
      <c r="T66" s="11"/>
      <c r="U66" s="11"/>
      <c r="V66" s="11"/>
      <c r="W66" s="11"/>
      <c r="X66" s="11"/>
      <c r="Y66" s="11"/>
      <c r="Z66" s="11"/>
    </row>
    <row r="67" ht="12.75" customHeight="1">
      <c r="A67" s="191" t="str">
        <f t="shared" si="13"/>
        <v>[M9-48]</v>
      </c>
      <c r="B67" s="128" t="s">
        <v>1149</v>
      </c>
      <c r="C67" s="128" t="s">
        <v>1147</v>
      </c>
      <c r="D67" s="129" t="s">
        <v>1150</v>
      </c>
      <c r="E67" s="129" t="s">
        <v>172</v>
      </c>
      <c r="F67" s="129" t="s">
        <v>173</v>
      </c>
      <c r="G67" s="128" t="s">
        <v>149</v>
      </c>
      <c r="H67" s="130">
        <v>44046.0</v>
      </c>
      <c r="I67" s="127"/>
      <c r="J67" s="131"/>
      <c r="K67" s="11"/>
      <c r="L67" s="11"/>
      <c r="M67" s="11"/>
      <c r="N67" s="11"/>
      <c r="O67" s="11"/>
      <c r="P67" s="11"/>
      <c r="Q67" s="11"/>
      <c r="R67" s="11"/>
      <c r="S67" s="11"/>
      <c r="T67" s="11"/>
      <c r="U67" s="11"/>
      <c r="V67" s="11"/>
      <c r="W67" s="11"/>
      <c r="X67" s="11"/>
      <c r="Y67" s="11"/>
      <c r="Z67" s="11"/>
    </row>
    <row r="68" ht="12.75" customHeight="1">
      <c r="A68" s="191" t="str">
        <f t="shared" si="13"/>
        <v>[M9-49]</v>
      </c>
      <c r="B68" s="148" t="s">
        <v>1151</v>
      </c>
      <c r="C68" s="128" t="s">
        <v>1147</v>
      </c>
      <c r="D68" s="129" t="s">
        <v>669</v>
      </c>
      <c r="E68" s="129" t="s">
        <v>172</v>
      </c>
      <c r="F68" s="129" t="s">
        <v>173</v>
      </c>
      <c r="G68" s="128" t="s">
        <v>149</v>
      </c>
      <c r="H68" s="130">
        <v>44046.0</v>
      </c>
      <c r="I68" s="127"/>
      <c r="J68" s="131"/>
      <c r="K68" s="11"/>
      <c r="L68" s="11"/>
      <c r="M68" s="11"/>
      <c r="N68" s="11"/>
      <c r="O68" s="11"/>
      <c r="P68" s="11"/>
      <c r="Q68" s="11"/>
      <c r="R68" s="11"/>
      <c r="S68" s="11"/>
      <c r="T68" s="11"/>
      <c r="U68" s="11"/>
      <c r="V68" s="11"/>
      <c r="W68" s="11"/>
      <c r="X68" s="11"/>
      <c r="Y68" s="11"/>
      <c r="Z68" s="11"/>
    </row>
    <row r="69" ht="12.75" customHeight="1">
      <c r="A69" s="192" t="str">
        <f t="shared" si="13"/>
        <v>[M9-50]</v>
      </c>
      <c r="B69" s="128" t="s">
        <v>1152</v>
      </c>
      <c r="C69" s="193" t="s">
        <v>1147</v>
      </c>
      <c r="D69" s="129" t="s">
        <v>1153</v>
      </c>
      <c r="E69" s="129" t="s">
        <v>172</v>
      </c>
      <c r="F69" s="129" t="s">
        <v>173</v>
      </c>
      <c r="G69" s="128" t="s">
        <v>149</v>
      </c>
      <c r="H69" s="130">
        <v>44046.0</v>
      </c>
      <c r="I69" s="127"/>
      <c r="J69" s="132"/>
      <c r="K69" s="11"/>
      <c r="L69" s="11"/>
      <c r="M69" s="11"/>
      <c r="N69" s="11"/>
      <c r="O69" s="11"/>
      <c r="P69" s="11"/>
      <c r="Q69" s="11"/>
      <c r="R69" s="11"/>
      <c r="S69" s="11"/>
      <c r="T69" s="11"/>
      <c r="U69" s="11"/>
      <c r="V69" s="11"/>
      <c r="W69" s="11"/>
      <c r="X69" s="11"/>
      <c r="Y69" s="11"/>
      <c r="Z69" s="11"/>
    </row>
    <row r="70" ht="12.75" customHeight="1">
      <c r="A70" s="194"/>
      <c r="B70" s="195"/>
      <c r="C70" s="8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56"/>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6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6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6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6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6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6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6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6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6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6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6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6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6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6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6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6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6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6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6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6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6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6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6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6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6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6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61"/>
      <c r="K995" s="11"/>
      <c r="L995" s="11"/>
      <c r="M995" s="11"/>
      <c r="N995" s="11"/>
      <c r="O995" s="11"/>
      <c r="P995" s="11"/>
      <c r="Q995" s="11"/>
      <c r="R995" s="11"/>
      <c r="S995" s="11"/>
      <c r="T995" s="11"/>
      <c r="U995" s="11"/>
      <c r="V995" s="11"/>
      <c r="W995" s="11"/>
      <c r="X995" s="11"/>
      <c r="Y995" s="11"/>
      <c r="Z995" s="11"/>
    </row>
  </sheetData>
  <autoFilter ref="$A$8:$I$27"/>
  <mergeCells count="5">
    <mergeCell ref="B2:G2"/>
    <mergeCell ref="B3:G3"/>
    <mergeCell ref="B4:G4"/>
    <mergeCell ref="E5:G5"/>
    <mergeCell ref="E6:G6"/>
  </mergeCells>
  <dataValidations>
    <dataValidation type="list" allowBlank="1" showInputMessage="1" showErrorMessage="1" prompt=" - " sqref="G1 G7:G8 G10:G15 G17:G20 G22:G26 G28:G37 G39:G41 G43:G46 G48:G51 G53:G55 G57:G59 G61:G64 G66:G69">
      <formula1>Module9!$K$2:$K$6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8.75"/>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1156</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1157</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154</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COUNTIF(G10:G966,"Pass")</f>
        <v>105</v>
      </c>
      <c r="B6" s="113">
        <f>COUNTIF(G10:G966,"Fail")</f>
        <v>0</v>
      </c>
      <c r="C6" s="113">
        <f>E6-D6-B6-A6</f>
        <v>0</v>
      </c>
      <c r="D6" s="114">
        <f>COUNTIF(G$10:G$966,"N/A")</f>
        <v>0</v>
      </c>
      <c r="E6" s="115">
        <f>COUNTA(A10:A966)</f>
        <v>105</v>
      </c>
      <c r="F6" s="116"/>
      <c r="G6" s="117"/>
      <c r="H6" s="110"/>
      <c r="I6" s="110"/>
      <c r="J6" s="111"/>
      <c r="K6" s="97" t="s">
        <v>156</v>
      </c>
      <c r="L6" s="97"/>
      <c r="M6" s="97"/>
      <c r="N6" s="97"/>
      <c r="O6" s="97"/>
      <c r="P6" s="97"/>
      <c r="Q6" s="97"/>
      <c r="R6" s="97"/>
      <c r="S6" s="97"/>
      <c r="T6" s="97"/>
      <c r="U6" s="97"/>
      <c r="V6" s="97"/>
      <c r="W6" s="97"/>
      <c r="X6" s="97"/>
      <c r="Y6" s="97"/>
      <c r="Z6" s="97"/>
    </row>
    <row r="7" ht="15.0" customHeight="1">
      <c r="A7" s="165"/>
      <c r="B7" s="165"/>
      <c r="C7" s="165"/>
      <c r="D7" s="166"/>
      <c r="E7" s="166"/>
      <c r="F7" s="166"/>
      <c r="G7" s="167"/>
      <c r="H7" s="167"/>
      <c r="I7" s="167"/>
      <c r="J7" s="111"/>
      <c r="K7" s="97"/>
      <c r="L7" s="97"/>
      <c r="M7" s="97"/>
      <c r="N7" s="97"/>
      <c r="O7" s="97"/>
      <c r="P7" s="97"/>
      <c r="Q7" s="97"/>
      <c r="R7" s="97"/>
      <c r="S7" s="97"/>
      <c r="T7" s="97"/>
      <c r="U7" s="97"/>
      <c r="V7" s="97"/>
      <c r="W7" s="97"/>
      <c r="X7" s="97"/>
      <c r="Y7" s="97"/>
      <c r="Z7" s="97"/>
    </row>
    <row r="8" ht="25.5" customHeight="1">
      <c r="A8" s="168" t="s">
        <v>159</v>
      </c>
      <c r="B8" s="168" t="s">
        <v>160</v>
      </c>
      <c r="C8" s="168" t="s">
        <v>161</v>
      </c>
      <c r="D8" s="168" t="s">
        <v>162</v>
      </c>
      <c r="E8" s="168" t="s">
        <v>163</v>
      </c>
      <c r="F8" s="168" t="s">
        <v>164</v>
      </c>
      <c r="G8" s="168" t="s">
        <v>165</v>
      </c>
      <c r="H8" s="168" t="s">
        <v>166</v>
      </c>
      <c r="I8" s="168" t="s">
        <v>167</v>
      </c>
      <c r="J8" s="169"/>
      <c r="K8" s="97"/>
      <c r="L8" s="97"/>
      <c r="M8" s="97"/>
      <c r="N8" s="97"/>
      <c r="O8" s="97"/>
      <c r="P8" s="97"/>
      <c r="Q8" s="97"/>
      <c r="R8" s="97"/>
      <c r="S8" s="97"/>
      <c r="T8" s="97"/>
      <c r="U8" s="97"/>
      <c r="V8" s="97"/>
      <c r="W8" s="97"/>
      <c r="X8" s="97"/>
      <c r="Y8" s="97"/>
      <c r="Z8" s="97"/>
    </row>
    <row r="9" ht="15.75" customHeight="1">
      <c r="A9" s="170"/>
      <c r="B9" s="171" t="s">
        <v>1158</v>
      </c>
      <c r="C9" s="170"/>
      <c r="D9" s="170"/>
      <c r="E9" s="170"/>
      <c r="F9" s="170"/>
      <c r="G9" s="125"/>
      <c r="H9" s="170"/>
      <c r="I9" s="170"/>
      <c r="J9" s="138"/>
      <c r="K9" s="97"/>
      <c r="L9" s="97"/>
      <c r="M9" s="97"/>
      <c r="N9" s="97"/>
      <c r="O9" s="97"/>
      <c r="P9" s="97"/>
      <c r="Q9" s="97"/>
      <c r="R9" s="97"/>
      <c r="S9" s="97"/>
      <c r="T9" s="97"/>
      <c r="U9" s="97"/>
      <c r="V9" s="97"/>
      <c r="W9" s="97"/>
      <c r="X9" s="97"/>
      <c r="Y9" s="97"/>
      <c r="Z9" s="97"/>
    </row>
    <row r="10" ht="99.75" customHeight="1">
      <c r="A10" s="127" t="str">
        <f>IF(OR(B13&lt;&gt;"",D13&lt;&gt;""),"["&amp;TEXT($B$2,"##")&amp;"-"&amp;TEXT(ROW()-9,"##")&amp;"]","")</f>
        <v>[M10-1]</v>
      </c>
      <c r="B10" s="128" t="s">
        <v>1159</v>
      </c>
      <c r="C10" s="128" t="s">
        <v>1160</v>
      </c>
      <c r="D10" s="129" t="s">
        <v>1161</v>
      </c>
      <c r="E10" s="129" t="s">
        <v>1162</v>
      </c>
      <c r="F10" s="129" t="s">
        <v>173</v>
      </c>
      <c r="G10" s="128" t="s">
        <v>149</v>
      </c>
      <c r="H10" s="130">
        <v>44047.0</v>
      </c>
      <c r="I10" s="127"/>
      <c r="J10" s="132"/>
      <c r="K10" s="11"/>
      <c r="L10" s="11"/>
      <c r="M10" s="11"/>
      <c r="N10" s="11"/>
      <c r="O10" s="11"/>
      <c r="P10" s="11"/>
      <c r="Q10" s="11"/>
      <c r="R10" s="11"/>
      <c r="S10" s="11"/>
      <c r="T10" s="11"/>
      <c r="U10" s="11"/>
      <c r="V10" s="11"/>
      <c r="W10" s="11"/>
      <c r="X10" s="11"/>
      <c r="Y10" s="11"/>
      <c r="Z10" s="11"/>
    </row>
    <row r="11" ht="12.75" customHeight="1">
      <c r="A11" s="127" t="str">
        <f t="shared" ref="A11:A15" si="1">IF(OR(B17&lt;&gt;"",D17&lt;&gt;""),"["&amp;TEXT($B$2,"##")&amp;"-"&amp;TEXT(ROW()-9,"##")&amp;"]","")</f>
        <v>[M10-2]</v>
      </c>
      <c r="B11" s="128" t="s">
        <v>1163</v>
      </c>
      <c r="C11" s="128" t="s">
        <v>1160</v>
      </c>
      <c r="D11" s="129" t="s">
        <v>1164</v>
      </c>
      <c r="E11" s="129" t="s">
        <v>1162</v>
      </c>
      <c r="F11" s="129" t="s">
        <v>173</v>
      </c>
      <c r="G11" s="128" t="s">
        <v>149</v>
      </c>
      <c r="H11" s="130">
        <v>44047.0</v>
      </c>
      <c r="I11" s="127"/>
      <c r="J11" s="132"/>
      <c r="K11" s="11"/>
      <c r="L11" s="11"/>
      <c r="M11" s="11"/>
      <c r="N11" s="11"/>
      <c r="O11" s="11"/>
      <c r="P11" s="11"/>
      <c r="Q11" s="11"/>
      <c r="R11" s="11"/>
      <c r="S11" s="11"/>
      <c r="T11" s="11"/>
      <c r="U11" s="11"/>
      <c r="V11" s="11"/>
      <c r="W11" s="11"/>
      <c r="X11" s="11"/>
      <c r="Y11" s="11"/>
      <c r="Z11" s="11"/>
    </row>
    <row r="12" ht="12.75" customHeight="1">
      <c r="A12" s="127" t="str">
        <f t="shared" si="1"/>
        <v>[M10-3]</v>
      </c>
      <c r="B12" s="128" t="s">
        <v>1165</v>
      </c>
      <c r="C12" s="128" t="s">
        <v>1166</v>
      </c>
      <c r="D12" s="129" t="s">
        <v>1167</v>
      </c>
      <c r="E12" s="129" t="s">
        <v>1162</v>
      </c>
      <c r="F12" s="129" t="s">
        <v>1168</v>
      </c>
      <c r="G12" s="128" t="s">
        <v>149</v>
      </c>
      <c r="H12" s="130">
        <v>44047.0</v>
      </c>
      <c r="I12" s="127"/>
      <c r="J12" s="132"/>
      <c r="K12" s="11"/>
      <c r="L12" s="11"/>
      <c r="M12" s="11"/>
      <c r="N12" s="11"/>
      <c r="O12" s="11"/>
      <c r="P12" s="11"/>
      <c r="Q12" s="11"/>
      <c r="R12" s="11"/>
      <c r="S12" s="11"/>
      <c r="T12" s="11"/>
      <c r="U12" s="11"/>
      <c r="V12" s="11"/>
      <c r="W12" s="11"/>
      <c r="X12" s="11"/>
      <c r="Y12" s="11"/>
      <c r="Z12" s="11"/>
    </row>
    <row r="13" ht="12.75" customHeight="1">
      <c r="A13" s="127" t="str">
        <f t="shared" si="1"/>
        <v>[M10-4]</v>
      </c>
      <c r="B13" s="128" t="s">
        <v>1169</v>
      </c>
      <c r="C13" s="128" t="s">
        <v>1170</v>
      </c>
      <c r="D13" s="129" t="s">
        <v>944</v>
      </c>
      <c r="E13" s="129" t="s">
        <v>1162</v>
      </c>
      <c r="F13" s="129" t="s">
        <v>1171</v>
      </c>
      <c r="G13" s="128" t="s">
        <v>149</v>
      </c>
      <c r="H13" s="130">
        <v>44047.0</v>
      </c>
      <c r="I13" s="127"/>
      <c r="J13" s="132"/>
      <c r="K13" s="11"/>
      <c r="L13" s="11"/>
      <c r="M13" s="11"/>
      <c r="N13" s="11"/>
      <c r="O13" s="11"/>
      <c r="P13" s="11"/>
      <c r="Q13" s="11"/>
      <c r="R13" s="11"/>
      <c r="S13" s="11"/>
      <c r="T13" s="11"/>
      <c r="U13" s="11"/>
      <c r="V13" s="11"/>
      <c r="W13" s="11"/>
      <c r="X13" s="11"/>
      <c r="Y13" s="11"/>
      <c r="Z13" s="11"/>
    </row>
    <row r="14" ht="12.75" customHeight="1">
      <c r="A14" s="127" t="str">
        <f t="shared" si="1"/>
        <v>[M10-5]</v>
      </c>
      <c r="B14" s="128" t="s">
        <v>1172</v>
      </c>
      <c r="C14" s="128" t="s">
        <v>1173</v>
      </c>
      <c r="D14" s="129" t="s">
        <v>1174</v>
      </c>
      <c r="E14" s="129" t="s">
        <v>1162</v>
      </c>
      <c r="F14" s="129" t="s">
        <v>1175</v>
      </c>
      <c r="G14" s="128" t="s">
        <v>149</v>
      </c>
      <c r="H14" s="130">
        <v>44047.0</v>
      </c>
      <c r="I14" s="127"/>
      <c r="J14" s="132"/>
      <c r="K14" s="11"/>
      <c r="L14" s="11"/>
      <c r="M14" s="11"/>
      <c r="N14" s="11"/>
      <c r="O14" s="11"/>
      <c r="P14" s="11"/>
      <c r="Q14" s="11"/>
      <c r="R14" s="11"/>
      <c r="S14" s="11"/>
      <c r="T14" s="11"/>
      <c r="U14" s="11"/>
      <c r="V14" s="11"/>
      <c r="W14" s="11"/>
      <c r="X14" s="11"/>
      <c r="Y14" s="11"/>
      <c r="Z14" s="11"/>
    </row>
    <row r="15" ht="12.75" customHeight="1">
      <c r="A15" s="127" t="str">
        <f t="shared" si="1"/>
        <v>[M10-6]</v>
      </c>
      <c r="B15" s="128" t="s">
        <v>1176</v>
      </c>
      <c r="C15" s="128" t="s">
        <v>1177</v>
      </c>
      <c r="D15" s="129" t="s">
        <v>1178</v>
      </c>
      <c r="E15" s="129" t="s">
        <v>1162</v>
      </c>
      <c r="F15" s="129" t="s">
        <v>1175</v>
      </c>
      <c r="G15" s="128" t="s">
        <v>149</v>
      </c>
      <c r="H15" s="130">
        <v>44047.0</v>
      </c>
      <c r="I15" s="127"/>
      <c r="J15" s="132"/>
      <c r="K15" s="11"/>
      <c r="L15" s="11"/>
      <c r="M15" s="11"/>
      <c r="N15" s="11"/>
      <c r="O15" s="11"/>
      <c r="P15" s="11"/>
      <c r="Q15" s="11"/>
      <c r="R15" s="11"/>
      <c r="S15" s="11"/>
      <c r="T15" s="11"/>
      <c r="U15" s="11"/>
      <c r="V15" s="11"/>
      <c r="W15" s="11"/>
      <c r="X15" s="11"/>
      <c r="Y15" s="11"/>
      <c r="Z15" s="11"/>
    </row>
    <row r="16" ht="12.75" customHeight="1">
      <c r="A16" s="180" t="str">
        <f>IF(OR(B19&lt;&gt;"",D19&lt;&gt;""),"["&amp;TEXT($B$2,"##")&amp;"-"&amp;TEXT(ROW()-9,"##")&amp;"]","")</f>
        <v>[M10-7]</v>
      </c>
      <c r="B16" s="128" t="s">
        <v>1179</v>
      </c>
      <c r="C16" s="128" t="s">
        <v>1180</v>
      </c>
      <c r="D16" s="129" t="s">
        <v>1181</v>
      </c>
      <c r="E16" s="129" t="s">
        <v>1162</v>
      </c>
      <c r="F16" s="129" t="s">
        <v>1182</v>
      </c>
      <c r="G16" s="128" t="s">
        <v>149</v>
      </c>
      <c r="H16" s="130">
        <v>44047.0</v>
      </c>
      <c r="I16" s="127"/>
      <c r="J16" s="132"/>
      <c r="K16" s="11"/>
      <c r="L16" s="11"/>
      <c r="M16" s="11"/>
      <c r="N16" s="11"/>
      <c r="O16" s="11"/>
      <c r="P16" s="11"/>
      <c r="Q16" s="11"/>
      <c r="R16" s="11"/>
      <c r="S16" s="11"/>
      <c r="T16" s="11"/>
      <c r="U16" s="11"/>
      <c r="V16" s="11"/>
      <c r="W16" s="11"/>
      <c r="X16" s="11"/>
      <c r="Y16" s="11"/>
      <c r="Z16" s="11"/>
    </row>
    <row r="17" ht="15.75" customHeight="1">
      <c r="A17" s="170"/>
      <c r="B17" s="171" t="s">
        <v>1183</v>
      </c>
      <c r="C17" s="170"/>
      <c r="D17" s="171"/>
      <c r="E17" s="170"/>
      <c r="F17" s="170"/>
      <c r="G17" s="125"/>
      <c r="H17" s="125"/>
      <c r="I17" s="170"/>
      <c r="J17" s="138"/>
      <c r="K17" s="97"/>
      <c r="L17" s="97"/>
      <c r="M17" s="97"/>
      <c r="N17" s="97"/>
      <c r="O17" s="97"/>
      <c r="P17" s="97"/>
      <c r="Q17" s="97"/>
      <c r="R17" s="97"/>
      <c r="S17" s="97"/>
      <c r="T17" s="97"/>
      <c r="U17" s="97"/>
      <c r="V17" s="97"/>
      <c r="W17" s="97"/>
      <c r="X17" s="97"/>
      <c r="Y17" s="97"/>
      <c r="Z17" s="97"/>
    </row>
    <row r="18" ht="12.75" customHeight="1">
      <c r="A18" s="127" t="str">
        <f t="shared" ref="A18:A23" si="2">IF(OR(B18&lt;&gt;"",D18&lt;&gt;""),"["&amp;TEXT($B$2,"##")&amp;"-"&amp;TEXT(ROW()-10,"##")&amp;"]","")</f>
        <v>[M10-8]</v>
      </c>
      <c r="B18" s="128" t="s">
        <v>1184</v>
      </c>
      <c r="C18" s="128" t="s">
        <v>1185</v>
      </c>
      <c r="D18" s="129" t="s">
        <v>1161</v>
      </c>
      <c r="E18" s="129" t="s">
        <v>1162</v>
      </c>
      <c r="F18" s="129" t="s">
        <v>173</v>
      </c>
      <c r="G18" s="128" t="s">
        <v>149</v>
      </c>
      <c r="H18" s="130">
        <v>44047.0</v>
      </c>
      <c r="I18" s="127"/>
      <c r="J18" s="132"/>
      <c r="K18" s="11"/>
      <c r="L18" s="11"/>
      <c r="M18" s="11"/>
      <c r="N18" s="11"/>
      <c r="O18" s="11"/>
      <c r="P18" s="11"/>
      <c r="Q18" s="11"/>
      <c r="R18" s="11"/>
      <c r="S18" s="11"/>
      <c r="T18" s="11"/>
      <c r="U18" s="11"/>
      <c r="V18" s="11"/>
      <c r="W18" s="11"/>
      <c r="X18" s="11"/>
      <c r="Y18" s="11"/>
      <c r="Z18" s="11"/>
    </row>
    <row r="19" ht="12.75" customHeight="1">
      <c r="A19" s="127" t="str">
        <f t="shared" si="2"/>
        <v>[M10-9]</v>
      </c>
      <c r="B19" s="128" t="s">
        <v>1165</v>
      </c>
      <c r="C19" s="128" t="s">
        <v>1186</v>
      </c>
      <c r="D19" s="129" t="s">
        <v>1187</v>
      </c>
      <c r="E19" s="129" t="s">
        <v>1162</v>
      </c>
      <c r="F19" s="129" t="s">
        <v>1168</v>
      </c>
      <c r="G19" s="128" t="s">
        <v>149</v>
      </c>
      <c r="H19" s="130">
        <v>44047.0</v>
      </c>
      <c r="I19" s="127"/>
      <c r="J19" s="132"/>
      <c r="K19" s="11"/>
      <c r="L19" s="11"/>
      <c r="M19" s="11"/>
      <c r="N19" s="11"/>
      <c r="O19" s="11"/>
      <c r="P19" s="11"/>
      <c r="Q19" s="11"/>
      <c r="R19" s="11"/>
      <c r="S19" s="11"/>
      <c r="T19" s="11"/>
      <c r="U19" s="11"/>
      <c r="V19" s="11"/>
      <c r="W19" s="11"/>
      <c r="X19" s="11"/>
      <c r="Y19" s="11"/>
      <c r="Z19" s="11"/>
    </row>
    <row r="20" ht="12.75" customHeight="1">
      <c r="A20" s="127" t="str">
        <f t="shared" si="2"/>
        <v>[M10-10]</v>
      </c>
      <c r="B20" s="128" t="s">
        <v>1188</v>
      </c>
      <c r="C20" s="128" t="s">
        <v>1189</v>
      </c>
      <c r="D20" s="129" t="s">
        <v>1190</v>
      </c>
      <c r="E20" s="129" t="s">
        <v>1162</v>
      </c>
      <c r="F20" s="129" t="s">
        <v>1191</v>
      </c>
      <c r="G20" s="128" t="s">
        <v>149</v>
      </c>
      <c r="H20" s="130">
        <v>44047.0</v>
      </c>
      <c r="I20" s="127"/>
      <c r="J20" s="132"/>
      <c r="K20" s="11"/>
      <c r="L20" s="11"/>
      <c r="M20" s="11"/>
      <c r="N20" s="11"/>
      <c r="O20" s="11"/>
      <c r="P20" s="11"/>
      <c r="Q20" s="11"/>
      <c r="R20" s="11"/>
      <c r="S20" s="11"/>
      <c r="T20" s="11"/>
      <c r="U20" s="11"/>
      <c r="V20" s="11"/>
      <c r="W20" s="11"/>
      <c r="X20" s="11"/>
      <c r="Y20" s="11"/>
      <c r="Z20" s="11"/>
    </row>
    <row r="21" ht="12.75" customHeight="1">
      <c r="A21" s="127" t="str">
        <f t="shared" si="2"/>
        <v>[M10-11]</v>
      </c>
      <c r="B21" s="128" t="s">
        <v>1192</v>
      </c>
      <c r="C21" s="128" t="s">
        <v>1193</v>
      </c>
      <c r="D21" s="129" t="s">
        <v>1174</v>
      </c>
      <c r="E21" s="129" t="s">
        <v>1162</v>
      </c>
      <c r="F21" s="129" t="s">
        <v>1175</v>
      </c>
      <c r="G21" s="128" t="s">
        <v>149</v>
      </c>
      <c r="H21" s="130">
        <v>44047.0</v>
      </c>
      <c r="I21" s="127"/>
      <c r="J21" s="132"/>
      <c r="K21" s="11"/>
      <c r="L21" s="11"/>
      <c r="M21" s="11"/>
      <c r="N21" s="11"/>
      <c r="O21" s="11"/>
      <c r="P21" s="11"/>
      <c r="Q21" s="11"/>
      <c r="R21" s="11"/>
      <c r="S21" s="11"/>
      <c r="T21" s="11"/>
      <c r="U21" s="11"/>
      <c r="V21" s="11"/>
      <c r="W21" s="11"/>
      <c r="X21" s="11"/>
      <c r="Y21" s="11"/>
      <c r="Z21" s="11"/>
    </row>
    <row r="22" ht="12.75" customHeight="1">
      <c r="A22" s="127" t="str">
        <f t="shared" si="2"/>
        <v>[M10-12]</v>
      </c>
      <c r="B22" s="128" t="s">
        <v>1194</v>
      </c>
      <c r="C22" s="128" t="s">
        <v>1195</v>
      </c>
      <c r="D22" s="129" t="s">
        <v>1196</v>
      </c>
      <c r="E22" s="129" t="s">
        <v>1162</v>
      </c>
      <c r="F22" s="129" t="s">
        <v>1197</v>
      </c>
      <c r="G22" s="128" t="s">
        <v>149</v>
      </c>
      <c r="H22" s="130">
        <v>44047.0</v>
      </c>
      <c r="I22" s="127"/>
      <c r="J22" s="132"/>
      <c r="K22" s="11"/>
      <c r="L22" s="11"/>
      <c r="M22" s="11"/>
      <c r="N22" s="11"/>
      <c r="O22" s="11"/>
      <c r="P22" s="11"/>
      <c r="Q22" s="11"/>
      <c r="R22" s="11"/>
      <c r="S22" s="11"/>
      <c r="T22" s="11"/>
      <c r="U22" s="11"/>
      <c r="V22" s="11"/>
      <c r="W22" s="11"/>
      <c r="X22" s="11"/>
      <c r="Y22" s="11"/>
      <c r="Z22" s="11"/>
    </row>
    <row r="23" ht="12.75" customHeight="1">
      <c r="A23" s="127" t="str">
        <f t="shared" si="2"/>
        <v>[M10-13]</v>
      </c>
      <c r="B23" s="128" t="s">
        <v>1198</v>
      </c>
      <c r="C23" s="128" t="s">
        <v>1199</v>
      </c>
      <c r="D23" s="129" t="s">
        <v>1200</v>
      </c>
      <c r="E23" s="129" t="s">
        <v>1162</v>
      </c>
      <c r="F23" s="129" t="s">
        <v>1182</v>
      </c>
      <c r="G23" s="128" t="s">
        <v>149</v>
      </c>
      <c r="H23" s="130">
        <v>44047.0</v>
      </c>
      <c r="I23" s="127"/>
      <c r="J23" s="132"/>
      <c r="K23" s="11"/>
      <c r="L23" s="11"/>
      <c r="M23" s="11"/>
      <c r="N23" s="11"/>
      <c r="O23" s="11"/>
      <c r="P23" s="11"/>
      <c r="Q23" s="11"/>
      <c r="R23" s="11"/>
      <c r="S23" s="11"/>
      <c r="T23" s="11"/>
      <c r="U23" s="11"/>
      <c r="V23" s="11"/>
      <c r="W23" s="11"/>
      <c r="X23" s="11"/>
      <c r="Y23" s="11"/>
      <c r="Z23" s="11"/>
    </row>
    <row r="24" ht="15.75" customHeight="1">
      <c r="A24" s="170"/>
      <c r="B24" s="171" t="s">
        <v>1201</v>
      </c>
      <c r="C24" s="170"/>
      <c r="D24" s="171"/>
      <c r="E24" s="170"/>
      <c r="F24" s="170"/>
      <c r="G24" s="125"/>
      <c r="H24" s="125"/>
      <c r="I24" s="170"/>
      <c r="J24" s="138"/>
      <c r="K24" s="97"/>
      <c r="L24" s="97"/>
      <c r="M24" s="97"/>
      <c r="N24" s="97"/>
      <c r="O24" s="97"/>
      <c r="P24" s="97"/>
      <c r="Q24" s="97"/>
      <c r="R24" s="97"/>
      <c r="S24" s="97"/>
      <c r="T24" s="97"/>
      <c r="U24" s="97"/>
      <c r="V24" s="97"/>
      <c r="W24" s="97"/>
      <c r="X24" s="97"/>
      <c r="Y24" s="97"/>
      <c r="Z24" s="97"/>
    </row>
    <row r="25" ht="99.75" customHeight="1">
      <c r="A25" s="180" t="str">
        <f>IF(OR(B21&lt;&gt;"",D21&lt;&gt;""),"["&amp;TEXT($B$2,"##")&amp;"-"&amp;TEXT(ROW()-11,"##")&amp;"]","")</f>
        <v>[M10-14]</v>
      </c>
      <c r="B25" s="128" t="s">
        <v>1202</v>
      </c>
      <c r="C25" s="128" t="s">
        <v>1203</v>
      </c>
      <c r="D25" s="129" t="s">
        <v>1204</v>
      </c>
      <c r="E25" s="129" t="s">
        <v>1162</v>
      </c>
      <c r="F25" s="129" t="s">
        <v>173</v>
      </c>
      <c r="G25" s="128" t="s">
        <v>149</v>
      </c>
      <c r="H25" s="130">
        <v>44047.0</v>
      </c>
      <c r="I25" s="127"/>
      <c r="J25" s="132"/>
      <c r="K25" s="11"/>
      <c r="L25" s="11"/>
      <c r="M25" s="11"/>
      <c r="N25" s="11"/>
      <c r="O25" s="11"/>
      <c r="P25" s="11"/>
      <c r="Q25" s="11"/>
      <c r="R25" s="11"/>
      <c r="S25" s="11"/>
      <c r="T25" s="11"/>
      <c r="U25" s="11"/>
      <c r="V25" s="11"/>
      <c r="W25" s="11"/>
      <c r="X25" s="11"/>
      <c r="Y25" s="11"/>
      <c r="Z25" s="11"/>
    </row>
    <row r="26" ht="99.75" customHeight="1">
      <c r="A26" s="180" t="str">
        <f>IF(OR(B23&lt;&gt;"",D23&lt;&gt;""),"["&amp;TEXT($B$2,"##")&amp;"-"&amp;TEXT(ROW()-11,"##")&amp;"]","")</f>
        <v>[M10-15]</v>
      </c>
      <c r="B26" s="128" t="s">
        <v>1205</v>
      </c>
      <c r="C26" s="128" t="s">
        <v>1203</v>
      </c>
      <c r="D26" s="129" t="s">
        <v>1206</v>
      </c>
      <c r="E26" s="129" t="s">
        <v>1162</v>
      </c>
      <c r="F26" s="129" t="s">
        <v>173</v>
      </c>
      <c r="G26" s="128" t="s">
        <v>149</v>
      </c>
      <c r="H26" s="130">
        <v>44047.0</v>
      </c>
      <c r="I26" s="127"/>
      <c r="J26" s="132"/>
      <c r="K26" s="11"/>
      <c r="L26" s="11"/>
      <c r="M26" s="11"/>
      <c r="N26" s="11"/>
      <c r="O26" s="11"/>
      <c r="P26" s="11"/>
      <c r="Q26" s="11"/>
      <c r="R26" s="11"/>
      <c r="S26" s="11"/>
      <c r="T26" s="11"/>
      <c r="U26" s="11"/>
      <c r="V26" s="11"/>
      <c r="W26" s="11"/>
      <c r="X26" s="11"/>
      <c r="Y26" s="11"/>
      <c r="Z26" s="11"/>
    </row>
    <row r="27" ht="15.75" customHeight="1">
      <c r="A27" s="170"/>
      <c r="B27" s="171" t="s">
        <v>1207</v>
      </c>
      <c r="C27" s="170"/>
      <c r="D27" s="171"/>
      <c r="E27" s="170"/>
      <c r="F27" s="170"/>
      <c r="G27" s="125"/>
      <c r="H27" s="125"/>
      <c r="I27" s="170"/>
      <c r="J27" s="138"/>
      <c r="K27" s="97"/>
      <c r="L27" s="97"/>
      <c r="M27" s="97"/>
      <c r="N27" s="97"/>
      <c r="O27" s="97"/>
      <c r="P27" s="97"/>
      <c r="Q27" s="97"/>
      <c r="R27" s="97"/>
      <c r="S27" s="97"/>
      <c r="T27" s="97"/>
      <c r="U27" s="97"/>
      <c r="V27" s="97"/>
      <c r="W27" s="97"/>
      <c r="X27" s="97"/>
      <c r="Y27" s="97"/>
      <c r="Z27" s="97"/>
    </row>
    <row r="28" ht="99.75" customHeight="1">
      <c r="A28" s="127" t="str">
        <f t="shared" ref="A28:A30" si="3">IF(OR(B31&lt;&gt;"",D31&lt;&gt;""),"["&amp;TEXT($B$2,"##")&amp;"-"&amp;TEXT(ROW()-12,"##")&amp;"]","")</f>
        <v>[M10-16]</v>
      </c>
      <c r="B28" s="128" t="s">
        <v>1208</v>
      </c>
      <c r="C28" s="128" t="s">
        <v>1209</v>
      </c>
      <c r="D28" s="129" t="s">
        <v>1210</v>
      </c>
      <c r="E28" s="129" t="s">
        <v>1211</v>
      </c>
      <c r="F28" s="129" t="s">
        <v>173</v>
      </c>
      <c r="G28" s="128" t="s">
        <v>149</v>
      </c>
      <c r="H28" s="130">
        <v>44047.0</v>
      </c>
      <c r="I28" s="127"/>
      <c r="J28" s="132"/>
      <c r="K28" s="11"/>
      <c r="L28" s="11"/>
      <c r="M28" s="11"/>
      <c r="N28" s="11"/>
      <c r="O28" s="11"/>
      <c r="P28" s="11"/>
      <c r="Q28" s="11"/>
      <c r="R28" s="11"/>
      <c r="S28" s="11"/>
      <c r="T28" s="11"/>
      <c r="U28" s="11"/>
      <c r="V28" s="11"/>
      <c r="W28" s="11"/>
      <c r="X28" s="11"/>
      <c r="Y28" s="11"/>
      <c r="Z28" s="11"/>
    </row>
    <row r="29" ht="12.75" customHeight="1">
      <c r="A29" s="127" t="str">
        <f t="shared" si="3"/>
        <v>[M10-17]</v>
      </c>
      <c r="B29" s="128" t="s">
        <v>1212</v>
      </c>
      <c r="C29" s="128" t="s">
        <v>1209</v>
      </c>
      <c r="D29" s="129" t="s">
        <v>1213</v>
      </c>
      <c r="E29" s="129" t="s">
        <v>1211</v>
      </c>
      <c r="F29" s="129" t="s">
        <v>173</v>
      </c>
      <c r="G29" s="128" t="s">
        <v>149</v>
      </c>
      <c r="H29" s="130">
        <v>44047.0</v>
      </c>
      <c r="I29" s="127"/>
      <c r="J29" s="132"/>
      <c r="K29" s="11"/>
      <c r="L29" s="11"/>
      <c r="M29" s="11"/>
      <c r="N29" s="11"/>
      <c r="O29" s="11"/>
      <c r="P29" s="11"/>
      <c r="Q29" s="11"/>
      <c r="R29" s="11"/>
      <c r="S29" s="11"/>
      <c r="T29" s="11"/>
      <c r="U29" s="11"/>
      <c r="V29" s="11"/>
      <c r="W29" s="11"/>
      <c r="X29" s="11"/>
      <c r="Y29" s="11"/>
      <c r="Z29" s="11"/>
    </row>
    <row r="30" ht="12.75" customHeight="1">
      <c r="A30" s="127" t="str">
        <f t="shared" si="3"/>
        <v>[M10-18]</v>
      </c>
      <c r="B30" s="128" t="s">
        <v>1214</v>
      </c>
      <c r="C30" s="128" t="s">
        <v>1215</v>
      </c>
      <c r="D30" s="129" t="s">
        <v>1216</v>
      </c>
      <c r="E30" s="129" t="s">
        <v>1211</v>
      </c>
      <c r="F30" s="129" t="s">
        <v>1217</v>
      </c>
      <c r="G30" s="128" t="s">
        <v>149</v>
      </c>
      <c r="H30" s="130">
        <v>44047.0</v>
      </c>
      <c r="I30" s="127"/>
      <c r="J30" s="132"/>
      <c r="K30" s="11"/>
      <c r="L30" s="11"/>
      <c r="M30" s="11"/>
      <c r="N30" s="11"/>
      <c r="O30" s="11"/>
      <c r="P30" s="11"/>
      <c r="Q30" s="11"/>
      <c r="R30" s="11"/>
      <c r="S30" s="11"/>
      <c r="T30" s="11"/>
      <c r="U30" s="11"/>
      <c r="V30" s="11"/>
      <c r="W30" s="11"/>
      <c r="X30" s="11"/>
      <c r="Y30" s="11"/>
      <c r="Z30" s="11"/>
    </row>
    <row r="31" ht="12.75" customHeight="1">
      <c r="A31" s="180" t="str">
        <f>IF(OR(B33&lt;&gt;"",D33&lt;&gt;""),"["&amp;TEXT($B$2,"##")&amp;"-"&amp;TEXT(ROW()-12,"##")&amp;"]","")</f>
        <v>[M10-19]</v>
      </c>
      <c r="B31" s="128" t="s">
        <v>1218</v>
      </c>
      <c r="C31" s="128" t="s">
        <v>1219</v>
      </c>
      <c r="D31" s="129" t="s">
        <v>1220</v>
      </c>
      <c r="E31" s="129" t="s">
        <v>1211</v>
      </c>
      <c r="F31" s="129" t="s">
        <v>1221</v>
      </c>
      <c r="G31" s="128" t="s">
        <v>149</v>
      </c>
      <c r="H31" s="130">
        <v>44047.0</v>
      </c>
      <c r="I31" s="127"/>
      <c r="J31" s="132"/>
      <c r="K31" s="11"/>
      <c r="L31" s="11"/>
      <c r="M31" s="11"/>
      <c r="N31" s="11"/>
      <c r="O31" s="11"/>
      <c r="P31" s="11"/>
      <c r="Q31" s="11"/>
      <c r="R31" s="11"/>
      <c r="S31" s="11"/>
      <c r="T31" s="11"/>
      <c r="U31" s="11"/>
      <c r="V31" s="11"/>
      <c r="W31" s="11"/>
      <c r="X31" s="11"/>
      <c r="Y31" s="11"/>
      <c r="Z31" s="11"/>
    </row>
    <row r="32" ht="12.75" customHeight="1">
      <c r="A32" s="180" t="str">
        <f>IF(OR(B33&lt;&gt;"",D33&lt;&gt;""),"["&amp;TEXT($B$2,"##")&amp;"-"&amp;TEXT(ROW()-12,"##")&amp;"]","")</f>
        <v>[M10-20]</v>
      </c>
      <c r="B32" s="128" t="s">
        <v>1222</v>
      </c>
      <c r="C32" s="128" t="s">
        <v>1223</v>
      </c>
      <c r="D32" s="129" t="s">
        <v>1224</v>
      </c>
      <c r="E32" s="129" t="s">
        <v>1211</v>
      </c>
      <c r="F32" s="129" t="s">
        <v>1225</v>
      </c>
      <c r="G32" s="128" t="s">
        <v>149</v>
      </c>
      <c r="H32" s="130">
        <v>44047.0</v>
      </c>
      <c r="I32" s="127"/>
      <c r="J32" s="132"/>
      <c r="K32" s="11"/>
      <c r="L32" s="11"/>
      <c r="M32" s="11"/>
      <c r="N32" s="11"/>
      <c r="O32" s="11"/>
      <c r="P32" s="11"/>
      <c r="Q32" s="11"/>
      <c r="R32" s="11"/>
      <c r="S32" s="11"/>
      <c r="T32" s="11"/>
      <c r="U32" s="11"/>
      <c r="V32" s="11"/>
      <c r="W32" s="11"/>
      <c r="X32" s="11"/>
      <c r="Y32" s="11"/>
      <c r="Z32" s="11"/>
    </row>
    <row r="33" ht="12.75" customHeight="1">
      <c r="A33" s="180" t="str">
        <f>IF(OR(B33&lt;&gt;"",D33&lt;&gt;""),"["&amp;TEXT($B$2,"##")&amp;"-"&amp;TEXT(ROW()-12,"##")&amp;"]","")</f>
        <v>[M10-21]</v>
      </c>
      <c r="B33" s="128" t="s">
        <v>1226</v>
      </c>
      <c r="C33" s="128" t="s">
        <v>1227</v>
      </c>
      <c r="D33" s="129" t="s">
        <v>1228</v>
      </c>
      <c r="E33" s="129" t="s">
        <v>1211</v>
      </c>
      <c r="F33" s="129" t="s">
        <v>1229</v>
      </c>
      <c r="G33" s="128" t="s">
        <v>149</v>
      </c>
      <c r="H33" s="130">
        <v>44047.0</v>
      </c>
      <c r="I33" s="127"/>
      <c r="J33" s="132"/>
      <c r="K33" s="11"/>
      <c r="L33" s="11"/>
      <c r="M33" s="11"/>
      <c r="N33" s="11"/>
      <c r="O33" s="11"/>
      <c r="P33" s="11"/>
      <c r="Q33" s="11"/>
      <c r="R33" s="11"/>
      <c r="S33" s="11"/>
      <c r="T33" s="11"/>
      <c r="U33" s="11"/>
      <c r="V33" s="11"/>
      <c r="W33" s="11"/>
      <c r="X33" s="11"/>
      <c r="Y33" s="11"/>
      <c r="Z33" s="11"/>
    </row>
    <row r="34" ht="15.75" customHeight="1">
      <c r="A34" s="170"/>
      <c r="B34" s="171" t="s">
        <v>1230</v>
      </c>
      <c r="C34" s="170"/>
      <c r="D34" s="171"/>
      <c r="E34" s="170"/>
      <c r="F34" s="170"/>
      <c r="G34" s="125"/>
      <c r="H34" s="125"/>
      <c r="I34" s="170"/>
      <c r="J34" s="138"/>
      <c r="K34" s="97"/>
      <c r="L34" s="97"/>
      <c r="M34" s="97"/>
      <c r="N34" s="97"/>
      <c r="O34" s="97"/>
      <c r="P34" s="97"/>
      <c r="Q34" s="97"/>
      <c r="R34" s="97"/>
      <c r="S34" s="97"/>
      <c r="T34" s="97"/>
      <c r="U34" s="97"/>
      <c r="V34" s="97"/>
      <c r="W34" s="97"/>
      <c r="X34" s="97"/>
      <c r="Y34" s="97"/>
      <c r="Z34" s="97"/>
    </row>
    <row r="35" ht="12.75" customHeight="1">
      <c r="A35" s="127" t="str">
        <f t="shared" ref="A35:A37" si="4">IF(OR(B35&lt;&gt;"",D35&lt;&gt;""),"["&amp;TEXT($B$2,"##")&amp;"-"&amp;TEXT(ROW()-13,"##")&amp;"]","")</f>
        <v>[M10-22]</v>
      </c>
      <c r="B35" s="128" t="s">
        <v>1231</v>
      </c>
      <c r="C35" s="128" t="s">
        <v>1232</v>
      </c>
      <c r="D35" s="129" t="s">
        <v>1233</v>
      </c>
      <c r="E35" s="129" t="s">
        <v>1211</v>
      </c>
      <c r="F35" s="129" t="s">
        <v>173</v>
      </c>
      <c r="G35" s="128" t="s">
        <v>149</v>
      </c>
      <c r="H35" s="130">
        <v>44047.0</v>
      </c>
      <c r="I35" s="127"/>
      <c r="J35" s="132"/>
      <c r="K35" s="11"/>
      <c r="L35" s="11"/>
      <c r="M35" s="11"/>
      <c r="N35" s="11"/>
      <c r="O35" s="11"/>
      <c r="P35" s="11"/>
      <c r="Q35" s="11"/>
      <c r="R35" s="11"/>
      <c r="S35" s="11"/>
      <c r="T35" s="11"/>
      <c r="U35" s="11"/>
      <c r="V35" s="11"/>
      <c r="W35" s="11"/>
      <c r="X35" s="11"/>
      <c r="Y35" s="11"/>
      <c r="Z35" s="11"/>
    </row>
    <row r="36" ht="12.75" customHeight="1">
      <c r="A36" s="127" t="str">
        <f t="shared" si="4"/>
        <v>[M10-23]</v>
      </c>
      <c r="B36" s="128" t="s">
        <v>1234</v>
      </c>
      <c r="C36" s="128" t="s">
        <v>1235</v>
      </c>
      <c r="D36" s="129" t="s">
        <v>1236</v>
      </c>
      <c r="E36" s="129" t="s">
        <v>1211</v>
      </c>
      <c r="F36" s="129" t="s">
        <v>1217</v>
      </c>
      <c r="G36" s="128" t="s">
        <v>149</v>
      </c>
      <c r="H36" s="130">
        <v>44047.0</v>
      </c>
      <c r="I36" s="127"/>
      <c r="J36" s="132"/>
      <c r="K36" s="11"/>
      <c r="L36" s="11"/>
      <c r="M36" s="11"/>
      <c r="N36" s="11"/>
      <c r="O36" s="11"/>
      <c r="P36" s="11"/>
      <c r="Q36" s="11"/>
      <c r="R36" s="11"/>
      <c r="S36" s="11"/>
      <c r="T36" s="11"/>
      <c r="U36" s="11"/>
      <c r="V36" s="11"/>
      <c r="W36" s="11"/>
      <c r="X36" s="11"/>
      <c r="Y36" s="11"/>
      <c r="Z36" s="11"/>
    </row>
    <row r="37" ht="12.75" customHeight="1">
      <c r="A37" s="127" t="str">
        <f t="shared" si="4"/>
        <v>[M10-24]</v>
      </c>
      <c r="B37" s="128" t="s">
        <v>1237</v>
      </c>
      <c r="C37" s="128" t="s">
        <v>1238</v>
      </c>
      <c r="D37" s="129" t="s">
        <v>1239</v>
      </c>
      <c r="E37" s="129" t="s">
        <v>1211</v>
      </c>
      <c r="F37" s="129" t="s">
        <v>1240</v>
      </c>
      <c r="G37" s="128" t="s">
        <v>149</v>
      </c>
      <c r="H37" s="130">
        <v>44047.0</v>
      </c>
      <c r="I37" s="127"/>
      <c r="J37" s="132"/>
      <c r="K37" s="11"/>
      <c r="L37" s="11"/>
      <c r="M37" s="11"/>
      <c r="N37" s="11"/>
      <c r="O37" s="11"/>
      <c r="P37" s="11"/>
      <c r="Q37" s="11"/>
      <c r="R37" s="11"/>
      <c r="S37" s="11"/>
      <c r="T37" s="11"/>
      <c r="U37" s="11"/>
      <c r="V37" s="11"/>
      <c r="W37" s="11"/>
      <c r="X37" s="11"/>
      <c r="Y37" s="11"/>
      <c r="Z37" s="11"/>
    </row>
    <row r="38" ht="12.75" customHeight="1">
      <c r="A38" s="127" t="str">
        <f t="shared" ref="A38:A40" si="5">IF(OR(B38&lt;&gt;"",D38&lt;&gt;""),"["&amp;TEXT($B$2,"##")&amp;"-"&amp;TEXT(ROW()-10,"##")&amp;"]","")</f>
        <v>[M10-28]</v>
      </c>
      <c r="B38" s="128" t="s">
        <v>1241</v>
      </c>
      <c r="C38" s="128" t="s">
        <v>1242</v>
      </c>
      <c r="D38" s="129" t="s">
        <v>1224</v>
      </c>
      <c r="E38" s="129" t="s">
        <v>1211</v>
      </c>
      <c r="F38" s="129" t="s">
        <v>1243</v>
      </c>
      <c r="G38" s="128" t="s">
        <v>149</v>
      </c>
      <c r="H38" s="130">
        <v>44047.0</v>
      </c>
      <c r="I38" s="127"/>
      <c r="J38" s="132"/>
      <c r="K38" s="11"/>
      <c r="L38" s="11"/>
      <c r="M38" s="11"/>
      <c r="N38" s="11"/>
      <c r="O38" s="11"/>
      <c r="P38" s="11"/>
      <c r="Q38" s="11"/>
      <c r="R38" s="11"/>
      <c r="S38" s="11"/>
      <c r="T38" s="11"/>
      <c r="U38" s="11"/>
      <c r="V38" s="11"/>
      <c r="W38" s="11"/>
      <c r="X38" s="11"/>
      <c r="Y38" s="11"/>
      <c r="Z38" s="11"/>
    </row>
    <row r="39" ht="12.75" customHeight="1">
      <c r="A39" s="127" t="str">
        <f t="shared" si="5"/>
        <v>[M10-29]</v>
      </c>
      <c r="B39" s="128" t="s">
        <v>1244</v>
      </c>
      <c r="C39" s="128" t="s">
        <v>1245</v>
      </c>
      <c r="D39" s="129" t="s">
        <v>1196</v>
      </c>
      <c r="E39" s="129" t="s">
        <v>1211</v>
      </c>
      <c r="F39" s="129" t="s">
        <v>1246</v>
      </c>
      <c r="G39" s="128" t="s">
        <v>149</v>
      </c>
      <c r="H39" s="130">
        <v>44047.0</v>
      </c>
      <c r="I39" s="127"/>
      <c r="J39" s="132"/>
      <c r="K39" s="11"/>
      <c r="L39" s="11"/>
      <c r="M39" s="11"/>
      <c r="N39" s="11"/>
      <c r="O39" s="11"/>
      <c r="P39" s="11"/>
      <c r="Q39" s="11"/>
      <c r="R39" s="11"/>
      <c r="S39" s="11"/>
      <c r="T39" s="11"/>
      <c r="U39" s="11"/>
      <c r="V39" s="11"/>
      <c r="W39" s="11"/>
      <c r="X39" s="11"/>
      <c r="Y39" s="11"/>
      <c r="Z39" s="11"/>
    </row>
    <row r="40" ht="12.75" customHeight="1">
      <c r="A40" s="127" t="str">
        <f t="shared" si="5"/>
        <v>[M10-30]</v>
      </c>
      <c r="B40" s="128" t="s">
        <v>1247</v>
      </c>
      <c r="C40" s="128" t="s">
        <v>1248</v>
      </c>
      <c r="D40" s="129" t="s">
        <v>1249</v>
      </c>
      <c r="E40" s="129" t="s">
        <v>1211</v>
      </c>
      <c r="F40" s="129" t="s">
        <v>1250</v>
      </c>
      <c r="G40" s="128" t="s">
        <v>149</v>
      </c>
      <c r="H40" s="130">
        <v>44047.0</v>
      </c>
      <c r="I40" s="127"/>
      <c r="J40" s="132"/>
      <c r="K40" s="11"/>
      <c r="L40" s="11"/>
      <c r="M40" s="11"/>
      <c r="N40" s="11"/>
      <c r="O40" s="11"/>
      <c r="P40" s="11"/>
      <c r="Q40" s="11"/>
      <c r="R40" s="11"/>
      <c r="S40" s="11"/>
      <c r="T40" s="11"/>
      <c r="U40" s="11"/>
      <c r="V40" s="11"/>
      <c r="W40" s="11"/>
      <c r="X40" s="11"/>
      <c r="Y40" s="11"/>
      <c r="Z40" s="11"/>
    </row>
    <row r="41" ht="15.75" customHeight="1">
      <c r="A41" s="170"/>
      <c r="B41" s="171" t="s">
        <v>1251</v>
      </c>
      <c r="C41" s="170"/>
      <c r="D41" s="171"/>
      <c r="E41" s="170"/>
      <c r="F41" s="170"/>
      <c r="G41" s="125"/>
      <c r="H41" s="125"/>
      <c r="I41" s="170"/>
      <c r="J41" s="138"/>
      <c r="K41" s="97"/>
      <c r="L41" s="97"/>
      <c r="M41" s="97"/>
      <c r="N41" s="97"/>
      <c r="O41" s="97"/>
      <c r="P41" s="97"/>
      <c r="Q41" s="97"/>
      <c r="R41" s="97"/>
      <c r="S41" s="97"/>
      <c r="T41" s="97"/>
      <c r="U41" s="97"/>
      <c r="V41" s="97"/>
      <c r="W41" s="97"/>
      <c r="X41" s="97"/>
      <c r="Y41" s="97"/>
      <c r="Z41" s="97"/>
    </row>
    <row r="42" ht="99.75" customHeight="1">
      <c r="A42" s="180" t="str">
        <f>IF(OR(B38&lt;&gt;"",D38&lt;&gt;""),"["&amp;TEXT($B$2,"##")&amp;"-"&amp;TEXT(ROW()-11,"##")&amp;"]","")</f>
        <v>[M10-31]</v>
      </c>
      <c r="B42" s="128" t="s">
        <v>1202</v>
      </c>
      <c r="C42" s="128" t="s">
        <v>1252</v>
      </c>
      <c r="D42" s="129" t="s">
        <v>1204</v>
      </c>
      <c r="E42" s="129" t="s">
        <v>1211</v>
      </c>
      <c r="F42" s="129" t="s">
        <v>173</v>
      </c>
      <c r="G42" s="128" t="s">
        <v>149</v>
      </c>
      <c r="H42" s="130">
        <v>44047.0</v>
      </c>
      <c r="I42" s="127"/>
      <c r="J42" s="132"/>
      <c r="K42" s="11"/>
      <c r="L42" s="11"/>
      <c r="M42" s="11"/>
      <c r="N42" s="11"/>
      <c r="O42" s="11"/>
      <c r="P42" s="11"/>
      <c r="Q42" s="11"/>
      <c r="R42" s="11"/>
      <c r="S42" s="11"/>
      <c r="T42" s="11"/>
      <c r="U42" s="11"/>
      <c r="V42" s="11"/>
      <c r="W42" s="11"/>
      <c r="X42" s="11"/>
      <c r="Y42" s="11"/>
      <c r="Z42" s="11"/>
    </row>
    <row r="43" ht="99.75" customHeight="1">
      <c r="A43" s="180" t="str">
        <f>IF(OR(B40&lt;&gt;"",D40&lt;&gt;""),"["&amp;TEXT($B$2,"##")&amp;"-"&amp;TEXT(ROW()-11,"##")&amp;"]","")</f>
        <v>[M10-32]</v>
      </c>
      <c r="B43" s="128" t="s">
        <v>1205</v>
      </c>
      <c r="C43" s="128" t="s">
        <v>1252</v>
      </c>
      <c r="D43" s="129" t="s">
        <v>1206</v>
      </c>
      <c r="E43" s="129" t="s">
        <v>1211</v>
      </c>
      <c r="F43" s="129" t="s">
        <v>173</v>
      </c>
      <c r="G43" s="128" t="s">
        <v>149</v>
      </c>
      <c r="H43" s="130">
        <v>44047.0</v>
      </c>
      <c r="I43" s="127"/>
      <c r="J43" s="132"/>
      <c r="K43" s="11"/>
      <c r="L43" s="11"/>
      <c r="M43" s="11"/>
      <c r="N43" s="11"/>
      <c r="O43" s="11"/>
      <c r="P43" s="11"/>
      <c r="Q43" s="11"/>
      <c r="R43" s="11"/>
      <c r="S43" s="11"/>
      <c r="T43" s="11"/>
      <c r="U43" s="11"/>
      <c r="V43" s="11"/>
      <c r="W43" s="11"/>
      <c r="X43" s="11"/>
      <c r="Y43" s="11"/>
      <c r="Z43" s="11"/>
    </row>
    <row r="44" ht="15.75" customHeight="1">
      <c r="A44" s="170"/>
      <c r="B44" s="171" t="s">
        <v>1253</v>
      </c>
      <c r="C44" s="170"/>
      <c r="D44" s="171"/>
      <c r="E44" s="170"/>
      <c r="F44" s="170"/>
      <c r="G44" s="125"/>
      <c r="H44" s="125"/>
      <c r="I44" s="170"/>
      <c r="J44" s="138"/>
      <c r="K44" s="97"/>
      <c r="L44" s="97"/>
      <c r="M44" s="97"/>
      <c r="N44" s="97"/>
      <c r="O44" s="97"/>
      <c r="P44" s="97"/>
      <c r="Q44" s="97"/>
      <c r="R44" s="97"/>
      <c r="S44" s="97"/>
      <c r="T44" s="97"/>
      <c r="U44" s="97"/>
      <c r="V44" s="97"/>
      <c r="W44" s="97"/>
      <c r="X44" s="97"/>
      <c r="Y44" s="97"/>
      <c r="Z44" s="97"/>
    </row>
    <row r="45" ht="99.75" customHeight="1">
      <c r="A45" s="127" t="str">
        <f t="shared" ref="A45:A47" si="6">IF(OR(B48&lt;&gt;"",D48&lt;&gt;""),"["&amp;TEXT($B$2,"##")&amp;"-"&amp;TEXT(ROW()-12,"##")&amp;"]","")</f>
        <v>[M10-33]</v>
      </c>
      <c r="B45" s="128" t="s">
        <v>1254</v>
      </c>
      <c r="C45" s="128" t="s">
        <v>1255</v>
      </c>
      <c r="D45" s="129" t="s">
        <v>1256</v>
      </c>
      <c r="E45" s="129" t="s">
        <v>1257</v>
      </c>
      <c r="F45" s="129" t="s">
        <v>173</v>
      </c>
      <c r="G45" s="128" t="s">
        <v>149</v>
      </c>
      <c r="H45" s="130">
        <v>44047.0</v>
      </c>
      <c r="I45" s="127"/>
      <c r="J45" s="132"/>
      <c r="K45" s="11"/>
      <c r="L45" s="11"/>
      <c r="M45" s="11"/>
      <c r="N45" s="11"/>
      <c r="O45" s="11"/>
      <c r="P45" s="11"/>
      <c r="Q45" s="11"/>
      <c r="R45" s="11"/>
      <c r="S45" s="11"/>
      <c r="T45" s="11"/>
      <c r="U45" s="11"/>
      <c r="V45" s="11"/>
      <c r="W45" s="11"/>
      <c r="X45" s="11"/>
      <c r="Y45" s="11"/>
      <c r="Z45" s="11"/>
    </row>
    <row r="46" ht="12.75" customHeight="1">
      <c r="A46" s="127" t="str">
        <f t="shared" si="6"/>
        <v>[M10-34]</v>
      </c>
      <c r="B46" s="128" t="s">
        <v>1258</v>
      </c>
      <c r="C46" s="128" t="s">
        <v>1255</v>
      </c>
      <c r="D46" s="129" t="s">
        <v>1259</v>
      </c>
      <c r="E46" s="129" t="s">
        <v>1257</v>
      </c>
      <c r="F46" s="129" t="s">
        <v>173</v>
      </c>
      <c r="G46" s="128" t="s">
        <v>149</v>
      </c>
      <c r="H46" s="130">
        <v>44047.0</v>
      </c>
      <c r="I46" s="127"/>
      <c r="J46" s="132"/>
      <c r="K46" s="11"/>
      <c r="L46" s="11"/>
      <c r="M46" s="11"/>
      <c r="N46" s="11"/>
      <c r="O46" s="11"/>
      <c r="P46" s="11"/>
      <c r="Q46" s="11"/>
      <c r="R46" s="11"/>
      <c r="S46" s="11"/>
      <c r="T46" s="11"/>
      <c r="U46" s="11"/>
      <c r="V46" s="11"/>
      <c r="W46" s="11"/>
      <c r="X46" s="11"/>
      <c r="Y46" s="11"/>
      <c r="Z46" s="11"/>
    </row>
    <row r="47" ht="12.75" customHeight="1">
      <c r="A47" s="127" t="str">
        <f t="shared" si="6"/>
        <v>[M10-35]</v>
      </c>
      <c r="B47" s="128" t="s">
        <v>1260</v>
      </c>
      <c r="C47" s="128" t="s">
        <v>1261</v>
      </c>
      <c r="D47" s="129" t="s">
        <v>1262</v>
      </c>
      <c r="E47" s="129" t="s">
        <v>1257</v>
      </c>
      <c r="F47" s="129" t="s">
        <v>1263</v>
      </c>
      <c r="G47" s="128" t="s">
        <v>149</v>
      </c>
      <c r="H47" s="130">
        <v>44047.0</v>
      </c>
      <c r="I47" s="127"/>
      <c r="J47" s="132"/>
      <c r="K47" s="11"/>
      <c r="L47" s="11"/>
      <c r="M47" s="11"/>
      <c r="N47" s="11"/>
      <c r="O47" s="11"/>
      <c r="P47" s="11"/>
      <c r="Q47" s="11"/>
      <c r="R47" s="11"/>
      <c r="S47" s="11"/>
      <c r="T47" s="11"/>
      <c r="U47" s="11"/>
      <c r="V47" s="11"/>
      <c r="W47" s="11"/>
      <c r="X47" s="11"/>
      <c r="Y47" s="11"/>
      <c r="Z47" s="11"/>
    </row>
    <row r="48" ht="12.75" customHeight="1">
      <c r="A48" s="180" t="str">
        <f>IF(OR(B50&lt;&gt;"",D50&lt;&gt;""),"["&amp;TEXT($B$2,"##")&amp;"-"&amp;TEXT(ROW()-12,"##")&amp;"]","")</f>
        <v>[M10-36]</v>
      </c>
      <c r="B48" s="128" t="s">
        <v>1264</v>
      </c>
      <c r="C48" s="128" t="s">
        <v>1265</v>
      </c>
      <c r="D48" s="129" t="s">
        <v>1266</v>
      </c>
      <c r="E48" s="129" t="s">
        <v>1257</v>
      </c>
      <c r="F48" s="129" t="s">
        <v>1267</v>
      </c>
      <c r="G48" s="128" t="s">
        <v>149</v>
      </c>
      <c r="H48" s="130">
        <v>44047.0</v>
      </c>
      <c r="I48" s="127"/>
      <c r="J48" s="132"/>
      <c r="K48" s="11"/>
      <c r="L48" s="11"/>
      <c r="M48" s="11"/>
      <c r="N48" s="11"/>
      <c r="O48" s="11"/>
      <c r="P48" s="11"/>
      <c r="Q48" s="11"/>
      <c r="R48" s="11"/>
      <c r="S48" s="11"/>
      <c r="T48" s="11"/>
      <c r="U48" s="11"/>
      <c r="V48" s="11"/>
      <c r="W48" s="11"/>
      <c r="X48" s="11"/>
      <c r="Y48" s="11"/>
      <c r="Z48" s="11"/>
    </row>
    <row r="49" ht="12.75" customHeight="1">
      <c r="A49" s="180" t="str">
        <f>IF(OR(B50&lt;&gt;"",D50&lt;&gt;""),"["&amp;TEXT($B$2,"##")&amp;"-"&amp;TEXT(ROW()-12,"##")&amp;"]","")</f>
        <v>[M10-37]</v>
      </c>
      <c r="B49" s="128" t="s">
        <v>1268</v>
      </c>
      <c r="C49" s="128" t="s">
        <v>1269</v>
      </c>
      <c r="D49" s="129" t="s">
        <v>1270</v>
      </c>
      <c r="E49" s="129" t="s">
        <v>1257</v>
      </c>
      <c r="F49" s="129" t="s">
        <v>1271</v>
      </c>
      <c r="G49" s="128" t="s">
        <v>149</v>
      </c>
      <c r="H49" s="130">
        <v>44047.0</v>
      </c>
      <c r="I49" s="127"/>
      <c r="J49" s="132"/>
      <c r="K49" s="11"/>
      <c r="L49" s="11"/>
      <c r="M49" s="11"/>
      <c r="N49" s="11"/>
      <c r="O49" s="11"/>
      <c r="P49" s="11"/>
      <c r="Q49" s="11"/>
      <c r="R49" s="11"/>
      <c r="S49" s="11"/>
      <c r="T49" s="11"/>
      <c r="U49" s="11"/>
      <c r="V49" s="11"/>
      <c r="W49" s="11"/>
      <c r="X49" s="11"/>
      <c r="Y49" s="11"/>
      <c r="Z49" s="11"/>
    </row>
    <row r="50" ht="12.75" customHeight="1">
      <c r="A50" s="180" t="str">
        <f>IF(OR(B50&lt;&gt;"",D50&lt;&gt;""),"["&amp;TEXT($B$2,"##")&amp;"-"&amp;TEXT(ROW()-12,"##")&amp;"]","")</f>
        <v>[M10-38]</v>
      </c>
      <c r="B50" s="128" t="s">
        <v>1272</v>
      </c>
      <c r="C50" s="128" t="s">
        <v>1273</v>
      </c>
      <c r="D50" s="129" t="s">
        <v>1274</v>
      </c>
      <c r="E50" s="129" t="s">
        <v>1257</v>
      </c>
      <c r="F50" s="129" t="s">
        <v>1275</v>
      </c>
      <c r="G50" s="128" t="s">
        <v>149</v>
      </c>
      <c r="H50" s="130">
        <v>44047.0</v>
      </c>
      <c r="I50" s="127"/>
      <c r="J50" s="132"/>
      <c r="K50" s="11"/>
      <c r="L50" s="11"/>
      <c r="M50" s="11"/>
      <c r="N50" s="11"/>
      <c r="O50" s="11"/>
      <c r="P50" s="11"/>
      <c r="Q50" s="11"/>
      <c r="R50" s="11"/>
      <c r="S50" s="11"/>
      <c r="T50" s="11"/>
      <c r="U50" s="11"/>
      <c r="V50" s="11"/>
      <c r="W50" s="11"/>
      <c r="X50" s="11"/>
      <c r="Y50" s="11"/>
      <c r="Z50" s="11"/>
    </row>
    <row r="51" ht="15.75" customHeight="1">
      <c r="A51" s="170"/>
      <c r="B51" s="171" t="s">
        <v>1276</v>
      </c>
      <c r="C51" s="170"/>
      <c r="D51" s="171"/>
      <c r="E51" s="170"/>
      <c r="F51" s="170"/>
      <c r="G51" s="125"/>
      <c r="H51" s="125"/>
      <c r="I51" s="170"/>
      <c r="J51" s="138"/>
      <c r="K51" s="97"/>
      <c r="L51" s="97"/>
      <c r="M51" s="97"/>
      <c r="N51" s="97"/>
      <c r="O51" s="97"/>
      <c r="P51" s="97"/>
      <c r="Q51" s="97"/>
      <c r="R51" s="97"/>
      <c r="S51" s="97"/>
      <c r="T51" s="97"/>
      <c r="U51" s="97"/>
      <c r="V51" s="97"/>
      <c r="W51" s="97"/>
      <c r="X51" s="97"/>
      <c r="Y51" s="97"/>
      <c r="Z51" s="97"/>
    </row>
    <row r="52" ht="12.75" customHeight="1">
      <c r="A52" s="127" t="str">
        <f t="shared" ref="A52:A54" si="7">IF(OR(B52&lt;&gt;"",D52&lt;&gt;""),"["&amp;TEXT($B$2,"##")&amp;"-"&amp;TEXT(ROW()-13,"##")&amp;"]","")</f>
        <v>[M10-39]</v>
      </c>
      <c r="B52" s="128" t="s">
        <v>1277</v>
      </c>
      <c r="C52" s="128" t="s">
        <v>1278</v>
      </c>
      <c r="D52" s="129" t="s">
        <v>1279</v>
      </c>
      <c r="E52" s="129" t="s">
        <v>1257</v>
      </c>
      <c r="F52" s="129" t="s">
        <v>173</v>
      </c>
      <c r="G52" s="128" t="s">
        <v>149</v>
      </c>
      <c r="H52" s="130">
        <v>44047.0</v>
      </c>
      <c r="I52" s="127"/>
      <c r="J52" s="132"/>
      <c r="K52" s="11"/>
      <c r="L52" s="11"/>
      <c r="M52" s="11"/>
      <c r="N52" s="11"/>
      <c r="O52" s="11"/>
      <c r="P52" s="11"/>
      <c r="Q52" s="11"/>
      <c r="R52" s="11"/>
      <c r="S52" s="11"/>
      <c r="T52" s="11"/>
      <c r="U52" s="11"/>
      <c r="V52" s="11"/>
      <c r="W52" s="11"/>
      <c r="X52" s="11"/>
      <c r="Y52" s="11"/>
      <c r="Z52" s="11"/>
    </row>
    <row r="53" ht="12.75" customHeight="1">
      <c r="A53" s="127" t="str">
        <f t="shared" si="7"/>
        <v>[M10-40]</v>
      </c>
      <c r="B53" s="128" t="s">
        <v>1260</v>
      </c>
      <c r="C53" s="128" t="s">
        <v>1280</v>
      </c>
      <c r="D53" s="129" t="s">
        <v>1281</v>
      </c>
      <c r="E53" s="129" t="s">
        <v>1257</v>
      </c>
      <c r="F53" s="129" t="s">
        <v>1282</v>
      </c>
      <c r="G53" s="128" t="s">
        <v>149</v>
      </c>
      <c r="H53" s="130">
        <v>44047.0</v>
      </c>
      <c r="I53" s="127"/>
      <c r="J53" s="132"/>
      <c r="K53" s="11"/>
      <c r="L53" s="11"/>
      <c r="M53" s="11"/>
      <c r="N53" s="11"/>
      <c r="O53" s="11"/>
      <c r="P53" s="11"/>
      <c r="Q53" s="11"/>
      <c r="R53" s="11"/>
      <c r="S53" s="11"/>
      <c r="T53" s="11"/>
      <c r="U53" s="11"/>
      <c r="V53" s="11"/>
      <c r="W53" s="11"/>
      <c r="X53" s="11"/>
      <c r="Y53" s="11"/>
      <c r="Z53" s="11"/>
    </row>
    <row r="54" ht="12.75" customHeight="1">
      <c r="A54" s="127" t="str">
        <f t="shared" si="7"/>
        <v>[M10-41]</v>
      </c>
      <c r="B54" s="128" t="s">
        <v>1283</v>
      </c>
      <c r="C54" s="128" t="s">
        <v>1284</v>
      </c>
      <c r="D54" s="129" t="s">
        <v>1285</v>
      </c>
      <c r="E54" s="129" t="s">
        <v>1257</v>
      </c>
      <c r="F54" s="129" t="s">
        <v>1286</v>
      </c>
      <c r="G54" s="128" t="s">
        <v>149</v>
      </c>
      <c r="H54" s="130">
        <v>44047.0</v>
      </c>
      <c r="I54" s="127"/>
      <c r="J54" s="132"/>
      <c r="K54" s="11"/>
      <c r="L54" s="11"/>
      <c r="M54" s="11"/>
      <c r="N54" s="11"/>
      <c r="O54" s="11"/>
      <c r="P54" s="11"/>
      <c r="Q54" s="11"/>
      <c r="R54" s="11"/>
      <c r="S54" s="11"/>
      <c r="T54" s="11"/>
      <c r="U54" s="11"/>
      <c r="V54" s="11"/>
      <c r="W54" s="11"/>
      <c r="X54" s="11"/>
      <c r="Y54" s="11"/>
      <c r="Z54" s="11"/>
    </row>
    <row r="55" ht="12.75" customHeight="1">
      <c r="A55" s="127" t="str">
        <f t="shared" ref="A55:A57" si="8">IF(OR(B55&lt;&gt;"",D55&lt;&gt;""),"["&amp;TEXT($B$2,"##")&amp;"-"&amp;TEXT(ROW()-10,"##")&amp;"]","")</f>
        <v>[M10-45]</v>
      </c>
      <c r="B55" s="128" t="s">
        <v>1287</v>
      </c>
      <c r="C55" s="128" t="s">
        <v>1288</v>
      </c>
      <c r="D55" s="129" t="s">
        <v>1270</v>
      </c>
      <c r="E55" s="129" t="s">
        <v>1257</v>
      </c>
      <c r="F55" s="129" t="s">
        <v>1289</v>
      </c>
      <c r="G55" s="128" t="s">
        <v>149</v>
      </c>
      <c r="H55" s="130">
        <v>44047.0</v>
      </c>
      <c r="I55" s="127"/>
      <c r="J55" s="132"/>
      <c r="K55" s="11"/>
      <c r="L55" s="11"/>
      <c r="M55" s="11"/>
      <c r="N55" s="11"/>
      <c r="O55" s="11"/>
      <c r="P55" s="11"/>
      <c r="Q55" s="11"/>
      <c r="R55" s="11"/>
      <c r="S55" s="11"/>
      <c r="T55" s="11"/>
      <c r="U55" s="11"/>
      <c r="V55" s="11"/>
      <c r="W55" s="11"/>
      <c r="X55" s="11"/>
      <c r="Y55" s="11"/>
      <c r="Z55" s="11"/>
    </row>
    <row r="56" ht="12.75" customHeight="1">
      <c r="A56" s="127" t="str">
        <f t="shared" si="8"/>
        <v>[M10-46]</v>
      </c>
      <c r="B56" s="128" t="s">
        <v>1290</v>
      </c>
      <c r="C56" s="128" t="s">
        <v>1291</v>
      </c>
      <c r="D56" s="129" t="s">
        <v>1196</v>
      </c>
      <c r="E56" s="129" t="s">
        <v>1257</v>
      </c>
      <c r="F56" s="129" t="s">
        <v>1292</v>
      </c>
      <c r="G56" s="128" t="s">
        <v>149</v>
      </c>
      <c r="H56" s="130">
        <v>44047.0</v>
      </c>
      <c r="I56" s="127"/>
      <c r="J56" s="132"/>
      <c r="K56" s="11"/>
      <c r="L56" s="11"/>
      <c r="M56" s="11"/>
      <c r="N56" s="11"/>
      <c r="O56" s="11"/>
      <c r="P56" s="11"/>
      <c r="Q56" s="11"/>
      <c r="R56" s="11"/>
      <c r="S56" s="11"/>
      <c r="T56" s="11"/>
      <c r="U56" s="11"/>
      <c r="V56" s="11"/>
      <c r="W56" s="11"/>
      <c r="X56" s="11"/>
      <c r="Y56" s="11"/>
      <c r="Z56" s="11"/>
    </row>
    <row r="57" ht="12.75" customHeight="1">
      <c r="A57" s="127" t="str">
        <f t="shared" si="8"/>
        <v>[M10-47]</v>
      </c>
      <c r="B57" s="128" t="s">
        <v>1293</v>
      </c>
      <c r="C57" s="128" t="s">
        <v>1294</v>
      </c>
      <c r="D57" s="129" t="s">
        <v>1295</v>
      </c>
      <c r="E57" s="129" t="s">
        <v>1257</v>
      </c>
      <c r="F57" s="129" t="s">
        <v>1296</v>
      </c>
      <c r="G57" s="128" t="s">
        <v>149</v>
      </c>
      <c r="H57" s="130">
        <v>44047.0</v>
      </c>
      <c r="I57" s="127"/>
      <c r="J57" s="132"/>
      <c r="K57" s="11"/>
      <c r="L57" s="11"/>
      <c r="M57" s="11"/>
      <c r="N57" s="11"/>
      <c r="O57" s="11"/>
      <c r="P57" s="11"/>
      <c r="Q57" s="11"/>
      <c r="R57" s="11"/>
      <c r="S57" s="11"/>
      <c r="T57" s="11"/>
      <c r="U57" s="11"/>
      <c r="V57" s="11"/>
      <c r="W57" s="11"/>
      <c r="X57" s="11"/>
      <c r="Y57" s="11"/>
      <c r="Z57" s="11"/>
    </row>
    <row r="58" ht="15.75" customHeight="1">
      <c r="A58" s="170"/>
      <c r="B58" s="171" t="s">
        <v>1297</v>
      </c>
      <c r="C58" s="170"/>
      <c r="D58" s="171"/>
      <c r="E58" s="170"/>
      <c r="F58" s="170"/>
      <c r="G58" s="125"/>
      <c r="H58" s="125"/>
      <c r="I58" s="170"/>
      <c r="J58" s="138"/>
      <c r="K58" s="97"/>
      <c r="L58" s="97"/>
      <c r="M58" s="97"/>
      <c r="N58" s="97"/>
      <c r="O58" s="97"/>
      <c r="P58" s="97"/>
      <c r="Q58" s="97"/>
      <c r="R58" s="97"/>
      <c r="S58" s="97"/>
      <c r="T58" s="97"/>
      <c r="U58" s="97"/>
      <c r="V58" s="97"/>
      <c r="W58" s="97"/>
      <c r="X58" s="97"/>
      <c r="Y58" s="97"/>
      <c r="Z58" s="97"/>
    </row>
    <row r="59" ht="99.75" customHeight="1">
      <c r="A59" s="180" t="str">
        <f>IF(OR(B55&lt;&gt;"",D55&lt;&gt;""),"["&amp;TEXT($B$2,"##")&amp;"-"&amp;TEXT(ROW()-11,"##")&amp;"]","")</f>
        <v>[M10-48]</v>
      </c>
      <c r="B59" s="128" t="s">
        <v>1202</v>
      </c>
      <c r="C59" s="128" t="s">
        <v>1298</v>
      </c>
      <c r="D59" s="129" t="s">
        <v>1204</v>
      </c>
      <c r="E59" s="129" t="s">
        <v>1257</v>
      </c>
      <c r="F59" s="129" t="s">
        <v>173</v>
      </c>
      <c r="G59" s="128" t="s">
        <v>149</v>
      </c>
      <c r="H59" s="130">
        <v>44047.0</v>
      </c>
      <c r="I59" s="127"/>
      <c r="J59" s="132"/>
      <c r="K59" s="11"/>
      <c r="L59" s="11"/>
      <c r="M59" s="11"/>
      <c r="N59" s="11"/>
      <c r="O59" s="11"/>
      <c r="P59" s="11"/>
      <c r="Q59" s="11"/>
      <c r="R59" s="11"/>
      <c r="S59" s="11"/>
      <c r="T59" s="11"/>
      <c r="U59" s="11"/>
      <c r="V59" s="11"/>
      <c r="W59" s="11"/>
      <c r="X59" s="11"/>
      <c r="Y59" s="11"/>
      <c r="Z59" s="11"/>
    </row>
    <row r="60" ht="99.75" customHeight="1">
      <c r="A60" s="180" t="str">
        <f>IF(OR(B57&lt;&gt;"",D57&lt;&gt;""),"["&amp;TEXT($B$2,"##")&amp;"-"&amp;TEXT(ROW()-11,"##")&amp;"]","")</f>
        <v>[M10-49]</v>
      </c>
      <c r="B60" s="128" t="s">
        <v>1205</v>
      </c>
      <c r="C60" s="128" t="s">
        <v>1298</v>
      </c>
      <c r="D60" s="129" t="s">
        <v>1206</v>
      </c>
      <c r="E60" s="129" t="s">
        <v>1257</v>
      </c>
      <c r="F60" s="129" t="s">
        <v>173</v>
      </c>
      <c r="G60" s="128" t="s">
        <v>149</v>
      </c>
      <c r="H60" s="130">
        <v>44047.0</v>
      </c>
      <c r="I60" s="127"/>
      <c r="J60" s="132"/>
      <c r="K60" s="11"/>
      <c r="L60" s="11"/>
      <c r="M60" s="11"/>
      <c r="N60" s="11"/>
      <c r="O60" s="11"/>
      <c r="P60" s="11"/>
      <c r="Q60" s="11"/>
      <c r="R60" s="11"/>
      <c r="S60" s="11"/>
      <c r="T60" s="11"/>
      <c r="U60" s="11"/>
      <c r="V60" s="11"/>
      <c r="W60" s="11"/>
      <c r="X60" s="11"/>
      <c r="Y60" s="11"/>
      <c r="Z60" s="11"/>
    </row>
    <row r="61" ht="15.75" customHeight="1">
      <c r="A61" s="170"/>
      <c r="B61" s="171" t="s">
        <v>1299</v>
      </c>
      <c r="C61" s="170"/>
      <c r="D61" s="171"/>
      <c r="E61" s="170"/>
      <c r="F61" s="170"/>
      <c r="G61" s="125"/>
      <c r="H61" s="125"/>
      <c r="I61" s="170"/>
      <c r="J61" s="138"/>
      <c r="K61" s="97"/>
      <c r="L61" s="97"/>
      <c r="M61" s="97"/>
      <c r="N61" s="97"/>
      <c r="O61" s="97"/>
      <c r="P61" s="97"/>
      <c r="Q61" s="97"/>
      <c r="R61" s="97"/>
      <c r="S61" s="97"/>
      <c r="T61" s="97"/>
      <c r="U61" s="97"/>
      <c r="V61" s="97"/>
      <c r="W61" s="97"/>
      <c r="X61" s="97"/>
      <c r="Y61" s="97"/>
      <c r="Z61" s="97"/>
    </row>
    <row r="62" ht="99.75" customHeight="1">
      <c r="A62" s="127" t="str">
        <f>IF(OR(B64&lt;&gt;"",D64&lt;&gt;""),"["&amp;TEXT($B$2,"##")&amp;"-"&amp;TEXT(ROW()-12,"##")&amp;"]","")</f>
        <v>[M10-50]</v>
      </c>
      <c r="B62" s="128" t="s">
        <v>1300</v>
      </c>
      <c r="C62" s="128" t="s">
        <v>1301</v>
      </c>
      <c r="D62" s="129" t="s">
        <v>1302</v>
      </c>
      <c r="E62" s="129" t="s">
        <v>1303</v>
      </c>
      <c r="F62" s="129" t="s">
        <v>173</v>
      </c>
      <c r="G62" s="128" t="s">
        <v>149</v>
      </c>
      <c r="H62" s="130">
        <v>44047.0</v>
      </c>
      <c r="I62" s="127"/>
      <c r="J62" s="132"/>
      <c r="K62" s="11"/>
      <c r="L62" s="11"/>
      <c r="M62" s="11"/>
      <c r="N62" s="11"/>
      <c r="O62" s="11"/>
      <c r="P62" s="11"/>
      <c r="Q62" s="11"/>
      <c r="R62" s="11"/>
      <c r="S62" s="11"/>
      <c r="T62" s="11"/>
      <c r="U62" s="11"/>
      <c r="V62" s="11"/>
      <c r="W62" s="11"/>
      <c r="X62" s="11"/>
      <c r="Y62" s="11"/>
      <c r="Z62" s="11"/>
    </row>
    <row r="63" ht="12.75" customHeight="1">
      <c r="A63" s="180" t="str">
        <f t="shared" ref="A63:A64" si="9">IF(OR(B64&lt;&gt;"",D64&lt;&gt;""),"["&amp;TEXT($B$2,"##")&amp;"-"&amp;TEXT(ROW()-12,"##")&amp;"]","")</f>
        <v>[M10-51]</v>
      </c>
      <c r="B63" s="128" t="s">
        <v>1304</v>
      </c>
      <c r="C63" s="128" t="s">
        <v>1301</v>
      </c>
      <c r="D63" s="129" t="s">
        <v>1305</v>
      </c>
      <c r="E63" s="129" t="s">
        <v>1303</v>
      </c>
      <c r="F63" s="129" t="s">
        <v>173</v>
      </c>
      <c r="G63" s="128" t="s">
        <v>149</v>
      </c>
      <c r="H63" s="130">
        <v>44047.0</v>
      </c>
      <c r="I63" s="127"/>
      <c r="J63" s="132"/>
      <c r="K63" s="11"/>
      <c r="L63" s="11"/>
      <c r="M63" s="11"/>
      <c r="N63" s="11"/>
      <c r="O63" s="11"/>
      <c r="P63" s="11"/>
      <c r="Q63" s="11"/>
      <c r="R63" s="11"/>
      <c r="S63" s="11"/>
      <c r="T63" s="11"/>
      <c r="U63" s="11"/>
      <c r="V63" s="11"/>
      <c r="W63" s="11"/>
      <c r="X63" s="11"/>
      <c r="Y63" s="11"/>
      <c r="Z63" s="11"/>
    </row>
    <row r="64" ht="12.75" customHeight="1">
      <c r="A64" s="180" t="str">
        <f t="shared" si="9"/>
        <v>[M10-52]</v>
      </c>
      <c r="B64" s="128" t="s">
        <v>1306</v>
      </c>
      <c r="C64" s="128" t="s">
        <v>1307</v>
      </c>
      <c r="D64" s="129" t="s">
        <v>1308</v>
      </c>
      <c r="E64" s="129" t="s">
        <v>1303</v>
      </c>
      <c r="F64" s="129" t="s">
        <v>1309</v>
      </c>
      <c r="G64" s="128" t="s">
        <v>149</v>
      </c>
      <c r="H64" s="130">
        <v>44047.0</v>
      </c>
      <c r="I64" s="127"/>
      <c r="J64" s="132"/>
      <c r="K64" s="11"/>
      <c r="L64" s="11"/>
      <c r="M64" s="11"/>
      <c r="N64" s="11"/>
      <c r="O64" s="11"/>
      <c r="P64" s="11"/>
      <c r="Q64" s="11"/>
      <c r="R64" s="11"/>
      <c r="S64" s="11"/>
      <c r="T64" s="11"/>
      <c r="U64" s="11"/>
      <c r="V64" s="11"/>
      <c r="W64" s="11"/>
      <c r="X64" s="11"/>
      <c r="Y64" s="11"/>
      <c r="Z64" s="11"/>
    </row>
    <row r="65" ht="12.75" customHeight="1">
      <c r="A65" s="180" t="str">
        <f>IF(OR(B65&lt;&gt;"",D65&lt;&gt;""),"["&amp;TEXT($B$2,"##")&amp;"-"&amp;TEXT(ROW()-12,"##")&amp;"]","")</f>
        <v>[M10-53]</v>
      </c>
      <c r="B65" s="128" t="s">
        <v>1310</v>
      </c>
      <c r="C65" s="128" t="s">
        <v>1311</v>
      </c>
      <c r="D65" s="129" t="s">
        <v>1312</v>
      </c>
      <c r="E65" s="129" t="s">
        <v>1303</v>
      </c>
      <c r="F65" s="129" t="s">
        <v>1313</v>
      </c>
      <c r="G65" s="128" t="s">
        <v>149</v>
      </c>
      <c r="H65" s="130">
        <v>44047.0</v>
      </c>
      <c r="I65" s="127"/>
      <c r="J65" s="132"/>
      <c r="K65" s="11"/>
      <c r="L65" s="11"/>
      <c r="M65" s="11"/>
      <c r="N65" s="11"/>
      <c r="O65" s="11"/>
      <c r="P65" s="11"/>
      <c r="Q65" s="11"/>
      <c r="R65" s="11"/>
      <c r="S65" s="11"/>
      <c r="T65" s="11"/>
      <c r="U65" s="11"/>
      <c r="V65" s="11"/>
      <c r="W65" s="11"/>
      <c r="X65" s="11"/>
      <c r="Y65" s="11"/>
      <c r="Z65" s="11"/>
    </row>
    <row r="66" ht="15.75" customHeight="1">
      <c r="A66" s="170"/>
      <c r="B66" s="171" t="s">
        <v>1314</v>
      </c>
      <c r="C66" s="170"/>
      <c r="D66" s="171"/>
      <c r="E66" s="170"/>
      <c r="F66" s="170"/>
      <c r="G66" s="125"/>
      <c r="H66" s="125"/>
      <c r="I66" s="170"/>
      <c r="J66" s="138"/>
      <c r="K66" s="97"/>
      <c r="L66" s="97"/>
      <c r="M66" s="97"/>
      <c r="N66" s="97"/>
      <c r="O66" s="97"/>
      <c r="P66" s="97"/>
      <c r="Q66" s="97"/>
      <c r="R66" s="97"/>
      <c r="S66" s="97"/>
      <c r="T66" s="97"/>
      <c r="U66" s="97"/>
      <c r="V66" s="97"/>
      <c r="W66" s="97"/>
      <c r="X66" s="97"/>
      <c r="Y66" s="97"/>
      <c r="Z66" s="97"/>
    </row>
    <row r="67" ht="12.75" customHeight="1">
      <c r="A67" s="127" t="str">
        <f t="shared" ref="A67:A68" si="10">IF(OR(B67&lt;&gt;"",D67&lt;&gt;""),"["&amp;TEXT($B$2,"##")&amp;"-"&amp;TEXT(ROW()-13,"##")&amp;"]","")</f>
        <v>[M10-54]</v>
      </c>
      <c r="B67" s="128" t="s">
        <v>1315</v>
      </c>
      <c r="C67" s="128" t="s">
        <v>1316</v>
      </c>
      <c r="D67" s="129" t="s">
        <v>1317</v>
      </c>
      <c r="E67" s="129" t="s">
        <v>1303</v>
      </c>
      <c r="F67" s="129" t="s">
        <v>173</v>
      </c>
      <c r="G67" s="128" t="s">
        <v>149</v>
      </c>
      <c r="H67" s="130">
        <v>44047.0</v>
      </c>
      <c r="I67" s="127"/>
      <c r="J67" s="132"/>
      <c r="K67" s="11"/>
      <c r="L67" s="11"/>
      <c r="M67" s="11"/>
      <c r="N67" s="11"/>
      <c r="O67" s="11"/>
      <c r="P67" s="11"/>
      <c r="Q67" s="11"/>
      <c r="R67" s="11"/>
      <c r="S67" s="11"/>
      <c r="T67" s="11"/>
      <c r="U67" s="11"/>
      <c r="V67" s="11"/>
      <c r="W67" s="11"/>
      <c r="X67" s="11"/>
      <c r="Y67" s="11"/>
      <c r="Z67" s="11"/>
    </row>
    <row r="68" ht="12.75" customHeight="1">
      <c r="A68" s="127" t="str">
        <f t="shared" si="10"/>
        <v>[M10-55]</v>
      </c>
      <c r="B68" s="128" t="s">
        <v>1318</v>
      </c>
      <c r="C68" s="128" t="s">
        <v>1319</v>
      </c>
      <c r="D68" s="129" t="s">
        <v>1320</v>
      </c>
      <c r="E68" s="129" t="s">
        <v>1303</v>
      </c>
      <c r="F68" s="129" t="s">
        <v>1321</v>
      </c>
      <c r="G68" s="128" t="s">
        <v>149</v>
      </c>
      <c r="H68" s="130">
        <v>44047.0</v>
      </c>
      <c r="I68" s="127"/>
      <c r="J68" s="132"/>
      <c r="K68" s="11"/>
      <c r="L68" s="11"/>
      <c r="M68" s="11"/>
      <c r="N68" s="11"/>
      <c r="O68" s="11"/>
      <c r="P68" s="11"/>
      <c r="Q68" s="11"/>
      <c r="R68" s="11"/>
      <c r="S68" s="11"/>
      <c r="T68" s="11"/>
      <c r="U68" s="11"/>
      <c r="V68" s="11"/>
      <c r="W68" s="11"/>
      <c r="X68" s="11"/>
      <c r="Y68" s="11"/>
      <c r="Z68" s="11"/>
    </row>
    <row r="69" ht="12.75" customHeight="1">
      <c r="A69" s="127" t="str">
        <f t="shared" ref="A69:A70" si="11">IF(OR(B69&lt;&gt;"",D69&lt;&gt;""),"["&amp;TEXT($B$2,"##")&amp;"-"&amp;TEXT(ROW()-10,"##")&amp;"]","")</f>
        <v>[M10-59]</v>
      </c>
      <c r="B69" s="128" t="s">
        <v>1322</v>
      </c>
      <c r="C69" s="128" t="s">
        <v>1323</v>
      </c>
      <c r="D69" s="129" t="s">
        <v>1196</v>
      </c>
      <c r="E69" s="129" t="s">
        <v>1303</v>
      </c>
      <c r="F69" s="129" t="s">
        <v>1324</v>
      </c>
      <c r="G69" s="128" t="s">
        <v>149</v>
      </c>
      <c r="H69" s="130">
        <v>44047.0</v>
      </c>
      <c r="I69" s="127"/>
      <c r="J69" s="132"/>
      <c r="K69" s="11"/>
      <c r="L69" s="11"/>
      <c r="M69" s="11"/>
      <c r="N69" s="11"/>
      <c r="O69" s="11"/>
      <c r="P69" s="11"/>
      <c r="Q69" s="11"/>
      <c r="R69" s="11"/>
      <c r="S69" s="11"/>
      <c r="T69" s="11"/>
      <c r="U69" s="11"/>
      <c r="V69" s="11"/>
      <c r="W69" s="11"/>
      <c r="X69" s="11"/>
      <c r="Y69" s="11"/>
      <c r="Z69" s="11"/>
    </row>
    <row r="70" ht="12.75" customHeight="1">
      <c r="A70" s="127" t="str">
        <f t="shared" si="11"/>
        <v>[M10-60]</v>
      </c>
      <c r="B70" s="128" t="s">
        <v>1325</v>
      </c>
      <c r="C70" s="128" t="s">
        <v>1326</v>
      </c>
      <c r="D70" s="129" t="s">
        <v>1327</v>
      </c>
      <c r="E70" s="129" t="s">
        <v>1303</v>
      </c>
      <c r="F70" s="129" t="s">
        <v>1328</v>
      </c>
      <c r="G70" s="128" t="s">
        <v>149</v>
      </c>
      <c r="H70" s="130">
        <v>44047.0</v>
      </c>
      <c r="I70" s="127"/>
      <c r="J70" s="132"/>
      <c r="K70" s="11"/>
      <c r="L70" s="11"/>
      <c r="M70" s="11"/>
      <c r="N70" s="11"/>
      <c r="O70" s="11"/>
      <c r="P70" s="11"/>
      <c r="Q70" s="11"/>
      <c r="R70" s="11"/>
      <c r="S70" s="11"/>
      <c r="T70" s="11"/>
      <c r="U70" s="11"/>
      <c r="V70" s="11"/>
      <c r="W70" s="11"/>
      <c r="X70" s="11"/>
      <c r="Y70" s="11"/>
      <c r="Z70" s="11"/>
    </row>
    <row r="71" ht="15.75" customHeight="1">
      <c r="A71" s="170"/>
      <c r="B71" s="171" t="s">
        <v>1329</v>
      </c>
      <c r="C71" s="170"/>
      <c r="D71" s="171"/>
      <c r="E71" s="170"/>
      <c r="F71" s="170"/>
      <c r="G71" s="125"/>
      <c r="H71" s="125"/>
      <c r="I71" s="170"/>
      <c r="J71" s="138"/>
      <c r="K71" s="97"/>
      <c r="L71" s="97"/>
      <c r="M71" s="97"/>
      <c r="N71" s="97"/>
      <c r="O71" s="97"/>
      <c r="P71" s="97"/>
      <c r="Q71" s="97"/>
      <c r="R71" s="97"/>
      <c r="S71" s="97"/>
      <c r="T71" s="97"/>
      <c r="U71" s="97"/>
      <c r="V71" s="97"/>
      <c r="W71" s="97"/>
      <c r="X71" s="97"/>
      <c r="Y71" s="97"/>
      <c r="Z71" s="97"/>
    </row>
    <row r="72" ht="99.75" customHeight="1">
      <c r="A72" s="180" t="str">
        <f t="shared" ref="A72:A73" si="12">IF(OR(B70&lt;&gt;"",D70&lt;&gt;""),"["&amp;TEXT($B$2,"##")&amp;"-"&amp;TEXT(ROW()-11,"##")&amp;"]","")</f>
        <v>[M10-61]</v>
      </c>
      <c r="B72" s="128" t="s">
        <v>1202</v>
      </c>
      <c r="C72" s="128" t="s">
        <v>1330</v>
      </c>
      <c r="D72" s="129" t="s">
        <v>1204</v>
      </c>
      <c r="E72" s="129" t="s">
        <v>1303</v>
      </c>
      <c r="F72" s="129" t="s">
        <v>173</v>
      </c>
      <c r="G72" s="128" t="s">
        <v>149</v>
      </c>
      <c r="H72" s="130">
        <v>44047.0</v>
      </c>
      <c r="I72" s="127"/>
      <c r="J72" s="132"/>
      <c r="K72" s="11"/>
      <c r="L72" s="11"/>
      <c r="M72" s="11"/>
      <c r="N72" s="11"/>
      <c r="O72" s="11"/>
      <c r="P72" s="11"/>
      <c r="Q72" s="11"/>
      <c r="R72" s="11"/>
      <c r="S72" s="11"/>
      <c r="T72" s="11"/>
      <c r="U72" s="11"/>
      <c r="V72" s="11"/>
      <c r="W72" s="11"/>
      <c r="X72" s="11"/>
      <c r="Y72" s="11"/>
      <c r="Z72" s="11"/>
    </row>
    <row r="73" ht="99.75" customHeight="1">
      <c r="A73" s="180" t="str">
        <f t="shared" si="12"/>
        <v>[M10-62]</v>
      </c>
      <c r="B73" s="128" t="s">
        <v>1205</v>
      </c>
      <c r="C73" s="128" t="s">
        <v>1331</v>
      </c>
      <c r="D73" s="129" t="s">
        <v>1206</v>
      </c>
      <c r="E73" s="129" t="s">
        <v>1303</v>
      </c>
      <c r="F73" s="129" t="s">
        <v>173</v>
      </c>
      <c r="G73" s="128" t="s">
        <v>149</v>
      </c>
      <c r="H73" s="130">
        <v>44047.0</v>
      </c>
      <c r="I73" s="127"/>
      <c r="J73" s="132"/>
      <c r="K73" s="11"/>
      <c r="L73" s="11"/>
      <c r="M73" s="11"/>
      <c r="N73" s="11"/>
      <c r="O73" s="11"/>
      <c r="P73" s="11"/>
      <c r="Q73" s="11"/>
      <c r="R73" s="11"/>
      <c r="S73" s="11"/>
      <c r="T73" s="11"/>
      <c r="U73" s="11"/>
      <c r="V73" s="11"/>
      <c r="W73" s="11"/>
      <c r="X73" s="11"/>
      <c r="Y73" s="11"/>
      <c r="Z73" s="11"/>
    </row>
    <row r="74" ht="12.75" customHeight="1">
      <c r="A74" s="196"/>
      <c r="B74" s="197" t="s">
        <v>1332</v>
      </c>
      <c r="C74" s="198"/>
      <c r="D74" s="198"/>
      <c r="E74" s="198"/>
      <c r="F74" s="198"/>
      <c r="G74" s="125"/>
      <c r="H74" s="125"/>
      <c r="I74" s="198"/>
      <c r="J74" s="161"/>
      <c r="K74" s="11"/>
      <c r="L74" s="11"/>
      <c r="M74" s="11"/>
      <c r="N74" s="11"/>
      <c r="O74" s="11"/>
      <c r="P74" s="11"/>
      <c r="Q74" s="11"/>
      <c r="R74" s="11"/>
      <c r="S74" s="11"/>
      <c r="T74" s="11"/>
      <c r="U74" s="11"/>
      <c r="V74" s="11"/>
      <c r="W74" s="11"/>
      <c r="X74" s="11"/>
      <c r="Y74" s="11"/>
      <c r="Z74" s="11"/>
    </row>
    <row r="75" ht="12.75" customHeight="1">
      <c r="A75" s="199" t="str">
        <f t="shared" ref="A75:A78" si="13">IF(OR(B73&lt;&gt;"",D73&lt;&gt;""),"["&amp;TEXT($B$2,"##")&amp;"-"&amp;TEXT(ROW()-12,"##")&amp;"]","")</f>
        <v>[M10-63]</v>
      </c>
      <c r="B75" s="200" t="s">
        <v>1026</v>
      </c>
      <c r="C75" s="200" t="s">
        <v>1333</v>
      </c>
      <c r="D75" s="201" t="s">
        <v>1334</v>
      </c>
      <c r="E75" s="201" t="s">
        <v>172</v>
      </c>
      <c r="F75" s="202" t="s">
        <v>173</v>
      </c>
      <c r="G75" s="128" t="s">
        <v>149</v>
      </c>
      <c r="H75" s="130">
        <v>44047.0</v>
      </c>
      <c r="I75" s="203"/>
      <c r="J75" s="161"/>
      <c r="K75" s="11"/>
      <c r="L75" s="11"/>
      <c r="M75" s="11"/>
      <c r="N75" s="11"/>
      <c r="O75" s="11"/>
      <c r="P75" s="11"/>
      <c r="Q75" s="11"/>
      <c r="R75" s="11"/>
      <c r="S75" s="11"/>
      <c r="T75" s="11"/>
      <c r="U75" s="11"/>
      <c r="V75" s="11"/>
      <c r="W75" s="11"/>
      <c r="X75" s="11"/>
      <c r="Y75" s="11"/>
      <c r="Z75" s="11"/>
    </row>
    <row r="76" ht="12.75" customHeight="1">
      <c r="A76" s="199" t="str">
        <f t="shared" si="13"/>
        <v>[M10-64]</v>
      </c>
      <c r="B76" s="200" t="s">
        <v>1033</v>
      </c>
      <c r="C76" s="200" t="s">
        <v>1335</v>
      </c>
      <c r="D76" s="201" t="s">
        <v>1336</v>
      </c>
      <c r="E76" s="201" t="s">
        <v>172</v>
      </c>
      <c r="F76" s="202" t="s">
        <v>173</v>
      </c>
      <c r="G76" s="128" t="s">
        <v>149</v>
      </c>
      <c r="H76" s="130">
        <v>44047.0</v>
      </c>
      <c r="I76" s="203"/>
      <c r="J76" s="161"/>
      <c r="K76" s="11"/>
      <c r="L76" s="11"/>
      <c r="M76" s="11"/>
      <c r="N76" s="11"/>
      <c r="O76" s="11"/>
      <c r="P76" s="11"/>
      <c r="Q76" s="11"/>
      <c r="R76" s="11"/>
      <c r="S76" s="11"/>
      <c r="T76" s="11"/>
      <c r="U76" s="11"/>
      <c r="V76" s="11"/>
      <c r="W76" s="11"/>
      <c r="X76" s="11"/>
      <c r="Y76" s="11"/>
      <c r="Z76" s="11"/>
    </row>
    <row r="77" ht="12.75" customHeight="1">
      <c r="A77" s="199" t="str">
        <f t="shared" si="13"/>
        <v>[M10-65]</v>
      </c>
      <c r="B77" s="200" t="s">
        <v>1337</v>
      </c>
      <c r="C77" s="200" t="s">
        <v>1335</v>
      </c>
      <c r="D77" s="201" t="s">
        <v>1338</v>
      </c>
      <c r="E77" s="201" t="s">
        <v>1339</v>
      </c>
      <c r="F77" s="202" t="s">
        <v>173</v>
      </c>
      <c r="G77" s="128" t="s">
        <v>149</v>
      </c>
      <c r="H77" s="130">
        <v>44047.0</v>
      </c>
      <c r="I77" s="203"/>
      <c r="J77" s="161"/>
      <c r="K77" s="11"/>
      <c r="L77" s="11"/>
      <c r="M77" s="11"/>
      <c r="N77" s="11"/>
      <c r="O77" s="11"/>
      <c r="P77" s="11"/>
      <c r="Q77" s="11"/>
      <c r="R77" s="11"/>
      <c r="S77" s="11"/>
      <c r="T77" s="11"/>
      <c r="U77" s="11"/>
      <c r="V77" s="11"/>
      <c r="W77" s="11"/>
      <c r="X77" s="11"/>
      <c r="Y77" s="11"/>
      <c r="Z77" s="11"/>
    </row>
    <row r="78" ht="12.75" customHeight="1">
      <c r="A78" s="199" t="str">
        <f t="shared" si="13"/>
        <v>[M10-66]</v>
      </c>
      <c r="B78" s="200" t="s">
        <v>1340</v>
      </c>
      <c r="C78" s="200" t="s">
        <v>1335</v>
      </c>
      <c r="D78" s="201" t="s">
        <v>1341</v>
      </c>
      <c r="E78" s="201" t="s">
        <v>1342</v>
      </c>
      <c r="F78" s="202" t="s">
        <v>173</v>
      </c>
      <c r="G78" s="128" t="s">
        <v>149</v>
      </c>
      <c r="H78" s="130">
        <v>44047.0</v>
      </c>
      <c r="I78" s="203"/>
      <c r="J78" s="161"/>
      <c r="K78" s="11"/>
      <c r="L78" s="11"/>
      <c r="M78" s="11"/>
      <c r="N78" s="11"/>
      <c r="O78" s="11"/>
      <c r="P78" s="11"/>
      <c r="Q78" s="11"/>
      <c r="R78" s="11"/>
      <c r="S78" s="11"/>
      <c r="T78" s="11"/>
      <c r="U78" s="11"/>
      <c r="V78" s="11"/>
      <c r="W78" s="11"/>
      <c r="X78" s="11"/>
      <c r="Y78" s="11"/>
      <c r="Z78" s="11"/>
    </row>
    <row r="79" ht="12.75" customHeight="1">
      <c r="A79" s="196"/>
      <c r="B79" s="197" t="s">
        <v>1343</v>
      </c>
      <c r="C79" s="198"/>
      <c r="D79" s="198"/>
      <c r="E79" s="198"/>
      <c r="F79" s="198"/>
      <c r="G79" s="125"/>
      <c r="H79" s="125"/>
      <c r="I79" s="198"/>
      <c r="J79" s="161"/>
      <c r="K79" s="11"/>
      <c r="L79" s="11"/>
      <c r="M79" s="11"/>
      <c r="N79" s="11"/>
      <c r="O79" s="11"/>
      <c r="P79" s="11"/>
      <c r="Q79" s="11"/>
      <c r="R79" s="11"/>
      <c r="S79" s="11"/>
      <c r="T79" s="11"/>
      <c r="U79" s="11"/>
      <c r="V79" s="11"/>
      <c r="W79" s="11"/>
      <c r="X79" s="11"/>
      <c r="Y79" s="11"/>
      <c r="Z79" s="11"/>
    </row>
    <row r="80" ht="12.75" customHeight="1">
      <c r="A80" s="199" t="str">
        <f t="shared" ref="A80:A86" si="14">IF(OR(B76&lt;&gt;"",D76&lt;&gt;""),"["&amp;TEXT($B$2,"##")&amp;"-"&amp;TEXT(ROW()-13,"##")&amp;"]","")</f>
        <v>[M10-67]</v>
      </c>
      <c r="B80" s="200" t="s">
        <v>1026</v>
      </c>
      <c r="C80" s="200" t="s">
        <v>1333</v>
      </c>
      <c r="D80" s="201" t="s">
        <v>1344</v>
      </c>
      <c r="E80" s="201" t="s">
        <v>172</v>
      </c>
      <c r="F80" s="202" t="s">
        <v>173</v>
      </c>
      <c r="G80" s="128" t="s">
        <v>149</v>
      </c>
      <c r="H80" s="130">
        <v>44047.0</v>
      </c>
      <c r="I80" s="203"/>
      <c r="J80" s="161"/>
      <c r="K80" s="11"/>
      <c r="L80" s="11"/>
      <c r="M80" s="11"/>
      <c r="N80" s="11"/>
      <c r="O80" s="11"/>
      <c r="P80" s="11"/>
      <c r="Q80" s="11"/>
      <c r="R80" s="11"/>
      <c r="S80" s="11"/>
      <c r="T80" s="11"/>
      <c r="U80" s="11"/>
      <c r="V80" s="11"/>
      <c r="W80" s="11"/>
      <c r="X80" s="11"/>
      <c r="Y80" s="11"/>
      <c r="Z80" s="11"/>
    </row>
    <row r="81" ht="12.75" customHeight="1">
      <c r="A81" s="199" t="str">
        <f t="shared" si="14"/>
        <v>[M10-68]</v>
      </c>
      <c r="B81" s="200" t="s">
        <v>1345</v>
      </c>
      <c r="C81" s="200" t="s">
        <v>1333</v>
      </c>
      <c r="D81" s="201" t="s">
        <v>1346</v>
      </c>
      <c r="E81" s="201" t="s">
        <v>172</v>
      </c>
      <c r="F81" s="202" t="s">
        <v>173</v>
      </c>
      <c r="G81" s="128" t="s">
        <v>149</v>
      </c>
      <c r="H81" s="130">
        <v>44047.0</v>
      </c>
      <c r="I81" s="204"/>
      <c r="J81" s="140"/>
      <c r="K81" s="11"/>
      <c r="L81" s="11"/>
      <c r="M81" s="11"/>
      <c r="N81" s="11"/>
      <c r="O81" s="11"/>
      <c r="P81" s="11"/>
      <c r="Q81" s="11"/>
      <c r="R81" s="11"/>
      <c r="S81" s="11"/>
      <c r="T81" s="11"/>
      <c r="U81" s="11"/>
      <c r="V81" s="11"/>
      <c r="W81" s="11"/>
      <c r="X81" s="11"/>
      <c r="Y81" s="11"/>
      <c r="Z81" s="11"/>
    </row>
    <row r="82" ht="12.75" customHeight="1">
      <c r="A82" s="199" t="str">
        <f t="shared" si="14"/>
        <v>[M10-69]</v>
      </c>
      <c r="B82" s="200" t="s">
        <v>1347</v>
      </c>
      <c r="C82" s="200" t="s">
        <v>1333</v>
      </c>
      <c r="D82" s="201" t="s">
        <v>1348</v>
      </c>
      <c r="E82" s="201" t="s">
        <v>172</v>
      </c>
      <c r="F82" s="202" t="s">
        <v>173</v>
      </c>
      <c r="G82" s="128" t="s">
        <v>149</v>
      </c>
      <c r="H82" s="130">
        <v>44047.0</v>
      </c>
      <c r="I82" s="204"/>
      <c r="J82" s="140"/>
      <c r="K82" s="11"/>
      <c r="L82" s="11"/>
      <c r="M82" s="11"/>
      <c r="N82" s="11"/>
      <c r="O82" s="11"/>
      <c r="P82" s="11"/>
      <c r="Q82" s="11"/>
      <c r="R82" s="11"/>
      <c r="S82" s="11"/>
      <c r="T82" s="11"/>
      <c r="U82" s="11"/>
      <c r="V82" s="11"/>
      <c r="W82" s="11"/>
      <c r="X82" s="11"/>
      <c r="Y82" s="11"/>
      <c r="Z82" s="11"/>
    </row>
    <row r="83" ht="12.75" customHeight="1">
      <c r="A83" s="199" t="str">
        <f t="shared" si="14"/>
        <v>[M10-70]</v>
      </c>
      <c r="B83" s="200" t="s">
        <v>1048</v>
      </c>
      <c r="C83" s="200" t="s">
        <v>1333</v>
      </c>
      <c r="D83" s="201" t="s">
        <v>1349</v>
      </c>
      <c r="E83" s="201" t="s">
        <v>172</v>
      </c>
      <c r="F83" s="202" t="s">
        <v>173</v>
      </c>
      <c r="G83" s="128" t="s">
        <v>149</v>
      </c>
      <c r="H83" s="130">
        <v>44047.0</v>
      </c>
      <c r="I83" s="204"/>
      <c r="J83" s="140"/>
      <c r="K83" s="11"/>
      <c r="L83" s="11"/>
      <c r="M83" s="11"/>
      <c r="N83" s="11"/>
      <c r="O83" s="11"/>
      <c r="P83" s="11"/>
      <c r="Q83" s="11"/>
      <c r="R83" s="11"/>
      <c r="S83" s="11"/>
      <c r="T83" s="11"/>
      <c r="U83" s="11"/>
      <c r="V83" s="11"/>
      <c r="W83" s="11"/>
      <c r="X83" s="11"/>
      <c r="Y83" s="11"/>
      <c r="Z83" s="11"/>
    </row>
    <row r="84" ht="12.75" customHeight="1">
      <c r="A84" s="199" t="str">
        <f t="shared" si="14"/>
        <v>[M10-71]</v>
      </c>
      <c r="B84" s="200" t="s">
        <v>1350</v>
      </c>
      <c r="C84" s="200" t="s">
        <v>1351</v>
      </c>
      <c r="D84" s="181" t="s">
        <v>1352</v>
      </c>
      <c r="E84" s="181" t="s">
        <v>172</v>
      </c>
      <c r="F84" s="181" t="s">
        <v>1353</v>
      </c>
      <c r="G84" s="128" t="s">
        <v>149</v>
      </c>
      <c r="H84" s="130">
        <v>44047.0</v>
      </c>
      <c r="I84" s="204"/>
      <c r="J84" s="140"/>
      <c r="K84" s="11"/>
      <c r="L84" s="11"/>
      <c r="M84" s="11"/>
      <c r="N84" s="11"/>
      <c r="O84" s="11"/>
      <c r="P84" s="11"/>
      <c r="Q84" s="11"/>
      <c r="R84" s="11"/>
      <c r="S84" s="11"/>
      <c r="T84" s="11"/>
      <c r="U84" s="11"/>
      <c r="V84" s="11"/>
      <c r="W84" s="11"/>
      <c r="X84" s="11"/>
      <c r="Y84" s="11"/>
      <c r="Z84" s="11"/>
    </row>
    <row r="85" ht="12.75" customHeight="1">
      <c r="A85" s="199" t="str">
        <f t="shared" si="14"/>
        <v>[M10-72]</v>
      </c>
      <c r="B85" s="200" t="s">
        <v>1354</v>
      </c>
      <c r="C85" s="200" t="s">
        <v>1355</v>
      </c>
      <c r="D85" s="181" t="s">
        <v>1356</v>
      </c>
      <c r="E85" s="181" t="s">
        <v>172</v>
      </c>
      <c r="F85" s="181" t="s">
        <v>1357</v>
      </c>
      <c r="G85" s="128" t="s">
        <v>149</v>
      </c>
      <c r="H85" s="130">
        <v>44047.0</v>
      </c>
      <c r="I85" s="204"/>
      <c r="J85" s="140"/>
      <c r="K85" s="11"/>
      <c r="L85" s="11"/>
      <c r="M85" s="11"/>
      <c r="N85" s="11"/>
      <c r="O85" s="11"/>
      <c r="P85" s="11"/>
      <c r="Q85" s="11"/>
      <c r="R85" s="11"/>
      <c r="S85" s="11"/>
      <c r="T85" s="11"/>
      <c r="U85" s="11"/>
      <c r="V85" s="11"/>
      <c r="W85" s="11"/>
      <c r="X85" s="11"/>
      <c r="Y85" s="11"/>
      <c r="Z85" s="11"/>
    </row>
    <row r="86" ht="12.75" customHeight="1">
      <c r="A86" s="199" t="str">
        <f t="shared" si="14"/>
        <v>[M10-73]</v>
      </c>
      <c r="B86" s="200" t="s">
        <v>1358</v>
      </c>
      <c r="C86" s="200" t="s">
        <v>1351</v>
      </c>
      <c r="D86" s="181" t="s">
        <v>1359</v>
      </c>
      <c r="E86" s="181" t="s">
        <v>172</v>
      </c>
      <c r="F86" s="181" t="s">
        <v>1360</v>
      </c>
      <c r="G86" s="128" t="s">
        <v>149</v>
      </c>
      <c r="H86" s="130">
        <v>44047.0</v>
      </c>
      <c r="I86" s="204"/>
      <c r="J86" s="140"/>
      <c r="K86" s="11"/>
      <c r="L86" s="11"/>
      <c r="M86" s="11"/>
      <c r="N86" s="11"/>
      <c r="O86" s="11"/>
      <c r="P86" s="11"/>
      <c r="Q86" s="11"/>
      <c r="R86" s="11"/>
      <c r="S86" s="11"/>
      <c r="T86" s="11"/>
      <c r="U86" s="11"/>
      <c r="V86" s="11"/>
      <c r="W86" s="11"/>
      <c r="X86" s="11"/>
      <c r="Y86" s="11"/>
      <c r="Z86" s="11"/>
    </row>
    <row r="87" ht="12.75" customHeight="1">
      <c r="A87" s="124"/>
      <c r="B87" s="123" t="s">
        <v>1361</v>
      </c>
      <c r="C87" s="134"/>
      <c r="D87" s="135"/>
      <c r="E87" s="136"/>
      <c r="F87" s="136"/>
      <c r="G87" s="125"/>
      <c r="H87" s="125"/>
      <c r="I87" s="136"/>
      <c r="J87" s="140"/>
      <c r="K87" s="11"/>
      <c r="L87" s="11"/>
      <c r="M87" s="11"/>
      <c r="N87" s="11"/>
      <c r="O87" s="11"/>
      <c r="P87" s="11"/>
      <c r="Q87" s="11"/>
      <c r="R87" s="11"/>
      <c r="S87" s="11"/>
      <c r="T87" s="11"/>
      <c r="U87" s="11"/>
      <c r="V87" s="11"/>
      <c r="W87" s="11"/>
      <c r="X87" s="11"/>
      <c r="Y87" s="11"/>
      <c r="Z87" s="11"/>
    </row>
    <row r="88" ht="12.75" customHeight="1">
      <c r="A88" s="127" t="str">
        <f>IF(OR(B88&lt;&gt;"",D88&lt;&gt;""),"["&amp;TEXT($B$2,"##")&amp;"-"&amp;TEXT(ROW()-14,"##")&amp;"]","")</f>
        <v>[M10-74]</v>
      </c>
      <c r="B88" s="128" t="s">
        <v>1362</v>
      </c>
      <c r="C88" s="128" t="s">
        <v>1363</v>
      </c>
      <c r="D88" s="128" t="s">
        <v>1021</v>
      </c>
      <c r="E88" s="128" t="s">
        <v>1364</v>
      </c>
      <c r="F88" s="128" t="s">
        <v>1365</v>
      </c>
      <c r="G88" s="128" t="s">
        <v>149</v>
      </c>
      <c r="H88" s="130">
        <v>44047.0</v>
      </c>
      <c r="I88" s="139"/>
      <c r="J88" s="140"/>
      <c r="K88" s="11"/>
      <c r="L88" s="11"/>
      <c r="M88" s="11"/>
      <c r="N88" s="11"/>
      <c r="O88" s="11"/>
      <c r="P88" s="11"/>
      <c r="Q88" s="11"/>
      <c r="R88" s="11"/>
      <c r="S88" s="11"/>
      <c r="T88" s="11"/>
      <c r="U88" s="11"/>
      <c r="V88" s="11"/>
      <c r="W88" s="11"/>
      <c r="X88" s="11"/>
      <c r="Y88" s="11"/>
      <c r="Z88" s="11"/>
    </row>
    <row r="89" ht="12.75" customHeight="1">
      <c r="A89" s="196"/>
      <c r="B89" s="197" t="s">
        <v>1366</v>
      </c>
      <c r="C89" s="198"/>
      <c r="D89" s="198"/>
      <c r="E89" s="198"/>
      <c r="F89" s="198"/>
      <c r="G89" s="125"/>
      <c r="H89" s="125"/>
      <c r="I89" s="198"/>
      <c r="J89" s="161"/>
      <c r="K89" s="11"/>
      <c r="L89" s="11"/>
      <c r="M89" s="11"/>
      <c r="N89" s="11"/>
      <c r="O89" s="11"/>
      <c r="P89" s="11"/>
      <c r="Q89" s="11"/>
      <c r="R89" s="11"/>
      <c r="S89" s="11"/>
      <c r="T89" s="11"/>
      <c r="U89" s="11"/>
      <c r="V89" s="11"/>
      <c r="W89" s="11"/>
      <c r="X89" s="11"/>
      <c r="Y89" s="11"/>
      <c r="Z89" s="11"/>
    </row>
    <row r="90" ht="12.75" customHeight="1">
      <c r="A90" s="199" t="str">
        <f t="shared" ref="A90:A94" si="15">IF(OR(B86&lt;&gt;"",D86&lt;&gt;""),"["&amp;TEXT($B$2,"##")&amp;"-"&amp;TEXT(ROW()-15,"##")&amp;"]","")</f>
        <v>[M10-75]</v>
      </c>
      <c r="B90" s="200" t="s">
        <v>1367</v>
      </c>
      <c r="C90" s="200" t="s">
        <v>1368</v>
      </c>
      <c r="D90" s="201" t="s">
        <v>1369</v>
      </c>
      <c r="E90" s="201" t="s">
        <v>1370</v>
      </c>
      <c r="F90" s="202" t="s">
        <v>173</v>
      </c>
      <c r="G90" s="128" t="s">
        <v>149</v>
      </c>
      <c r="H90" s="130">
        <v>44047.0</v>
      </c>
      <c r="I90" s="203"/>
      <c r="J90" s="161"/>
      <c r="K90" s="11"/>
      <c r="L90" s="11"/>
      <c r="M90" s="11"/>
      <c r="N90" s="11"/>
      <c r="O90" s="11"/>
      <c r="P90" s="11"/>
      <c r="Q90" s="11"/>
      <c r="R90" s="11"/>
      <c r="S90" s="11"/>
      <c r="T90" s="11"/>
      <c r="U90" s="11"/>
      <c r="V90" s="11"/>
      <c r="W90" s="11"/>
      <c r="X90" s="11"/>
      <c r="Y90" s="11"/>
      <c r="Z90" s="11"/>
    </row>
    <row r="91" ht="12.75" customHeight="1">
      <c r="A91" s="199" t="str">
        <f t="shared" si="15"/>
        <v>[M10-76]</v>
      </c>
      <c r="B91" s="200" t="s">
        <v>1371</v>
      </c>
      <c r="C91" s="200" t="s">
        <v>1372</v>
      </c>
      <c r="D91" s="201" t="s">
        <v>1373</v>
      </c>
      <c r="E91" s="201" t="s">
        <v>1370</v>
      </c>
      <c r="F91" s="201" t="s">
        <v>1374</v>
      </c>
      <c r="G91" s="128" t="s">
        <v>149</v>
      </c>
      <c r="H91" s="130">
        <v>44047.0</v>
      </c>
      <c r="I91" s="203"/>
      <c r="J91" s="161"/>
      <c r="K91" s="11"/>
      <c r="L91" s="11"/>
      <c r="M91" s="11"/>
      <c r="N91" s="11"/>
      <c r="O91" s="11"/>
      <c r="P91" s="11"/>
      <c r="Q91" s="11"/>
      <c r="R91" s="11"/>
      <c r="S91" s="11"/>
      <c r="T91" s="11"/>
      <c r="U91" s="11"/>
      <c r="V91" s="11"/>
      <c r="W91" s="11"/>
      <c r="X91" s="11"/>
      <c r="Y91" s="11"/>
      <c r="Z91" s="11"/>
    </row>
    <row r="92" ht="12.75" customHeight="1">
      <c r="A92" s="199" t="str">
        <f t="shared" si="15"/>
        <v>[M10-77]</v>
      </c>
      <c r="B92" s="200" t="s">
        <v>1375</v>
      </c>
      <c r="C92" s="200" t="s">
        <v>1376</v>
      </c>
      <c r="D92" s="201" t="s">
        <v>1377</v>
      </c>
      <c r="E92" s="201" t="s">
        <v>1370</v>
      </c>
      <c r="F92" s="201" t="s">
        <v>1378</v>
      </c>
      <c r="G92" s="128" t="s">
        <v>149</v>
      </c>
      <c r="H92" s="130">
        <v>44047.0</v>
      </c>
      <c r="I92" s="203"/>
      <c r="J92" s="161"/>
      <c r="K92" s="11"/>
      <c r="L92" s="11"/>
      <c r="M92" s="11"/>
      <c r="N92" s="11"/>
      <c r="O92" s="11"/>
      <c r="P92" s="11"/>
      <c r="Q92" s="11"/>
      <c r="R92" s="11"/>
      <c r="S92" s="11"/>
      <c r="T92" s="11"/>
      <c r="U92" s="11"/>
      <c r="V92" s="11"/>
      <c r="W92" s="11"/>
      <c r="X92" s="11"/>
      <c r="Y92" s="11"/>
      <c r="Z92" s="11"/>
    </row>
    <row r="93" ht="12.75" customHeight="1">
      <c r="A93" s="199" t="str">
        <f t="shared" si="15"/>
        <v>[M10-78]</v>
      </c>
      <c r="B93" s="200" t="s">
        <v>1379</v>
      </c>
      <c r="C93" s="200" t="s">
        <v>1380</v>
      </c>
      <c r="D93" s="201" t="s">
        <v>1377</v>
      </c>
      <c r="E93" s="201" t="s">
        <v>1370</v>
      </c>
      <c r="F93" s="201" t="s">
        <v>1381</v>
      </c>
      <c r="G93" s="128" t="s">
        <v>149</v>
      </c>
      <c r="H93" s="130">
        <v>44047.0</v>
      </c>
      <c r="I93" s="203"/>
      <c r="J93" s="161"/>
      <c r="K93" s="11"/>
      <c r="L93" s="11"/>
      <c r="M93" s="11"/>
      <c r="N93" s="11"/>
      <c r="O93" s="11"/>
      <c r="P93" s="11"/>
      <c r="Q93" s="11"/>
      <c r="R93" s="11"/>
      <c r="S93" s="11"/>
      <c r="T93" s="11"/>
      <c r="U93" s="11"/>
      <c r="V93" s="11"/>
      <c r="W93" s="11"/>
      <c r="X93" s="11"/>
      <c r="Y93" s="11"/>
      <c r="Z93" s="11"/>
    </row>
    <row r="94" ht="12.75" customHeight="1">
      <c r="A94" s="199" t="str">
        <f t="shared" si="15"/>
        <v>[M10-79]</v>
      </c>
      <c r="B94" s="200" t="s">
        <v>1382</v>
      </c>
      <c r="C94" s="200" t="s">
        <v>1383</v>
      </c>
      <c r="D94" s="201" t="s">
        <v>1384</v>
      </c>
      <c r="E94" s="201" t="s">
        <v>1370</v>
      </c>
      <c r="F94" s="201" t="s">
        <v>1385</v>
      </c>
      <c r="G94" s="128" t="s">
        <v>149</v>
      </c>
      <c r="H94" s="130">
        <v>44047.0</v>
      </c>
      <c r="I94" s="203"/>
      <c r="J94" s="161"/>
      <c r="K94" s="11"/>
      <c r="L94" s="11"/>
      <c r="M94" s="11"/>
      <c r="N94" s="11"/>
      <c r="O94" s="11"/>
      <c r="P94" s="11"/>
      <c r="Q94" s="11"/>
      <c r="R94" s="11"/>
      <c r="S94" s="11"/>
      <c r="T94" s="11"/>
      <c r="U94" s="11"/>
      <c r="V94" s="11"/>
      <c r="W94" s="11"/>
      <c r="X94" s="11"/>
      <c r="Y94" s="11"/>
      <c r="Z94" s="11"/>
    </row>
    <row r="95" ht="12.75" customHeight="1">
      <c r="A95" s="196"/>
      <c r="B95" s="197" t="s">
        <v>1386</v>
      </c>
      <c r="C95" s="198"/>
      <c r="D95" s="198"/>
      <c r="E95" s="198"/>
      <c r="F95" s="198"/>
      <c r="G95" s="125"/>
      <c r="H95" s="125"/>
      <c r="I95" s="198"/>
      <c r="J95" s="161"/>
      <c r="K95" s="11"/>
      <c r="L95" s="11"/>
      <c r="M95" s="11"/>
      <c r="N95" s="11"/>
      <c r="O95" s="11"/>
      <c r="P95" s="11"/>
      <c r="Q95" s="11"/>
      <c r="R95" s="11"/>
      <c r="S95" s="11"/>
      <c r="T95" s="11"/>
      <c r="U95" s="11"/>
      <c r="V95" s="11"/>
      <c r="W95" s="11"/>
      <c r="X95" s="11"/>
      <c r="Y95" s="11"/>
      <c r="Z95" s="11"/>
    </row>
    <row r="96" ht="12.75" customHeight="1">
      <c r="A96" s="199" t="str">
        <f>IF(OR(B90&lt;&gt;"",D90&lt;&gt;""),"["&amp;TEXT($B$2,"##")&amp;"-"&amp;TEXT(ROW()-16,"##")&amp;"]","")</f>
        <v>[M10-80]</v>
      </c>
      <c r="B96" s="200" t="s">
        <v>1026</v>
      </c>
      <c r="C96" s="200" t="s">
        <v>1387</v>
      </c>
      <c r="D96" s="201" t="s">
        <v>1388</v>
      </c>
      <c r="E96" s="201" t="s">
        <v>172</v>
      </c>
      <c r="F96" s="202" t="s">
        <v>173</v>
      </c>
      <c r="G96" s="128" t="s">
        <v>149</v>
      </c>
      <c r="H96" s="130">
        <v>44047.0</v>
      </c>
      <c r="I96" s="203"/>
      <c r="J96" s="161"/>
      <c r="K96" s="11"/>
      <c r="L96" s="11"/>
      <c r="M96" s="11"/>
      <c r="N96" s="11"/>
      <c r="O96" s="11"/>
      <c r="P96" s="11"/>
      <c r="Q96" s="11"/>
      <c r="R96" s="11"/>
      <c r="S96" s="11"/>
      <c r="T96" s="11"/>
      <c r="U96" s="11"/>
      <c r="V96" s="11"/>
      <c r="W96" s="11"/>
      <c r="X96" s="11"/>
      <c r="Y96" s="11"/>
      <c r="Z96" s="11"/>
    </row>
    <row r="97" ht="12.75" customHeight="1">
      <c r="A97" s="199" t="str">
        <f t="shared" ref="A97:A99" si="16">IF(OR(B95&lt;&gt;"",D95&lt;&gt;""),"["&amp;TEXT($B$2,"##")&amp;"-"&amp;TEXT(ROW()-16,"##")&amp;"]","")</f>
        <v>[M10-81]</v>
      </c>
      <c r="B97" s="200" t="s">
        <v>1033</v>
      </c>
      <c r="C97" s="200" t="s">
        <v>1389</v>
      </c>
      <c r="D97" s="201" t="s">
        <v>1390</v>
      </c>
      <c r="E97" s="201" t="s">
        <v>172</v>
      </c>
      <c r="F97" s="202" t="s">
        <v>173</v>
      </c>
      <c r="G97" s="128" t="s">
        <v>149</v>
      </c>
      <c r="H97" s="130">
        <v>44047.0</v>
      </c>
      <c r="I97" s="203"/>
      <c r="J97" s="161"/>
      <c r="K97" s="11"/>
      <c r="L97" s="11"/>
      <c r="M97" s="11"/>
      <c r="N97" s="11"/>
      <c r="O97" s="11"/>
      <c r="P97" s="11"/>
      <c r="Q97" s="11"/>
      <c r="R97" s="11"/>
      <c r="S97" s="11"/>
      <c r="T97" s="11"/>
      <c r="U97" s="11"/>
      <c r="V97" s="11"/>
      <c r="W97" s="11"/>
      <c r="X97" s="11"/>
      <c r="Y97" s="11"/>
      <c r="Z97" s="11"/>
    </row>
    <row r="98" ht="12.75" customHeight="1">
      <c r="A98" s="199" t="str">
        <f t="shared" si="16"/>
        <v>[M10-82]</v>
      </c>
      <c r="B98" s="200" t="s">
        <v>1391</v>
      </c>
      <c r="C98" s="200" t="s">
        <v>1389</v>
      </c>
      <c r="D98" s="201" t="s">
        <v>1392</v>
      </c>
      <c r="E98" s="201" t="s">
        <v>1393</v>
      </c>
      <c r="F98" s="202" t="s">
        <v>173</v>
      </c>
      <c r="G98" s="128" t="s">
        <v>149</v>
      </c>
      <c r="H98" s="130">
        <v>44047.0</v>
      </c>
      <c r="I98" s="203"/>
      <c r="J98" s="161"/>
      <c r="K98" s="11"/>
      <c r="L98" s="11"/>
      <c r="M98" s="11"/>
      <c r="N98" s="11"/>
      <c r="O98" s="11"/>
      <c r="P98" s="11"/>
      <c r="Q98" s="11"/>
      <c r="R98" s="11"/>
      <c r="S98" s="11"/>
      <c r="T98" s="11"/>
      <c r="U98" s="11"/>
      <c r="V98" s="11"/>
      <c r="W98" s="11"/>
      <c r="X98" s="11"/>
      <c r="Y98" s="11"/>
      <c r="Z98" s="11"/>
    </row>
    <row r="99" ht="12.75" customHeight="1">
      <c r="A99" s="199" t="str">
        <f t="shared" si="16"/>
        <v>[M10-83]</v>
      </c>
      <c r="B99" s="200" t="s">
        <v>1394</v>
      </c>
      <c r="C99" s="200" t="s">
        <v>1389</v>
      </c>
      <c r="D99" s="201" t="s">
        <v>1395</v>
      </c>
      <c r="E99" s="201" t="s">
        <v>1396</v>
      </c>
      <c r="F99" s="202" t="s">
        <v>173</v>
      </c>
      <c r="G99" s="128" t="s">
        <v>149</v>
      </c>
      <c r="H99" s="130">
        <v>44047.0</v>
      </c>
      <c r="I99" s="203"/>
      <c r="J99" s="161"/>
      <c r="K99" s="11"/>
      <c r="L99" s="11"/>
      <c r="M99" s="11"/>
      <c r="N99" s="11"/>
      <c r="O99" s="11"/>
      <c r="P99" s="11"/>
      <c r="Q99" s="11"/>
      <c r="R99" s="11"/>
      <c r="S99" s="11"/>
      <c r="T99" s="11"/>
      <c r="U99" s="11"/>
      <c r="V99" s="11"/>
      <c r="W99" s="11"/>
      <c r="X99" s="11"/>
      <c r="Y99" s="11"/>
      <c r="Z99" s="11"/>
    </row>
    <row r="100" ht="12.75" customHeight="1">
      <c r="A100" s="196"/>
      <c r="B100" s="197" t="s">
        <v>1397</v>
      </c>
      <c r="C100" s="198"/>
      <c r="D100" s="198"/>
      <c r="E100" s="198"/>
      <c r="F100" s="198"/>
      <c r="G100" s="125"/>
      <c r="H100" s="125"/>
      <c r="I100" s="198"/>
      <c r="J100" s="161"/>
      <c r="K100" s="11"/>
      <c r="L100" s="11"/>
      <c r="M100" s="11"/>
      <c r="N100" s="11"/>
      <c r="O100" s="11"/>
      <c r="P100" s="11"/>
      <c r="Q100" s="11"/>
      <c r="R100" s="11"/>
      <c r="S100" s="11"/>
      <c r="T100" s="11"/>
      <c r="U100" s="11"/>
      <c r="V100" s="11"/>
      <c r="W100" s="11"/>
      <c r="X100" s="11"/>
      <c r="Y100" s="11"/>
      <c r="Z100" s="11"/>
    </row>
    <row r="101" ht="12.75" customHeight="1">
      <c r="A101" s="199" t="str">
        <f t="shared" ref="A101:A107" si="17">IF(OR(B97&lt;&gt;"",D97&lt;&gt;""),"["&amp;TEXT($B$2,"##")&amp;"-"&amp;TEXT(ROW()-17,"##")&amp;"]","")</f>
        <v>[M10-84]</v>
      </c>
      <c r="B101" s="200" t="s">
        <v>1026</v>
      </c>
      <c r="C101" s="200" t="s">
        <v>1387</v>
      </c>
      <c r="D101" s="201" t="s">
        <v>1398</v>
      </c>
      <c r="E101" s="201" t="s">
        <v>172</v>
      </c>
      <c r="F101" s="202" t="s">
        <v>173</v>
      </c>
      <c r="G101" s="128" t="s">
        <v>149</v>
      </c>
      <c r="H101" s="130">
        <v>44047.0</v>
      </c>
      <c r="I101" s="203"/>
      <c r="J101" s="161"/>
      <c r="K101" s="11"/>
      <c r="L101" s="11"/>
      <c r="M101" s="11"/>
      <c r="N101" s="11"/>
      <c r="O101" s="11"/>
      <c r="P101" s="11"/>
      <c r="Q101" s="11"/>
      <c r="R101" s="11"/>
      <c r="S101" s="11"/>
      <c r="T101" s="11"/>
      <c r="U101" s="11"/>
      <c r="V101" s="11"/>
      <c r="W101" s="11"/>
      <c r="X101" s="11"/>
      <c r="Y101" s="11"/>
      <c r="Z101" s="11"/>
    </row>
    <row r="102" ht="12.75" customHeight="1">
      <c r="A102" s="199" t="str">
        <f t="shared" si="17"/>
        <v>[M10-85]</v>
      </c>
      <c r="B102" s="200" t="s">
        <v>1345</v>
      </c>
      <c r="C102" s="200" t="s">
        <v>1387</v>
      </c>
      <c r="D102" s="201" t="s">
        <v>1399</v>
      </c>
      <c r="E102" s="201" t="s">
        <v>172</v>
      </c>
      <c r="F102" s="202" t="s">
        <v>173</v>
      </c>
      <c r="G102" s="128" t="s">
        <v>149</v>
      </c>
      <c r="H102" s="130">
        <v>44047.0</v>
      </c>
      <c r="I102" s="204"/>
      <c r="J102" s="161"/>
      <c r="K102" s="11"/>
      <c r="L102" s="11"/>
      <c r="M102" s="11"/>
      <c r="N102" s="11"/>
      <c r="O102" s="11"/>
      <c r="P102" s="11"/>
      <c r="Q102" s="11"/>
      <c r="R102" s="11"/>
      <c r="S102" s="11"/>
      <c r="T102" s="11"/>
      <c r="U102" s="11"/>
      <c r="V102" s="11"/>
      <c r="W102" s="11"/>
      <c r="X102" s="11"/>
      <c r="Y102" s="11"/>
      <c r="Z102" s="11"/>
    </row>
    <row r="103" ht="12.75" customHeight="1">
      <c r="A103" s="199" t="str">
        <f t="shared" si="17"/>
        <v>[M10-86]</v>
      </c>
      <c r="B103" s="200" t="s">
        <v>1400</v>
      </c>
      <c r="C103" s="200" t="s">
        <v>1387</v>
      </c>
      <c r="D103" s="201" t="s">
        <v>1401</v>
      </c>
      <c r="E103" s="201" t="s">
        <v>172</v>
      </c>
      <c r="F103" s="202" t="s">
        <v>173</v>
      </c>
      <c r="G103" s="128" t="s">
        <v>149</v>
      </c>
      <c r="H103" s="130">
        <v>44047.0</v>
      </c>
      <c r="I103" s="204"/>
      <c r="J103" s="161"/>
      <c r="K103" s="11"/>
      <c r="L103" s="11"/>
      <c r="M103" s="11"/>
      <c r="N103" s="11"/>
      <c r="O103" s="11"/>
      <c r="P103" s="11"/>
      <c r="Q103" s="11"/>
      <c r="R103" s="11"/>
      <c r="S103" s="11"/>
      <c r="T103" s="11"/>
      <c r="U103" s="11"/>
      <c r="V103" s="11"/>
      <c r="W103" s="11"/>
      <c r="X103" s="11"/>
      <c r="Y103" s="11"/>
      <c r="Z103" s="11"/>
    </row>
    <row r="104" ht="12.75" customHeight="1">
      <c r="A104" s="199" t="str">
        <f t="shared" si="17"/>
        <v>[M10-87]</v>
      </c>
      <c r="B104" s="200" t="s">
        <v>1048</v>
      </c>
      <c r="C104" s="200" t="s">
        <v>1387</v>
      </c>
      <c r="D104" s="201" t="s">
        <v>1402</v>
      </c>
      <c r="E104" s="201" t="s">
        <v>172</v>
      </c>
      <c r="F104" s="202" t="s">
        <v>173</v>
      </c>
      <c r="G104" s="128" t="s">
        <v>149</v>
      </c>
      <c r="H104" s="130">
        <v>44047.0</v>
      </c>
      <c r="I104" s="204"/>
      <c r="J104" s="161"/>
      <c r="K104" s="11"/>
      <c r="L104" s="11"/>
      <c r="M104" s="11"/>
      <c r="N104" s="11"/>
      <c r="O104" s="11"/>
      <c r="P104" s="11"/>
      <c r="Q104" s="11"/>
      <c r="R104" s="11"/>
      <c r="S104" s="11"/>
      <c r="T104" s="11"/>
      <c r="U104" s="11"/>
      <c r="V104" s="11"/>
      <c r="W104" s="11"/>
      <c r="X104" s="11"/>
      <c r="Y104" s="11"/>
      <c r="Z104" s="11"/>
    </row>
    <row r="105" ht="12.75" customHeight="1">
      <c r="A105" s="199" t="str">
        <f t="shared" si="17"/>
        <v>[M10-88]</v>
      </c>
      <c r="B105" s="200" t="s">
        <v>1350</v>
      </c>
      <c r="C105" s="200" t="s">
        <v>1403</v>
      </c>
      <c r="D105" s="181" t="s">
        <v>1404</v>
      </c>
      <c r="E105" s="181" t="s">
        <v>1396</v>
      </c>
      <c r="F105" s="181" t="s">
        <v>1405</v>
      </c>
      <c r="G105" s="128" t="s">
        <v>149</v>
      </c>
      <c r="H105" s="130">
        <v>44047.0</v>
      </c>
      <c r="I105" s="204"/>
      <c r="J105" s="161"/>
      <c r="K105" s="11"/>
      <c r="L105" s="11"/>
      <c r="M105" s="11"/>
      <c r="N105" s="11"/>
      <c r="O105" s="11"/>
      <c r="P105" s="11"/>
      <c r="Q105" s="11"/>
      <c r="R105" s="11"/>
      <c r="S105" s="11"/>
      <c r="T105" s="11"/>
      <c r="U105" s="11"/>
      <c r="V105" s="11"/>
      <c r="W105" s="11"/>
      <c r="X105" s="11"/>
      <c r="Y105" s="11"/>
      <c r="Z105" s="11"/>
    </row>
    <row r="106" ht="12.75" customHeight="1">
      <c r="A106" s="199" t="str">
        <f t="shared" si="17"/>
        <v>[M10-89]</v>
      </c>
      <c r="B106" s="200" t="s">
        <v>1354</v>
      </c>
      <c r="C106" s="200" t="s">
        <v>1406</v>
      </c>
      <c r="D106" s="181" t="s">
        <v>1407</v>
      </c>
      <c r="E106" s="181" t="s">
        <v>1396</v>
      </c>
      <c r="F106" s="181" t="s">
        <v>1408</v>
      </c>
      <c r="G106" s="128" t="s">
        <v>149</v>
      </c>
      <c r="H106" s="130">
        <v>44047.0</v>
      </c>
      <c r="I106" s="204"/>
      <c r="J106" s="161"/>
      <c r="K106" s="11"/>
      <c r="L106" s="11"/>
      <c r="M106" s="11"/>
      <c r="N106" s="11"/>
      <c r="O106" s="11"/>
      <c r="P106" s="11"/>
      <c r="Q106" s="11"/>
      <c r="R106" s="11"/>
      <c r="S106" s="11"/>
      <c r="T106" s="11"/>
      <c r="U106" s="11"/>
      <c r="V106" s="11"/>
      <c r="W106" s="11"/>
      <c r="X106" s="11"/>
      <c r="Y106" s="11"/>
      <c r="Z106" s="11"/>
    </row>
    <row r="107" ht="12.75" customHeight="1">
      <c r="A107" s="199" t="str">
        <f t="shared" si="17"/>
        <v>[M10-90]</v>
      </c>
      <c r="B107" s="200" t="s">
        <v>1358</v>
      </c>
      <c r="C107" s="200" t="s">
        <v>1403</v>
      </c>
      <c r="D107" s="181" t="s">
        <v>1409</v>
      </c>
      <c r="E107" s="181" t="s">
        <v>1393</v>
      </c>
      <c r="F107" s="181" t="s">
        <v>1405</v>
      </c>
      <c r="G107" s="128" t="s">
        <v>149</v>
      </c>
      <c r="H107" s="130">
        <v>44047.0</v>
      </c>
      <c r="I107" s="204"/>
      <c r="J107" s="161"/>
      <c r="K107" s="11"/>
      <c r="L107" s="11"/>
      <c r="M107" s="11"/>
      <c r="N107" s="11"/>
      <c r="O107" s="11"/>
      <c r="P107" s="11"/>
      <c r="Q107" s="11"/>
      <c r="R107" s="11"/>
      <c r="S107" s="11"/>
      <c r="T107" s="11"/>
      <c r="U107" s="11"/>
      <c r="V107" s="11"/>
      <c r="W107" s="11"/>
      <c r="X107" s="11"/>
      <c r="Y107" s="11"/>
      <c r="Z107" s="11"/>
    </row>
    <row r="108" ht="12.75" customHeight="1">
      <c r="A108" s="124"/>
      <c r="B108" s="123" t="s">
        <v>1410</v>
      </c>
      <c r="C108" s="134"/>
      <c r="D108" s="135"/>
      <c r="E108" s="136"/>
      <c r="F108" s="136"/>
      <c r="G108" s="125"/>
      <c r="H108" s="125"/>
      <c r="I108" s="136"/>
      <c r="J108" s="161"/>
      <c r="K108" s="11"/>
      <c r="L108" s="11"/>
      <c r="M108" s="11"/>
      <c r="N108" s="11"/>
      <c r="O108" s="11"/>
      <c r="P108" s="11"/>
      <c r="Q108" s="11"/>
      <c r="R108" s="11"/>
      <c r="S108" s="11"/>
      <c r="T108" s="11"/>
      <c r="U108" s="11"/>
      <c r="V108" s="11"/>
      <c r="W108" s="11"/>
      <c r="X108" s="11"/>
      <c r="Y108" s="11"/>
      <c r="Z108" s="11"/>
    </row>
    <row r="109" ht="12.75" customHeight="1">
      <c r="A109" s="127" t="str">
        <f>IF(OR(B109&lt;&gt;"",D109&lt;&gt;""),"["&amp;TEXT($B$2,"##")&amp;"-"&amp;TEXT(ROW()-18,"##")&amp;"]","")</f>
        <v>[M10-91]</v>
      </c>
      <c r="B109" s="128" t="s">
        <v>1411</v>
      </c>
      <c r="C109" s="128" t="s">
        <v>1412</v>
      </c>
      <c r="D109" s="128" t="s">
        <v>1021</v>
      </c>
      <c r="E109" s="128" t="s">
        <v>1413</v>
      </c>
      <c r="F109" s="128" t="s">
        <v>1414</v>
      </c>
      <c r="G109" s="128" t="s">
        <v>149</v>
      </c>
      <c r="H109" s="130">
        <v>44047.0</v>
      </c>
      <c r="I109" s="139"/>
      <c r="J109" s="161"/>
      <c r="K109" s="11"/>
      <c r="L109" s="11"/>
      <c r="M109" s="11"/>
      <c r="N109" s="11"/>
      <c r="O109" s="11"/>
      <c r="P109" s="11"/>
      <c r="Q109" s="11"/>
      <c r="R109" s="11"/>
      <c r="S109" s="11"/>
      <c r="T109" s="11"/>
      <c r="U109" s="11"/>
      <c r="V109" s="11"/>
      <c r="W109" s="11"/>
      <c r="X109" s="11"/>
      <c r="Y109" s="11"/>
      <c r="Z109" s="11"/>
    </row>
    <row r="110" ht="12.75" customHeight="1">
      <c r="A110" s="196"/>
      <c r="B110" s="197" t="s">
        <v>1415</v>
      </c>
      <c r="C110" s="198"/>
      <c r="D110" s="198"/>
      <c r="E110" s="198"/>
      <c r="F110" s="198"/>
      <c r="G110" s="125"/>
      <c r="H110" s="125"/>
      <c r="I110" s="198"/>
      <c r="J110" s="161"/>
      <c r="K110" s="11"/>
      <c r="L110" s="11"/>
      <c r="M110" s="11"/>
      <c r="N110" s="11"/>
      <c r="O110" s="11"/>
      <c r="P110" s="11"/>
      <c r="Q110" s="11"/>
      <c r="R110" s="11"/>
      <c r="S110" s="11"/>
      <c r="T110" s="11"/>
      <c r="U110" s="11"/>
      <c r="V110" s="11"/>
      <c r="W110" s="11"/>
      <c r="X110" s="11"/>
      <c r="Y110" s="11"/>
      <c r="Z110" s="11"/>
    </row>
    <row r="111" ht="12.75" customHeight="1">
      <c r="A111" s="199" t="str">
        <f>IF(OR(B109&lt;&gt;"",D109&lt;&gt;""),"["&amp;TEXT($B$2,"##")&amp;"-"&amp;TEXT(ROW()-19,"##")&amp;"]","")</f>
        <v>[M10-92]</v>
      </c>
      <c r="B111" s="200" t="s">
        <v>1026</v>
      </c>
      <c r="C111" s="200" t="s">
        <v>1416</v>
      </c>
      <c r="D111" s="201" t="s">
        <v>1388</v>
      </c>
      <c r="E111" s="201" t="s">
        <v>172</v>
      </c>
      <c r="F111" s="202" t="s">
        <v>173</v>
      </c>
      <c r="G111" s="128" t="s">
        <v>149</v>
      </c>
      <c r="H111" s="130">
        <v>44047.0</v>
      </c>
      <c r="I111" s="203"/>
      <c r="J111" s="161"/>
      <c r="K111" s="11"/>
      <c r="L111" s="11"/>
      <c r="M111" s="11"/>
      <c r="N111" s="11"/>
      <c r="O111" s="11"/>
      <c r="P111" s="11"/>
      <c r="Q111" s="11"/>
      <c r="R111" s="11"/>
      <c r="S111" s="11"/>
      <c r="T111" s="11"/>
      <c r="U111" s="11"/>
      <c r="V111" s="11"/>
      <c r="W111" s="11"/>
      <c r="X111" s="11"/>
      <c r="Y111" s="11"/>
      <c r="Z111" s="11"/>
    </row>
    <row r="112" ht="12.75" customHeight="1">
      <c r="A112" s="199" t="str">
        <f t="shared" ref="A112:A114" si="18">IF(OR(B110&lt;&gt;"",D110&lt;&gt;""),"["&amp;TEXT($B$2,"##")&amp;"-"&amp;TEXT(ROW()-16,"##")&amp;"]","")</f>
        <v>[M10-96]</v>
      </c>
      <c r="B112" s="200" t="s">
        <v>1033</v>
      </c>
      <c r="C112" s="200" t="s">
        <v>1417</v>
      </c>
      <c r="D112" s="201" t="s">
        <v>1418</v>
      </c>
      <c r="E112" s="201" t="s">
        <v>172</v>
      </c>
      <c r="F112" s="202" t="s">
        <v>173</v>
      </c>
      <c r="G112" s="128" t="s">
        <v>149</v>
      </c>
      <c r="H112" s="130">
        <v>44047.0</v>
      </c>
      <c r="I112" s="203"/>
      <c r="J112" s="161"/>
      <c r="K112" s="11"/>
      <c r="L112" s="11"/>
      <c r="M112" s="11"/>
      <c r="N112" s="11"/>
      <c r="O112" s="11"/>
      <c r="P112" s="11"/>
      <c r="Q112" s="11"/>
      <c r="R112" s="11"/>
      <c r="S112" s="11"/>
      <c r="T112" s="11"/>
      <c r="U112" s="11"/>
      <c r="V112" s="11"/>
      <c r="W112" s="11"/>
      <c r="X112" s="11"/>
      <c r="Y112" s="11"/>
      <c r="Z112" s="11"/>
    </row>
    <row r="113" ht="12.75" customHeight="1">
      <c r="A113" s="199" t="str">
        <f t="shared" si="18"/>
        <v>[M10-97]</v>
      </c>
      <c r="B113" s="200" t="s">
        <v>1419</v>
      </c>
      <c r="C113" s="200" t="s">
        <v>1417</v>
      </c>
      <c r="D113" s="201" t="s">
        <v>1420</v>
      </c>
      <c r="E113" s="201" t="s">
        <v>1421</v>
      </c>
      <c r="F113" s="202" t="s">
        <v>173</v>
      </c>
      <c r="G113" s="128" t="s">
        <v>149</v>
      </c>
      <c r="H113" s="130">
        <v>44047.0</v>
      </c>
      <c r="I113" s="203"/>
      <c r="J113" s="161"/>
      <c r="K113" s="11"/>
      <c r="L113" s="11"/>
      <c r="M113" s="11"/>
      <c r="N113" s="11"/>
      <c r="O113" s="11"/>
      <c r="P113" s="11"/>
      <c r="Q113" s="11"/>
      <c r="R113" s="11"/>
      <c r="S113" s="11"/>
      <c r="T113" s="11"/>
      <c r="U113" s="11"/>
      <c r="V113" s="11"/>
      <c r="W113" s="11"/>
      <c r="X113" s="11"/>
      <c r="Y113" s="11"/>
      <c r="Z113" s="11"/>
    </row>
    <row r="114" ht="12.75" customHeight="1">
      <c r="A114" s="199" t="str">
        <f t="shared" si="18"/>
        <v>[M10-98]</v>
      </c>
      <c r="B114" s="200" t="s">
        <v>1422</v>
      </c>
      <c r="C114" s="200" t="s">
        <v>1417</v>
      </c>
      <c r="D114" s="201" t="s">
        <v>1423</v>
      </c>
      <c r="E114" s="201" t="s">
        <v>1424</v>
      </c>
      <c r="F114" s="202" t="s">
        <v>173</v>
      </c>
      <c r="G114" s="128" t="s">
        <v>149</v>
      </c>
      <c r="H114" s="130">
        <v>44047.0</v>
      </c>
      <c r="I114" s="203"/>
      <c r="J114" s="161"/>
      <c r="K114" s="11"/>
      <c r="L114" s="11"/>
      <c r="M114" s="11"/>
      <c r="N114" s="11"/>
      <c r="O114" s="11"/>
      <c r="P114" s="11"/>
      <c r="Q114" s="11"/>
      <c r="R114" s="11"/>
      <c r="S114" s="11"/>
      <c r="T114" s="11"/>
      <c r="U114" s="11"/>
      <c r="V114" s="11"/>
      <c r="W114" s="11"/>
      <c r="X114" s="11"/>
      <c r="Y114" s="11"/>
      <c r="Z114" s="11"/>
    </row>
    <row r="115" ht="12.75" customHeight="1">
      <c r="A115" s="196"/>
      <c r="B115" s="197" t="s">
        <v>1425</v>
      </c>
      <c r="C115" s="198"/>
      <c r="D115" s="198"/>
      <c r="E115" s="198"/>
      <c r="F115" s="198"/>
      <c r="G115" s="125"/>
      <c r="H115" s="125"/>
      <c r="I115" s="198"/>
      <c r="J115" s="161"/>
      <c r="K115" s="11"/>
      <c r="L115" s="11"/>
      <c r="M115" s="11"/>
      <c r="N115" s="11"/>
      <c r="O115" s="11"/>
      <c r="P115" s="11"/>
      <c r="Q115" s="11"/>
      <c r="R115" s="11"/>
      <c r="S115" s="11"/>
      <c r="T115" s="11"/>
      <c r="U115" s="11"/>
      <c r="V115" s="11"/>
      <c r="W115" s="11"/>
      <c r="X115" s="11"/>
      <c r="Y115" s="11"/>
      <c r="Z115" s="11"/>
    </row>
    <row r="116" ht="12.75" customHeight="1">
      <c r="A116" s="199" t="str">
        <f t="shared" ref="A116:A122" si="19">IF(OR(B112&lt;&gt;"",D112&lt;&gt;""),"["&amp;TEXT($B$2,"##")&amp;"-"&amp;TEXT(ROW()-17,"##")&amp;"]","")</f>
        <v>[M10-99]</v>
      </c>
      <c r="B116" s="200" t="s">
        <v>1026</v>
      </c>
      <c r="C116" s="200" t="s">
        <v>1426</v>
      </c>
      <c r="D116" s="201" t="s">
        <v>1427</v>
      </c>
      <c r="E116" s="201" t="s">
        <v>172</v>
      </c>
      <c r="F116" s="202" t="s">
        <v>173</v>
      </c>
      <c r="G116" s="128" t="s">
        <v>149</v>
      </c>
      <c r="H116" s="130">
        <v>44047.0</v>
      </c>
      <c r="I116" s="203"/>
      <c r="J116" s="161"/>
      <c r="K116" s="11"/>
      <c r="L116" s="11"/>
      <c r="M116" s="11"/>
      <c r="N116" s="11"/>
      <c r="O116" s="11"/>
      <c r="P116" s="11"/>
      <c r="Q116" s="11"/>
      <c r="R116" s="11"/>
      <c r="S116" s="11"/>
      <c r="T116" s="11"/>
      <c r="U116" s="11"/>
      <c r="V116" s="11"/>
      <c r="W116" s="11"/>
      <c r="X116" s="11"/>
      <c r="Y116" s="11"/>
      <c r="Z116" s="11"/>
    </row>
    <row r="117" ht="12.75" customHeight="1">
      <c r="A117" s="199" t="str">
        <f t="shared" si="19"/>
        <v>[M10-100]</v>
      </c>
      <c r="B117" s="200" t="s">
        <v>1345</v>
      </c>
      <c r="C117" s="200" t="s">
        <v>1426</v>
      </c>
      <c r="D117" s="201" t="s">
        <v>1428</v>
      </c>
      <c r="E117" s="201" t="s">
        <v>172</v>
      </c>
      <c r="F117" s="202" t="s">
        <v>173</v>
      </c>
      <c r="G117" s="128" t="s">
        <v>149</v>
      </c>
      <c r="H117" s="130">
        <v>44047.0</v>
      </c>
      <c r="I117" s="204"/>
      <c r="J117" s="161"/>
      <c r="K117" s="11"/>
      <c r="L117" s="11"/>
      <c r="M117" s="11"/>
      <c r="N117" s="11"/>
      <c r="O117" s="11"/>
      <c r="P117" s="11"/>
      <c r="Q117" s="11"/>
      <c r="R117" s="11"/>
      <c r="S117" s="11"/>
      <c r="T117" s="11"/>
      <c r="U117" s="11"/>
      <c r="V117" s="11"/>
      <c r="W117" s="11"/>
      <c r="X117" s="11"/>
      <c r="Y117" s="11"/>
      <c r="Z117" s="11"/>
    </row>
    <row r="118" ht="12.75" customHeight="1">
      <c r="A118" s="199" t="str">
        <f t="shared" si="19"/>
        <v>[M10-101]</v>
      </c>
      <c r="B118" s="200" t="s">
        <v>1429</v>
      </c>
      <c r="C118" s="200" t="s">
        <v>1426</v>
      </c>
      <c r="D118" s="201" t="s">
        <v>1430</v>
      </c>
      <c r="E118" s="201" t="s">
        <v>172</v>
      </c>
      <c r="F118" s="202" t="s">
        <v>173</v>
      </c>
      <c r="G118" s="128" t="s">
        <v>149</v>
      </c>
      <c r="H118" s="130">
        <v>44047.0</v>
      </c>
      <c r="I118" s="204"/>
      <c r="J118" s="161"/>
      <c r="K118" s="11"/>
      <c r="L118" s="11"/>
      <c r="M118" s="11"/>
      <c r="N118" s="11"/>
      <c r="O118" s="11"/>
      <c r="P118" s="11"/>
      <c r="Q118" s="11"/>
      <c r="R118" s="11"/>
      <c r="S118" s="11"/>
      <c r="T118" s="11"/>
      <c r="U118" s="11"/>
      <c r="V118" s="11"/>
      <c r="W118" s="11"/>
      <c r="X118" s="11"/>
      <c r="Y118" s="11"/>
      <c r="Z118" s="11"/>
    </row>
    <row r="119" ht="12.75" customHeight="1">
      <c r="A119" s="199" t="str">
        <f t="shared" si="19"/>
        <v>[M10-102]</v>
      </c>
      <c r="B119" s="200" t="s">
        <v>1048</v>
      </c>
      <c r="C119" s="200" t="s">
        <v>1426</v>
      </c>
      <c r="D119" s="201" t="s">
        <v>1431</v>
      </c>
      <c r="E119" s="201" t="s">
        <v>172</v>
      </c>
      <c r="F119" s="202" t="s">
        <v>173</v>
      </c>
      <c r="G119" s="128" t="s">
        <v>149</v>
      </c>
      <c r="H119" s="130">
        <v>44047.0</v>
      </c>
      <c r="I119" s="204"/>
      <c r="J119" s="161"/>
      <c r="K119" s="11"/>
      <c r="L119" s="11"/>
      <c r="M119" s="11"/>
      <c r="N119" s="11"/>
      <c r="O119" s="11"/>
      <c r="P119" s="11"/>
      <c r="Q119" s="11"/>
      <c r="R119" s="11"/>
      <c r="S119" s="11"/>
      <c r="T119" s="11"/>
      <c r="U119" s="11"/>
      <c r="V119" s="11"/>
      <c r="W119" s="11"/>
      <c r="X119" s="11"/>
      <c r="Y119" s="11"/>
      <c r="Z119" s="11"/>
    </row>
    <row r="120" ht="12.75" customHeight="1">
      <c r="A120" s="199" t="str">
        <f t="shared" si="19"/>
        <v>[M10-103]</v>
      </c>
      <c r="B120" s="200" t="s">
        <v>1350</v>
      </c>
      <c r="C120" s="200" t="s">
        <v>1432</v>
      </c>
      <c r="D120" s="181" t="s">
        <v>1433</v>
      </c>
      <c r="E120" s="181" t="s">
        <v>1424</v>
      </c>
      <c r="F120" s="181" t="s">
        <v>1434</v>
      </c>
      <c r="G120" s="128" t="s">
        <v>149</v>
      </c>
      <c r="H120" s="130">
        <v>44047.0</v>
      </c>
      <c r="I120" s="204"/>
      <c r="J120" s="161"/>
      <c r="K120" s="11"/>
      <c r="L120" s="11"/>
      <c r="M120" s="11"/>
      <c r="N120" s="11"/>
      <c r="O120" s="11"/>
      <c r="P120" s="11"/>
      <c r="Q120" s="11"/>
      <c r="R120" s="11"/>
      <c r="S120" s="11"/>
      <c r="T120" s="11"/>
      <c r="U120" s="11"/>
      <c r="V120" s="11"/>
      <c r="W120" s="11"/>
      <c r="X120" s="11"/>
      <c r="Y120" s="11"/>
      <c r="Z120" s="11"/>
    </row>
    <row r="121" ht="12.75" customHeight="1">
      <c r="A121" s="199" t="str">
        <f t="shared" si="19"/>
        <v>[M10-104]</v>
      </c>
      <c r="B121" s="200" t="s">
        <v>1354</v>
      </c>
      <c r="C121" s="200" t="s">
        <v>1406</v>
      </c>
      <c r="D121" s="181" t="s">
        <v>1435</v>
      </c>
      <c r="E121" s="181" t="s">
        <v>1424</v>
      </c>
      <c r="F121" s="181" t="s">
        <v>1436</v>
      </c>
      <c r="G121" s="128" t="s">
        <v>149</v>
      </c>
      <c r="H121" s="130">
        <v>44047.0</v>
      </c>
      <c r="I121" s="204"/>
      <c r="J121" s="161"/>
      <c r="K121" s="11"/>
      <c r="L121" s="11"/>
      <c r="M121" s="11"/>
      <c r="N121" s="11"/>
      <c r="O121" s="11"/>
      <c r="P121" s="11"/>
      <c r="Q121" s="11"/>
      <c r="R121" s="11"/>
      <c r="S121" s="11"/>
      <c r="T121" s="11"/>
      <c r="U121" s="11"/>
      <c r="V121" s="11"/>
      <c r="W121" s="11"/>
      <c r="X121" s="11"/>
      <c r="Y121" s="11"/>
      <c r="Z121" s="11"/>
    </row>
    <row r="122" ht="12.75" customHeight="1">
      <c r="A122" s="199" t="str">
        <f t="shared" si="19"/>
        <v>[M10-105]</v>
      </c>
      <c r="B122" s="200" t="s">
        <v>1358</v>
      </c>
      <c r="C122" s="200" t="s">
        <v>1437</v>
      </c>
      <c r="D122" s="181" t="s">
        <v>1438</v>
      </c>
      <c r="E122" s="181" t="s">
        <v>1421</v>
      </c>
      <c r="F122" s="181" t="s">
        <v>1439</v>
      </c>
      <c r="G122" s="128" t="s">
        <v>149</v>
      </c>
      <c r="H122" s="130">
        <v>44047.0</v>
      </c>
      <c r="I122" s="204"/>
      <c r="J122" s="161"/>
      <c r="K122" s="11"/>
      <c r="L122" s="11"/>
      <c r="M122" s="11"/>
      <c r="N122" s="11"/>
      <c r="O122" s="11"/>
      <c r="P122" s="11"/>
      <c r="Q122" s="11"/>
      <c r="R122" s="11"/>
      <c r="S122" s="11"/>
      <c r="T122" s="11"/>
      <c r="U122" s="11"/>
      <c r="V122" s="11"/>
      <c r="W122" s="11"/>
      <c r="X122" s="11"/>
      <c r="Y122" s="11"/>
      <c r="Z122" s="11"/>
    </row>
    <row r="123" ht="12.75" customHeight="1">
      <c r="A123" s="124"/>
      <c r="B123" s="123" t="s">
        <v>1440</v>
      </c>
      <c r="C123" s="134"/>
      <c r="D123" s="135"/>
      <c r="E123" s="136"/>
      <c r="F123" s="136"/>
      <c r="G123" s="125"/>
      <c r="H123" s="125"/>
      <c r="I123" s="136"/>
      <c r="J123" s="161"/>
      <c r="K123" s="11"/>
      <c r="L123" s="11"/>
      <c r="M123" s="11"/>
      <c r="N123" s="11"/>
      <c r="O123" s="11"/>
      <c r="P123" s="11"/>
      <c r="Q123" s="11"/>
      <c r="R123" s="11"/>
      <c r="S123" s="11"/>
      <c r="T123" s="11"/>
      <c r="U123" s="11"/>
      <c r="V123" s="11"/>
      <c r="W123" s="11"/>
      <c r="X123" s="11"/>
      <c r="Y123" s="11"/>
      <c r="Z123" s="11"/>
    </row>
    <row r="124" ht="12.75" customHeight="1">
      <c r="A124" s="127" t="str">
        <f>IF(OR(B124&lt;&gt;"",D124&lt;&gt;""),"["&amp;TEXT($B$2,"##")&amp;"-"&amp;TEXT(ROW()-18,"##")&amp;"]","")</f>
        <v>[M10-106]</v>
      </c>
      <c r="B124" s="128" t="s">
        <v>1441</v>
      </c>
      <c r="C124" s="128" t="s">
        <v>1442</v>
      </c>
      <c r="D124" s="128" t="s">
        <v>1021</v>
      </c>
      <c r="E124" s="128" t="s">
        <v>1443</v>
      </c>
      <c r="F124" s="128" t="s">
        <v>1434</v>
      </c>
      <c r="G124" s="128" t="s">
        <v>149</v>
      </c>
      <c r="H124" s="130">
        <v>44047.0</v>
      </c>
      <c r="I124" s="139"/>
      <c r="J124" s="161"/>
      <c r="K124" s="11"/>
      <c r="L124" s="11"/>
      <c r="M124" s="11"/>
      <c r="N124" s="11"/>
      <c r="O124" s="11"/>
      <c r="P124" s="11"/>
      <c r="Q124" s="11"/>
      <c r="R124" s="11"/>
      <c r="S124" s="11"/>
      <c r="T124" s="11"/>
      <c r="U124" s="11"/>
      <c r="V124" s="11"/>
      <c r="W124" s="11"/>
      <c r="X124" s="11"/>
      <c r="Y124" s="11"/>
      <c r="Z124" s="11"/>
    </row>
    <row r="125" ht="12.75" customHeight="1">
      <c r="A125" s="196"/>
      <c r="B125" s="197" t="s">
        <v>1444</v>
      </c>
      <c r="C125" s="198"/>
      <c r="D125" s="198"/>
      <c r="E125" s="198"/>
      <c r="F125" s="198"/>
      <c r="G125" s="170"/>
      <c r="H125" s="170"/>
      <c r="I125" s="198"/>
      <c r="J125" s="161"/>
      <c r="K125" s="11"/>
      <c r="L125" s="11"/>
      <c r="M125" s="11"/>
      <c r="N125" s="11"/>
      <c r="O125" s="11"/>
      <c r="P125" s="11"/>
      <c r="Q125" s="11"/>
      <c r="R125" s="11"/>
      <c r="S125" s="11"/>
      <c r="T125" s="11"/>
      <c r="U125" s="11"/>
      <c r="V125" s="11"/>
      <c r="W125" s="11"/>
      <c r="X125" s="11"/>
      <c r="Y125" s="11"/>
      <c r="Z125" s="11"/>
    </row>
    <row r="126" ht="12.75" customHeight="1">
      <c r="A126" s="199" t="str">
        <f>IF(OR(B124&lt;&gt;"",D124&lt;&gt;""),"["&amp;TEXT($B$2,"##")&amp;"-"&amp;TEXT(ROW()-19,"##")&amp;"]","")</f>
        <v>[M10-107]</v>
      </c>
      <c r="B126" s="200" t="s">
        <v>1026</v>
      </c>
      <c r="C126" s="200" t="s">
        <v>1445</v>
      </c>
      <c r="D126" s="201" t="s">
        <v>1388</v>
      </c>
      <c r="E126" s="201" t="s">
        <v>172</v>
      </c>
      <c r="F126" s="202" t="s">
        <v>173</v>
      </c>
      <c r="G126" s="128" t="s">
        <v>149</v>
      </c>
      <c r="H126" s="130">
        <v>44047.0</v>
      </c>
      <c r="I126" s="203"/>
      <c r="J126" s="161"/>
      <c r="K126" s="11"/>
      <c r="L126" s="11"/>
      <c r="M126" s="11"/>
      <c r="N126" s="11"/>
      <c r="O126" s="11"/>
      <c r="P126" s="11"/>
      <c r="Q126" s="11"/>
      <c r="R126" s="11"/>
      <c r="S126" s="11"/>
      <c r="T126" s="11"/>
      <c r="U126" s="11"/>
      <c r="V126" s="11"/>
      <c r="W126" s="11"/>
      <c r="X126" s="11"/>
      <c r="Y126" s="11"/>
      <c r="Z126" s="11"/>
    </row>
    <row r="127" ht="12.75" customHeight="1">
      <c r="A127" s="199" t="str">
        <f t="shared" ref="A127:A129" si="20">IF(OR(B125&lt;&gt;"",D125&lt;&gt;""),"["&amp;TEXT($B$2,"##")&amp;"-"&amp;TEXT(ROW()-16,"##")&amp;"]","")</f>
        <v>[M10-111]</v>
      </c>
      <c r="B127" s="200" t="s">
        <v>1033</v>
      </c>
      <c r="C127" s="200" t="s">
        <v>1446</v>
      </c>
      <c r="D127" s="201" t="s">
        <v>1447</v>
      </c>
      <c r="E127" s="201" t="s">
        <v>172</v>
      </c>
      <c r="F127" s="202" t="s">
        <v>173</v>
      </c>
      <c r="G127" s="128" t="s">
        <v>149</v>
      </c>
      <c r="H127" s="130">
        <v>44047.0</v>
      </c>
      <c r="I127" s="203"/>
      <c r="J127" s="161"/>
      <c r="K127" s="11"/>
      <c r="L127" s="11"/>
      <c r="M127" s="11"/>
      <c r="N127" s="11"/>
      <c r="O127" s="11"/>
      <c r="P127" s="11"/>
      <c r="Q127" s="11"/>
      <c r="R127" s="11"/>
      <c r="S127" s="11"/>
      <c r="T127" s="11"/>
      <c r="U127" s="11"/>
      <c r="V127" s="11"/>
      <c r="W127" s="11"/>
      <c r="X127" s="11"/>
      <c r="Y127" s="11"/>
      <c r="Z127" s="11"/>
    </row>
    <row r="128" ht="12.75" customHeight="1">
      <c r="A128" s="199" t="str">
        <f t="shared" si="20"/>
        <v>[M10-112]</v>
      </c>
      <c r="B128" s="200" t="s">
        <v>1448</v>
      </c>
      <c r="C128" s="200" t="s">
        <v>1446</v>
      </c>
      <c r="D128" s="201" t="s">
        <v>1449</v>
      </c>
      <c r="E128" s="201" t="s">
        <v>1450</v>
      </c>
      <c r="F128" s="202" t="s">
        <v>173</v>
      </c>
      <c r="G128" s="128" t="s">
        <v>149</v>
      </c>
      <c r="H128" s="130">
        <v>44047.0</v>
      </c>
      <c r="I128" s="203"/>
      <c r="J128" s="161"/>
      <c r="K128" s="11"/>
      <c r="L128" s="11"/>
      <c r="M128" s="11"/>
      <c r="N128" s="11"/>
      <c r="O128" s="11"/>
      <c r="P128" s="11"/>
      <c r="Q128" s="11"/>
      <c r="R128" s="11"/>
      <c r="S128" s="11"/>
      <c r="T128" s="11"/>
      <c r="U128" s="11"/>
      <c r="V128" s="11"/>
      <c r="W128" s="11"/>
      <c r="X128" s="11"/>
      <c r="Y128" s="11"/>
      <c r="Z128" s="11"/>
    </row>
    <row r="129" ht="12.75" customHeight="1">
      <c r="A129" s="199" t="str">
        <f t="shared" si="20"/>
        <v>[M10-113]</v>
      </c>
      <c r="B129" s="200" t="s">
        <v>1451</v>
      </c>
      <c r="C129" s="200" t="s">
        <v>1446</v>
      </c>
      <c r="D129" s="201" t="s">
        <v>1423</v>
      </c>
      <c r="E129" s="201" t="s">
        <v>1452</v>
      </c>
      <c r="F129" s="202" t="s">
        <v>173</v>
      </c>
      <c r="G129" s="128" t="s">
        <v>149</v>
      </c>
      <c r="H129" s="130">
        <v>44047.0</v>
      </c>
      <c r="I129" s="203"/>
      <c r="J129" s="161"/>
      <c r="K129" s="11"/>
      <c r="L129" s="11"/>
      <c r="M129" s="11"/>
      <c r="N129" s="11"/>
      <c r="O129" s="11"/>
      <c r="P129" s="11"/>
      <c r="Q129" s="11"/>
      <c r="R129" s="11"/>
      <c r="S129" s="11"/>
      <c r="T129" s="11"/>
      <c r="U129" s="11"/>
      <c r="V129" s="11"/>
      <c r="W129" s="11"/>
      <c r="X129" s="11"/>
      <c r="Y129" s="11"/>
      <c r="Z129" s="11"/>
    </row>
    <row r="130" ht="12.75" customHeight="1">
      <c r="A130" s="196"/>
      <c r="B130" s="197" t="s">
        <v>1453</v>
      </c>
      <c r="C130" s="198"/>
      <c r="D130" s="198"/>
      <c r="E130" s="198"/>
      <c r="F130" s="198"/>
      <c r="G130" s="125"/>
      <c r="H130" s="125"/>
      <c r="I130" s="198"/>
      <c r="J130" s="161"/>
      <c r="K130" s="11"/>
      <c r="L130" s="11"/>
      <c r="M130" s="11"/>
      <c r="N130" s="11"/>
      <c r="O130" s="11"/>
      <c r="P130" s="11"/>
      <c r="Q130" s="11"/>
      <c r="R130" s="11"/>
      <c r="S130" s="11"/>
      <c r="T130" s="11"/>
      <c r="U130" s="11"/>
      <c r="V130" s="11"/>
      <c r="W130" s="11"/>
      <c r="X130" s="11"/>
      <c r="Y130" s="11"/>
      <c r="Z130" s="11"/>
    </row>
    <row r="131" ht="12.75" customHeight="1">
      <c r="A131" s="199" t="str">
        <f t="shared" ref="A131:A132" si="21">IF(OR(B127&lt;&gt;"",D127&lt;&gt;""),"["&amp;TEXT($B$2,"##")&amp;"-"&amp;TEXT(ROW()-17,"##")&amp;"]","")</f>
        <v>[M10-114]</v>
      </c>
      <c r="B131" s="200" t="s">
        <v>1026</v>
      </c>
      <c r="C131" s="200" t="s">
        <v>1454</v>
      </c>
      <c r="D131" s="201" t="s">
        <v>1455</v>
      </c>
      <c r="E131" s="201" t="s">
        <v>172</v>
      </c>
      <c r="F131" s="202" t="s">
        <v>173</v>
      </c>
      <c r="G131" s="128" t="s">
        <v>149</v>
      </c>
      <c r="H131" s="130">
        <v>44047.0</v>
      </c>
      <c r="I131" s="203"/>
      <c r="J131" s="161"/>
      <c r="K131" s="11"/>
      <c r="L131" s="11"/>
      <c r="M131" s="11"/>
      <c r="N131" s="11"/>
      <c r="O131" s="11"/>
      <c r="P131" s="11"/>
      <c r="Q131" s="11"/>
      <c r="R131" s="11"/>
      <c r="S131" s="11"/>
      <c r="T131" s="11"/>
      <c r="U131" s="11"/>
      <c r="V131" s="11"/>
      <c r="W131" s="11"/>
      <c r="X131" s="11"/>
      <c r="Y131" s="11"/>
      <c r="Z131" s="11"/>
    </row>
    <row r="132" ht="12.75" customHeight="1">
      <c r="A132" s="199" t="str">
        <f t="shared" si="21"/>
        <v>[M10-115]</v>
      </c>
      <c r="B132" s="200" t="s">
        <v>1345</v>
      </c>
      <c r="C132" s="200" t="s">
        <v>1454</v>
      </c>
      <c r="D132" s="201" t="s">
        <v>1456</v>
      </c>
      <c r="E132" s="201" t="s">
        <v>172</v>
      </c>
      <c r="F132" s="202" t="s">
        <v>173</v>
      </c>
      <c r="G132" s="128" t="s">
        <v>149</v>
      </c>
      <c r="H132" s="130">
        <v>44047.0</v>
      </c>
      <c r="I132" s="204"/>
      <c r="J132" s="161"/>
      <c r="K132" s="11"/>
      <c r="L132" s="11"/>
      <c r="M132" s="11"/>
      <c r="N132" s="11"/>
      <c r="O132" s="11"/>
      <c r="P132" s="11"/>
      <c r="Q132" s="11"/>
      <c r="R132" s="11"/>
      <c r="S132" s="11"/>
      <c r="T132" s="11"/>
      <c r="U132" s="11"/>
      <c r="V132" s="11"/>
      <c r="W132" s="11"/>
      <c r="X132" s="11"/>
      <c r="Y132" s="11"/>
      <c r="Z132" s="11"/>
    </row>
    <row r="133" ht="12.75" customHeight="1">
      <c r="A133" s="199" t="str">
        <f t="shared" ref="A133:A136" si="22">IF(OR(B130&lt;&gt;"",D130&lt;&gt;""),"["&amp;TEXT($B$2,"##")&amp;"-"&amp;TEXT(ROW()-17,"##")&amp;"]","")</f>
        <v>[M10-116]</v>
      </c>
      <c r="B133" s="200" t="s">
        <v>1048</v>
      </c>
      <c r="C133" s="200" t="s">
        <v>1454</v>
      </c>
      <c r="D133" s="201" t="s">
        <v>1457</v>
      </c>
      <c r="E133" s="201" t="s">
        <v>172</v>
      </c>
      <c r="F133" s="202" t="s">
        <v>173</v>
      </c>
      <c r="G133" s="128" t="s">
        <v>149</v>
      </c>
      <c r="H133" s="130">
        <v>44047.0</v>
      </c>
      <c r="I133" s="204"/>
      <c r="J133" s="161"/>
      <c r="K133" s="11"/>
      <c r="L133" s="11"/>
      <c r="M133" s="11"/>
      <c r="N133" s="11"/>
      <c r="O133" s="11"/>
      <c r="P133" s="11"/>
      <c r="Q133" s="11"/>
      <c r="R133" s="11"/>
      <c r="S133" s="11"/>
      <c r="T133" s="11"/>
      <c r="U133" s="11"/>
      <c r="V133" s="11"/>
      <c r="W133" s="11"/>
      <c r="X133" s="11"/>
      <c r="Y133" s="11"/>
      <c r="Z133" s="11"/>
    </row>
    <row r="134" ht="12.75" customHeight="1">
      <c r="A134" s="199" t="str">
        <f t="shared" si="22"/>
        <v>[M10-117]</v>
      </c>
      <c r="B134" s="200" t="s">
        <v>1350</v>
      </c>
      <c r="C134" s="200" t="s">
        <v>1458</v>
      </c>
      <c r="D134" s="181" t="s">
        <v>1433</v>
      </c>
      <c r="E134" s="181" t="s">
        <v>1452</v>
      </c>
      <c r="F134" s="181" t="s">
        <v>1459</v>
      </c>
      <c r="G134" s="128" t="s">
        <v>149</v>
      </c>
      <c r="H134" s="130">
        <v>44047.0</v>
      </c>
      <c r="I134" s="204"/>
      <c r="J134" s="161"/>
      <c r="K134" s="11"/>
      <c r="L134" s="11"/>
      <c r="M134" s="11"/>
      <c r="N134" s="11"/>
      <c r="O134" s="11"/>
      <c r="P134" s="11"/>
      <c r="Q134" s="11"/>
      <c r="R134" s="11"/>
      <c r="S134" s="11"/>
      <c r="T134" s="11"/>
      <c r="U134" s="11"/>
      <c r="V134" s="11"/>
      <c r="W134" s="11"/>
      <c r="X134" s="11"/>
      <c r="Y134" s="11"/>
      <c r="Z134" s="11"/>
    </row>
    <row r="135" ht="12.75" customHeight="1">
      <c r="A135" s="199" t="str">
        <f t="shared" si="22"/>
        <v>[M10-118]</v>
      </c>
      <c r="B135" s="200" t="s">
        <v>1354</v>
      </c>
      <c r="C135" s="200" t="s">
        <v>1458</v>
      </c>
      <c r="D135" s="181" t="s">
        <v>1435</v>
      </c>
      <c r="E135" s="181" t="s">
        <v>1452</v>
      </c>
      <c r="F135" s="181" t="s">
        <v>1460</v>
      </c>
      <c r="G135" s="128" t="s">
        <v>149</v>
      </c>
      <c r="H135" s="130">
        <v>44047.0</v>
      </c>
      <c r="I135" s="204"/>
      <c r="J135" s="161"/>
      <c r="K135" s="11"/>
      <c r="L135" s="11"/>
      <c r="M135" s="11"/>
      <c r="N135" s="11"/>
      <c r="O135" s="11"/>
      <c r="P135" s="11"/>
      <c r="Q135" s="11"/>
      <c r="R135" s="11"/>
      <c r="S135" s="11"/>
      <c r="T135" s="11"/>
      <c r="U135" s="11"/>
      <c r="V135" s="11"/>
      <c r="W135" s="11"/>
      <c r="X135" s="11"/>
      <c r="Y135" s="11"/>
      <c r="Z135" s="11"/>
    </row>
    <row r="136" ht="12.75" customHeight="1">
      <c r="A136" s="199" t="str">
        <f t="shared" si="22"/>
        <v>[M10-119]</v>
      </c>
      <c r="B136" s="200" t="s">
        <v>1358</v>
      </c>
      <c r="C136" s="200" t="s">
        <v>1461</v>
      </c>
      <c r="D136" s="181" t="s">
        <v>1438</v>
      </c>
      <c r="E136" s="181" t="s">
        <v>1450</v>
      </c>
      <c r="F136" s="181" t="s">
        <v>1462</v>
      </c>
      <c r="G136" s="128" t="s">
        <v>149</v>
      </c>
      <c r="H136" s="130">
        <v>44047.0</v>
      </c>
      <c r="I136" s="204"/>
      <c r="J136" s="161"/>
      <c r="K136" s="11"/>
      <c r="L136" s="11"/>
      <c r="M136" s="11"/>
      <c r="N136" s="11"/>
      <c r="O136" s="11"/>
      <c r="P136" s="11"/>
      <c r="Q136" s="11"/>
      <c r="R136" s="11"/>
      <c r="S136" s="11"/>
      <c r="T136" s="11"/>
      <c r="U136" s="11"/>
      <c r="V136" s="11"/>
      <c r="W136" s="11"/>
      <c r="X136" s="11"/>
      <c r="Y136" s="11"/>
      <c r="Z136" s="11"/>
    </row>
    <row r="137" ht="12.75" customHeight="1">
      <c r="A137" s="124"/>
      <c r="B137" s="123" t="s">
        <v>1463</v>
      </c>
      <c r="C137" s="134"/>
      <c r="D137" s="135"/>
      <c r="E137" s="136"/>
      <c r="F137" s="136"/>
      <c r="G137" s="125"/>
      <c r="H137" s="125"/>
      <c r="I137" s="136"/>
      <c r="J137" s="161"/>
      <c r="K137" s="11"/>
      <c r="L137" s="11"/>
      <c r="M137" s="11"/>
      <c r="N137" s="11"/>
      <c r="O137" s="11"/>
      <c r="P137" s="11"/>
      <c r="Q137" s="11"/>
      <c r="R137" s="11"/>
      <c r="S137" s="11"/>
      <c r="T137" s="11"/>
      <c r="U137" s="11"/>
      <c r="V137" s="11"/>
      <c r="W137" s="11"/>
      <c r="X137" s="11"/>
      <c r="Y137" s="11"/>
      <c r="Z137" s="11"/>
    </row>
    <row r="138" ht="12.75" customHeight="1">
      <c r="A138" s="127" t="str">
        <f>IF(OR(B138&lt;&gt;"",D138&lt;&gt;""),"["&amp;TEXT($B$2,"##")&amp;"-"&amp;TEXT(ROW()-18,"##")&amp;"]","")</f>
        <v>[M10-120]</v>
      </c>
      <c r="B138" s="128" t="s">
        <v>1464</v>
      </c>
      <c r="C138" s="128" t="s">
        <v>1465</v>
      </c>
      <c r="D138" s="128" t="s">
        <v>1021</v>
      </c>
      <c r="E138" s="128" t="s">
        <v>1466</v>
      </c>
      <c r="F138" s="128" t="s">
        <v>1459</v>
      </c>
      <c r="G138" s="128" t="s">
        <v>149</v>
      </c>
      <c r="H138" s="130">
        <v>44047.0</v>
      </c>
      <c r="I138" s="139"/>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6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6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6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6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6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6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6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6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6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6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6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6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6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6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6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6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6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6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6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6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6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6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6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6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6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6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6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6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6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6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6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6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6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6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6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6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6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6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6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6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6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6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6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6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6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6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6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6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6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6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6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6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6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6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6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6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61"/>
      <c r="K968" s="11"/>
      <c r="L968" s="11"/>
      <c r="M968" s="11"/>
      <c r="N968" s="11"/>
      <c r="O968" s="11"/>
      <c r="P968" s="11"/>
      <c r="Q968" s="11"/>
      <c r="R968" s="11"/>
      <c r="S968" s="11"/>
      <c r="T968" s="11"/>
      <c r="U968" s="11"/>
      <c r="V968" s="11"/>
      <c r="W968" s="11"/>
      <c r="X968" s="11"/>
      <c r="Y968" s="11"/>
      <c r="Z968" s="11"/>
    </row>
  </sheetData>
  <autoFilter ref="$A$8:$I$78"/>
  <mergeCells count="5">
    <mergeCell ref="B2:G2"/>
    <mergeCell ref="B3:G3"/>
    <mergeCell ref="B4:G4"/>
    <mergeCell ref="E5:G5"/>
    <mergeCell ref="E6:G6"/>
  </mergeCells>
  <dataValidations>
    <dataValidation type="list" allowBlank="1" showInputMessage="1" showErrorMessage="1" prompt=" - " sqref="G1 G7:G8 G10:G16 G18:G23 G25:G26 G28:G33 G35:G40 G42:G43 G45:G50 G52:G57 G59:G60 G62:G65 G67:G70 G72:G73 G75:G78 G80:G86 G88 G90:G94 G96:G99 G101:G107 G109 G111:G114 G116:G122 G124 G126:G129 G131:G136 G138">
      <formula1>Module10!$K$2:$K$6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11.63"/>
    <col customWidth="1" min="2" max="2" width="19.13"/>
    <col customWidth="1" min="3" max="3" width="25.63"/>
    <col customWidth="1" min="4" max="4" width="28.5"/>
    <col customWidth="1" min="5" max="5" width="16.88"/>
    <col customWidth="1" min="6" max="6" width="28.75"/>
    <col customWidth="1" min="7" max="7" width="21.5"/>
    <col customWidth="1" min="8" max="8" width="15.13"/>
    <col customWidth="1" min="9" max="9" width="17.63"/>
    <col customWidth="1" min="10" max="10" width="8.13"/>
    <col customWidth="1" hidden="1" min="11" max="11" width="10.0"/>
    <col customWidth="1" min="12" max="26" width="10.0"/>
  </cols>
  <sheetData>
    <row r="1" ht="12.75" customHeight="1">
      <c r="A1" s="92"/>
      <c r="B1" s="93"/>
      <c r="C1" s="93"/>
      <c r="D1" s="93"/>
      <c r="E1" s="93"/>
      <c r="F1" s="93"/>
      <c r="G1" s="94"/>
      <c r="H1" s="95"/>
      <c r="I1" s="51"/>
      <c r="J1" s="96"/>
      <c r="K1" s="97"/>
      <c r="L1" s="97"/>
      <c r="M1" s="97"/>
      <c r="N1" s="97"/>
      <c r="O1" s="97"/>
      <c r="P1" s="97"/>
      <c r="Q1" s="97"/>
      <c r="R1" s="97"/>
      <c r="S1" s="97"/>
      <c r="T1" s="97"/>
      <c r="U1" s="97"/>
      <c r="V1" s="97"/>
      <c r="W1" s="97"/>
      <c r="X1" s="97"/>
      <c r="Y1" s="97"/>
      <c r="Z1" s="97"/>
    </row>
    <row r="2" ht="15.0" customHeight="1">
      <c r="A2" s="98" t="s">
        <v>147</v>
      </c>
      <c r="B2" s="99" t="s">
        <v>1467</v>
      </c>
      <c r="C2" s="6"/>
      <c r="D2" s="6"/>
      <c r="E2" s="6"/>
      <c r="F2" s="6"/>
      <c r="G2" s="100"/>
      <c r="H2" s="51"/>
      <c r="I2" s="51"/>
      <c r="J2" s="96"/>
      <c r="K2" s="97" t="s">
        <v>149</v>
      </c>
      <c r="L2" s="97"/>
      <c r="M2" s="97"/>
      <c r="N2" s="97"/>
      <c r="O2" s="97"/>
      <c r="P2" s="97"/>
      <c r="Q2" s="97"/>
      <c r="R2" s="97"/>
      <c r="S2" s="97"/>
      <c r="T2" s="97"/>
      <c r="U2" s="97"/>
      <c r="V2" s="97"/>
      <c r="W2" s="97"/>
      <c r="X2" s="97"/>
      <c r="Y2" s="97"/>
      <c r="Z2" s="97"/>
    </row>
    <row r="3" ht="25.5" customHeight="1">
      <c r="A3" s="101" t="s">
        <v>150</v>
      </c>
      <c r="B3" s="99" t="s">
        <v>1468</v>
      </c>
      <c r="C3" s="6"/>
      <c r="D3" s="6"/>
      <c r="E3" s="6"/>
      <c r="F3" s="6"/>
      <c r="G3" s="100"/>
      <c r="H3" s="51"/>
      <c r="I3" s="51"/>
      <c r="J3" s="96"/>
      <c r="K3" s="97" t="s">
        <v>152</v>
      </c>
      <c r="L3" s="97"/>
      <c r="M3" s="97"/>
      <c r="N3" s="97"/>
      <c r="O3" s="97"/>
      <c r="P3" s="97"/>
      <c r="Q3" s="97"/>
      <c r="R3" s="97"/>
      <c r="S3" s="97"/>
      <c r="T3" s="97"/>
      <c r="U3" s="97"/>
      <c r="V3" s="97"/>
      <c r="W3" s="97"/>
      <c r="X3" s="97"/>
      <c r="Y3" s="97"/>
      <c r="Z3" s="97"/>
    </row>
    <row r="4" ht="18.0" customHeight="1">
      <c r="A4" s="98" t="s">
        <v>153</v>
      </c>
      <c r="B4" s="102" t="s">
        <v>154</v>
      </c>
      <c r="C4" s="103"/>
      <c r="D4" s="103"/>
      <c r="E4" s="103"/>
      <c r="F4" s="103"/>
      <c r="G4" s="104"/>
      <c r="H4" s="51"/>
      <c r="I4" s="51"/>
      <c r="J4" s="96"/>
      <c r="K4" s="105"/>
      <c r="L4" s="97"/>
      <c r="M4" s="97"/>
      <c r="N4" s="97"/>
      <c r="O4" s="97"/>
      <c r="P4" s="97"/>
      <c r="Q4" s="97"/>
      <c r="R4" s="97"/>
      <c r="S4" s="97"/>
      <c r="T4" s="97"/>
      <c r="U4" s="97"/>
      <c r="V4" s="97"/>
      <c r="W4" s="97"/>
      <c r="X4" s="97"/>
      <c r="Y4" s="97"/>
      <c r="Z4" s="97"/>
    </row>
    <row r="5" ht="19.5" customHeight="1">
      <c r="A5" s="106" t="s">
        <v>149</v>
      </c>
      <c r="B5" s="107" t="s">
        <v>152</v>
      </c>
      <c r="C5" s="107" t="s">
        <v>155</v>
      </c>
      <c r="D5" s="108" t="s">
        <v>156</v>
      </c>
      <c r="E5" s="109" t="s">
        <v>157</v>
      </c>
      <c r="F5" s="6"/>
      <c r="G5" s="100"/>
      <c r="H5" s="110"/>
      <c r="I5" s="110"/>
      <c r="J5" s="111"/>
      <c r="K5" s="97" t="s">
        <v>158</v>
      </c>
      <c r="L5" s="97"/>
      <c r="M5" s="97"/>
      <c r="N5" s="97"/>
      <c r="O5" s="97"/>
      <c r="P5" s="97"/>
      <c r="Q5" s="97"/>
      <c r="R5" s="97"/>
      <c r="S5" s="97"/>
      <c r="T5" s="97"/>
      <c r="U5" s="97"/>
      <c r="V5" s="97"/>
      <c r="W5" s="97"/>
      <c r="X5" s="97"/>
      <c r="Y5" s="97"/>
      <c r="Z5" s="97"/>
    </row>
    <row r="6" ht="15.0" customHeight="1">
      <c r="A6" s="112">
        <f>COUNTIF(G10:G909,"Pass")</f>
        <v>42</v>
      </c>
      <c r="B6" s="113">
        <f>COUNTIF(G10:G909,"Fail")</f>
        <v>0</v>
      </c>
      <c r="C6" s="113">
        <f>E6-D6-B6-A6</f>
        <v>0</v>
      </c>
      <c r="D6" s="114">
        <f>COUNTIF(G$10:G$909,"N/A")</f>
        <v>0</v>
      </c>
      <c r="E6" s="115">
        <f>COUNTA(A10:A909)</f>
        <v>42</v>
      </c>
      <c r="F6" s="116"/>
      <c r="G6" s="117"/>
      <c r="H6" s="110"/>
      <c r="I6" s="110"/>
      <c r="J6" s="111"/>
      <c r="K6" s="97" t="s">
        <v>156</v>
      </c>
      <c r="L6" s="97"/>
      <c r="M6" s="97"/>
      <c r="N6" s="97"/>
      <c r="O6" s="97"/>
      <c r="P6" s="97"/>
      <c r="Q6" s="97"/>
      <c r="R6" s="97"/>
      <c r="S6" s="97"/>
      <c r="T6" s="97"/>
      <c r="U6" s="97"/>
      <c r="V6" s="97"/>
      <c r="W6" s="97"/>
      <c r="X6" s="97"/>
      <c r="Y6" s="97"/>
      <c r="Z6" s="97"/>
    </row>
    <row r="7" ht="15.0" customHeight="1">
      <c r="A7" s="165"/>
      <c r="B7" s="165"/>
      <c r="C7" s="165"/>
      <c r="D7" s="166"/>
      <c r="E7" s="166"/>
      <c r="F7" s="166"/>
      <c r="G7" s="167"/>
      <c r="H7" s="167"/>
      <c r="I7" s="167"/>
      <c r="J7" s="111"/>
      <c r="K7" s="97"/>
      <c r="L7" s="97"/>
      <c r="M7" s="97"/>
      <c r="N7" s="97"/>
      <c r="O7" s="97"/>
      <c r="P7" s="97"/>
      <c r="Q7" s="97"/>
      <c r="R7" s="97"/>
      <c r="S7" s="97"/>
      <c r="T7" s="97"/>
      <c r="U7" s="97"/>
      <c r="V7" s="97"/>
      <c r="W7" s="97"/>
      <c r="X7" s="97"/>
      <c r="Y7" s="97"/>
      <c r="Z7" s="97"/>
    </row>
    <row r="8" ht="25.5" customHeight="1">
      <c r="A8" s="168" t="s">
        <v>159</v>
      </c>
      <c r="B8" s="168" t="s">
        <v>160</v>
      </c>
      <c r="C8" s="168" t="s">
        <v>161</v>
      </c>
      <c r="D8" s="168" t="s">
        <v>162</v>
      </c>
      <c r="E8" s="168" t="s">
        <v>163</v>
      </c>
      <c r="F8" s="168" t="s">
        <v>164</v>
      </c>
      <c r="G8" s="168" t="s">
        <v>165</v>
      </c>
      <c r="H8" s="168" t="s">
        <v>166</v>
      </c>
      <c r="I8" s="168" t="s">
        <v>167</v>
      </c>
      <c r="J8" s="169"/>
      <c r="K8" s="97"/>
      <c r="L8" s="97"/>
      <c r="M8" s="97"/>
      <c r="N8" s="97"/>
      <c r="O8" s="97"/>
      <c r="P8" s="97"/>
      <c r="Q8" s="97"/>
      <c r="R8" s="97"/>
      <c r="S8" s="97"/>
      <c r="T8" s="97"/>
      <c r="U8" s="97"/>
      <c r="V8" s="97"/>
      <c r="W8" s="97"/>
      <c r="X8" s="97"/>
      <c r="Y8" s="97"/>
      <c r="Z8" s="97"/>
    </row>
    <row r="9" ht="15.75" customHeight="1">
      <c r="A9" s="170"/>
      <c r="B9" s="171" t="s">
        <v>1469</v>
      </c>
      <c r="C9" s="170"/>
      <c r="D9" s="170"/>
      <c r="E9" s="170"/>
      <c r="F9" s="170"/>
      <c r="G9" s="170"/>
      <c r="H9" s="170"/>
      <c r="I9" s="170"/>
      <c r="J9" s="138"/>
      <c r="K9" s="97"/>
      <c r="L9" s="97"/>
      <c r="M9" s="97"/>
      <c r="N9" s="97"/>
      <c r="O9" s="97"/>
      <c r="P9" s="97"/>
      <c r="Q9" s="97"/>
      <c r="R9" s="97"/>
      <c r="S9" s="97"/>
      <c r="T9" s="97"/>
      <c r="U9" s="97"/>
      <c r="V9" s="97"/>
      <c r="W9" s="97"/>
      <c r="X9" s="97"/>
      <c r="Y9" s="97"/>
      <c r="Z9" s="97"/>
    </row>
    <row r="10" ht="99.75" customHeight="1">
      <c r="A10" s="127" t="str">
        <f t="shared" ref="A10:A11" si="1">IF(OR(B12&lt;&gt;"",D12&lt;&gt;""),"["&amp;TEXT($B$2,"##")&amp;"-"&amp;TEXT(ROW()-9,"##")&amp;"]","")</f>
        <v>[M11-1]</v>
      </c>
      <c r="B10" s="128" t="s">
        <v>1470</v>
      </c>
      <c r="C10" s="128" t="s">
        <v>1471</v>
      </c>
      <c r="D10" s="129" t="s">
        <v>1472</v>
      </c>
      <c r="E10" s="129" t="s">
        <v>172</v>
      </c>
      <c r="F10" s="129" t="s">
        <v>173</v>
      </c>
      <c r="G10" s="128" t="s">
        <v>149</v>
      </c>
      <c r="H10" s="130">
        <v>44052.0</v>
      </c>
      <c r="I10" s="127"/>
      <c r="J10" s="132"/>
      <c r="K10" s="11"/>
      <c r="L10" s="11"/>
      <c r="M10" s="11"/>
      <c r="N10" s="11"/>
      <c r="O10" s="11"/>
      <c r="P10" s="11"/>
      <c r="Q10" s="11"/>
      <c r="R10" s="11"/>
      <c r="S10" s="11"/>
      <c r="T10" s="11"/>
      <c r="U10" s="11"/>
      <c r="V10" s="11"/>
      <c r="W10" s="11"/>
      <c r="X10" s="11"/>
      <c r="Y10" s="11"/>
      <c r="Z10" s="11"/>
    </row>
    <row r="11" ht="12.75" customHeight="1">
      <c r="A11" s="127" t="str">
        <f t="shared" si="1"/>
        <v>[M11-2]</v>
      </c>
      <c r="B11" s="128" t="s">
        <v>1473</v>
      </c>
      <c r="C11" s="128" t="s">
        <v>1471</v>
      </c>
      <c r="D11" s="129" t="s">
        <v>1474</v>
      </c>
      <c r="E11" s="129" t="s">
        <v>1475</v>
      </c>
      <c r="F11" s="129" t="s">
        <v>173</v>
      </c>
      <c r="G11" s="128" t="s">
        <v>149</v>
      </c>
      <c r="H11" s="130">
        <v>44052.0</v>
      </c>
      <c r="I11" s="127"/>
      <c r="J11" s="132"/>
      <c r="K11" s="11"/>
      <c r="L11" s="11"/>
      <c r="M11" s="11"/>
      <c r="N11" s="11"/>
      <c r="O11" s="11"/>
      <c r="P11" s="11"/>
      <c r="Q11" s="11"/>
      <c r="R11" s="11"/>
      <c r="S11" s="11"/>
      <c r="T11" s="11"/>
      <c r="U11" s="11"/>
      <c r="V11" s="11"/>
      <c r="W11" s="11"/>
      <c r="X11" s="11"/>
      <c r="Y11" s="11"/>
      <c r="Z11" s="11"/>
    </row>
    <row r="12" ht="12.75" customHeight="1">
      <c r="A12" s="180" t="str">
        <f>IF(OR(B13&lt;&gt;"",D13&lt;&gt;""),"["&amp;TEXT($B$2,"##")&amp;"-"&amp;TEXT(ROW()-9,"##")&amp;"]","")</f>
        <v>[M11-3]</v>
      </c>
      <c r="B12" s="128" t="s">
        <v>1476</v>
      </c>
      <c r="C12" s="128" t="s">
        <v>1471</v>
      </c>
      <c r="D12" s="129" t="s">
        <v>1477</v>
      </c>
      <c r="E12" s="129" t="s">
        <v>1478</v>
      </c>
      <c r="F12" s="129" t="s">
        <v>173</v>
      </c>
      <c r="G12" s="128" t="s">
        <v>149</v>
      </c>
      <c r="H12" s="130">
        <v>44052.0</v>
      </c>
      <c r="I12" s="127"/>
      <c r="J12" s="132"/>
      <c r="K12" s="11"/>
      <c r="L12" s="11"/>
      <c r="M12" s="11"/>
      <c r="N12" s="11"/>
      <c r="O12" s="11"/>
      <c r="P12" s="11"/>
      <c r="Q12" s="11"/>
      <c r="R12" s="11"/>
      <c r="S12" s="11"/>
      <c r="T12" s="11"/>
      <c r="U12" s="11"/>
      <c r="V12" s="11"/>
      <c r="W12" s="11"/>
      <c r="X12" s="11"/>
      <c r="Y12" s="11"/>
      <c r="Z12" s="11"/>
    </row>
    <row r="13" ht="12.75" customHeight="1">
      <c r="A13" s="180" t="str">
        <f t="shared" ref="A13:A17" si="2">IF(OR(B13&lt;&gt;"",D13&lt;&gt;""),"["&amp;TEXT($B$2,"##")&amp;"-"&amp;TEXT(ROW()-9,"##")&amp;"]","")</f>
        <v>[M11-4]</v>
      </c>
      <c r="B13" s="128" t="s">
        <v>1479</v>
      </c>
      <c r="C13" s="128" t="s">
        <v>1471</v>
      </c>
      <c r="D13" s="129" t="s">
        <v>1480</v>
      </c>
      <c r="E13" s="129" t="s">
        <v>1481</v>
      </c>
      <c r="F13" s="129" t="s">
        <v>173</v>
      </c>
      <c r="G13" s="128" t="s">
        <v>149</v>
      </c>
      <c r="H13" s="130">
        <v>44052.0</v>
      </c>
      <c r="I13" s="127"/>
      <c r="J13" s="132"/>
      <c r="K13" s="11"/>
      <c r="L13" s="11"/>
      <c r="M13" s="11"/>
      <c r="N13" s="11"/>
      <c r="O13" s="11"/>
      <c r="P13" s="11"/>
      <c r="Q13" s="11"/>
      <c r="R13" s="11"/>
      <c r="S13" s="11"/>
      <c r="T13" s="11"/>
      <c r="U13" s="11"/>
      <c r="V13" s="11"/>
      <c r="W13" s="11"/>
      <c r="X13" s="11"/>
      <c r="Y13" s="11"/>
      <c r="Z13" s="11"/>
    </row>
    <row r="14" ht="12.75" customHeight="1">
      <c r="A14" s="180" t="str">
        <f t="shared" si="2"/>
        <v>[M11-5]</v>
      </c>
      <c r="B14" s="128" t="s">
        <v>1482</v>
      </c>
      <c r="C14" s="128" t="s">
        <v>1471</v>
      </c>
      <c r="D14" s="129" t="s">
        <v>1483</v>
      </c>
      <c r="E14" s="129" t="s">
        <v>1484</v>
      </c>
      <c r="F14" s="129" t="s">
        <v>173</v>
      </c>
      <c r="G14" s="128" t="s">
        <v>149</v>
      </c>
      <c r="H14" s="130">
        <v>44052.0</v>
      </c>
      <c r="I14" s="127"/>
      <c r="J14" s="132"/>
      <c r="K14" s="11"/>
      <c r="L14" s="11"/>
      <c r="M14" s="11"/>
      <c r="N14" s="11"/>
      <c r="O14" s="11"/>
      <c r="P14" s="11"/>
      <c r="Q14" s="11"/>
      <c r="R14" s="11"/>
      <c r="S14" s="11"/>
      <c r="T14" s="11"/>
      <c r="U14" s="11"/>
      <c r="V14" s="11"/>
      <c r="W14" s="11"/>
      <c r="X14" s="11"/>
      <c r="Y14" s="11"/>
      <c r="Z14" s="11"/>
    </row>
    <row r="15" ht="12.75" customHeight="1">
      <c r="A15" s="180" t="str">
        <f t="shared" si="2"/>
        <v>[M11-6]</v>
      </c>
      <c r="B15" s="128" t="s">
        <v>1485</v>
      </c>
      <c r="C15" s="128" t="s">
        <v>1471</v>
      </c>
      <c r="D15" s="129" t="s">
        <v>1486</v>
      </c>
      <c r="E15" s="129" t="s">
        <v>1487</v>
      </c>
      <c r="F15" s="129" t="s">
        <v>173</v>
      </c>
      <c r="G15" s="128" t="s">
        <v>149</v>
      </c>
      <c r="H15" s="130">
        <v>44052.0</v>
      </c>
      <c r="I15" s="127"/>
      <c r="J15" s="132"/>
      <c r="K15" s="11"/>
      <c r="L15" s="11"/>
      <c r="M15" s="11"/>
      <c r="N15" s="11"/>
      <c r="O15" s="11"/>
      <c r="P15" s="11"/>
      <c r="Q15" s="11"/>
      <c r="R15" s="11"/>
      <c r="S15" s="11"/>
      <c r="T15" s="11"/>
      <c r="U15" s="11"/>
      <c r="V15" s="11"/>
      <c r="W15" s="11"/>
      <c r="X15" s="11"/>
      <c r="Y15" s="11"/>
      <c r="Z15" s="11"/>
    </row>
    <row r="16" ht="12.75" customHeight="1">
      <c r="A16" s="180" t="str">
        <f t="shared" si="2"/>
        <v>[M11-7]</v>
      </c>
      <c r="B16" s="128" t="s">
        <v>1488</v>
      </c>
      <c r="C16" s="128" t="s">
        <v>1471</v>
      </c>
      <c r="D16" s="129" t="s">
        <v>1486</v>
      </c>
      <c r="E16" s="129" t="s">
        <v>1489</v>
      </c>
      <c r="F16" s="129" t="s">
        <v>173</v>
      </c>
      <c r="G16" s="128" t="s">
        <v>149</v>
      </c>
      <c r="H16" s="130">
        <v>44052.0</v>
      </c>
      <c r="I16" s="127"/>
      <c r="J16" s="132"/>
      <c r="K16" s="11"/>
      <c r="L16" s="11"/>
      <c r="M16" s="11"/>
      <c r="N16" s="11"/>
      <c r="O16" s="11"/>
      <c r="P16" s="11"/>
      <c r="Q16" s="11"/>
      <c r="R16" s="11"/>
      <c r="S16" s="11"/>
      <c r="T16" s="11"/>
      <c r="U16" s="11"/>
      <c r="V16" s="11"/>
      <c r="W16" s="11"/>
      <c r="X16" s="11"/>
      <c r="Y16" s="11"/>
      <c r="Z16" s="11"/>
    </row>
    <row r="17" ht="12.75" customHeight="1">
      <c r="A17" s="180" t="str">
        <f t="shared" si="2"/>
        <v>[M11-8]</v>
      </c>
      <c r="B17" s="128" t="s">
        <v>1490</v>
      </c>
      <c r="C17" s="128" t="s">
        <v>1471</v>
      </c>
      <c r="D17" s="129" t="s">
        <v>1491</v>
      </c>
      <c r="E17" s="129" t="s">
        <v>172</v>
      </c>
      <c r="F17" s="129" t="s">
        <v>173</v>
      </c>
      <c r="G17" s="128" t="s">
        <v>149</v>
      </c>
      <c r="H17" s="130">
        <v>44052.0</v>
      </c>
      <c r="I17" s="127"/>
      <c r="J17" s="132"/>
      <c r="K17" s="11"/>
      <c r="L17" s="11"/>
      <c r="M17" s="11"/>
      <c r="N17" s="11"/>
      <c r="O17" s="11"/>
      <c r="P17" s="11"/>
      <c r="Q17" s="11"/>
      <c r="R17" s="11"/>
      <c r="S17" s="11"/>
      <c r="T17" s="11"/>
      <c r="U17" s="11"/>
      <c r="V17" s="11"/>
      <c r="W17" s="11"/>
      <c r="X17" s="11"/>
      <c r="Y17" s="11"/>
      <c r="Z17" s="11"/>
    </row>
    <row r="18" ht="15.75" customHeight="1">
      <c r="A18" s="170"/>
      <c r="B18" s="171" t="s">
        <v>1492</v>
      </c>
      <c r="C18" s="170"/>
      <c r="D18" s="170"/>
      <c r="E18" s="170"/>
      <c r="F18" s="170"/>
      <c r="G18" s="170"/>
      <c r="H18" s="170"/>
      <c r="I18" s="170"/>
      <c r="J18" s="138"/>
      <c r="K18" s="97"/>
      <c r="L18" s="97"/>
      <c r="M18" s="97"/>
      <c r="N18" s="97"/>
      <c r="O18" s="97"/>
      <c r="P18" s="97"/>
      <c r="Q18" s="97"/>
      <c r="R18" s="97"/>
      <c r="S18" s="97"/>
      <c r="T18" s="97"/>
      <c r="U18" s="97"/>
      <c r="V18" s="97"/>
      <c r="W18" s="97"/>
      <c r="X18" s="97"/>
      <c r="Y18" s="97"/>
      <c r="Z18" s="97"/>
    </row>
    <row r="19" ht="12.75" customHeight="1">
      <c r="A19" s="205" t="str">
        <f t="shared" ref="A19:A20" si="3">IF(OR(B17&lt;&gt;"",D17&lt;&gt;""),"["&amp;TEXT($B$2,"##")&amp;"-"&amp;TEXT(ROW()-10,"##")&amp;"]","")</f>
        <v>[M11-9]</v>
      </c>
      <c r="B19" s="128" t="s">
        <v>1493</v>
      </c>
      <c r="C19" s="128" t="s">
        <v>1494</v>
      </c>
      <c r="D19" s="129" t="s">
        <v>1495</v>
      </c>
      <c r="E19" s="129" t="s">
        <v>172</v>
      </c>
      <c r="F19" s="129" t="s">
        <v>173</v>
      </c>
      <c r="G19" s="128" t="s">
        <v>149</v>
      </c>
      <c r="H19" s="130">
        <v>44052.0</v>
      </c>
      <c r="I19" s="127"/>
      <c r="J19" s="132"/>
      <c r="K19" s="11"/>
      <c r="L19" s="11"/>
      <c r="M19" s="11"/>
      <c r="N19" s="11"/>
      <c r="O19" s="11"/>
      <c r="P19" s="11"/>
      <c r="Q19" s="11"/>
      <c r="R19" s="11"/>
      <c r="S19" s="11"/>
      <c r="T19" s="11"/>
      <c r="U19" s="11"/>
      <c r="V19" s="11"/>
      <c r="W19" s="11"/>
      <c r="X19" s="11"/>
      <c r="Y19" s="11"/>
      <c r="Z19" s="11"/>
    </row>
    <row r="20" ht="12.75" customHeight="1">
      <c r="A20" s="205" t="str">
        <f t="shared" si="3"/>
        <v>[M11-10]</v>
      </c>
      <c r="B20" s="128" t="s">
        <v>1496</v>
      </c>
      <c r="C20" s="128" t="s">
        <v>1494</v>
      </c>
      <c r="D20" s="129" t="s">
        <v>1497</v>
      </c>
      <c r="E20" s="129" t="s">
        <v>172</v>
      </c>
      <c r="F20" s="129" t="s">
        <v>173</v>
      </c>
      <c r="G20" s="128" t="s">
        <v>149</v>
      </c>
      <c r="H20" s="130">
        <v>44052.0</v>
      </c>
      <c r="I20" s="127"/>
      <c r="J20" s="132"/>
      <c r="K20" s="11"/>
      <c r="L20" s="11"/>
      <c r="M20" s="11"/>
      <c r="N20" s="11"/>
      <c r="O20" s="11"/>
      <c r="P20" s="11"/>
      <c r="Q20" s="11"/>
      <c r="R20" s="11"/>
      <c r="S20" s="11"/>
      <c r="T20" s="11"/>
      <c r="U20" s="11"/>
      <c r="V20" s="11"/>
      <c r="W20" s="11"/>
      <c r="X20" s="11"/>
      <c r="Y20" s="11"/>
      <c r="Z20" s="11"/>
    </row>
    <row r="21" ht="15.75" customHeight="1">
      <c r="A21" s="170"/>
      <c r="B21" s="171" t="s">
        <v>1498</v>
      </c>
      <c r="C21" s="170"/>
      <c r="D21" s="170"/>
      <c r="E21" s="170"/>
      <c r="F21" s="170"/>
      <c r="G21" s="125"/>
      <c r="H21" s="125"/>
      <c r="I21" s="170"/>
      <c r="J21" s="138"/>
      <c r="K21" s="97"/>
      <c r="L21" s="97"/>
      <c r="M21" s="97"/>
      <c r="N21" s="97"/>
      <c r="O21" s="97"/>
      <c r="P21" s="97"/>
      <c r="Q21" s="97"/>
      <c r="R21" s="97"/>
      <c r="S21" s="97"/>
      <c r="T21" s="97"/>
      <c r="U21" s="97"/>
      <c r="V21" s="97"/>
      <c r="W21" s="97"/>
      <c r="X21" s="97"/>
      <c r="Y21" s="97"/>
      <c r="Z21" s="97"/>
    </row>
    <row r="22" ht="12.75" customHeight="1">
      <c r="A22" s="180" t="str">
        <f t="shared" ref="A22:A26" si="4">IF(OR(B18&lt;&gt;"",D18&lt;&gt;""),"["&amp;TEXT($B$2,"##")&amp;"-"&amp;TEXT(ROW()-11,"##")&amp;"]","")</f>
        <v>[M11-11]</v>
      </c>
      <c r="B22" s="128" t="s">
        <v>1499</v>
      </c>
      <c r="C22" s="128" t="s">
        <v>1500</v>
      </c>
      <c r="D22" s="129" t="s">
        <v>1501</v>
      </c>
      <c r="E22" s="129" t="s">
        <v>172</v>
      </c>
      <c r="F22" s="129" t="s">
        <v>173</v>
      </c>
      <c r="G22" s="128" t="s">
        <v>149</v>
      </c>
      <c r="H22" s="130">
        <v>44052.0</v>
      </c>
      <c r="I22" s="127"/>
      <c r="J22" s="132"/>
      <c r="K22" s="11"/>
      <c r="L22" s="11"/>
      <c r="M22" s="11"/>
      <c r="N22" s="11"/>
      <c r="O22" s="11"/>
      <c r="P22" s="11"/>
      <c r="Q22" s="11"/>
      <c r="R22" s="11"/>
      <c r="S22" s="11"/>
      <c r="T22" s="11"/>
      <c r="U22" s="11"/>
      <c r="V22" s="11"/>
      <c r="W22" s="11"/>
      <c r="X22" s="11"/>
      <c r="Y22" s="11"/>
      <c r="Z22" s="11"/>
    </row>
    <row r="23" ht="12.75" customHeight="1">
      <c r="A23" s="180" t="str">
        <f t="shared" si="4"/>
        <v>[M11-12]</v>
      </c>
      <c r="B23" s="128" t="s">
        <v>1502</v>
      </c>
      <c r="C23" s="128" t="s">
        <v>1500</v>
      </c>
      <c r="D23" s="129" t="s">
        <v>1503</v>
      </c>
      <c r="E23" s="129" t="s">
        <v>732</v>
      </c>
      <c r="F23" s="129" t="s">
        <v>173</v>
      </c>
      <c r="G23" s="128" t="s">
        <v>149</v>
      </c>
      <c r="H23" s="130">
        <v>44052.0</v>
      </c>
      <c r="I23" s="127"/>
      <c r="J23" s="132"/>
      <c r="K23" s="11"/>
      <c r="L23" s="11"/>
      <c r="M23" s="11"/>
      <c r="N23" s="11"/>
      <c r="O23" s="11"/>
      <c r="P23" s="11"/>
      <c r="Q23" s="11"/>
      <c r="R23" s="11"/>
      <c r="S23" s="11"/>
      <c r="T23" s="11"/>
      <c r="U23" s="11"/>
      <c r="V23" s="11"/>
      <c r="W23" s="11"/>
      <c r="X23" s="11"/>
      <c r="Y23" s="11"/>
      <c r="Z23" s="11"/>
    </row>
    <row r="24" ht="12.75" customHeight="1">
      <c r="A24" s="180" t="str">
        <f t="shared" si="4"/>
        <v>[M11-13]</v>
      </c>
      <c r="B24" s="128" t="s">
        <v>1504</v>
      </c>
      <c r="C24" s="128" t="s">
        <v>1500</v>
      </c>
      <c r="D24" s="129" t="s">
        <v>1503</v>
      </c>
      <c r="E24" s="129" t="s">
        <v>730</v>
      </c>
      <c r="F24" s="129" t="s">
        <v>173</v>
      </c>
      <c r="G24" s="128" t="s">
        <v>149</v>
      </c>
      <c r="H24" s="130">
        <v>44052.0</v>
      </c>
      <c r="I24" s="127"/>
      <c r="J24" s="132"/>
      <c r="K24" s="11"/>
      <c r="L24" s="11"/>
      <c r="M24" s="11"/>
      <c r="N24" s="11"/>
      <c r="O24" s="11"/>
      <c r="P24" s="11"/>
      <c r="Q24" s="11"/>
      <c r="R24" s="11"/>
      <c r="S24" s="11"/>
      <c r="T24" s="11"/>
      <c r="U24" s="11"/>
      <c r="V24" s="11"/>
      <c r="W24" s="11"/>
      <c r="X24" s="11"/>
      <c r="Y24" s="11"/>
      <c r="Z24" s="11"/>
    </row>
    <row r="25" ht="12.75" customHeight="1">
      <c r="A25" s="180" t="str">
        <f t="shared" si="4"/>
        <v>[M11-14]</v>
      </c>
      <c r="B25" s="128" t="s">
        <v>1505</v>
      </c>
      <c r="C25" s="128" t="s">
        <v>1500</v>
      </c>
      <c r="D25" s="129" t="s">
        <v>1501</v>
      </c>
      <c r="E25" s="129" t="s">
        <v>730</v>
      </c>
      <c r="F25" s="129" t="s">
        <v>173</v>
      </c>
      <c r="G25" s="128" t="s">
        <v>149</v>
      </c>
      <c r="H25" s="130">
        <v>44052.0</v>
      </c>
      <c r="I25" s="127"/>
      <c r="J25" s="132"/>
      <c r="K25" s="11"/>
      <c r="L25" s="11"/>
      <c r="M25" s="11"/>
      <c r="N25" s="11"/>
      <c r="O25" s="11"/>
      <c r="P25" s="11"/>
      <c r="Q25" s="11"/>
      <c r="R25" s="11"/>
      <c r="S25" s="11"/>
      <c r="T25" s="11"/>
      <c r="U25" s="11"/>
      <c r="V25" s="11"/>
      <c r="W25" s="11"/>
      <c r="X25" s="11"/>
      <c r="Y25" s="11"/>
      <c r="Z25" s="11"/>
    </row>
    <row r="26" ht="12.75" customHeight="1">
      <c r="A26" s="180" t="str">
        <f t="shared" si="4"/>
        <v>[M11-15]</v>
      </c>
      <c r="B26" s="128" t="s">
        <v>1506</v>
      </c>
      <c r="C26" s="128" t="s">
        <v>1500</v>
      </c>
      <c r="D26" s="129" t="s">
        <v>1501</v>
      </c>
      <c r="E26" s="129" t="s">
        <v>730</v>
      </c>
      <c r="F26" s="129" t="s">
        <v>173</v>
      </c>
      <c r="G26" s="128" t="s">
        <v>149</v>
      </c>
      <c r="H26" s="130">
        <v>44052.0</v>
      </c>
      <c r="I26" s="127"/>
      <c r="J26" s="132"/>
      <c r="K26" s="11"/>
      <c r="L26" s="11"/>
      <c r="M26" s="11"/>
      <c r="N26" s="11"/>
      <c r="O26" s="11"/>
      <c r="P26" s="11"/>
      <c r="Q26" s="11"/>
      <c r="R26" s="11"/>
      <c r="S26" s="11"/>
      <c r="T26" s="11"/>
      <c r="U26" s="11"/>
      <c r="V26" s="11"/>
      <c r="W26" s="11"/>
      <c r="X26" s="11"/>
      <c r="Y26" s="11"/>
      <c r="Z26" s="11"/>
    </row>
    <row r="27" ht="12.75" customHeight="1">
      <c r="A27" s="170"/>
      <c r="B27" s="171" t="s">
        <v>1507</v>
      </c>
      <c r="C27" s="170"/>
      <c r="D27" s="170"/>
      <c r="E27" s="170"/>
      <c r="F27" s="170"/>
      <c r="G27" s="170"/>
      <c r="H27" s="170"/>
      <c r="I27" s="170"/>
      <c r="J27" s="161"/>
      <c r="K27" s="11"/>
      <c r="L27" s="11"/>
      <c r="M27" s="11"/>
      <c r="N27" s="11"/>
      <c r="O27" s="11"/>
      <c r="P27" s="11"/>
      <c r="Q27" s="11"/>
      <c r="R27" s="11"/>
      <c r="S27" s="11"/>
      <c r="T27" s="11"/>
      <c r="U27" s="11"/>
      <c r="V27" s="11"/>
      <c r="W27" s="11"/>
      <c r="X27" s="11"/>
      <c r="Y27" s="11"/>
      <c r="Z27" s="11"/>
    </row>
    <row r="28" ht="12.75" customHeight="1">
      <c r="A28" s="180" t="str">
        <f t="shared" ref="A28:A29" si="5">IF(OR(B23&lt;&gt;"",D23&lt;&gt;""),"["&amp;TEXT($B$2,"##")&amp;"-"&amp;TEXT(ROW()-12,"##")&amp;"]","")</f>
        <v>[M11-16]</v>
      </c>
      <c r="B28" s="128" t="s">
        <v>1508</v>
      </c>
      <c r="C28" s="128" t="s">
        <v>1509</v>
      </c>
      <c r="D28" s="129" t="s">
        <v>1510</v>
      </c>
      <c r="E28" s="129" t="s">
        <v>1039</v>
      </c>
      <c r="F28" s="129"/>
      <c r="G28" s="128" t="s">
        <v>149</v>
      </c>
      <c r="H28" s="130">
        <v>44052.0</v>
      </c>
      <c r="I28" s="127"/>
      <c r="J28" s="140"/>
      <c r="K28" s="11"/>
      <c r="L28" s="11"/>
      <c r="M28" s="11"/>
      <c r="N28" s="11"/>
      <c r="O28" s="11"/>
      <c r="P28" s="11"/>
      <c r="Q28" s="11"/>
      <c r="R28" s="11"/>
      <c r="S28" s="11"/>
      <c r="T28" s="11"/>
      <c r="U28" s="11"/>
      <c r="V28" s="11"/>
      <c r="W28" s="11"/>
      <c r="X28" s="11"/>
      <c r="Y28" s="11"/>
      <c r="Z28" s="11"/>
    </row>
    <row r="29" ht="12.75" customHeight="1">
      <c r="A29" s="180" t="str">
        <f t="shared" si="5"/>
        <v>[M11-17]</v>
      </c>
      <c r="B29" s="128" t="s">
        <v>1511</v>
      </c>
      <c r="C29" s="128" t="s">
        <v>1512</v>
      </c>
      <c r="D29" s="129" t="s">
        <v>1510</v>
      </c>
      <c r="E29" s="129" t="s">
        <v>1513</v>
      </c>
      <c r="F29" s="129"/>
      <c r="G29" s="128" t="s">
        <v>149</v>
      </c>
      <c r="H29" s="130">
        <v>44052.0</v>
      </c>
      <c r="I29" s="127"/>
      <c r="J29" s="140"/>
      <c r="K29" s="11"/>
      <c r="L29" s="11"/>
      <c r="M29" s="11"/>
      <c r="N29" s="11"/>
      <c r="O29" s="11"/>
      <c r="P29" s="11"/>
      <c r="Q29" s="11"/>
      <c r="R29" s="11"/>
      <c r="S29" s="11"/>
      <c r="T29" s="11"/>
      <c r="U29" s="11"/>
      <c r="V29" s="11"/>
      <c r="W29" s="11"/>
      <c r="X29" s="11"/>
      <c r="Y29" s="11"/>
      <c r="Z29" s="11"/>
    </row>
    <row r="30" ht="12.75" customHeight="1">
      <c r="A30" s="180" t="str">
        <f t="shared" ref="A30:A33" si="6">IF(OR(B23&lt;&gt;"",D23&lt;&gt;""),"["&amp;TEXT($B$2,"##")&amp;"-"&amp;TEXT(ROW()-12,"##")&amp;"]","")</f>
        <v>[M11-18]</v>
      </c>
      <c r="B30" s="128" t="s">
        <v>1514</v>
      </c>
      <c r="C30" s="128" t="s">
        <v>1515</v>
      </c>
      <c r="D30" s="129" t="s">
        <v>1516</v>
      </c>
      <c r="E30" s="129" t="s">
        <v>433</v>
      </c>
      <c r="F30" s="129" t="s">
        <v>173</v>
      </c>
      <c r="G30" s="128" t="s">
        <v>149</v>
      </c>
      <c r="H30" s="130">
        <v>44052.0</v>
      </c>
      <c r="I30" s="127"/>
      <c r="J30" s="140"/>
      <c r="K30" s="11"/>
      <c r="L30" s="11"/>
      <c r="M30" s="11"/>
      <c r="N30" s="11"/>
      <c r="O30" s="11"/>
      <c r="P30" s="11"/>
      <c r="Q30" s="11"/>
      <c r="R30" s="11"/>
      <c r="S30" s="11"/>
      <c r="T30" s="11"/>
      <c r="U30" s="11"/>
      <c r="V30" s="11"/>
      <c r="W30" s="11"/>
      <c r="X30" s="11"/>
      <c r="Y30" s="11"/>
      <c r="Z30" s="11"/>
    </row>
    <row r="31" ht="12.75" customHeight="1">
      <c r="A31" s="180" t="str">
        <f t="shared" si="6"/>
        <v>[M11-19]</v>
      </c>
      <c r="B31" s="128" t="s">
        <v>1517</v>
      </c>
      <c r="C31" s="128" t="s">
        <v>1518</v>
      </c>
      <c r="D31" s="129" t="s">
        <v>1519</v>
      </c>
      <c r="E31" s="129" t="s">
        <v>212</v>
      </c>
      <c r="F31" s="129" t="s">
        <v>173</v>
      </c>
      <c r="G31" s="128" t="s">
        <v>149</v>
      </c>
      <c r="H31" s="130">
        <v>44052.0</v>
      </c>
      <c r="I31" s="127"/>
      <c r="J31" s="140"/>
      <c r="K31" s="11"/>
      <c r="L31" s="11"/>
      <c r="M31" s="11"/>
      <c r="N31" s="11"/>
      <c r="O31" s="11"/>
      <c r="P31" s="11"/>
      <c r="Q31" s="11"/>
      <c r="R31" s="11"/>
      <c r="S31" s="11"/>
      <c r="T31" s="11"/>
      <c r="U31" s="11"/>
      <c r="V31" s="11"/>
      <c r="W31" s="11"/>
      <c r="X31" s="11"/>
      <c r="Y31" s="11"/>
      <c r="Z31" s="11"/>
    </row>
    <row r="32" ht="12.75" customHeight="1">
      <c r="A32" s="180" t="str">
        <f t="shared" si="6"/>
        <v>[M11-20]</v>
      </c>
      <c r="B32" s="128" t="s">
        <v>1520</v>
      </c>
      <c r="C32" s="128" t="s">
        <v>1521</v>
      </c>
      <c r="D32" s="129" t="s">
        <v>1522</v>
      </c>
      <c r="E32" s="129" t="s">
        <v>212</v>
      </c>
      <c r="F32" s="206" t="s">
        <v>1523</v>
      </c>
      <c r="G32" s="128" t="s">
        <v>149</v>
      </c>
      <c r="H32" s="130">
        <v>44052.0</v>
      </c>
      <c r="I32" s="139"/>
      <c r="J32" s="140"/>
      <c r="K32" s="11"/>
      <c r="L32" s="11"/>
      <c r="M32" s="11"/>
      <c r="N32" s="11"/>
      <c r="O32" s="11"/>
      <c r="P32" s="11"/>
      <c r="Q32" s="11"/>
      <c r="R32" s="11"/>
      <c r="S32" s="11"/>
      <c r="T32" s="11"/>
      <c r="U32" s="11"/>
      <c r="V32" s="11"/>
      <c r="W32" s="11"/>
      <c r="X32" s="11"/>
      <c r="Y32" s="11"/>
      <c r="Z32" s="11"/>
    </row>
    <row r="33" ht="12.75" customHeight="1">
      <c r="A33" s="180" t="str">
        <f t="shared" si="6"/>
        <v>[M11-21]</v>
      </c>
      <c r="B33" s="128" t="s">
        <v>1524</v>
      </c>
      <c r="C33" s="128" t="s">
        <v>1525</v>
      </c>
      <c r="D33" s="129" t="s">
        <v>1526</v>
      </c>
      <c r="E33" s="129" t="s">
        <v>212</v>
      </c>
      <c r="F33" s="206" t="s">
        <v>1527</v>
      </c>
      <c r="G33" s="128" t="s">
        <v>149</v>
      </c>
      <c r="H33" s="130">
        <v>44052.0</v>
      </c>
      <c r="I33" s="139"/>
      <c r="J33" s="140"/>
      <c r="K33" s="11"/>
      <c r="L33" s="11"/>
      <c r="M33" s="11"/>
      <c r="N33" s="11"/>
      <c r="O33" s="11"/>
      <c r="P33" s="11"/>
      <c r="Q33" s="11"/>
      <c r="R33" s="11"/>
      <c r="S33" s="11"/>
      <c r="T33" s="11"/>
      <c r="U33" s="11"/>
      <c r="V33" s="11"/>
      <c r="W33" s="11"/>
      <c r="X33" s="11"/>
      <c r="Y33" s="11"/>
      <c r="Z33" s="11"/>
    </row>
    <row r="34" ht="12.75" customHeight="1">
      <c r="A34" s="170"/>
      <c r="B34" s="171" t="s">
        <v>1528</v>
      </c>
      <c r="C34" s="170"/>
      <c r="D34" s="170"/>
      <c r="E34" s="170"/>
      <c r="F34" s="170"/>
      <c r="G34" s="170"/>
      <c r="H34" s="170"/>
      <c r="I34" s="170"/>
      <c r="J34" s="161"/>
      <c r="K34" s="11"/>
      <c r="L34" s="11"/>
      <c r="M34" s="11"/>
      <c r="N34" s="11"/>
      <c r="O34" s="11"/>
      <c r="P34" s="11"/>
      <c r="Q34" s="11"/>
      <c r="R34" s="11"/>
      <c r="S34" s="11"/>
      <c r="T34" s="11"/>
      <c r="U34" s="11"/>
      <c r="V34" s="11"/>
      <c r="W34" s="11"/>
      <c r="X34" s="11"/>
      <c r="Y34" s="11"/>
      <c r="Z34" s="11"/>
    </row>
    <row r="35" ht="12.75" customHeight="1">
      <c r="A35" s="180" t="str">
        <f t="shared" ref="A35:A36" si="7">IF(OR(B27&lt;&gt;"",D27&lt;&gt;""),"["&amp;TEXT($B$2,"##")&amp;"-"&amp;TEXT(ROW()-13,"##")&amp;"]","")</f>
        <v>[M11-22]</v>
      </c>
      <c r="B35" s="128" t="s">
        <v>1529</v>
      </c>
      <c r="C35" s="128" t="s">
        <v>1530</v>
      </c>
      <c r="D35" s="129" t="s">
        <v>1516</v>
      </c>
      <c r="E35" s="129" t="s">
        <v>433</v>
      </c>
      <c r="F35" s="129" t="s">
        <v>173</v>
      </c>
      <c r="G35" s="128" t="s">
        <v>149</v>
      </c>
      <c r="H35" s="130">
        <v>44052.0</v>
      </c>
      <c r="I35" s="127"/>
      <c r="J35" s="161"/>
      <c r="K35" s="11"/>
      <c r="L35" s="11"/>
      <c r="M35" s="11"/>
      <c r="N35" s="11"/>
      <c r="O35" s="11"/>
      <c r="P35" s="11"/>
      <c r="Q35" s="11"/>
      <c r="R35" s="11"/>
      <c r="S35" s="11"/>
      <c r="T35" s="11"/>
      <c r="U35" s="11"/>
      <c r="V35" s="11"/>
      <c r="W35" s="11"/>
      <c r="X35" s="11"/>
      <c r="Y35" s="11"/>
      <c r="Z35" s="11"/>
    </row>
    <row r="36" ht="12.75" customHeight="1">
      <c r="A36" s="180" t="str">
        <f t="shared" si="7"/>
        <v>[M11-23]</v>
      </c>
      <c r="B36" s="128" t="s">
        <v>1036</v>
      </c>
      <c r="C36" s="128" t="s">
        <v>1531</v>
      </c>
      <c r="D36" s="129" t="s">
        <v>1516</v>
      </c>
      <c r="E36" s="129" t="s">
        <v>1039</v>
      </c>
      <c r="F36" s="129" t="s">
        <v>173</v>
      </c>
      <c r="G36" s="128" t="s">
        <v>149</v>
      </c>
      <c r="H36" s="130">
        <v>44052.0</v>
      </c>
      <c r="I36" s="127"/>
      <c r="J36" s="161"/>
      <c r="K36" s="11"/>
      <c r="L36" s="11"/>
      <c r="M36" s="11"/>
      <c r="N36" s="11"/>
      <c r="O36" s="11"/>
      <c r="P36" s="11"/>
      <c r="Q36" s="11"/>
      <c r="R36" s="11"/>
      <c r="S36" s="11"/>
      <c r="T36" s="11"/>
      <c r="U36" s="11"/>
      <c r="V36" s="11"/>
      <c r="W36" s="11"/>
      <c r="X36" s="11"/>
      <c r="Y36" s="11"/>
      <c r="Z36" s="11"/>
    </row>
    <row r="37" ht="12.75" customHeight="1">
      <c r="A37" s="180" t="str">
        <f>IF(OR(B28&lt;&gt;"",D28&lt;&gt;""),"["&amp;TEXT($B$2,"##")&amp;"-"&amp;TEXT(ROW()-13,"##")&amp;"]","")</f>
        <v>[M11-24]</v>
      </c>
      <c r="B37" s="128" t="s">
        <v>1532</v>
      </c>
      <c r="C37" s="128" t="s">
        <v>1533</v>
      </c>
      <c r="D37" s="129" t="s">
        <v>1516</v>
      </c>
      <c r="E37" s="129" t="s">
        <v>1513</v>
      </c>
      <c r="F37" s="129" t="s">
        <v>173</v>
      </c>
      <c r="G37" s="128" t="s">
        <v>149</v>
      </c>
      <c r="H37" s="130">
        <v>44052.0</v>
      </c>
      <c r="I37" s="127"/>
      <c r="J37" s="161"/>
      <c r="K37" s="11"/>
      <c r="L37" s="11"/>
      <c r="M37" s="11"/>
      <c r="N37" s="11"/>
      <c r="O37" s="11"/>
      <c r="P37" s="11"/>
      <c r="Q37" s="11"/>
      <c r="R37" s="11"/>
      <c r="S37" s="11"/>
      <c r="T37" s="11"/>
      <c r="U37" s="11"/>
      <c r="V37" s="11"/>
      <c r="W37" s="11"/>
      <c r="X37" s="11"/>
      <c r="Y37" s="11"/>
      <c r="Z37" s="11"/>
    </row>
    <row r="38" ht="12.75" customHeight="1">
      <c r="A38" s="180" t="str">
        <f t="shared" ref="A38:A42" si="8">IF(OR(B30&lt;&gt;"",D30&lt;&gt;""),"["&amp;TEXT($B$2,"##")&amp;"-"&amp;TEXT(ROW()-13,"##")&amp;"]","")</f>
        <v>[M11-25]</v>
      </c>
      <c r="B38" s="128" t="s">
        <v>1534</v>
      </c>
      <c r="C38" s="128" t="s">
        <v>1535</v>
      </c>
      <c r="D38" s="129" t="s">
        <v>1519</v>
      </c>
      <c r="E38" s="129" t="s">
        <v>1536</v>
      </c>
      <c r="F38" s="129" t="s">
        <v>173</v>
      </c>
      <c r="G38" s="128" t="s">
        <v>149</v>
      </c>
      <c r="H38" s="130">
        <v>44052.0</v>
      </c>
      <c r="I38" s="127"/>
      <c r="J38" s="161"/>
      <c r="K38" s="11"/>
      <c r="L38" s="11"/>
      <c r="M38" s="11"/>
      <c r="N38" s="11"/>
      <c r="O38" s="11"/>
      <c r="P38" s="11"/>
      <c r="Q38" s="11"/>
      <c r="R38" s="11"/>
      <c r="S38" s="11"/>
      <c r="T38" s="11"/>
      <c r="U38" s="11"/>
      <c r="V38" s="11"/>
      <c r="W38" s="11"/>
      <c r="X38" s="11"/>
      <c r="Y38" s="11"/>
      <c r="Z38" s="11"/>
    </row>
    <row r="39" ht="12.75" customHeight="1">
      <c r="A39" s="180" t="str">
        <f t="shared" si="8"/>
        <v>[M11-26]</v>
      </c>
      <c r="B39" s="128" t="s">
        <v>1537</v>
      </c>
      <c r="C39" s="128" t="s">
        <v>1538</v>
      </c>
      <c r="D39" s="129" t="s">
        <v>1522</v>
      </c>
      <c r="E39" s="129" t="s">
        <v>1536</v>
      </c>
      <c r="F39" s="206" t="s">
        <v>1539</v>
      </c>
      <c r="G39" s="128" t="s">
        <v>149</v>
      </c>
      <c r="H39" s="130">
        <v>44052.0</v>
      </c>
      <c r="I39" s="139"/>
      <c r="J39" s="161"/>
      <c r="K39" s="11"/>
      <c r="L39" s="11"/>
      <c r="M39" s="11"/>
      <c r="N39" s="11"/>
      <c r="O39" s="11"/>
      <c r="P39" s="11"/>
      <c r="Q39" s="11"/>
      <c r="R39" s="11"/>
      <c r="S39" s="11"/>
      <c r="T39" s="11"/>
      <c r="U39" s="11"/>
      <c r="V39" s="11"/>
      <c r="W39" s="11"/>
      <c r="X39" s="11"/>
      <c r="Y39" s="11"/>
      <c r="Z39" s="11"/>
    </row>
    <row r="40" ht="12.75" customHeight="1">
      <c r="A40" s="180" t="str">
        <f t="shared" si="8"/>
        <v>[M11-27]</v>
      </c>
      <c r="B40" s="128" t="s">
        <v>1540</v>
      </c>
      <c r="C40" s="128" t="s">
        <v>1541</v>
      </c>
      <c r="D40" s="129" t="s">
        <v>1542</v>
      </c>
      <c r="E40" s="129" t="s">
        <v>212</v>
      </c>
      <c r="F40" s="206" t="s">
        <v>1543</v>
      </c>
      <c r="G40" s="128" t="s">
        <v>149</v>
      </c>
      <c r="H40" s="130">
        <v>44052.0</v>
      </c>
      <c r="I40" s="139"/>
      <c r="J40" s="161"/>
      <c r="K40" s="11"/>
      <c r="L40" s="11"/>
      <c r="M40" s="11"/>
      <c r="N40" s="11"/>
      <c r="O40" s="11"/>
      <c r="P40" s="11"/>
      <c r="Q40" s="11"/>
      <c r="R40" s="11"/>
      <c r="S40" s="11"/>
      <c r="T40" s="11"/>
      <c r="U40" s="11"/>
      <c r="V40" s="11"/>
      <c r="W40" s="11"/>
      <c r="X40" s="11"/>
      <c r="Y40" s="11"/>
      <c r="Z40" s="11"/>
    </row>
    <row r="41" ht="12.75" customHeight="1">
      <c r="A41" s="180" t="str">
        <f t="shared" si="8"/>
        <v>[M11-28]</v>
      </c>
      <c r="B41" s="128" t="s">
        <v>1544</v>
      </c>
      <c r="C41" s="128" t="s">
        <v>1545</v>
      </c>
      <c r="D41" s="129" t="s">
        <v>1546</v>
      </c>
      <c r="E41" s="129" t="s">
        <v>433</v>
      </c>
      <c r="F41" s="206" t="s">
        <v>1547</v>
      </c>
      <c r="G41" s="128" t="s">
        <v>149</v>
      </c>
      <c r="H41" s="130">
        <v>44052.0</v>
      </c>
      <c r="I41" s="139"/>
      <c r="J41" s="161"/>
      <c r="K41" s="11"/>
      <c r="L41" s="11"/>
      <c r="M41" s="11"/>
      <c r="N41" s="11"/>
      <c r="O41" s="11"/>
      <c r="P41" s="11"/>
      <c r="Q41" s="11"/>
      <c r="R41" s="11"/>
      <c r="S41" s="11"/>
      <c r="T41" s="11"/>
      <c r="U41" s="11"/>
      <c r="V41" s="11"/>
      <c r="W41" s="11"/>
      <c r="X41" s="11"/>
      <c r="Y41" s="11"/>
      <c r="Z41" s="11"/>
    </row>
    <row r="42" ht="12.75" customHeight="1">
      <c r="A42" s="180" t="str">
        <f t="shared" si="8"/>
        <v>[M11-29]</v>
      </c>
      <c r="B42" s="128" t="s">
        <v>1548</v>
      </c>
      <c r="C42" s="128" t="s">
        <v>1549</v>
      </c>
      <c r="D42" s="129" t="s">
        <v>1546</v>
      </c>
      <c r="E42" s="129" t="s">
        <v>212</v>
      </c>
      <c r="F42" s="206" t="s">
        <v>1527</v>
      </c>
      <c r="G42" s="128" t="s">
        <v>149</v>
      </c>
      <c r="H42" s="130">
        <v>44052.0</v>
      </c>
      <c r="I42" s="139"/>
      <c r="J42" s="161"/>
      <c r="K42" s="11"/>
      <c r="L42" s="11"/>
      <c r="M42" s="11"/>
      <c r="N42" s="11"/>
      <c r="O42" s="11"/>
      <c r="P42" s="11"/>
      <c r="Q42" s="11"/>
      <c r="R42" s="11"/>
      <c r="S42" s="11"/>
      <c r="T42" s="11"/>
      <c r="U42" s="11"/>
      <c r="V42" s="11"/>
      <c r="W42" s="11"/>
      <c r="X42" s="11"/>
      <c r="Y42" s="11"/>
      <c r="Z42" s="11"/>
    </row>
    <row r="43" ht="12.75" customHeight="1">
      <c r="A43" s="207"/>
      <c r="B43" s="197" t="s">
        <v>1550</v>
      </c>
      <c r="C43" s="208"/>
      <c r="D43" s="208"/>
      <c r="E43" s="208"/>
      <c r="F43" s="208"/>
      <c r="G43" s="170"/>
      <c r="H43" s="170"/>
      <c r="I43" s="209"/>
      <c r="J43" s="161"/>
      <c r="K43" s="11"/>
      <c r="L43" s="11"/>
      <c r="M43" s="11"/>
      <c r="N43" s="11"/>
      <c r="O43" s="11"/>
      <c r="P43" s="11"/>
      <c r="Q43" s="11"/>
      <c r="R43" s="11"/>
      <c r="S43" s="11"/>
      <c r="T43" s="11"/>
      <c r="U43" s="11"/>
      <c r="V43" s="11"/>
      <c r="W43" s="11"/>
      <c r="X43" s="11"/>
      <c r="Y43" s="11"/>
      <c r="Z43" s="11"/>
    </row>
    <row r="44" ht="12.75" customHeight="1">
      <c r="A44" s="180" t="str">
        <f t="shared" ref="A44:A46" si="9">IF(OR(B31&lt;&gt;"",D31&lt;&gt;""),"["&amp;TEXT($B$2,"##")&amp;"-"&amp;TEXT(ROW()-14,"##")&amp;"]","")</f>
        <v>[M11-30]</v>
      </c>
      <c r="B44" s="193" t="s">
        <v>1033</v>
      </c>
      <c r="C44" s="193" t="s">
        <v>1551</v>
      </c>
      <c r="D44" s="210" t="s">
        <v>1552</v>
      </c>
      <c r="E44" s="211" t="s">
        <v>433</v>
      </c>
      <c r="F44" s="211" t="s">
        <v>173</v>
      </c>
      <c r="G44" s="128" t="s">
        <v>149</v>
      </c>
      <c r="H44" s="130">
        <v>44052.0</v>
      </c>
      <c r="I44" s="212"/>
      <c r="J44" s="161"/>
      <c r="K44" s="11"/>
      <c r="L44" s="11"/>
      <c r="M44" s="11"/>
      <c r="N44" s="11"/>
      <c r="O44" s="11"/>
      <c r="P44" s="11"/>
      <c r="Q44" s="11"/>
      <c r="R44" s="11"/>
      <c r="S44" s="11"/>
      <c r="T44" s="11"/>
      <c r="U44" s="11"/>
      <c r="V44" s="11"/>
      <c r="W44" s="11"/>
      <c r="X44" s="11"/>
      <c r="Y44" s="11"/>
      <c r="Z44" s="11"/>
    </row>
    <row r="45" ht="12.75" customHeight="1">
      <c r="A45" s="180" t="str">
        <f t="shared" si="9"/>
        <v>[M11-31]</v>
      </c>
      <c r="B45" s="193" t="s">
        <v>1553</v>
      </c>
      <c r="C45" s="193" t="s">
        <v>1554</v>
      </c>
      <c r="D45" s="210" t="s">
        <v>1555</v>
      </c>
      <c r="E45" s="210" t="s">
        <v>1513</v>
      </c>
      <c r="F45" s="211" t="s">
        <v>173</v>
      </c>
      <c r="G45" s="128" t="s">
        <v>149</v>
      </c>
      <c r="H45" s="130">
        <v>44052.0</v>
      </c>
      <c r="I45" s="213"/>
      <c r="J45" s="161"/>
      <c r="K45" s="11"/>
      <c r="L45" s="11"/>
      <c r="M45" s="11"/>
      <c r="N45" s="11"/>
      <c r="O45" s="11"/>
      <c r="P45" s="11"/>
      <c r="Q45" s="11"/>
      <c r="R45" s="11"/>
      <c r="S45" s="11"/>
      <c r="T45" s="11"/>
      <c r="U45" s="11"/>
      <c r="V45" s="11"/>
      <c r="W45" s="11"/>
      <c r="X45" s="11"/>
      <c r="Y45" s="11"/>
      <c r="Z45" s="11"/>
    </row>
    <row r="46" ht="12.75" customHeight="1">
      <c r="A46" s="180" t="str">
        <f t="shared" si="9"/>
        <v>[M11-32]</v>
      </c>
      <c r="B46" s="193" t="s">
        <v>1556</v>
      </c>
      <c r="C46" s="193" t="s">
        <v>1554</v>
      </c>
      <c r="D46" s="210" t="s">
        <v>1555</v>
      </c>
      <c r="E46" s="210" t="s">
        <v>1039</v>
      </c>
      <c r="F46" s="201" t="s">
        <v>173</v>
      </c>
      <c r="G46" s="128" t="s">
        <v>149</v>
      </c>
      <c r="H46" s="130">
        <v>44052.0</v>
      </c>
      <c r="I46" s="213"/>
      <c r="J46" s="161"/>
      <c r="K46" s="11"/>
      <c r="L46" s="11"/>
      <c r="M46" s="11"/>
      <c r="N46" s="11"/>
      <c r="O46" s="11"/>
      <c r="P46" s="11"/>
      <c r="Q46" s="11"/>
      <c r="R46" s="11"/>
      <c r="S46" s="11"/>
      <c r="T46" s="11"/>
      <c r="U46" s="11"/>
      <c r="V46" s="11"/>
      <c r="W46" s="11"/>
      <c r="X46" s="11"/>
      <c r="Y46" s="11"/>
      <c r="Z46" s="11"/>
    </row>
    <row r="47" ht="12.75" customHeight="1">
      <c r="A47" s="180" t="str">
        <f t="shared" ref="A47:A48" si="10">IF(OR(B33&lt;&gt;"",D33&lt;&gt;""),"["&amp;TEXT($B$2,"##")&amp;"-"&amp;TEXT(ROW()-14,"##")&amp;"]","")</f>
        <v>[M11-33]</v>
      </c>
      <c r="B47" s="200" t="s">
        <v>1557</v>
      </c>
      <c r="C47" s="200" t="s">
        <v>1558</v>
      </c>
      <c r="D47" s="214" t="s">
        <v>1559</v>
      </c>
      <c r="E47" s="214" t="s">
        <v>433</v>
      </c>
      <c r="F47" s="201" t="s">
        <v>173</v>
      </c>
      <c r="G47" s="128" t="s">
        <v>149</v>
      </c>
      <c r="H47" s="130">
        <v>44052.0</v>
      </c>
      <c r="I47" s="213"/>
      <c r="J47" s="161"/>
      <c r="K47" s="11"/>
      <c r="L47" s="11"/>
      <c r="M47" s="11"/>
      <c r="N47" s="11"/>
      <c r="O47" s="11"/>
      <c r="P47" s="11"/>
      <c r="Q47" s="11"/>
      <c r="R47" s="11"/>
      <c r="S47" s="11"/>
      <c r="T47" s="11"/>
      <c r="U47" s="11"/>
      <c r="V47" s="11"/>
      <c r="W47" s="11"/>
      <c r="X47" s="11"/>
      <c r="Y47" s="11"/>
      <c r="Z47" s="11"/>
    </row>
    <row r="48" ht="12.75" customHeight="1">
      <c r="A48" s="180" t="str">
        <f t="shared" si="10"/>
        <v>[M11-34]</v>
      </c>
      <c r="B48" s="200" t="s">
        <v>1560</v>
      </c>
      <c r="C48" s="200" t="s">
        <v>1558</v>
      </c>
      <c r="D48" s="214" t="s">
        <v>1561</v>
      </c>
      <c r="E48" s="214" t="s">
        <v>433</v>
      </c>
      <c r="F48" s="201" t="s">
        <v>173</v>
      </c>
      <c r="G48" s="128" t="s">
        <v>149</v>
      </c>
      <c r="H48" s="130">
        <v>44052.0</v>
      </c>
      <c r="I48" s="215"/>
      <c r="J48" s="161"/>
      <c r="K48" s="11"/>
      <c r="L48" s="11"/>
      <c r="M48" s="11"/>
      <c r="N48" s="11"/>
      <c r="O48" s="11"/>
      <c r="P48" s="11"/>
      <c r="Q48" s="11"/>
      <c r="R48" s="11"/>
      <c r="S48" s="11"/>
      <c r="T48" s="11"/>
      <c r="U48" s="11"/>
      <c r="V48" s="11"/>
      <c r="W48" s="11"/>
      <c r="X48" s="11"/>
      <c r="Y48" s="11"/>
      <c r="Z48" s="11"/>
    </row>
    <row r="49" ht="12.75" customHeight="1">
      <c r="A49" s="170"/>
      <c r="B49" s="171" t="s">
        <v>1562</v>
      </c>
      <c r="C49" s="170"/>
      <c r="D49" s="170"/>
      <c r="E49" s="170"/>
      <c r="F49" s="170"/>
      <c r="G49" s="170"/>
      <c r="H49" s="170"/>
      <c r="I49" s="170"/>
      <c r="J49" s="161"/>
      <c r="K49" s="11"/>
      <c r="L49" s="11"/>
      <c r="M49" s="11"/>
      <c r="N49" s="11"/>
      <c r="O49" s="11"/>
      <c r="P49" s="11"/>
      <c r="Q49" s="11"/>
      <c r="R49" s="11"/>
      <c r="S49" s="11"/>
      <c r="T49" s="11"/>
      <c r="U49" s="11"/>
      <c r="V49" s="11"/>
      <c r="W49" s="11"/>
      <c r="X49" s="11"/>
      <c r="Y49" s="11"/>
      <c r="Z49" s="11"/>
    </row>
    <row r="50" ht="12.75" customHeight="1">
      <c r="A50" s="180" t="str">
        <f t="shared" ref="A50:A51" si="11">IF(OR(B34&lt;&gt;"",D34&lt;&gt;""),"["&amp;TEXT($B$2,"##")&amp;"-"&amp;TEXT(ROW()-15,"##")&amp;"]","")</f>
        <v>[M11-35]</v>
      </c>
      <c r="B50" s="128" t="s">
        <v>1563</v>
      </c>
      <c r="C50" s="128" t="s">
        <v>1551</v>
      </c>
      <c r="D50" s="129" t="s">
        <v>1564</v>
      </c>
      <c r="E50" s="129" t="s">
        <v>433</v>
      </c>
      <c r="F50" s="129" t="s">
        <v>173</v>
      </c>
      <c r="G50" s="128" t="s">
        <v>149</v>
      </c>
      <c r="H50" s="130">
        <v>44052.0</v>
      </c>
      <c r="I50" s="127"/>
      <c r="J50" s="161"/>
      <c r="K50" s="11"/>
      <c r="L50" s="11"/>
      <c r="M50" s="11"/>
      <c r="N50" s="11"/>
      <c r="O50" s="11"/>
      <c r="P50" s="11"/>
      <c r="Q50" s="11"/>
      <c r="R50" s="11"/>
      <c r="S50" s="11"/>
      <c r="T50" s="11"/>
      <c r="U50" s="11"/>
      <c r="V50" s="11"/>
      <c r="W50" s="11"/>
      <c r="X50" s="11"/>
      <c r="Y50" s="11"/>
      <c r="Z50" s="11"/>
    </row>
    <row r="51" ht="12.75" customHeight="1">
      <c r="A51" s="180" t="str">
        <f t="shared" si="11"/>
        <v>[M11-36]</v>
      </c>
      <c r="B51" s="128" t="s">
        <v>1565</v>
      </c>
      <c r="C51" s="128" t="s">
        <v>1566</v>
      </c>
      <c r="D51" s="129" t="s">
        <v>1559</v>
      </c>
      <c r="E51" s="129" t="s">
        <v>433</v>
      </c>
      <c r="F51" s="129" t="s">
        <v>1567</v>
      </c>
      <c r="G51" s="128" t="s">
        <v>149</v>
      </c>
      <c r="H51" s="130">
        <v>44052.0</v>
      </c>
      <c r="I51" s="127"/>
      <c r="J51" s="140"/>
      <c r="K51" s="11"/>
      <c r="L51" s="11"/>
      <c r="M51" s="11"/>
      <c r="N51" s="11"/>
      <c r="O51" s="11"/>
      <c r="P51" s="11"/>
      <c r="Q51" s="11"/>
      <c r="R51" s="11"/>
      <c r="S51" s="11"/>
      <c r="T51" s="11"/>
      <c r="U51" s="11"/>
      <c r="V51" s="11"/>
      <c r="W51" s="11"/>
      <c r="X51" s="11"/>
      <c r="Y51" s="11"/>
      <c r="Z51" s="11"/>
    </row>
    <row r="52" ht="12.75" customHeight="1">
      <c r="A52" s="180" t="str">
        <f>IF(OR(B35&lt;&gt;"",D35&lt;&gt;""),"["&amp;TEXT($B$2,"##")&amp;"-"&amp;TEXT(ROW()-15,"##")&amp;"]","")</f>
        <v>[M11-37]</v>
      </c>
      <c r="B52" s="128" t="s">
        <v>1568</v>
      </c>
      <c r="C52" s="128" t="s">
        <v>1566</v>
      </c>
      <c r="D52" s="129" t="s">
        <v>1561</v>
      </c>
      <c r="E52" s="129" t="s">
        <v>433</v>
      </c>
      <c r="F52" s="129" t="s">
        <v>1569</v>
      </c>
      <c r="G52" s="128" t="s">
        <v>149</v>
      </c>
      <c r="H52" s="130">
        <v>44052.0</v>
      </c>
      <c r="I52" s="139"/>
      <c r="J52" s="140"/>
      <c r="K52" s="11"/>
      <c r="L52" s="11"/>
      <c r="M52" s="11"/>
      <c r="N52" s="11"/>
      <c r="O52" s="11"/>
      <c r="P52" s="11"/>
      <c r="Q52" s="11"/>
      <c r="R52" s="11"/>
      <c r="S52" s="11"/>
      <c r="T52" s="11"/>
      <c r="U52" s="11"/>
      <c r="V52" s="11"/>
      <c r="W52" s="11"/>
      <c r="X52" s="11"/>
      <c r="Y52" s="11"/>
      <c r="Z52" s="11"/>
    </row>
    <row r="53" ht="12.75" customHeight="1">
      <c r="A53" s="170"/>
      <c r="B53" s="171" t="s">
        <v>1570</v>
      </c>
      <c r="C53" s="170"/>
      <c r="D53" s="170"/>
      <c r="E53" s="170"/>
      <c r="F53" s="170"/>
      <c r="G53" s="170"/>
      <c r="H53" s="170"/>
      <c r="I53" s="170"/>
      <c r="J53" s="161"/>
      <c r="K53" s="11"/>
      <c r="L53" s="11"/>
      <c r="M53" s="11"/>
      <c r="N53" s="11"/>
      <c r="O53" s="11"/>
      <c r="P53" s="11"/>
      <c r="Q53" s="11"/>
      <c r="R53" s="11"/>
      <c r="S53" s="11"/>
      <c r="T53" s="11"/>
      <c r="U53" s="11"/>
      <c r="V53" s="11"/>
      <c r="W53" s="11"/>
      <c r="X53" s="11"/>
      <c r="Y53" s="11"/>
      <c r="Z53" s="11"/>
    </row>
    <row r="54" ht="12.75" customHeight="1">
      <c r="A54" s="180" t="str">
        <f t="shared" ref="A54:A55" si="12">IF(OR(B35&lt;&gt;"",D35&lt;&gt;""),"["&amp;TEXT($B$2,"##")&amp;"-"&amp;TEXT(ROW()-16,"##")&amp;"]","")</f>
        <v>[M11-38]</v>
      </c>
      <c r="B54" s="128" t="s">
        <v>1026</v>
      </c>
      <c r="C54" s="128" t="s">
        <v>1571</v>
      </c>
      <c r="D54" s="129" t="s">
        <v>1572</v>
      </c>
      <c r="E54" s="129" t="s">
        <v>433</v>
      </c>
      <c r="F54" s="129" t="s">
        <v>173</v>
      </c>
      <c r="G54" s="128" t="s">
        <v>149</v>
      </c>
      <c r="H54" s="130">
        <v>44052.0</v>
      </c>
      <c r="I54" s="127"/>
      <c r="J54" s="161"/>
      <c r="K54" s="11"/>
      <c r="L54" s="11"/>
      <c r="M54" s="11"/>
      <c r="N54" s="11"/>
      <c r="O54" s="11"/>
      <c r="P54" s="11"/>
      <c r="Q54" s="11"/>
      <c r="R54" s="11"/>
      <c r="S54" s="11"/>
      <c r="T54" s="11"/>
      <c r="U54" s="11"/>
      <c r="V54" s="11"/>
      <c r="W54" s="11"/>
      <c r="X54" s="11"/>
      <c r="Y54" s="11"/>
      <c r="Z54" s="11"/>
    </row>
    <row r="55" ht="12.75" customHeight="1">
      <c r="A55" s="180" t="str">
        <f t="shared" si="12"/>
        <v>[M11-39]</v>
      </c>
      <c r="B55" s="128" t="s">
        <v>1573</v>
      </c>
      <c r="C55" s="128" t="s">
        <v>1571</v>
      </c>
      <c r="D55" s="129" t="s">
        <v>1574</v>
      </c>
      <c r="E55" s="129" t="s">
        <v>433</v>
      </c>
      <c r="F55" s="129" t="s">
        <v>173</v>
      </c>
      <c r="G55" s="128" t="s">
        <v>149</v>
      </c>
      <c r="H55" s="130">
        <v>44052.0</v>
      </c>
      <c r="I55" s="127"/>
      <c r="J55" s="140"/>
      <c r="K55" s="11"/>
      <c r="L55" s="11"/>
      <c r="M55" s="11"/>
      <c r="N55" s="11"/>
      <c r="O55" s="11"/>
      <c r="P55" s="11"/>
      <c r="Q55" s="11"/>
      <c r="R55" s="11"/>
      <c r="S55" s="11"/>
      <c r="T55" s="11"/>
      <c r="U55" s="11"/>
      <c r="V55" s="11"/>
      <c r="W55" s="11"/>
      <c r="X55" s="11"/>
      <c r="Y55" s="11"/>
      <c r="Z55" s="11"/>
    </row>
    <row r="56" ht="12.75" customHeight="1">
      <c r="A56" s="180" t="str">
        <f t="shared" ref="A56:A58" si="13">IF(OR(B38&lt;&gt;"",D38&lt;&gt;""),"["&amp;TEXT($B$2,"##")&amp;"-"&amp;TEXT(ROW()-16,"##")&amp;"]","")</f>
        <v>[M11-40]</v>
      </c>
      <c r="B56" s="128" t="s">
        <v>1575</v>
      </c>
      <c r="C56" s="128" t="s">
        <v>1571</v>
      </c>
      <c r="D56" s="129" t="s">
        <v>1576</v>
      </c>
      <c r="E56" s="129" t="s">
        <v>433</v>
      </c>
      <c r="F56" s="129" t="s">
        <v>173</v>
      </c>
      <c r="G56" s="128" t="s">
        <v>149</v>
      </c>
      <c r="H56" s="130">
        <v>44052.0</v>
      </c>
      <c r="I56" s="127"/>
      <c r="J56" s="140"/>
      <c r="K56" s="11"/>
      <c r="L56" s="11"/>
      <c r="M56" s="11"/>
      <c r="N56" s="11"/>
      <c r="O56" s="11"/>
      <c r="P56" s="11"/>
      <c r="Q56" s="11"/>
      <c r="R56" s="11"/>
      <c r="S56" s="11"/>
      <c r="T56" s="11"/>
      <c r="U56" s="11"/>
      <c r="V56" s="11"/>
      <c r="W56" s="11"/>
      <c r="X56" s="11"/>
      <c r="Y56" s="11"/>
      <c r="Z56" s="11"/>
    </row>
    <row r="57" ht="12.75" customHeight="1">
      <c r="A57" s="180" t="str">
        <f t="shared" si="13"/>
        <v>[M11-41]</v>
      </c>
      <c r="B57" s="128" t="s">
        <v>1577</v>
      </c>
      <c r="C57" s="128" t="s">
        <v>1578</v>
      </c>
      <c r="D57" s="129" t="s">
        <v>1579</v>
      </c>
      <c r="E57" s="129" t="s">
        <v>433</v>
      </c>
      <c r="F57" s="129" t="s">
        <v>173</v>
      </c>
      <c r="G57" s="128" t="s">
        <v>149</v>
      </c>
      <c r="H57" s="130">
        <v>44052.0</v>
      </c>
      <c r="I57" s="127"/>
      <c r="J57" s="140"/>
      <c r="K57" s="11"/>
      <c r="L57" s="11"/>
      <c r="M57" s="11"/>
      <c r="N57" s="11"/>
      <c r="O57" s="11"/>
      <c r="P57" s="11"/>
      <c r="Q57" s="11"/>
      <c r="R57" s="11"/>
      <c r="S57" s="11"/>
      <c r="T57" s="11"/>
      <c r="U57" s="11"/>
      <c r="V57" s="11"/>
      <c r="W57" s="11"/>
      <c r="X57" s="11"/>
      <c r="Y57" s="11"/>
      <c r="Z57" s="11"/>
    </row>
    <row r="58" ht="12.75" customHeight="1">
      <c r="A58" s="180" t="str">
        <f t="shared" si="13"/>
        <v>[M11-42]</v>
      </c>
      <c r="B58" s="128" t="s">
        <v>1580</v>
      </c>
      <c r="C58" s="128" t="s">
        <v>1581</v>
      </c>
      <c r="D58" s="129" t="s">
        <v>1579</v>
      </c>
      <c r="E58" s="129" t="s">
        <v>433</v>
      </c>
      <c r="F58" s="129" t="s">
        <v>173</v>
      </c>
      <c r="G58" s="128" t="s">
        <v>149</v>
      </c>
      <c r="H58" s="130">
        <v>44052.0</v>
      </c>
      <c r="I58" s="127"/>
      <c r="J58" s="140"/>
      <c r="K58" s="11"/>
      <c r="L58" s="11"/>
      <c r="M58" s="11"/>
      <c r="N58" s="11"/>
      <c r="O58" s="11"/>
      <c r="P58" s="11"/>
      <c r="Q58" s="11"/>
      <c r="R58" s="11"/>
      <c r="S58" s="11"/>
      <c r="T58" s="11"/>
      <c r="U58" s="11"/>
      <c r="V58" s="11"/>
      <c r="W58" s="11"/>
      <c r="X58" s="11"/>
      <c r="Y58" s="11"/>
      <c r="Z58" s="11"/>
    </row>
    <row r="59" ht="12.75" customHeight="1">
      <c r="A59" s="156"/>
      <c r="B59" s="156"/>
      <c r="C59" s="156"/>
      <c r="D59" s="156"/>
      <c r="E59" s="156"/>
      <c r="F59" s="156"/>
      <c r="G59" s="156"/>
      <c r="H59" s="156"/>
      <c r="I59" s="156"/>
      <c r="J59" s="16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6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6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6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6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6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6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6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6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6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6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6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6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6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6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6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6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6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6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6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6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6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6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6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6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6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6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6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6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6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6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6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6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6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6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6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6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6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6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6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6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6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6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6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6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6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6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6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6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6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6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6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6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6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6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6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6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6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6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6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6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6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6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6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6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6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6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6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6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6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6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6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6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6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6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6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6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6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6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6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6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6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6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6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6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6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6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6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6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6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6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6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6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6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6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6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6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6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6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6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6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6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6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6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6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6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6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6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6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6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6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6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6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6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6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6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6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6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6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6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6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6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6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6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6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6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6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6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6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6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6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6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6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6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6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6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6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6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6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6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6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6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6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6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6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6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6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6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6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6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6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6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6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6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6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6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6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6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6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6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6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6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6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6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6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6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6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6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6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6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6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6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6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6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6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6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6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6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6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6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6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6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6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6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6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6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6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6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6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6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6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6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6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6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6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6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6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6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6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6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6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6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6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6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6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6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6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6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6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6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6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6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6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6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6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6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6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6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6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6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6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6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6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6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6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6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6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6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6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6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6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6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6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6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6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6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6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6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6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6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6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6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6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6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6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6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6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6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6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6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6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6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6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6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6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6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6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6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6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6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6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6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6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6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6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6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6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6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6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6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6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6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6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6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6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6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6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6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6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6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6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6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6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6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6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6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6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6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6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6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6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6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6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6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6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6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6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6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6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6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6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6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6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6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6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6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6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6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6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6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6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6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6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6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6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6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6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6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6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6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6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6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6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6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6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6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6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6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6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6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6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6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6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6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6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6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6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6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6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6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6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6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6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6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6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6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6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6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6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6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6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6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6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6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6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6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6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6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6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6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6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6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6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6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6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6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6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6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6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6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6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6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6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6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6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6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6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6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6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6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6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6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6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6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6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6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6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6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6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6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6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6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6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6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6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6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6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6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6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6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6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6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6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6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6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6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6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6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6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6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6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6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6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6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6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6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6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6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6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6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6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6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6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6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6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6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6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6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6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6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6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6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6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6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6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6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6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6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6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6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6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6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6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6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6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6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6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6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6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6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6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6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6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6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6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6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6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6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6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6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6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6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6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6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6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6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6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6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6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6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6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6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6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6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6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6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6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6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6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6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6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6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6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6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6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6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6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6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6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6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6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6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6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6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6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6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6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6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6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6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6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6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6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6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6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6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6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6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6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6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6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6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6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6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6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6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6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6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6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6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6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6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6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6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6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6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6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6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6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6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6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6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6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6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6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6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6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6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6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6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6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6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6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6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6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6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6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6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6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6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6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6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6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6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6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6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6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6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6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6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6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6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6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6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6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6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6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6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6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6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6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6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6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6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6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6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6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6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6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6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6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6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6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6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6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6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6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6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6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6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6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6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6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6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6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6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6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6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6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6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6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6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6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6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6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6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6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6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6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6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6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6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6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6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6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6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6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6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6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6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6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6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6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6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6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6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6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6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6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6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6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6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6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6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6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6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6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6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6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6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6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6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6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6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6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6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6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6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6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6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6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6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6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6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6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6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6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6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6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6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6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6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6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6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6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6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6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6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6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6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6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6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6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6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6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6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6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6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6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6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6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6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6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6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6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6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6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6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6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6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6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6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6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6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6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6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6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6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6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6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6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6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6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6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6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6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6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6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6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6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6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6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6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6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6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6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6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6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6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6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6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6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6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6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6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6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6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6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6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6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6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6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6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6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6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6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6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6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6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6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6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6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6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6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6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6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6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6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6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6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6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6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6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6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6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6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6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6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6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6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6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6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6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6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6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6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6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6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6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6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6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6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6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6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6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6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6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6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6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6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6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6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6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6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6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6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6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6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6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6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6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6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6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6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6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6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6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6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6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6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6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6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6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6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6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6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6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6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6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6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6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6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6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6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6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6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6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6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6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6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6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6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6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6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6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6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6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6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6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6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6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6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6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6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6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6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6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6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6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6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6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6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6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6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6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6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6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6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6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6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6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6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61"/>
      <c r="K911" s="11"/>
      <c r="L911" s="11"/>
      <c r="M911" s="11"/>
      <c r="N911" s="11"/>
      <c r="O911" s="11"/>
      <c r="P911" s="11"/>
      <c r="Q911" s="11"/>
      <c r="R911" s="11"/>
      <c r="S911" s="11"/>
      <c r="T911" s="11"/>
      <c r="U911" s="11"/>
      <c r="V911" s="11"/>
      <c r="W911" s="11"/>
      <c r="X911" s="11"/>
      <c r="Y911" s="11"/>
      <c r="Z911" s="11"/>
    </row>
  </sheetData>
  <autoFilter ref="$A$8:$I$27"/>
  <mergeCells count="5">
    <mergeCell ref="B2:G2"/>
    <mergeCell ref="B3:G3"/>
    <mergeCell ref="B4:G4"/>
    <mergeCell ref="E5:G5"/>
    <mergeCell ref="E6:G6"/>
  </mergeCells>
  <dataValidations>
    <dataValidation type="list" allowBlank="1" showInputMessage="1" showErrorMessage="1" prompt=" - " sqref="G1 G7:G17 G19:G20 G22:G26 G28:G33 G35:G42 G44:G48 G50:G52 G54:G58">
      <formula1>Module11!$K$2:$K$6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3.5"/>
    <col customWidth="1" min="3" max="3" width="19.38"/>
    <col customWidth="1" min="4" max="7" width="9.0"/>
    <col customWidth="1" min="8" max="8" width="33.13"/>
    <col customWidth="1" min="9" max="26" width="10.0"/>
  </cols>
  <sheetData>
    <row r="1" ht="25.5" customHeight="1">
      <c r="A1" s="11"/>
      <c r="B1" s="216" t="s">
        <v>1582</v>
      </c>
      <c r="C1" s="217"/>
      <c r="D1" s="217"/>
      <c r="E1" s="217"/>
      <c r="F1" s="217"/>
      <c r="G1" s="217"/>
      <c r="H1" s="218"/>
      <c r="I1" s="11"/>
      <c r="J1" s="11"/>
      <c r="K1" s="11"/>
      <c r="L1" s="11"/>
      <c r="M1" s="11"/>
      <c r="N1" s="11"/>
      <c r="O1" s="11"/>
      <c r="P1" s="11"/>
      <c r="Q1" s="11"/>
      <c r="R1" s="11"/>
      <c r="S1" s="11"/>
      <c r="T1" s="11"/>
      <c r="U1" s="11"/>
      <c r="V1" s="11"/>
      <c r="W1" s="11"/>
      <c r="X1" s="11"/>
      <c r="Y1" s="11"/>
      <c r="Z1" s="11"/>
    </row>
    <row r="2" ht="14.25" customHeight="1">
      <c r="A2" s="219"/>
      <c r="B2" s="219"/>
      <c r="C2" s="11"/>
      <c r="D2" s="11"/>
      <c r="E2" s="11"/>
      <c r="F2" s="11"/>
      <c r="G2" s="11"/>
      <c r="H2" s="220"/>
      <c r="I2" s="11"/>
      <c r="J2" s="11"/>
      <c r="K2" s="11"/>
      <c r="L2" s="11"/>
      <c r="M2" s="11"/>
      <c r="N2" s="11"/>
      <c r="O2" s="11"/>
      <c r="P2" s="11"/>
      <c r="Q2" s="11"/>
      <c r="R2" s="11"/>
      <c r="S2" s="11"/>
      <c r="T2" s="11"/>
      <c r="U2" s="11"/>
      <c r="V2" s="11"/>
      <c r="W2" s="11"/>
      <c r="X2" s="11"/>
      <c r="Y2" s="11"/>
      <c r="Z2" s="11"/>
    </row>
    <row r="3" ht="12.0" customHeight="1">
      <c r="A3" s="11"/>
      <c r="B3" s="221" t="s">
        <v>1</v>
      </c>
      <c r="C3" s="50" t="str">
        <f>Cover!C4</f>
        <v>HVT Digital Transformation</v>
      </c>
      <c r="D3" s="7"/>
      <c r="E3" s="222" t="s">
        <v>3</v>
      </c>
      <c r="F3" s="7"/>
      <c r="G3" s="223"/>
      <c r="H3" s="224" t="str">
        <f>Cover!G4</f>
        <v>Nguyễn Tùng Lâm</v>
      </c>
      <c r="I3" s="11"/>
      <c r="J3" s="11"/>
      <c r="K3" s="11"/>
      <c r="L3" s="11"/>
      <c r="M3" s="11"/>
      <c r="N3" s="11"/>
      <c r="O3" s="11"/>
      <c r="P3" s="11"/>
      <c r="Q3" s="11"/>
      <c r="R3" s="11"/>
      <c r="S3" s="11"/>
      <c r="T3" s="11"/>
      <c r="U3" s="11"/>
      <c r="V3" s="11"/>
      <c r="W3" s="11"/>
      <c r="X3" s="11"/>
      <c r="Y3" s="11"/>
      <c r="Z3" s="11"/>
    </row>
    <row r="4" ht="12.0" customHeight="1">
      <c r="A4" s="11"/>
      <c r="B4" s="221" t="s">
        <v>5</v>
      </c>
      <c r="C4" s="50" t="str">
        <f>Cover!C5</f>
        <v>HVT Digital Transformation</v>
      </c>
      <c r="D4" s="7"/>
      <c r="E4" s="222" t="s">
        <v>6</v>
      </c>
      <c r="F4" s="7"/>
      <c r="G4" s="223"/>
      <c r="H4" s="224" t="str">
        <f>Cover!G5</f>
        <v>Phạm Trọng Kim</v>
      </c>
      <c r="I4" s="11"/>
      <c r="J4" s="11"/>
      <c r="K4" s="11"/>
      <c r="L4" s="11"/>
      <c r="M4" s="11"/>
      <c r="N4" s="11"/>
      <c r="O4" s="11"/>
      <c r="P4" s="11"/>
      <c r="Q4" s="11"/>
      <c r="R4" s="11"/>
      <c r="S4" s="11"/>
      <c r="T4" s="11"/>
      <c r="U4" s="11"/>
      <c r="V4" s="11"/>
      <c r="W4" s="11"/>
      <c r="X4" s="11"/>
      <c r="Y4" s="11"/>
      <c r="Z4" s="11"/>
    </row>
    <row r="5" ht="12.0" customHeight="1">
      <c r="A5" s="11"/>
      <c r="B5" s="225" t="s">
        <v>8</v>
      </c>
      <c r="C5" s="50" t="str">
        <f>C4&amp;"_"&amp;"Test Report"&amp;"_"&amp;"v3.1"</f>
        <v>HVT Digital Transformation_Test Report_v3.1</v>
      </c>
      <c r="D5" s="7"/>
      <c r="E5" s="222" t="s">
        <v>9</v>
      </c>
      <c r="F5" s="7"/>
      <c r="G5" s="223"/>
      <c r="H5" s="226">
        <f>Cover!G6</f>
        <v>43991</v>
      </c>
      <c r="I5" s="11"/>
      <c r="J5" s="11"/>
      <c r="K5" s="11"/>
      <c r="L5" s="11"/>
      <c r="M5" s="11"/>
      <c r="N5" s="11"/>
      <c r="O5" s="11"/>
      <c r="P5" s="11"/>
      <c r="Q5" s="11"/>
      <c r="R5" s="11"/>
      <c r="S5" s="11"/>
      <c r="T5" s="11"/>
      <c r="U5" s="11"/>
      <c r="V5" s="11"/>
      <c r="W5" s="11"/>
      <c r="X5" s="11"/>
      <c r="Y5" s="11"/>
      <c r="Z5" s="11"/>
    </row>
    <row r="6" ht="30.0" customHeight="1">
      <c r="A6" s="219"/>
      <c r="B6" s="225" t="s">
        <v>1583</v>
      </c>
      <c r="C6" s="53" t="s">
        <v>1584</v>
      </c>
      <c r="D6" s="6"/>
      <c r="E6" s="6"/>
      <c r="F6" s="6"/>
      <c r="G6" s="6"/>
      <c r="H6" s="7"/>
      <c r="I6" s="11"/>
      <c r="J6" s="11"/>
      <c r="K6" s="11"/>
      <c r="L6" s="11"/>
      <c r="M6" s="11"/>
      <c r="N6" s="11"/>
      <c r="O6" s="11"/>
      <c r="P6" s="11"/>
      <c r="Q6" s="11"/>
      <c r="R6" s="11"/>
      <c r="S6" s="11"/>
      <c r="T6" s="11"/>
      <c r="U6" s="11"/>
      <c r="V6" s="11"/>
      <c r="W6" s="11"/>
      <c r="X6" s="11"/>
      <c r="Y6" s="11"/>
      <c r="Z6" s="11"/>
    </row>
    <row r="7" ht="14.25" customHeight="1">
      <c r="A7" s="219"/>
      <c r="B7" s="227"/>
      <c r="C7" s="228"/>
      <c r="D7" s="11"/>
      <c r="E7" s="11"/>
      <c r="F7" s="11"/>
      <c r="G7" s="11"/>
      <c r="H7" s="220"/>
      <c r="I7" s="11"/>
      <c r="J7" s="11"/>
      <c r="K7" s="11"/>
      <c r="L7" s="11"/>
      <c r="M7" s="11"/>
      <c r="N7" s="11"/>
      <c r="O7" s="11"/>
      <c r="P7" s="11"/>
      <c r="Q7" s="11"/>
      <c r="R7" s="11"/>
      <c r="S7" s="11"/>
      <c r="T7" s="11"/>
      <c r="U7" s="11"/>
      <c r="V7" s="11"/>
      <c r="W7" s="11"/>
      <c r="X7" s="11"/>
      <c r="Y7" s="11"/>
      <c r="Z7" s="11"/>
    </row>
    <row r="8" ht="12.75" customHeight="1">
      <c r="A8" s="11"/>
      <c r="B8" s="227"/>
      <c r="C8" s="228"/>
      <c r="D8" s="11"/>
      <c r="E8" s="11"/>
      <c r="F8" s="11"/>
      <c r="G8" s="11"/>
      <c r="H8" s="220"/>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229"/>
      <c r="B10" s="230" t="s">
        <v>40</v>
      </c>
      <c r="C10" s="231" t="s">
        <v>1585</v>
      </c>
      <c r="D10" s="232" t="s">
        <v>149</v>
      </c>
      <c r="E10" s="231" t="s">
        <v>152</v>
      </c>
      <c r="F10" s="231" t="s">
        <v>155</v>
      </c>
      <c r="G10" s="233" t="s">
        <v>156</v>
      </c>
      <c r="H10" s="234" t="s">
        <v>1586</v>
      </c>
      <c r="I10" s="11"/>
      <c r="J10" s="11"/>
      <c r="K10" s="11"/>
      <c r="L10" s="11"/>
      <c r="M10" s="11"/>
      <c r="N10" s="11"/>
      <c r="O10" s="11"/>
      <c r="P10" s="11"/>
      <c r="Q10" s="11"/>
      <c r="R10" s="11"/>
      <c r="S10" s="11"/>
      <c r="T10" s="11"/>
      <c r="U10" s="11"/>
      <c r="V10" s="11"/>
      <c r="W10" s="11"/>
      <c r="X10" s="11"/>
      <c r="Y10" s="11"/>
      <c r="Z10" s="11"/>
    </row>
    <row r="11" ht="12.75" customHeight="1">
      <c r="A11" s="229"/>
      <c r="B11" s="235">
        <v>1.0</v>
      </c>
      <c r="C11" s="236" t="str">
        <f>Module1!B2</f>
        <v>M1</v>
      </c>
      <c r="D11" s="237">
        <f>Module1!A6</f>
        <v>78</v>
      </c>
      <c r="E11" s="237">
        <f>Module1!B6</f>
        <v>0</v>
      </c>
      <c r="F11" s="237">
        <f>Module1!C6</f>
        <v>0</v>
      </c>
      <c r="G11" s="237">
        <f>Module1!D6</f>
        <v>0</v>
      </c>
      <c r="H11" s="238">
        <f>Module1!E6</f>
        <v>78</v>
      </c>
      <c r="I11" s="11"/>
      <c r="J11" s="11"/>
      <c r="K11" s="11"/>
      <c r="L11" s="11"/>
      <c r="M11" s="11"/>
      <c r="N11" s="11"/>
      <c r="O11" s="11"/>
      <c r="P11" s="11"/>
      <c r="Q11" s="11"/>
      <c r="R11" s="11"/>
      <c r="S11" s="11"/>
      <c r="T11" s="11"/>
      <c r="U11" s="11"/>
      <c r="V11" s="11"/>
      <c r="W11" s="11"/>
      <c r="X11" s="11"/>
      <c r="Y11" s="11"/>
      <c r="Z11" s="11"/>
    </row>
    <row r="12" ht="12.75" customHeight="1">
      <c r="A12" s="229"/>
      <c r="B12" s="239">
        <v>2.0</v>
      </c>
      <c r="C12" s="236" t="str">
        <f>Module2!B2</f>
        <v>M2</v>
      </c>
      <c r="D12" s="237">
        <f>Module2!A6</f>
        <v>24</v>
      </c>
      <c r="E12" s="237">
        <f>Module2!B6</f>
        <v>0</v>
      </c>
      <c r="F12" s="237">
        <f>Module2!C6</f>
        <v>0</v>
      </c>
      <c r="G12" s="237">
        <f>Module2!D6</f>
        <v>0</v>
      </c>
      <c r="H12" s="238">
        <f>Module2!E6</f>
        <v>24</v>
      </c>
      <c r="I12" s="11"/>
      <c r="J12" s="11"/>
      <c r="K12" s="11"/>
      <c r="L12" s="11"/>
      <c r="M12" s="11"/>
      <c r="N12" s="11"/>
      <c r="O12" s="11"/>
      <c r="P12" s="11"/>
      <c r="Q12" s="11"/>
      <c r="R12" s="11"/>
      <c r="S12" s="11"/>
      <c r="T12" s="11"/>
      <c r="U12" s="11"/>
      <c r="V12" s="11"/>
      <c r="W12" s="11"/>
      <c r="X12" s="11"/>
      <c r="Y12" s="11"/>
      <c r="Z12" s="11"/>
    </row>
    <row r="13" ht="12.75" customHeight="1">
      <c r="A13" s="229"/>
      <c r="B13" s="235">
        <v>3.0</v>
      </c>
      <c r="C13" s="240" t="str">
        <f>Module3!B2</f>
        <v>M3</v>
      </c>
      <c r="D13" s="237">
        <f>Module3!A6</f>
        <v>38</v>
      </c>
      <c r="E13" s="237">
        <f>Module3!B6</f>
        <v>0</v>
      </c>
      <c r="F13" s="237">
        <f>Module3!C6</f>
        <v>0</v>
      </c>
      <c r="G13" s="237">
        <f>Module3!D6</f>
        <v>0</v>
      </c>
      <c r="H13" s="238">
        <f>Module3!E6</f>
        <v>38</v>
      </c>
      <c r="I13" s="11"/>
      <c r="J13" s="11"/>
      <c r="K13" s="11"/>
      <c r="L13" s="11"/>
      <c r="M13" s="11"/>
      <c r="N13" s="11"/>
      <c r="O13" s="11"/>
      <c r="P13" s="11"/>
      <c r="Q13" s="11"/>
      <c r="R13" s="11"/>
      <c r="S13" s="11"/>
      <c r="T13" s="11"/>
      <c r="U13" s="11"/>
      <c r="V13" s="11"/>
      <c r="W13" s="11"/>
      <c r="X13" s="11"/>
      <c r="Y13" s="11"/>
      <c r="Z13" s="11"/>
    </row>
    <row r="14" ht="12.75" customHeight="1">
      <c r="A14" s="229"/>
      <c r="B14" s="239">
        <v>4.0</v>
      </c>
      <c r="C14" s="236" t="str">
        <f>Module4!B2</f>
        <v>M4</v>
      </c>
      <c r="D14" s="237">
        <f>Module4!A6</f>
        <v>24</v>
      </c>
      <c r="E14" s="237">
        <f>Module4!B6</f>
        <v>0</v>
      </c>
      <c r="F14" s="237">
        <f>Module4!C6</f>
        <v>0</v>
      </c>
      <c r="G14" s="237">
        <f>Module4!D6</f>
        <v>0</v>
      </c>
      <c r="H14" s="238">
        <f>Module4!E6</f>
        <v>24</v>
      </c>
      <c r="I14" s="11"/>
      <c r="J14" s="11"/>
      <c r="K14" s="11"/>
      <c r="L14" s="11"/>
      <c r="M14" s="11"/>
      <c r="N14" s="11"/>
      <c r="O14" s="11"/>
      <c r="P14" s="11"/>
      <c r="Q14" s="11"/>
      <c r="R14" s="11"/>
      <c r="S14" s="11"/>
      <c r="T14" s="11"/>
      <c r="U14" s="11"/>
      <c r="V14" s="11"/>
      <c r="W14" s="11"/>
      <c r="X14" s="11"/>
      <c r="Y14" s="11"/>
      <c r="Z14" s="11"/>
    </row>
    <row r="15" ht="12.75" customHeight="1">
      <c r="A15" s="229"/>
      <c r="B15" s="235">
        <v>5.0</v>
      </c>
      <c r="C15" s="236" t="str">
        <f>Module5!B2</f>
        <v>M5</v>
      </c>
      <c r="D15" s="237">
        <f>Module5!A6</f>
        <v>37</v>
      </c>
      <c r="E15" s="237">
        <f>Module5!B6</f>
        <v>0</v>
      </c>
      <c r="F15" s="237">
        <f>Module5!C6</f>
        <v>0</v>
      </c>
      <c r="G15" s="237">
        <f>Module5!D6</f>
        <v>0</v>
      </c>
      <c r="H15" s="238">
        <f>Module5!E6</f>
        <v>37</v>
      </c>
      <c r="I15" s="11"/>
      <c r="J15" s="11"/>
      <c r="K15" s="11"/>
      <c r="L15" s="11"/>
      <c r="M15" s="11"/>
      <c r="N15" s="11"/>
      <c r="O15" s="11"/>
      <c r="P15" s="11"/>
      <c r="Q15" s="11"/>
      <c r="R15" s="11"/>
      <c r="S15" s="11"/>
      <c r="T15" s="11"/>
      <c r="U15" s="11"/>
      <c r="V15" s="11"/>
      <c r="W15" s="11"/>
      <c r="X15" s="11"/>
      <c r="Y15" s="11"/>
      <c r="Z15" s="11"/>
    </row>
    <row r="16" ht="12.75" customHeight="1">
      <c r="A16" s="229"/>
      <c r="B16" s="239">
        <v>6.0</v>
      </c>
      <c r="C16" s="236" t="str">
        <f>Module6!B2</f>
        <v>M6</v>
      </c>
      <c r="D16" s="237">
        <f>Module6!A6</f>
        <v>21</v>
      </c>
      <c r="E16" s="237">
        <f>Module6!B6</f>
        <v>0</v>
      </c>
      <c r="F16" s="237">
        <f>Module6!C6</f>
        <v>0</v>
      </c>
      <c r="G16" s="237">
        <f>Module6!D6</f>
        <v>0</v>
      </c>
      <c r="H16" s="238">
        <f>Module6!E6</f>
        <v>21</v>
      </c>
      <c r="I16" s="11"/>
      <c r="J16" s="11"/>
      <c r="K16" s="11"/>
      <c r="L16" s="11"/>
      <c r="M16" s="11"/>
      <c r="N16" s="11"/>
      <c r="O16" s="11"/>
      <c r="P16" s="11"/>
      <c r="Q16" s="11"/>
      <c r="R16" s="11"/>
      <c r="S16" s="11"/>
      <c r="T16" s="11"/>
      <c r="U16" s="11"/>
      <c r="V16" s="11"/>
      <c r="W16" s="11"/>
      <c r="X16" s="11"/>
      <c r="Y16" s="11"/>
      <c r="Z16" s="11"/>
    </row>
    <row r="17" ht="12.75" customHeight="1">
      <c r="A17" s="229"/>
      <c r="B17" s="235">
        <v>7.0</v>
      </c>
      <c r="C17" s="236" t="str">
        <f>Module7!B2</f>
        <v>M7</v>
      </c>
      <c r="D17" s="237">
        <f>Module7!A6</f>
        <v>15</v>
      </c>
      <c r="E17" s="237">
        <f>Module7!B6</f>
        <v>0</v>
      </c>
      <c r="F17" s="237">
        <f>Module7!C6</f>
        <v>0</v>
      </c>
      <c r="G17" s="237">
        <f>Module7!D6</f>
        <v>0</v>
      </c>
      <c r="H17" s="238">
        <f>Module7!E6</f>
        <v>15</v>
      </c>
      <c r="I17" s="11"/>
      <c r="J17" s="11"/>
      <c r="K17" s="11"/>
      <c r="L17" s="11"/>
      <c r="M17" s="11"/>
      <c r="N17" s="11"/>
      <c r="O17" s="11"/>
      <c r="P17" s="11"/>
      <c r="Q17" s="11"/>
      <c r="R17" s="11"/>
      <c r="S17" s="11"/>
      <c r="T17" s="11"/>
      <c r="U17" s="11"/>
      <c r="V17" s="11"/>
      <c r="W17" s="11"/>
      <c r="X17" s="11"/>
      <c r="Y17" s="11"/>
      <c r="Z17" s="11"/>
    </row>
    <row r="18" ht="12.75" customHeight="1">
      <c r="A18" s="229"/>
      <c r="B18" s="239">
        <v>8.0</v>
      </c>
      <c r="C18" s="236" t="str">
        <f>Module8!B2</f>
        <v>M8</v>
      </c>
      <c r="D18" s="237">
        <f>Module8!A6</f>
        <v>19</v>
      </c>
      <c r="E18" s="237">
        <f>Module8!B6</f>
        <v>0</v>
      </c>
      <c r="F18" s="237">
        <f>Module8!C6</f>
        <v>0</v>
      </c>
      <c r="G18" s="237">
        <f>Module8!D6</f>
        <v>0</v>
      </c>
      <c r="H18" s="238">
        <f>Module8!E6</f>
        <v>19</v>
      </c>
      <c r="I18" s="11"/>
      <c r="J18" s="11"/>
      <c r="K18" s="11"/>
      <c r="L18" s="11"/>
      <c r="M18" s="11"/>
      <c r="N18" s="11"/>
      <c r="O18" s="11"/>
      <c r="P18" s="11"/>
      <c r="Q18" s="11"/>
      <c r="R18" s="11"/>
      <c r="S18" s="11"/>
      <c r="T18" s="11"/>
      <c r="U18" s="11"/>
      <c r="V18" s="11"/>
      <c r="W18" s="11"/>
      <c r="X18" s="11"/>
      <c r="Y18" s="11"/>
      <c r="Z18" s="11"/>
    </row>
    <row r="19" ht="12.75" customHeight="1">
      <c r="A19" s="229"/>
      <c r="B19" s="235">
        <v>9.0</v>
      </c>
      <c r="C19" s="236" t="str">
        <f>Module9!B2</f>
        <v>M9</v>
      </c>
      <c r="D19" s="237">
        <f>Module9!A6</f>
        <v>50</v>
      </c>
      <c r="E19" s="237">
        <f>Module9!B6</f>
        <v>0</v>
      </c>
      <c r="F19" s="237">
        <f>Module9!C6</f>
        <v>0</v>
      </c>
      <c r="G19" s="237">
        <f>Module9!D6</f>
        <v>0</v>
      </c>
      <c r="H19" s="238">
        <f>Module9!E6</f>
        <v>50</v>
      </c>
      <c r="I19" s="11"/>
      <c r="J19" s="11"/>
      <c r="K19" s="11"/>
      <c r="L19" s="11"/>
      <c r="M19" s="11"/>
      <c r="N19" s="11"/>
      <c r="O19" s="11"/>
      <c r="P19" s="11"/>
      <c r="Q19" s="11"/>
      <c r="R19" s="11"/>
      <c r="S19" s="11"/>
      <c r="T19" s="11"/>
      <c r="U19" s="11"/>
      <c r="V19" s="11"/>
      <c r="W19" s="11"/>
      <c r="X19" s="11"/>
      <c r="Y19" s="11"/>
      <c r="Z19" s="11"/>
    </row>
    <row r="20" ht="12.75" customHeight="1">
      <c r="A20" s="229"/>
      <c r="B20" s="239">
        <v>10.0</v>
      </c>
      <c r="C20" s="236" t="str">
        <f>Module10!B2</f>
        <v>M10</v>
      </c>
      <c r="D20" s="237">
        <f>Module10!A6</f>
        <v>105</v>
      </c>
      <c r="E20" s="237">
        <f>Module10!B6</f>
        <v>0</v>
      </c>
      <c r="F20" s="237">
        <f>Module10!C6</f>
        <v>0</v>
      </c>
      <c r="G20" s="237">
        <f>Module10!D6</f>
        <v>0</v>
      </c>
      <c r="H20" s="238">
        <f>Module10!E6</f>
        <v>105</v>
      </c>
      <c r="I20" s="11"/>
      <c r="J20" s="11"/>
      <c r="K20" s="11"/>
      <c r="L20" s="11"/>
      <c r="M20" s="11"/>
      <c r="N20" s="11"/>
      <c r="O20" s="11"/>
      <c r="P20" s="11"/>
      <c r="Q20" s="11"/>
      <c r="R20" s="11"/>
      <c r="S20" s="11"/>
      <c r="T20" s="11"/>
      <c r="U20" s="11"/>
      <c r="V20" s="11"/>
      <c r="W20" s="11"/>
      <c r="X20" s="11"/>
      <c r="Y20" s="11"/>
      <c r="Z20" s="11"/>
    </row>
    <row r="21" ht="12.75" customHeight="1">
      <c r="A21" s="229"/>
      <c r="B21" s="235">
        <v>11.0</v>
      </c>
      <c r="C21" s="236" t="str">
        <f>Module11!B2</f>
        <v>M11</v>
      </c>
      <c r="D21" s="237">
        <f>Module11!A6</f>
        <v>42</v>
      </c>
      <c r="E21" s="237">
        <f>Module11!B6</f>
        <v>0</v>
      </c>
      <c r="F21" s="237">
        <f>Module11!C6</f>
        <v>0</v>
      </c>
      <c r="G21" s="237">
        <f>Module11!D6</f>
        <v>0</v>
      </c>
      <c r="H21" s="238">
        <f>Module11!E6</f>
        <v>42</v>
      </c>
      <c r="I21" s="11"/>
      <c r="J21" s="11"/>
      <c r="K21" s="11"/>
      <c r="L21" s="11"/>
      <c r="M21" s="11"/>
      <c r="N21" s="11"/>
      <c r="O21" s="11"/>
      <c r="P21" s="11"/>
      <c r="Q21" s="11"/>
      <c r="R21" s="11"/>
      <c r="S21" s="11"/>
      <c r="T21" s="11"/>
      <c r="U21" s="11"/>
      <c r="V21" s="11"/>
      <c r="W21" s="11"/>
      <c r="X21" s="11"/>
      <c r="Y21" s="11"/>
      <c r="Z21" s="11"/>
    </row>
    <row r="22" ht="12.75" customHeight="1">
      <c r="A22" s="229"/>
      <c r="B22" s="241"/>
      <c r="C22" s="242" t="s">
        <v>1587</v>
      </c>
      <c r="D22" s="243">
        <f t="shared" ref="D22:H22" si="1">SUM(D9:D21)</f>
        <v>453</v>
      </c>
      <c r="E22" s="243">
        <f t="shared" si="1"/>
        <v>0</v>
      </c>
      <c r="F22" s="243">
        <f t="shared" si="1"/>
        <v>0</v>
      </c>
      <c r="G22" s="243">
        <f t="shared" si="1"/>
        <v>0</v>
      </c>
      <c r="H22" s="244">
        <f t="shared" si="1"/>
        <v>453</v>
      </c>
      <c r="I22" s="11"/>
      <c r="J22" s="11"/>
      <c r="K22" s="11"/>
      <c r="L22" s="11"/>
      <c r="M22" s="11"/>
      <c r="N22" s="11"/>
      <c r="O22" s="11"/>
      <c r="P22" s="11"/>
      <c r="Q22" s="11"/>
      <c r="R22" s="11"/>
      <c r="S22" s="11"/>
      <c r="T22" s="11"/>
      <c r="U22" s="11"/>
      <c r="V22" s="11"/>
      <c r="W22" s="11"/>
      <c r="X22" s="11"/>
      <c r="Y22" s="11"/>
      <c r="Z22" s="11"/>
    </row>
    <row r="23" ht="12.75" customHeight="1">
      <c r="A23" s="11"/>
      <c r="B23" s="245"/>
      <c r="C23" s="11"/>
      <c r="D23" s="246"/>
      <c r="E23" s="247"/>
      <c r="F23" s="247"/>
      <c r="G23" s="247"/>
      <c r="H23" s="247"/>
      <c r="I23" s="11"/>
      <c r="J23" s="11"/>
      <c r="K23" s="11"/>
      <c r="L23" s="11"/>
      <c r="M23" s="11"/>
      <c r="N23" s="11"/>
      <c r="O23" s="11"/>
      <c r="P23" s="11"/>
      <c r="Q23" s="11"/>
      <c r="R23" s="11"/>
      <c r="S23" s="11"/>
      <c r="T23" s="11"/>
      <c r="U23" s="11"/>
      <c r="V23" s="11"/>
      <c r="W23" s="11"/>
      <c r="X23" s="11"/>
      <c r="Y23" s="11"/>
      <c r="Z23" s="11"/>
    </row>
    <row r="24" ht="12.75" customHeight="1">
      <c r="A24" s="11"/>
      <c r="B24" s="11"/>
      <c r="C24" s="9" t="s">
        <v>1588</v>
      </c>
      <c r="D24" s="11"/>
      <c r="E24" s="248">
        <f>(D22+E22)*100/(H22-G22)</f>
        <v>100</v>
      </c>
      <c r="F24" s="11" t="s">
        <v>1589</v>
      </c>
      <c r="G24" s="11"/>
      <c r="H24" s="118"/>
      <c r="I24" s="11"/>
      <c r="J24" s="11"/>
      <c r="K24" s="11"/>
      <c r="L24" s="11"/>
      <c r="M24" s="11"/>
      <c r="N24" s="11"/>
      <c r="O24" s="11"/>
      <c r="P24" s="11"/>
      <c r="Q24" s="11"/>
      <c r="R24" s="11"/>
      <c r="S24" s="11"/>
      <c r="T24" s="11"/>
      <c r="U24" s="11"/>
      <c r="V24" s="11"/>
      <c r="W24" s="11"/>
      <c r="X24" s="11"/>
      <c r="Y24" s="11"/>
      <c r="Z24" s="11"/>
    </row>
    <row r="25" ht="12.75" customHeight="1">
      <c r="A25" s="11"/>
      <c r="B25" s="11"/>
      <c r="C25" s="9" t="s">
        <v>1590</v>
      </c>
      <c r="D25" s="11"/>
      <c r="E25" s="248">
        <f>D22*100/(H22-G22)</f>
        <v>100</v>
      </c>
      <c r="F25" s="11" t="s">
        <v>1589</v>
      </c>
      <c r="G25" s="11"/>
      <c r="H25" s="118"/>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2.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2.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2.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