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zhaw.sharepoint.com/sites/ATMSSPABA/Freigegebene Dokumente/General/BA/Daten_LSZH_2024/Scripts/"/>
    </mc:Choice>
  </mc:AlternateContent>
  <xr:revisionPtr revIDLastSave="57" documentId="13_ncr:1_{617BB7C0-03A5-4463-A579-3CA671092B15}" xr6:coauthVersionLast="47" xr6:coauthVersionMax="47" xr10:uidLastSave="{D862C68B-1623-489B-8A2B-42850CEC3040}"/>
  <bookViews>
    <workbookView xWindow="-98" yWindow="-98" windowWidth="21795" windowHeight="13875" xr2:uid="{0CCF3BD8-7DAA-4492-B0EC-45F2DF3F3BB8}"/>
  </bookViews>
  <sheets>
    <sheet name="Calculation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C50" i="1"/>
  <c r="D50" i="1" s="1"/>
  <c r="C55" i="1"/>
  <c r="D55" i="1" s="1"/>
  <c r="C54" i="1"/>
  <c r="D54" i="1" s="1"/>
  <c r="C53" i="1"/>
  <c r="D53" i="1" s="1"/>
  <c r="C49" i="1"/>
  <c r="D49" i="1" s="1"/>
  <c r="C48" i="1"/>
  <c r="D48" i="1" s="1"/>
  <c r="C47" i="1"/>
  <c r="D47" i="1" s="1"/>
  <c r="D46" i="1"/>
  <c r="C45" i="1"/>
  <c r="D45" i="1" s="1"/>
  <c r="C44" i="1"/>
  <c r="D44" i="1" s="1"/>
  <c r="C43" i="1"/>
  <c r="D43" i="1" s="1"/>
  <c r="C36" i="1"/>
  <c r="D36" i="1" s="1"/>
  <c r="C35" i="1"/>
  <c r="D35" i="1" s="1"/>
  <c r="C34" i="1"/>
  <c r="D34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4" i="1"/>
  <c r="D4" i="1" s="1"/>
  <c r="C15" i="1"/>
  <c r="D15" i="1" s="1"/>
  <c r="C16" i="1"/>
  <c r="D16" i="1" s="1"/>
  <c r="C14" i="1"/>
  <c r="D1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D12" i="1" l="1"/>
  <c r="D32" i="1"/>
  <c r="D17" i="1"/>
  <c r="D56" i="1"/>
  <c r="D51" i="1"/>
  <c r="D37" i="1"/>
</calcChain>
</file>

<file path=xl/sharedStrings.xml><?xml version="1.0" encoding="utf-8"?>
<sst xmlns="http://schemas.openxmlformats.org/spreadsheetml/2006/main" count="61" uniqueCount="21">
  <si>
    <t>NB:</t>
  </si>
  <si>
    <t>Sum Fuel [kg]:</t>
  </si>
  <si>
    <t>Cost Fuel [677.609673$ / t]</t>
  </si>
  <si>
    <t>A28:</t>
  </si>
  <si>
    <t>$</t>
  </si>
  <si>
    <t>AB28:</t>
  </si>
  <si>
    <t>B28:</t>
  </si>
  <si>
    <t>C28:</t>
  </si>
  <si>
    <t>D28:</t>
  </si>
  <si>
    <t>E16:</t>
  </si>
  <si>
    <t>E28:</t>
  </si>
  <si>
    <t>E32:</t>
  </si>
  <si>
    <t>Total NB:</t>
  </si>
  <si>
    <t>WB:</t>
  </si>
  <si>
    <t>Total WB:</t>
  </si>
  <si>
    <t>Calculation Fuel per Movement Mean Base Case:</t>
  </si>
  <si>
    <t>Extrapolated to 1 Year [kg]:</t>
  </si>
  <si>
    <t>Calculation Fuel per Movement Mean Alternative Case:</t>
  </si>
  <si>
    <t>Calculation CO2 Benefit Alternative Case</t>
  </si>
  <si>
    <t>t</t>
  </si>
  <si>
    <t>Conversion to tonnes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</si>
</sst>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2"/>
      <name val="Aptos Narrow"/>
      <family val="2"/>
      <scheme val="minor"/>
    </font>
    <font>
      <sz val="11"/>
      <color theme="2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right"/>
    </xf>
    <xf numFmtId="0" fontId="1" fillId="0" borderId="2" xfId="0" applyFont="1" applyBorder="1"/>
    <xf numFmtId="0" fontId="5" fillId="0" borderId="0" xfId="1"/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12C05-8035-4400-AF38-A372D28C05E0}">
  <dimension ref="A1:H58"/>
  <sheetViews>
    <sheetView tabSelected="1" zoomScaleNormal="100" workbookViewId="0">
      <selection activeCell="C27" sqref="C27"/>
    </sheetView>
  </sheetViews>
  <sheetFormatPr baseColWidth="10" defaultColWidth="11.3984375" defaultRowHeight="14.25" x14ac:dyDescent="0.45"/>
  <cols>
    <col min="2" max="2" width="12.3984375" customWidth="1"/>
    <col min="3" max="4" width="35.73046875" customWidth="1"/>
    <col min="5" max="5" width="22.86328125" customWidth="1"/>
    <col min="6" max="6" width="35.3984375" customWidth="1"/>
    <col min="7" max="7" width="25.265625" customWidth="1"/>
  </cols>
  <sheetData>
    <row r="1" spans="1:8" x14ac:dyDescent="0.45">
      <c r="A1" s="7" t="s">
        <v>15</v>
      </c>
      <c r="B1" s="8"/>
      <c r="C1" s="8"/>
      <c r="D1" s="8"/>
      <c r="E1" s="8"/>
      <c r="F1" s="8"/>
    </row>
    <row r="2" spans="1:8" x14ac:dyDescent="0.45">
      <c r="A2" s="8"/>
      <c r="B2" s="8"/>
      <c r="C2" s="8"/>
      <c r="D2" s="8"/>
      <c r="E2" s="8"/>
      <c r="F2" s="8"/>
    </row>
    <row r="3" spans="1:8" x14ac:dyDescent="0.45">
      <c r="A3" s="1" t="s">
        <v>0</v>
      </c>
      <c r="B3" s="1" t="s">
        <v>1</v>
      </c>
      <c r="C3" s="1" t="s">
        <v>16</v>
      </c>
      <c r="D3" s="1" t="s">
        <v>2</v>
      </c>
      <c r="E3" s="2"/>
      <c r="F3" s="2"/>
      <c r="G3" s="2"/>
      <c r="H3" s="3"/>
    </row>
    <row r="4" spans="1:8" x14ac:dyDescent="0.45">
      <c r="A4" t="s">
        <v>3</v>
      </c>
      <c r="B4">
        <v>684562.77480000001</v>
      </c>
      <c r="C4">
        <f>B4/153*365</f>
        <v>1633107.2732156864</v>
      </c>
      <c r="D4">
        <f>C4/1000*677.609673</f>
        <v>1106609.285377603</v>
      </c>
      <c r="E4" s="3"/>
      <c r="F4" s="3"/>
      <c r="G4" s="3"/>
      <c r="H4" s="3"/>
    </row>
    <row r="5" spans="1:8" x14ac:dyDescent="0.45">
      <c r="A5" t="s">
        <v>5</v>
      </c>
      <c r="B5">
        <v>381280.34399999998</v>
      </c>
      <c r="C5">
        <f t="shared" ref="C5:C11" si="0">B5/153*365</f>
        <v>909590.36313725484</v>
      </c>
      <c r="D5">
        <f t="shared" ref="D5:D10" si="1">C5/1000*677.609673</f>
        <v>616347.22852938657</v>
      </c>
      <c r="E5" s="3"/>
      <c r="F5" s="3"/>
      <c r="G5" s="3"/>
      <c r="H5" s="3"/>
    </row>
    <row r="6" spans="1:8" x14ac:dyDescent="0.45">
      <c r="A6" t="s">
        <v>6</v>
      </c>
      <c r="B6">
        <v>271621.23680000001</v>
      </c>
      <c r="C6">
        <f t="shared" si="0"/>
        <v>647985.30347712419</v>
      </c>
      <c r="D6">
        <f t="shared" si="1"/>
        <v>439081.10959793988</v>
      </c>
      <c r="E6" s="3"/>
      <c r="F6" s="3"/>
      <c r="G6" s="3"/>
      <c r="H6" s="3"/>
    </row>
    <row r="7" spans="1:8" x14ac:dyDescent="0.45">
      <c r="A7" t="s">
        <v>7</v>
      </c>
      <c r="B7">
        <v>85882.866800000003</v>
      </c>
      <c r="C7">
        <f t="shared" si="0"/>
        <v>204883.96328104576</v>
      </c>
      <c r="D7">
        <f t="shared" si="1"/>
        <v>138831.35536181345</v>
      </c>
      <c r="E7" s="3"/>
      <c r="F7" s="3"/>
      <c r="G7" s="3"/>
      <c r="H7" s="3"/>
    </row>
    <row r="8" spans="1:8" x14ac:dyDescent="0.45">
      <c r="A8" t="s">
        <v>8</v>
      </c>
      <c r="B8">
        <v>62812.789199999999</v>
      </c>
      <c r="C8">
        <f t="shared" si="0"/>
        <v>149847.50364705882</v>
      </c>
      <c r="D8">
        <f t="shared" si="1"/>
        <v>101538.11794614985</v>
      </c>
      <c r="E8" s="3"/>
      <c r="F8" s="3"/>
      <c r="G8" s="3"/>
      <c r="H8" s="3"/>
    </row>
    <row r="9" spans="1:8" x14ac:dyDescent="0.45">
      <c r="A9" t="s">
        <v>9</v>
      </c>
      <c r="B9">
        <v>39252.195599999999</v>
      </c>
      <c r="C9">
        <f t="shared" si="0"/>
        <v>93640.858784313736</v>
      </c>
      <c r="D9">
        <f t="shared" si="1"/>
        <v>63451.951700278012</v>
      </c>
      <c r="E9" s="3"/>
      <c r="F9" s="3"/>
      <c r="G9" s="3"/>
      <c r="H9" s="3"/>
    </row>
    <row r="10" spans="1:8" x14ac:dyDescent="0.45">
      <c r="A10" t="s">
        <v>10</v>
      </c>
      <c r="B10">
        <v>250711.98120000001</v>
      </c>
      <c r="C10">
        <f t="shared" si="0"/>
        <v>598103.74600000004</v>
      </c>
      <c r="D10">
        <f t="shared" si="1"/>
        <v>405280.88374713506</v>
      </c>
      <c r="E10" s="3"/>
      <c r="F10" s="3"/>
      <c r="G10" s="3"/>
      <c r="H10" s="3"/>
    </row>
    <row r="11" spans="1:8" ht="14.65" thickBot="1" x14ac:dyDescent="0.5">
      <c r="A11" t="s">
        <v>11</v>
      </c>
      <c r="B11">
        <v>158062.81959999999</v>
      </c>
      <c r="C11">
        <f t="shared" si="0"/>
        <v>377077.96832679736</v>
      </c>
      <c r="D11">
        <f>C11/1000*677.609673</f>
        <v>255511.67881342553</v>
      </c>
      <c r="E11" s="3"/>
      <c r="F11" s="3"/>
      <c r="G11" s="3"/>
      <c r="H11" s="3"/>
    </row>
    <row r="12" spans="1:8" ht="14.65" thickBot="1" x14ac:dyDescent="0.5">
      <c r="C12" s="4" t="s">
        <v>12</v>
      </c>
      <c r="D12" s="5">
        <f>SUM(D4:D11)</f>
        <v>3126651.611073731</v>
      </c>
      <c r="E12" t="s">
        <v>4</v>
      </c>
      <c r="F12" s="3"/>
      <c r="G12" s="3"/>
      <c r="H12" s="3"/>
    </row>
    <row r="13" spans="1:8" x14ac:dyDescent="0.45">
      <c r="A13" s="1" t="s">
        <v>13</v>
      </c>
      <c r="E13" s="3"/>
      <c r="F13" s="3"/>
      <c r="G13" s="3"/>
      <c r="H13" s="3"/>
    </row>
    <row r="14" spans="1:8" x14ac:dyDescent="0.45">
      <c r="A14" t="s">
        <v>9</v>
      </c>
      <c r="B14">
        <v>1330692.0226360001</v>
      </c>
      <c r="C14">
        <f>B14/153*365</f>
        <v>3174526.720667582</v>
      </c>
      <c r="D14">
        <f>C14/1000*677.609673</f>
        <v>2151090.0131213227</v>
      </c>
      <c r="E14" s="3"/>
      <c r="F14" s="3"/>
      <c r="G14" s="3"/>
      <c r="H14" s="3"/>
    </row>
    <row r="15" spans="1:8" x14ac:dyDescent="0.45">
      <c r="A15" t="s">
        <v>10</v>
      </c>
      <c r="B15">
        <v>236565.51803400001</v>
      </c>
      <c r="C15">
        <f t="shared" ref="C15:C16" si="2">B15/153*365</f>
        <v>564355.647597451</v>
      </c>
      <c r="D15">
        <f t="shared" ref="D15:D16" si="3">C15/1000*677.609673</f>
        <v>382412.84582421207</v>
      </c>
      <c r="E15" s="3"/>
      <c r="F15" s="3"/>
      <c r="G15" s="3"/>
      <c r="H15" s="3"/>
    </row>
    <row r="16" spans="1:8" ht="14.65" thickBot="1" x14ac:dyDescent="0.5">
      <c r="A16" t="s">
        <v>11</v>
      </c>
      <c r="B16">
        <v>347308.94777600002</v>
      </c>
      <c r="C16">
        <f t="shared" si="2"/>
        <v>828547.48979241843</v>
      </c>
      <c r="D16">
        <f t="shared" si="3"/>
        <v>561431.79362321156</v>
      </c>
      <c r="E16" s="3"/>
      <c r="F16" s="3"/>
      <c r="G16" s="3"/>
      <c r="H16" s="3"/>
    </row>
    <row r="17" spans="1:6" ht="14.65" thickBot="1" x14ac:dyDescent="0.5">
      <c r="C17" s="4" t="s">
        <v>14</v>
      </c>
      <c r="D17" s="5">
        <f>SUM(D14:D16)</f>
        <v>3094934.6525687464</v>
      </c>
      <c r="E17" t="s">
        <v>4</v>
      </c>
    </row>
    <row r="21" spans="1:6" ht="14.25" customHeight="1" x14ac:dyDescent="0.45">
      <c r="A21" s="7" t="s">
        <v>17</v>
      </c>
      <c r="B21" s="8"/>
      <c r="C21" s="8"/>
      <c r="D21" s="8"/>
      <c r="E21" s="8"/>
      <c r="F21" s="8"/>
    </row>
    <row r="22" spans="1:6" x14ac:dyDescent="0.45">
      <c r="A22" s="8"/>
      <c r="B22" s="8"/>
      <c r="C22" s="8"/>
      <c r="D22" s="8"/>
      <c r="E22" s="8"/>
      <c r="F22" s="8"/>
    </row>
    <row r="23" spans="1:6" x14ac:dyDescent="0.45">
      <c r="A23" s="1" t="s">
        <v>0</v>
      </c>
      <c r="C23" s="1" t="s">
        <v>16</v>
      </c>
      <c r="D23" s="1" t="s">
        <v>2</v>
      </c>
    </row>
    <row r="24" spans="1:6" x14ac:dyDescent="0.45">
      <c r="A24" t="s">
        <v>3</v>
      </c>
      <c r="B24">
        <v>312931.10399999999</v>
      </c>
      <c r="C24">
        <f>B24/153*365</f>
        <v>746534.98666666669</v>
      </c>
      <c r="D24">
        <f>C24/1000*677.609673</f>
        <v>505859.32819825941</v>
      </c>
    </row>
    <row r="25" spans="1:6" x14ac:dyDescent="0.45">
      <c r="A25" t="s">
        <v>5</v>
      </c>
      <c r="B25">
        <v>175157.37599999999</v>
      </c>
      <c r="C25">
        <f>B25/153*365</f>
        <v>417859.09960784309</v>
      </c>
      <c r="D25">
        <f t="shared" ref="D25:D31" si="4">C25/1000*677.609673</f>
        <v>283145.367845345</v>
      </c>
    </row>
    <row r="26" spans="1:6" x14ac:dyDescent="0.45">
      <c r="A26" t="s">
        <v>6</v>
      </c>
      <c r="B26">
        <v>105978.336</v>
      </c>
      <c r="C26">
        <f>B26/153*365</f>
        <v>252824.13490196079</v>
      </c>
      <c r="D26">
        <f t="shared" si="4"/>
        <v>171316.07937742554</v>
      </c>
    </row>
    <row r="27" spans="1:6" x14ac:dyDescent="0.45">
      <c r="A27" t="s">
        <v>7</v>
      </c>
      <c r="B27">
        <v>45171.167999999998</v>
      </c>
      <c r="C27">
        <f t="shared" ref="C27:C31" si="5">B27/153*365</f>
        <v>107761.2831372549</v>
      </c>
      <c r="D27">
        <f t="shared" si="4"/>
        <v>73020.087828695701</v>
      </c>
    </row>
    <row r="28" spans="1:6" x14ac:dyDescent="0.45">
      <c r="A28" t="s">
        <v>8</v>
      </c>
      <c r="B28">
        <v>31748.448</v>
      </c>
      <c r="C28">
        <f t="shared" si="5"/>
        <v>75739.761568627451</v>
      </c>
      <c r="D28">
        <f t="shared" si="4"/>
        <v>51321.995069615623</v>
      </c>
    </row>
    <row r="29" spans="1:6" x14ac:dyDescent="0.45">
      <c r="A29" t="s">
        <v>9</v>
      </c>
      <c r="B29">
        <v>13727.52</v>
      </c>
      <c r="C29">
        <f t="shared" si="5"/>
        <v>32748.658823529411</v>
      </c>
      <c r="D29">
        <f t="shared" si="4"/>
        <v>22190.807996600332</v>
      </c>
    </row>
    <row r="30" spans="1:6" x14ac:dyDescent="0.45">
      <c r="A30" t="s">
        <v>10</v>
      </c>
      <c r="B30">
        <v>103451.32799999999</v>
      </c>
      <c r="C30">
        <f t="shared" si="5"/>
        <v>246795.65176470586</v>
      </c>
      <c r="D30">
        <f t="shared" si="4"/>
        <v>167231.12089010421</v>
      </c>
    </row>
    <row r="31" spans="1:6" ht="14.65" thickBot="1" x14ac:dyDescent="0.5">
      <c r="A31" t="s">
        <v>11</v>
      </c>
      <c r="B31">
        <v>78365.567999999999</v>
      </c>
      <c r="C31">
        <f t="shared" si="5"/>
        <v>186950.53803921569</v>
      </c>
      <c r="D31">
        <f t="shared" si="4"/>
        <v>126679.49294792702</v>
      </c>
    </row>
    <row r="32" spans="1:6" ht="14.65" thickBot="1" x14ac:dyDescent="0.5">
      <c r="C32" s="4" t="s">
        <v>12</v>
      </c>
      <c r="D32" s="5">
        <f>SUM(D24:D31)</f>
        <v>1400764.2801539728</v>
      </c>
      <c r="E32" t="s">
        <v>4</v>
      </c>
    </row>
    <row r="33" spans="1:6" x14ac:dyDescent="0.45">
      <c r="A33" s="1" t="s">
        <v>13</v>
      </c>
    </row>
    <row r="34" spans="1:6" x14ac:dyDescent="0.45">
      <c r="A34" t="s">
        <v>9</v>
      </c>
      <c r="B34">
        <v>406901.386964</v>
      </c>
      <c r="C34">
        <f>B34/153*365</f>
        <v>970712.45909712429</v>
      </c>
      <c r="D34">
        <f>C34/1000*677.609673</f>
        <v>657764.1519858283</v>
      </c>
    </row>
    <row r="35" spans="1:6" x14ac:dyDescent="0.45">
      <c r="A35" t="s">
        <v>10</v>
      </c>
      <c r="B35">
        <v>89732.823619999996</v>
      </c>
      <c r="C35">
        <f t="shared" ref="C35:C36" si="6">B35/153*365</f>
        <v>214068.50079281043</v>
      </c>
      <c r="D35">
        <f t="shared" ref="D35:D36" si="7">C35/1000*677.609673</f>
        <v>145054.88682181653</v>
      </c>
    </row>
    <row r="36" spans="1:6" ht="14.65" thickBot="1" x14ac:dyDescent="0.5">
      <c r="A36" t="s">
        <v>11</v>
      </c>
      <c r="B36">
        <v>147110.37279299999</v>
      </c>
      <c r="C36">
        <f t="shared" si="6"/>
        <v>350949.58215323527</v>
      </c>
      <c r="D36">
        <f t="shared" si="7"/>
        <v>237806.83160234039</v>
      </c>
    </row>
    <row r="37" spans="1:6" ht="14.65" thickBot="1" x14ac:dyDescent="0.5">
      <c r="C37" s="4" t="s">
        <v>14</v>
      </c>
      <c r="D37" s="5">
        <f>SUM(D34:D36)</f>
        <v>1040625.8704099853</v>
      </c>
      <c r="E37" t="s">
        <v>4</v>
      </c>
    </row>
    <row r="40" spans="1:6" x14ac:dyDescent="0.45">
      <c r="A40" s="9" t="s">
        <v>18</v>
      </c>
      <c r="B40" s="10"/>
      <c r="C40" s="10"/>
      <c r="D40" s="10"/>
      <c r="E40" s="10"/>
      <c r="F40" s="10"/>
    </row>
    <row r="41" spans="1:6" x14ac:dyDescent="0.45">
      <c r="A41" s="10"/>
      <c r="B41" s="10"/>
      <c r="C41" s="10"/>
      <c r="D41" s="10"/>
      <c r="E41" s="10"/>
      <c r="F41" s="10"/>
    </row>
    <row r="42" spans="1:6" x14ac:dyDescent="0.45">
      <c r="A42" s="1" t="s">
        <v>0</v>
      </c>
      <c r="C42" s="1" t="s">
        <v>16</v>
      </c>
      <c r="D42" s="1" t="s">
        <v>20</v>
      </c>
    </row>
    <row r="43" spans="1:6" x14ac:dyDescent="0.45">
      <c r="A43" t="s">
        <v>3</v>
      </c>
      <c r="B43">
        <v>959730.81494700001</v>
      </c>
      <c r="C43">
        <f>B43/153*365</f>
        <v>2289553.9049389218</v>
      </c>
      <c r="D43">
        <f>C43/1000</f>
        <v>2289.5539049389217</v>
      </c>
    </row>
    <row r="44" spans="1:6" x14ac:dyDescent="0.45">
      <c r="A44" t="s">
        <v>5</v>
      </c>
      <c r="B44">
        <v>525798.19070000004</v>
      </c>
      <c r="C44">
        <f>B44/153*365</f>
        <v>1254355.1608202616</v>
      </c>
      <c r="D44">
        <f t="shared" ref="D44:D50" si="8">C44/1000</f>
        <v>1254.3551608202615</v>
      </c>
    </row>
    <row r="45" spans="1:6" x14ac:dyDescent="0.45">
      <c r="A45" t="s">
        <v>6</v>
      </c>
      <c r="B45">
        <v>416164.79411199997</v>
      </c>
      <c r="C45">
        <f>B45/153*365</f>
        <v>992811.43693385611</v>
      </c>
      <c r="D45">
        <f t="shared" si="8"/>
        <v>992.81143693385616</v>
      </c>
    </row>
    <row r="46" spans="1:6" x14ac:dyDescent="0.45">
      <c r="A46" t="s">
        <v>7</v>
      </c>
      <c r="B46">
        <v>102522.345608</v>
      </c>
      <c r="C46">
        <f>B46/153*365</f>
        <v>244579.45194065361</v>
      </c>
      <c r="D46">
        <f t="shared" si="8"/>
        <v>244.57945194065363</v>
      </c>
    </row>
    <row r="47" spans="1:6" x14ac:dyDescent="0.45">
      <c r="A47" t="s">
        <v>8</v>
      </c>
      <c r="B47">
        <v>77269.066391999993</v>
      </c>
      <c r="C47">
        <f>B47/153*365</f>
        <v>184334.7008698039</v>
      </c>
      <c r="D47">
        <f t="shared" si="8"/>
        <v>184.3347008698039</v>
      </c>
    </row>
    <row r="48" spans="1:6" x14ac:dyDescent="0.45">
      <c r="A48" t="s">
        <v>9</v>
      </c>
      <c r="B48">
        <v>66166.812311999995</v>
      </c>
      <c r="C48">
        <f t="shared" ref="C48:C49" si="9">B48/153*365</f>
        <v>157848.93133254899</v>
      </c>
      <c r="D48">
        <f t="shared" si="8"/>
        <v>157.848931332549</v>
      </c>
    </row>
    <row r="49" spans="1:5" x14ac:dyDescent="0.45">
      <c r="A49" t="s">
        <v>10</v>
      </c>
      <c r="B49">
        <v>376691.28730600001</v>
      </c>
      <c r="C49">
        <f t="shared" si="9"/>
        <v>898642.6135077778</v>
      </c>
      <c r="D49">
        <f t="shared" si="8"/>
        <v>898.64261350777781</v>
      </c>
    </row>
    <row r="50" spans="1:5" ht="14.65" thickBot="1" x14ac:dyDescent="0.5">
      <c r="A50" t="s">
        <v>11</v>
      </c>
      <c r="B50">
        <v>211398.975144</v>
      </c>
      <c r="C50">
        <f>B50/153*365</f>
        <v>504317.81651999999</v>
      </c>
      <c r="D50">
        <f t="shared" si="8"/>
        <v>504.31781652000001</v>
      </c>
    </row>
    <row r="51" spans="1:5" ht="14.65" thickBot="1" x14ac:dyDescent="0.5">
      <c r="C51" s="4" t="s">
        <v>12</v>
      </c>
      <c r="D51" s="5">
        <f>SUM(D43:D50)</f>
        <v>6526.4440168638239</v>
      </c>
      <c r="E51" t="s">
        <v>19</v>
      </c>
    </row>
    <row r="52" spans="1:5" x14ac:dyDescent="0.45">
      <c r="A52" s="1" t="s">
        <v>13</v>
      </c>
    </row>
    <row r="53" spans="1:5" x14ac:dyDescent="0.45">
      <c r="A53" t="s">
        <v>9</v>
      </c>
      <c r="B53">
        <v>2562736.7383099999</v>
      </c>
      <c r="C53">
        <f>B53/153*365</f>
        <v>6113718.362634968</v>
      </c>
      <c r="D53">
        <f>C53/1000</f>
        <v>6113.7183626349679</v>
      </c>
    </row>
    <row r="54" spans="1:5" x14ac:dyDescent="0.45">
      <c r="A54" t="s">
        <v>10</v>
      </c>
      <c r="B54">
        <v>404488.13111100002</v>
      </c>
      <c r="C54">
        <f t="shared" ref="C54:C55" si="10">B54/153*365</f>
        <v>964955.34546088229</v>
      </c>
      <c r="D54">
        <f t="shared" ref="D54:D55" si="11">C54/1000</f>
        <v>964.95534546088231</v>
      </c>
    </row>
    <row r="55" spans="1:5" ht="14.65" thickBot="1" x14ac:dyDescent="0.5">
      <c r="A55" t="s">
        <v>11</v>
      </c>
      <c r="B55">
        <v>565276.06541399995</v>
      </c>
      <c r="C55">
        <f t="shared" si="10"/>
        <v>1348534.4044190196</v>
      </c>
      <c r="D55">
        <f t="shared" si="11"/>
        <v>1348.5344044190197</v>
      </c>
    </row>
    <row r="56" spans="1:5" ht="14.65" thickBot="1" x14ac:dyDescent="0.5">
      <c r="C56" s="4" t="s">
        <v>14</v>
      </c>
      <c r="D56" s="5">
        <f>SUM(D53:D55)</f>
        <v>8427.2081125148688</v>
      </c>
      <c r="E56" t="s">
        <v>19</v>
      </c>
    </row>
    <row r="58" spans="1:5" x14ac:dyDescent="0.45">
      <c r="A58" s="6"/>
    </row>
  </sheetData>
  <mergeCells count="3">
    <mergeCell ref="A1:F2"/>
    <mergeCell ref="A21:F22"/>
    <mergeCell ref="A40:F41"/>
  </mergeCells>
  <pageMargins left="0.7" right="0.7" top="0.78740157499999996" bottom="0.78740157499999996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CB48555BD07C34E9AA6A433F04E9F38" ma:contentTypeVersion="11" ma:contentTypeDescription="Ein neues Dokument erstellen." ma:contentTypeScope="" ma:versionID="41bee256e8d29b8837d1275d5e8af23a">
  <xsd:schema xmlns:xsd="http://www.w3.org/2001/XMLSchema" xmlns:xs="http://www.w3.org/2001/XMLSchema" xmlns:p="http://schemas.microsoft.com/office/2006/metadata/properties" xmlns:ns2="a3f73c37-3b70-45e7-bd3b-b0bd1fc56326" xmlns:ns3="3ab3e476-11d1-458f-9d5a-7a72ccf4f44b" targetNamespace="http://schemas.microsoft.com/office/2006/metadata/properties" ma:root="true" ma:fieldsID="1ca68e9c55580c2f2e666286bc502f08" ns2:_="" ns3:_="">
    <xsd:import namespace="a3f73c37-3b70-45e7-bd3b-b0bd1fc56326"/>
    <xsd:import namespace="3ab3e476-11d1-458f-9d5a-7a72ccf4f4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f73c37-3b70-45e7-bd3b-b0bd1fc563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19e3ed14-352d-4aa2-a63b-0b06d7ab5f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b3e476-11d1-458f-9d5a-7a72ccf4f44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105ad0e-0332-494c-a5bd-7ee8cc3b6e58}" ma:internalName="TaxCatchAll" ma:showField="CatchAllData" ma:web="3ab3e476-11d1-458f-9d5a-7a72ccf4f4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f73c37-3b70-45e7-bd3b-b0bd1fc56326">
      <Terms xmlns="http://schemas.microsoft.com/office/infopath/2007/PartnerControls"/>
    </lcf76f155ced4ddcb4097134ff3c332f>
    <TaxCatchAll xmlns="3ab3e476-11d1-458f-9d5a-7a72ccf4f44b" xsi:nil="true"/>
  </documentManagement>
</p:properties>
</file>

<file path=customXml/itemProps1.xml><?xml version="1.0" encoding="utf-8"?>
<ds:datastoreItem xmlns:ds="http://schemas.openxmlformats.org/officeDocument/2006/customXml" ds:itemID="{9E7C6589-C1FB-4E0B-AE7A-9C44BB9C8D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C8E3AA-9AF9-4B10-A5AC-3D2CB19C7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f73c37-3b70-45e7-bd3b-b0bd1fc56326"/>
    <ds:schemaRef ds:uri="3ab3e476-11d1-458f-9d5a-7a72ccf4f4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2D9E4F-CFB4-4D1E-9D51-EB0E4EC63B8D}">
  <ds:schemaRefs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a3f73c37-3b70-45e7-bd3b-b0bd1fc56326"/>
    <ds:schemaRef ds:uri="3ab3e476-11d1-458f-9d5a-7a72ccf4f44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Kühne Luca Robin (kuehnlu2)</dc:creator>
  <cp:keywords/>
  <dc:description/>
  <cp:lastModifiedBy>Kühne Luca Robin (kuehnlu2)</cp:lastModifiedBy>
  <cp:revision/>
  <dcterms:created xsi:type="dcterms:W3CDTF">2025-04-09T09:05:11Z</dcterms:created>
  <dcterms:modified xsi:type="dcterms:W3CDTF">2025-06-05T13:39:10Z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0x010100ECB48555BD07C34E9AA6A433F04E9F38</vt:lpwstr>
  </property>
</Properties>
</file>