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8195" windowHeight="11055"/>
  </bookViews>
  <sheets>
    <sheet name="open_sd3r" sheetId="1" r:id="rId1"/>
    <sheet name="names" sheetId="2" r:id="rId2"/>
    <sheet name="pivot" sheetId="3" r:id="rId3"/>
  </sheets>
  <definedNames>
    <definedName name="_xlnm._FilterDatabase" localSheetId="0" hidden="1">open_sd3r!$A$1:$AF$31</definedName>
    <definedName name="_xlnm._FilterDatabase" localSheetId="2" hidden="1">pivot!$J$20:$K$20</definedName>
  </definedNames>
  <calcPr calcId="145621" calcMode="manual" calcOnSave="0" concurrentCalc="0"/>
  <pivotCaches>
    <pivotCache cacheId="29" r:id="rId4"/>
    <pivotCache cacheId="32" r:id="rId5"/>
  </pivotCaches>
</workbook>
</file>

<file path=xl/calcChain.xml><?xml version="1.0" encoding="utf-8"?>
<calcChain xmlns="http://schemas.openxmlformats.org/spreadsheetml/2006/main">
  <c r="B33" i="3" l="1"/>
  <c r="V25" i="1"/>
  <c r="V17" i="1"/>
  <c r="V4" i="1"/>
  <c r="V18" i="1"/>
  <c r="AG3" i="1"/>
  <c r="AG4" i="1"/>
  <c r="AG5" i="1"/>
  <c r="AG6" i="1"/>
  <c r="AG7" i="1"/>
  <c r="AG8" i="1"/>
  <c r="AG9" i="1"/>
  <c r="AG10" i="1"/>
  <c r="AG11" i="1"/>
  <c r="AG2" i="1"/>
  <c r="AE33" i="1"/>
  <c r="AF33" i="1"/>
  <c r="R9" i="1"/>
  <c r="R20" i="1"/>
  <c r="R15" i="1"/>
  <c r="R21" i="1"/>
  <c r="R7" i="1"/>
  <c r="R19" i="1"/>
  <c r="R22" i="1"/>
  <c r="R25" i="1"/>
  <c r="R28" i="1"/>
  <c r="R2" i="1"/>
  <c r="R6" i="1"/>
  <c r="R29" i="1"/>
  <c r="R5" i="1"/>
  <c r="R10" i="1"/>
  <c r="R13" i="1"/>
  <c r="R17" i="1"/>
  <c r="R3" i="1"/>
  <c r="R4" i="1"/>
  <c r="R8" i="1"/>
  <c r="R11" i="1"/>
  <c r="R12" i="1"/>
  <c r="R14" i="1"/>
  <c r="R16" i="1"/>
  <c r="R23" i="1"/>
  <c r="R24" i="1"/>
  <c r="R26" i="1"/>
  <c r="R27" i="1"/>
  <c r="R30" i="1"/>
  <c r="R31" i="1"/>
  <c r="R18" i="1"/>
  <c r="V9" i="1"/>
  <c r="W9" i="1"/>
  <c r="V20" i="1"/>
  <c r="W20" i="1"/>
  <c r="V15" i="1"/>
  <c r="W15" i="1"/>
  <c r="V21" i="1"/>
  <c r="W21" i="1"/>
  <c r="V7" i="1"/>
  <c r="W7" i="1"/>
  <c r="V19" i="1"/>
  <c r="W19" i="1"/>
  <c r="V22" i="1"/>
  <c r="W22" i="1"/>
  <c r="W25" i="1"/>
  <c r="V28" i="1"/>
  <c r="W28" i="1"/>
  <c r="V2" i="1"/>
  <c r="W2" i="1"/>
  <c r="V6" i="1"/>
  <c r="W6" i="1"/>
  <c r="V29" i="1"/>
  <c r="W29" i="1"/>
  <c r="V5" i="1"/>
  <c r="W5" i="1"/>
  <c r="V10" i="1"/>
  <c r="W10" i="1"/>
  <c r="V13" i="1"/>
  <c r="W13" i="1"/>
  <c r="W17" i="1"/>
  <c r="V3" i="1"/>
  <c r="W3" i="1"/>
  <c r="W4" i="1"/>
  <c r="V8" i="1"/>
  <c r="W8" i="1"/>
  <c r="V11" i="1"/>
  <c r="W11" i="1"/>
  <c r="V12" i="1"/>
  <c r="W12" i="1"/>
  <c r="V14" i="1"/>
  <c r="W14" i="1"/>
  <c r="V16" i="1"/>
  <c r="W16" i="1"/>
  <c r="V23" i="1"/>
  <c r="W23" i="1"/>
  <c r="V24" i="1"/>
  <c r="W24" i="1"/>
  <c r="V26" i="1"/>
  <c r="W26" i="1"/>
  <c r="V27" i="1"/>
  <c r="W27" i="1"/>
  <c r="V30" i="1"/>
  <c r="W30" i="1"/>
  <c r="V31" i="1"/>
  <c r="W31" i="1"/>
  <c r="W18" i="1"/>
</calcChain>
</file>

<file path=xl/sharedStrings.xml><?xml version="1.0" encoding="utf-8"?>
<sst xmlns="http://schemas.openxmlformats.org/spreadsheetml/2006/main" count="713" uniqueCount="374">
  <si>
    <t>Next_Trading_Day</t>
  </si>
  <si>
    <t>Index_Symbol</t>
  </si>
  <si>
    <t>Index_Name</t>
  </si>
  <si>
    <t>Index_ISIN</t>
  </si>
  <si>
    <t>Index_Type</t>
  </si>
  <si>
    <t>Index_Currency</t>
  </si>
  <si>
    <t>Index_Component_Count</t>
  </si>
  <si>
    <t>Index_Float</t>
  </si>
  <si>
    <t>Index_Mcap_Units</t>
  </si>
  <si>
    <t>Index_Divisor</t>
  </si>
  <si>
    <t>Internal_Number</t>
  </si>
  <si>
    <t>ISIN</t>
  </si>
  <si>
    <t>SEDOL</t>
  </si>
  <si>
    <t>RIC</t>
  </si>
  <si>
    <t>Instrument_Name</t>
  </si>
  <si>
    <t>Country</t>
  </si>
  <si>
    <t>Currency</t>
  </si>
  <si>
    <t>Exchange</t>
  </si>
  <si>
    <t>ICB</t>
  </si>
  <si>
    <t>Capfactor</t>
  </si>
  <si>
    <t>Weightfactor</t>
  </si>
  <si>
    <t>Ci-factor</t>
  </si>
  <si>
    <t>Close_unadjusted_local</t>
  </si>
  <si>
    <t>Close_adjusted_local</t>
  </si>
  <si>
    <t>FX_local_to_Index_Currency</t>
  </si>
  <si>
    <t>Mcap_Units_local</t>
  </si>
  <si>
    <t>Mcap_Units_Index_Currency</t>
  </si>
  <si>
    <t>Weight</t>
  </si>
  <si>
    <t>Cash_Dividend_Currency</t>
  </si>
  <si>
    <t>Special_Cash_Dividend_Amount</t>
  </si>
  <si>
    <t>Special_Cash_Dividend_Currency</t>
  </si>
  <si>
    <t>Corporate_Action_Description</t>
  </si>
  <si>
    <t>SD3R</t>
  </si>
  <si>
    <t>STXESD30 EUR NR</t>
  </si>
  <si>
    <t>CH0020751373</t>
  </si>
  <si>
    <t>Net. Return</t>
  </si>
  <si>
    <t>EUR</t>
  </si>
  <si>
    <t>B00D9P</t>
  </si>
  <si>
    <t>BE0003810273</t>
  </si>
  <si>
    <t>B00D9P6</t>
  </si>
  <si>
    <t>BCOM.BR</t>
  </si>
  <si>
    <t>BELGACOM</t>
  </si>
  <si>
    <t>BE</t>
  </si>
  <si>
    <t>EURONEXT(BE)</t>
  </si>
  <si>
    <t>ES0113900J37</t>
  </si>
  <si>
    <t>SAN.MC</t>
  </si>
  <si>
    <t>BCO SANTANDER</t>
  </si>
  <si>
    <t>ES</t>
  </si>
  <si>
    <t>SIBE</t>
  </si>
  <si>
    <t>CH0011075394</t>
  </si>
  <si>
    <t>ZURN.VX</t>
  </si>
  <si>
    <t>ZURICH INSURANCE GROUP</t>
  </si>
  <si>
    <t>CH</t>
  </si>
  <si>
    <t>CHF</t>
  </si>
  <si>
    <t>SIXSwissExchange</t>
  </si>
  <si>
    <t>GB0007908733</t>
  </si>
  <si>
    <t>SSE.L</t>
  </si>
  <si>
    <t>SCOTTISH &amp; SOUTHERN ENERGY</t>
  </si>
  <si>
    <t>GB</t>
  </si>
  <si>
    <t>GBP</t>
  </si>
  <si>
    <t>LSE</t>
  </si>
  <si>
    <t>FR0000133308</t>
  </si>
  <si>
    <t>ORAN.PA</t>
  </si>
  <si>
    <t>ORANGE</t>
  </si>
  <si>
    <t>FR</t>
  </si>
  <si>
    <t>EURONEXT(FR)</t>
  </si>
  <si>
    <t>B09RMQ</t>
  </si>
  <si>
    <t>BMG7945E1057</t>
  </si>
  <si>
    <t>B09RMQ1</t>
  </si>
  <si>
    <t>SDRL.OL</t>
  </si>
  <si>
    <t>SEADRILL</t>
  </si>
  <si>
    <t>NO</t>
  </si>
  <si>
    <t>NOK</t>
  </si>
  <si>
    <t>Oslo</t>
  </si>
  <si>
    <t>B00LBS</t>
  </si>
  <si>
    <t>BMG196F11004</t>
  </si>
  <si>
    <t>B00LBS7</t>
  </si>
  <si>
    <t>CGL.L</t>
  </si>
  <si>
    <t>CATLIN GRP</t>
  </si>
  <si>
    <t>GB0002634946</t>
  </si>
  <si>
    <t>BAES.L</t>
  </si>
  <si>
    <t>BAE SYSTEMS</t>
  </si>
  <si>
    <t>DE000ENAG999</t>
  </si>
  <si>
    <t>EONGn.DE</t>
  </si>
  <si>
    <t>E.ON</t>
  </si>
  <si>
    <t>DE</t>
  </si>
  <si>
    <t>XETRA(DE)</t>
  </si>
  <si>
    <t>CH0126881561</t>
  </si>
  <si>
    <t>B545MG5</t>
  </si>
  <si>
    <t>SRENH.VX</t>
  </si>
  <si>
    <t>SWISS REINSURANCE COMPANY</t>
  </si>
  <si>
    <t>GB00B2988H17</t>
  </si>
  <si>
    <t>B2988H1</t>
  </si>
  <si>
    <t>AML.L</t>
  </si>
  <si>
    <t>AMLIN</t>
  </si>
  <si>
    <t>GB00B39J2M42</t>
  </si>
  <si>
    <t>B39J2M4</t>
  </si>
  <si>
    <t>UU.L</t>
  </si>
  <si>
    <t>UNITED UTILITIES GRP</t>
  </si>
  <si>
    <t>GB00B1Z4ST84</t>
  </si>
  <si>
    <t>B1Z4ST8</t>
  </si>
  <si>
    <t>PFG.L</t>
  </si>
  <si>
    <t>PROVIDENT FINANCIAL</t>
  </si>
  <si>
    <t>GB0009895292</t>
  </si>
  <si>
    <t>AZN.L</t>
  </si>
  <si>
    <t>ASTRAZENECA</t>
  </si>
  <si>
    <t>CH0008038389</t>
  </si>
  <si>
    <t>B083BH4</t>
  </si>
  <si>
    <t>SPSN.S</t>
  </si>
  <si>
    <t>SWISS PRIME SITE</t>
  </si>
  <si>
    <t>IT0003153415</t>
  </si>
  <si>
    <t>SRG.MI</t>
  </si>
  <si>
    <t>SNAM RETE GAS</t>
  </si>
  <si>
    <t>IT</t>
  </si>
  <si>
    <t>Milan</t>
  </si>
  <si>
    <t>GB00B03MM408</t>
  </si>
  <si>
    <t>B03MM40</t>
  </si>
  <si>
    <t>RDSb.L</t>
  </si>
  <si>
    <t>ROYAL DUTCH SHELL B</t>
  </si>
  <si>
    <t>GB0006043169</t>
  </si>
  <si>
    <t>MRW.L</t>
  </si>
  <si>
    <t>MORRISON (WILLIAM) SUPERMARK</t>
  </si>
  <si>
    <t>GB0007365546</t>
  </si>
  <si>
    <t>CLLN.L</t>
  </si>
  <si>
    <t>CARILLION</t>
  </si>
  <si>
    <t>GB0009252882</t>
  </si>
  <si>
    <t>GSK.L</t>
  </si>
  <si>
    <t>GLAXOSMITHKLINE</t>
  </si>
  <si>
    <t>GB00B019KW72</t>
  </si>
  <si>
    <t>B019KW7</t>
  </si>
  <si>
    <t>SBRY.L</t>
  </si>
  <si>
    <t>SAINSBURY (J)</t>
  </si>
  <si>
    <t xml:space="preserve">Cash Dividend </t>
  </si>
  <si>
    <t>FR0000124711</t>
  </si>
  <si>
    <t>B1YY4B3</t>
  </si>
  <si>
    <t>UNBP.AS</t>
  </si>
  <si>
    <t>UNIBAIL-RODAMCO</t>
  </si>
  <si>
    <t>EURONEXT(NL)</t>
  </si>
  <si>
    <t>CH0018294154</t>
  </si>
  <si>
    <t>B012877</t>
  </si>
  <si>
    <t>PSPN.S</t>
  </si>
  <si>
    <t>PSP SWISS PROPERTY</t>
  </si>
  <si>
    <t>FR0000120271</t>
  </si>
  <si>
    <t>B15C557</t>
  </si>
  <si>
    <t>TOTF.PA</t>
  </si>
  <si>
    <t>TOTAL</t>
  </si>
  <si>
    <t>DE0008430026</t>
  </si>
  <si>
    <t>MUVGn.DE</t>
  </si>
  <si>
    <t>MUENCHENER RUECK</t>
  </si>
  <si>
    <t>FR0010411983</t>
  </si>
  <si>
    <t>B1LB9P6</t>
  </si>
  <si>
    <t>SCOR.PA</t>
  </si>
  <si>
    <t>SCOR</t>
  </si>
  <si>
    <t>NL0000395903</t>
  </si>
  <si>
    <t>WLSNc.AS</t>
  </si>
  <si>
    <t>WOLTERS KLUWER</t>
  </si>
  <si>
    <t>NL</t>
  </si>
  <si>
    <t>CH0008742519</t>
  </si>
  <si>
    <t>SCMN.VX</t>
  </si>
  <si>
    <t>SWISSCOM</t>
  </si>
  <si>
    <t>CH0012410517</t>
  </si>
  <si>
    <t>BALN.VX</t>
  </si>
  <si>
    <t>BALOISE</t>
  </si>
  <si>
    <t>SE0000111940</t>
  </si>
  <si>
    <t>B130WD0</t>
  </si>
  <si>
    <t>RATOb.ST</t>
  </si>
  <si>
    <t>RATOS B</t>
  </si>
  <si>
    <t>SE</t>
  </si>
  <si>
    <t>SEK</t>
  </si>
  <si>
    <t>OMX(SE)</t>
  </si>
  <si>
    <t>Industry</t>
  </si>
  <si>
    <t>Industry Name</t>
  </si>
  <si>
    <t>0537</t>
  </si>
  <si>
    <t>6535</t>
  </si>
  <si>
    <t>8355</t>
  </si>
  <si>
    <t>8532</t>
  </si>
  <si>
    <t>7535</t>
  </si>
  <si>
    <t>8536</t>
  </si>
  <si>
    <t>2717</t>
  </si>
  <si>
    <t>7575</t>
  </si>
  <si>
    <t>8538</t>
  </si>
  <si>
    <t>7577</t>
  </si>
  <si>
    <t>8773</t>
  </si>
  <si>
    <t>4577</t>
  </si>
  <si>
    <t>8633</t>
  </si>
  <si>
    <t>7573</t>
  </si>
  <si>
    <t>5337</t>
  </si>
  <si>
    <t>2791</t>
  </si>
  <si>
    <t>8672</t>
  </si>
  <si>
    <t>5557</t>
  </si>
  <si>
    <t>8775</t>
  </si>
  <si>
    <t>industry</t>
  </si>
  <si>
    <t>name</t>
  </si>
  <si>
    <t>0001</t>
  </si>
  <si>
    <t>0500</t>
  </si>
  <si>
    <t>Oil &amp; Gas</t>
  </si>
  <si>
    <t>1300</t>
  </si>
  <si>
    <t>Chemicals</t>
  </si>
  <si>
    <t>1700</t>
  </si>
  <si>
    <t>Basic Resources</t>
  </si>
  <si>
    <t>2300</t>
  </si>
  <si>
    <t>Construction &amp; Materials</t>
  </si>
  <si>
    <t>2700</t>
  </si>
  <si>
    <t>Industrial Goods &amp; Services</t>
  </si>
  <si>
    <t>3300</t>
  </si>
  <si>
    <t>Automobiles &amp; Parts</t>
  </si>
  <si>
    <t>3500</t>
  </si>
  <si>
    <t>Food &amp; Beverage</t>
  </si>
  <si>
    <t>3700</t>
  </si>
  <si>
    <t>Personal &amp; Household Goods</t>
  </si>
  <si>
    <t>4500</t>
  </si>
  <si>
    <t>Health Care</t>
  </si>
  <si>
    <t>5300</t>
  </si>
  <si>
    <t>Retail</t>
  </si>
  <si>
    <t>5500</t>
  </si>
  <si>
    <t>Media</t>
  </si>
  <si>
    <t>5700</t>
  </si>
  <si>
    <t>Travel &amp; Leisure</t>
  </si>
  <si>
    <t>6500</t>
  </si>
  <si>
    <t>Telecommunications</t>
  </si>
  <si>
    <t>7500</t>
  </si>
  <si>
    <t>Utilities</t>
  </si>
  <si>
    <t>8300</t>
  </si>
  <si>
    <t>Banks</t>
  </si>
  <si>
    <t>8500</t>
  </si>
  <si>
    <t>Insurance</t>
  </si>
  <si>
    <t>8600</t>
  </si>
  <si>
    <t>Real Estate</t>
  </si>
  <si>
    <t>8700</t>
  </si>
  <si>
    <t>Financial Services</t>
  </si>
  <si>
    <t>9500</t>
  </si>
  <si>
    <t>Technology</t>
  </si>
  <si>
    <t>1000</t>
  </si>
  <si>
    <t>Basic Materials</t>
  </si>
  <si>
    <t>2000</t>
  </si>
  <si>
    <t>3000</t>
  </si>
  <si>
    <t>4000</t>
  </si>
  <si>
    <t>5000</t>
  </si>
  <si>
    <t>6000</t>
  </si>
  <si>
    <t>7000</t>
  </si>
  <si>
    <t>8000</t>
  </si>
  <si>
    <t>9000</t>
  </si>
  <si>
    <t>Industrials</t>
  </si>
  <si>
    <t>Consumer Goods</t>
  </si>
  <si>
    <t>Consumer Services</t>
  </si>
  <si>
    <t>Financials</t>
  </si>
  <si>
    <t>Code</t>
  </si>
  <si>
    <t>Bezeichnung_GUI</t>
  </si>
  <si>
    <t>Switzerland</t>
  </si>
  <si>
    <t>AT</t>
  </si>
  <si>
    <t>Austria</t>
  </si>
  <si>
    <t>Belgium</t>
  </si>
  <si>
    <t>Germany</t>
  </si>
  <si>
    <t>DK</t>
  </si>
  <si>
    <t>Denmark</t>
  </si>
  <si>
    <t>Spain</t>
  </si>
  <si>
    <t>France</t>
  </si>
  <si>
    <t>FI</t>
  </si>
  <si>
    <t>Finland</t>
  </si>
  <si>
    <t>Great Britain</t>
  </si>
  <si>
    <t>GR</t>
  </si>
  <si>
    <t>Greece</t>
  </si>
  <si>
    <t>Italy</t>
  </si>
  <si>
    <t>IE</t>
  </si>
  <si>
    <t>Ireland</t>
  </si>
  <si>
    <t>LU</t>
  </si>
  <si>
    <t>Luxembourg</t>
  </si>
  <si>
    <t>Norway</t>
  </si>
  <si>
    <t>Netherlands</t>
  </si>
  <si>
    <t>PT</t>
  </si>
  <si>
    <t>Portugal</t>
  </si>
  <si>
    <t>Sweden</t>
  </si>
  <si>
    <t>TR</t>
  </si>
  <si>
    <t>Turkey</t>
  </si>
  <si>
    <t>CY</t>
  </si>
  <si>
    <t>Cyprus</t>
  </si>
  <si>
    <t>CZ</t>
  </si>
  <si>
    <t>Czech Republic</t>
  </si>
  <si>
    <t>HU</t>
  </si>
  <si>
    <t>Hungary</t>
  </si>
  <si>
    <t>LV</t>
  </si>
  <si>
    <t>Latvia</t>
  </si>
  <si>
    <t>LT</t>
  </si>
  <si>
    <t>Lithuania</t>
  </si>
  <si>
    <t>MT</t>
  </si>
  <si>
    <t>Malta</t>
  </si>
  <si>
    <t>PL</t>
  </si>
  <si>
    <t>Poland</t>
  </si>
  <si>
    <t>SK</t>
  </si>
  <si>
    <t>Slovakia</t>
  </si>
  <si>
    <t>SI</t>
  </si>
  <si>
    <t>Slovenia</t>
  </si>
  <si>
    <t>EE</t>
  </si>
  <si>
    <t>Estonia</t>
  </si>
  <si>
    <t>IS</t>
  </si>
  <si>
    <t>Iceland</t>
  </si>
  <si>
    <t>RO</t>
  </si>
  <si>
    <t>Romania</t>
  </si>
  <si>
    <t>BG</t>
  </si>
  <si>
    <t>Bulgaria</t>
  </si>
  <si>
    <t>HR</t>
  </si>
  <si>
    <t>Croatia</t>
  </si>
  <si>
    <t>RS</t>
  </si>
  <si>
    <t>Serbia</t>
  </si>
  <si>
    <t>MK</t>
  </si>
  <si>
    <t>Macedonia (FYROM)</t>
  </si>
  <si>
    <t>UA</t>
  </si>
  <si>
    <t>Ukraine</t>
  </si>
  <si>
    <t>RU</t>
  </si>
  <si>
    <t>Russia</t>
  </si>
  <si>
    <t>LI</t>
  </si>
  <si>
    <t>Liechtenstein</t>
  </si>
  <si>
    <t>US</t>
  </si>
  <si>
    <t>United States</t>
  </si>
  <si>
    <t>CA</t>
  </si>
  <si>
    <t>Canada</t>
  </si>
  <si>
    <t>AU</t>
  </si>
  <si>
    <t>Australia</t>
  </si>
  <si>
    <t>HK</t>
  </si>
  <si>
    <t>Hong Kong</t>
  </si>
  <si>
    <t>JP</t>
  </si>
  <si>
    <t>Japan</t>
  </si>
  <si>
    <t>SG</t>
  </si>
  <si>
    <t>Singapore</t>
  </si>
  <si>
    <t>NZ</t>
  </si>
  <si>
    <t>New Zealand</t>
  </si>
  <si>
    <t>KR</t>
  </si>
  <si>
    <t>South Korea</t>
  </si>
  <si>
    <t>TW</t>
  </si>
  <si>
    <t>Taiwan</t>
  </si>
  <si>
    <t>CN</t>
  </si>
  <si>
    <t>China</t>
  </si>
  <si>
    <t>BR</t>
  </si>
  <si>
    <t>Brasilia</t>
  </si>
  <si>
    <t>CO</t>
  </si>
  <si>
    <t>Columbia</t>
  </si>
  <si>
    <t>CL</t>
  </si>
  <si>
    <t>Chile</t>
  </si>
  <si>
    <t>EG</t>
  </si>
  <si>
    <t>Egypt</t>
  </si>
  <si>
    <t>ID</t>
  </si>
  <si>
    <t>Indonesia</t>
  </si>
  <si>
    <t>IL</t>
  </si>
  <si>
    <t>Israel</t>
  </si>
  <si>
    <t>IN</t>
  </si>
  <si>
    <t>India</t>
  </si>
  <si>
    <t>MX</t>
  </si>
  <si>
    <t>Mexico</t>
  </si>
  <si>
    <t>MY</t>
  </si>
  <si>
    <t>Malaysia</t>
  </si>
  <si>
    <t>PH</t>
  </si>
  <si>
    <t>Philipines</t>
  </si>
  <si>
    <t>TH</t>
  </si>
  <si>
    <t>Thailand</t>
  </si>
  <si>
    <t>VN</t>
  </si>
  <si>
    <t>Vietnam</t>
  </si>
  <si>
    <t>ZA</t>
  </si>
  <si>
    <t>South Africa</t>
  </si>
  <si>
    <t>AR</t>
  </si>
  <si>
    <t>Argentina</t>
  </si>
  <si>
    <t>PE</t>
  </si>
  <si>
    <t>Peru</t>
  </si>
  <si>
    <t>MA</t>
  </si>
  <si>
    <t>Marocco</t>
  </si>
  <si>
    <t>NG</t>
  </si>
  <si>
    <t>Nigeria</t>
  </si>
  <si>
    <t>PK</t>
  </si>
  <si>
    <t>Pakistan</t>
  </si>
  <si>
    <t>TN</t>
  </si>
  <si>
    <t>Tunisia</t>
  </si>
  <si>
    <t>Row Labels</t>
  </si>
  <si>
    <t>Grand Total</t>
  </si>
  <si>
    <t>Sum of Weight</t>
  </si>
  <si>
    <t>0573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</si>
</sst>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0" xfId="0" applyNumberFormat="1" applyBorder="1"/>
    <xf numFmtId="0" fontId="0" fillId="0" borderId="11" xfId="0" applyBorder="1"/>
    <xf numFmtId="49" fontId="0" fillId="0" borderId="11" xfId="0" applyNumberFormat="1" applyBorder="1"/>
    <xf numFmtId="14" fontId="0" fillId="0" borderId="12" xfId="0" applyNumberFormat="1" applyBorder="1"/>
    <xf numFmtId="0" fontId="0" fillId="0" borderId="0" xfId="0" applyBorder="1"/>
    <xf numFmtId="49" fontId="0" fillId="0" borderId="0" xfId="0" applyNumberFormat="1" applyBorder="1"/>
    <xf numFmtId="14" fontId="0" fillId="0" borderId="13" xfId="0" applyNumberFormat="1" applyBorder="1"/>
    <xf numFmtId="0" fontId="0" fillId="0" borderId="14" xfId="0" applyBorder="1"/>
    <xf numFmtId="49" fontId="0" fillId="0" borderId="14" xfId="0" applyNumberFormat="1" applyBorder="1"/>
    <xf numFmtId="10" fontId="0" fillId="0" borderId="0" xfId="42" applyNumberFormat="1" applyFont="1" applyBorder="1"/>
    <xf numFmtId="49" fontId="0" fillId="0" borderId="0" xfId="0" quotePrefix="1" applyNumberFormat="1" applyBorder="1"/>
    <xf numFmtId="10" fontId="0" fillId="0" borderId="11" xfId="42" applyNumberFormat="1" applyFont="1" applyBorder="1"/>
    <xf numFmtId="10" fontId="0" fillId="0" borderId="14" xfId="42" applyNumberFormat="1" applyFont="1" applyBorder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anell, Antonio" refreshedDate="41963.746548726849" createdVersion="4" refreshedVersion="4" minRefreshableVersion="3" recordCount="30">
  <cacheSource type="worksheet">
    <worksheetSource ref="A1:B31" sheet="pivot"/>
  </cacheSource>
  <cacheFields count="2">
    <cacheField name="Country" numFmtId="0">
      <sharedItems count="10">
        <s v="Belgium"/>
        <s v="Spain"/>
        <s v="Norway"/>
        <s v="Great Britain"/>
        <s v="Switzerland"/>
        <s v="France"/>
        <s v="Germany"/>
        <s v="Italy"/>
        <s v="Netherlands"/>
        <s v="Sweden"/>
      </sharedItems>
    </cacheField>
    <cacheField name="Weight" numFmtId="0">
      <sharedItems containsSemiMixedTypes="0" containsString="0" containsNumber="1" minValue="1.8126899999999999" maxValue="6.69883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ranell, Antonio" refreshedDate="41963.746953703703" createdVersion="4" refreshedVersion="4" minRefreshableVersion="3" recordCount="30">
  <cacheSource type="worksheet">
    <worksheetSource ref="C1:D31" sheet="pivot"/>
  </cacheSource>
  <cacheFields count="2">
    <cacheField name="Industry" numFmtId="0">
      <sharedItems count="7">
        <s v="Telecommunications"/>
        <s v="Financials"/>
        <s v="Oil &amp; Gas"/>
        <s v="Utilities"/>
        <s v="Industrials"/>
        <s v="Health Care"/>
        <s v="Consumer Services"/>
      </sharedItems>
    </cacheField>
    <cacheField name="Weight" numFmtId="0">
      <sharedItems containsSemiMixedTypes="0" containsString="0" containsNumber="1" minValue="1.8126899999999999" maxValue="6.69883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6.6988399999999997"/>
  </r>
  <r>
    <x v="1"/>
    <n v="5.1585599999999996"/>
  </r>
  <r>
    <x v="2"/>
    <n v="4.9226700000000001"/>
  </r>
  <r>
    <x v="3"/>
    <n v="4.6771799999999999"/>
  </r>
  <r>
    <x v="4"/>
    <n v="4.5491999999999999"/>
  </r>
  <r>
    <x v="5"/>
    <n v="4.2688199999999998"/>
  </r>
  <r>
    <x v="3"/>
    <n v="4.09049"/>
  </r>
  <r>
    <x v="3"/>
    <n v="3.9871599999999998"/>
  </r>
  <r>
    <x v="6"/>
    <n v="3.83588"/>
  </r>
  <r>
    <x v="3"/>
    <n v="3.8297300000000001"/>
  </r>
  <r>
    <x v="4"/>
    <n v="3.52766"/>
  </r>
  <r>
    <x v="3"/>
    <n v="3.4702500000000001"/>
  </r>
  <r>
    <x v="3"/>
    <n v="3.2934600000000001"/>
  </r>
  <r>
    <x v="3"/>
    <n v="3.2445900000000001"/>
  </r>
  <r>
    <x v="4"/>
    <n v="3.2134499999999999"/>
  </r>
  <r>
    <x v="3"/>
    <n v="3.1968200000000002"/>
  </r>
  <r>
    <x v="3"/>
    <n v="2.98217"/>
  </r>
  <r>
    <x v="7"/>
    <n v="2.9641899999999999"/>
  </r>
  <r>
    <x v="3"/>
    <n v="2.8111700000000002"/>
  </r>
  <r>
    <x v="3"/>
    <n v="2.7630699999999999"/>
  </r>
  <r>
    <x v="3"/>
    <n v="2.72411"/>
  </r>
  <r>
    <x v="5"/>
    <n v="2.7237800000000001"/>
  </r>
  <r>
    <x v="4"/>
    <n v="2.6231"/>
  </r>
  <r>
    <x v="5"/>
    <n v="2.36599"/>
  </r>
  <r>
    <x v="6"/>
    <n v="2.2864100000000001"/>
  </r>
  <r>
    <x v="5"/>
    <n v="2.1620599999999999"/>
  </r>
  <r>
    <x v="8"/>
    <n v="2.0056799999999999"/>
  </r>
  <r>
    <x v="4"/>
    <n v="1.9811700000000001"/>
  </r>
  <r>
    <x v="4"/>
    <n v="1.8296399999999999"/>
  </r>
  <r>
    <x v="9"/>
    <n v="1.81268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n v="6.6988399999999997"/>
  </r>
  <r>
    <x v="1"/>
    <n v="5.1585599999999996"/>
  </r>
  <r>
    <x v="2"/>
    <n v="4.9226700000000001"/>
  </r>
  <r>
    <x v="3"/>
    <n v="4.6771799999999999"/>
  </r>
  <r>
    <x v="1"/>
    <n v="4.5491999999999999"/>
  </r>
  <r>
    <x v="0"/>
    <n v="4.2688199999999998"/>
  </r>
  <r>
    <x v="1"/>
    <n v="4.09049"/>
  </r>
  <r>
    <x v="4"/>
    <n v="3.9871599999999998"/>
  </r>
  <r>
    <x v="3"/>
    <n v="3.83588"/>
  </r>
  <r>
    <x v="1"/>
    <n v="3.8297300000000001"/>
  </r>
  <r>
    <x v="1"/>
    <n v="3.52766"/>
  </r>
  <r>
    <x v="1"/>
    <n v="3.4702500000000001"/>
  </r>
  <r>
    <x v="3"/>
    <n v="3.2934600000000001"/>
  </r>
  <r>
    <x v="5"/>
    <n v="3.2445900000000001"/>
  </r>
  <r>
    <x v="1"/>
    <n v="3.2134499999999999"/>
  </r>
  <r>
    <x v="2"/>
    <n v="3.1968200000000002"/>
  </r>
  <r>
    <x v="4"/>
    <n v="2.98217"/>
  </r>
  <r>
    <x v="3"/>
    <n v="2.9641899999999999"/>
  </r>
  <r>
    <x v="5"/>
    <n v="2.8111700000000002"/>
  </r>
  <r>
    <x v="6"/>
    <n v="2.7630699999999999"/>
  </r>
  <r>
    <x v="6"/>
    <n v="2.72411"/>
  </r>
  <r>
    <x v="1"/>
    <n v="2.7237800000000001"/>
  </r>
  <r>
    <x v="1"/>
    <n v="2.6231"/>
  </r>
  <r>
    <x v="2"/>
    <n v="2.36599"/>
  </r>
  <r>
    <x v="1"/>
    <n v="2.2864100000000001"/>
  </r>
  <r>
    <x v="1"/>
    <n v="2.1620599999999999"/>
  </r>
  <r>
    <x v="6"/>
    <n v="2.0056799999999999"/>
  </r>
  <r>
    <x v="0"/>
    <n v="1.9811700000000001"/>
  </r>
  <r>
    <x v="1"/>
    <n v="1.8296399999999999"/>
  </r>
  <r>
    <x v="1"/>
    <n v="1.81268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2:K10" firstHeaderRow="1" firstDataRow="1" firstDataCol="1"/>
  <pivotFields count="2">
    <pivotField axis="axisRow" showAll="0">
      <items count="8">
        <item x="6"/>
        <item x="1"/>
        <item x="5"/>
        <item x="4"/>
        <item x="2"/>
        <item x="0"/>
        <item x="3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Weigh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2:H13" firstHeaderRow="1" firstDataRow="1" firstDataCol="1"/>
  <pivotFields count="2">
    <pivotField axis="axisRow" showAll="0">
      <items count="11">
        <item x="0"/>
        <item x="5"/>
        <item x="6"/>
        <item x="3"/>
        <item x="7"/>
        <item x="8"/>
        <item x="2"/>
        <item x="1"/>
        <item x="9"/>
        <item x="4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Weigh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abSelected="1" topLeftCell="N1" workbookViewId="0">
      <selection activeCell="X32" sqref="X32"/>
    </sheetView>
  </sheetViews>
  <sheetFormatPr defaultRowHeight="12.75" x14ac:dyDescent="0.2"/>
  <cols>
    <col min="1" max="1" width="16.28515625" bestFit="1" customWidth="1"/>
    <col min="16" max="16" width="33.42578125" bestFit="1" customWidth="1"/>
    <col min="18" max="18" width="11.42578125" bestFit="1" customWidth="1"/>
    <col min="23" max="23" width="18.28515625" bestFit="1" customWidth="1"/>
    <col min="31" max="31" width="25.1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170</v>
      </c>
      <c r="P1" t="s">
        <v>14</v>
      </c>
      <c r="Q1" t="s">
        <v>15</v>
      </c>
      <c r="R1" t="s">
        <v>15</v>
      </c>
      <c r="S1" t="s">
        <v>16</v>
      </c>
      <c r="T1" t="s">
        <v>17</v>
      </c>
      <c r="U1" s="2" t="s">
        <v>18</v>
      </c>
      <c r="V1" t="s">
        <v>170</v>
      </c>
      <c r="W1" t="s">
        <v>171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H1" t="s">
        <v>28</v>
      </c>
      <c r="AI1" t="s">
        <v>29</v>
      </c>
      <c r="AJ1" t="s">
        <v>30</v>
      </c>
      <c r="AK1" t="s">
        <v>31</v>
      </c>
    </row>
    <row r="2" spans="1:37" s="8" customFormat="1" x14ac:dyDescent="0.2">
      <c r="A2" s="7">
        <v>41947</v>
      </c>
      <c r="B2" s="8" t="s">
        <v>32</v>
      </c>
      <c r="C2" s="8" t="s">
        <v>33</v>
      </c>
      <c r="D2" s="8" t="s">
        <v>34</v>
      </c>
      <c r="E2" s="8" t="s">
        <v>35</v>
      </c>
      <c r="F2" s="8" t="s">
        <v>36</v>
      </c>
      <c r="G2" s="8">
        <v>30</v>
      </c>
      <c r="I2" s="8">
        <v>1051307173</v>
      </c>
      <c r="J2" s="8">
        <v>301601</v>
      </c>
      <c r="K2" s="8" t="s">
        <v>37</v>
      </c>
      <c r="L2" s="8" t="s">
        <v>38</v>
      </c>
      <c r="M2" s="8" t="s">
        <v>39</v>
      </c>
      <c r="N2" s="8" t="s">
        <v>40</v>
      </c>
      <c r="P2" s="8" t="s">
        <v>41</v>
      </c>
      <c r="Q2" s="8" t="s">
        <v>42</v>
      </c>
      <c r="R2" s="8" t="str">
        <f>VLOOKUP(Q2,names!I:J,2,0)</f>
        <v>Belgium</v>
      </c>
      <c r="S2" s="8" t="s">
        <v>36</v>
      </c>
      <c r="T2" s="8" t="s">
        <v>43</v>
      </c>
      <c r="U2" s="9" t="s">
        <v>173</v>
      </c>
      <c r="V2" s="8" t="str">
        <f t="shared" ref="V2:V17" si="0">LEFT(U2,1)&amp;"000"</f>
        <v>6000</v>
      </c>
      <c r="W2" s="8" t="str">
        <f>VLOOKUP(V2,names!A:B,2,0)</f>
        <v>Telecommunications</v>
      </c>
      <c r="X2" s="8">
        <v>1</v>
      </c>
      <c r="Y2" s="8">
        <v>2355758</v>
      </c>
      <c r="AA2" s="8">
        <v>29.895</v>
      </c>
      <c r="AB2" s="8">
        <v>29.895</v>
      </c>
      <c r="AC2" s="8">
        <v>1</v>
      </c>
      <c r="AD2" s="8">
        <v>70425385</v>
      </c>
      <c r="AE2" s="8">
        <v>70425385</v>
      </c>
      <c r="AF2" s="8">
        <v>6.6988399999999997</v>
      </c>
      <c r="AG2" s="18">
        <f>AF2/100</f>
        <v>6.6988400000000003E-2</v>
      </c>
    </row>
    <row r="3" spans="1:37" s="11" customFormat="1" x14ac:dyDescent="0.2">
      <c r="A3" s="10">
        <v>41947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>
        <v>30</v>
      </c>
      <c r="I3" s="11">
        <v>1051307173</v>
      </c>
      <c r="J3" s="11">
        <v>301601</v>
      </c>
      <c r="K3" s="11">
        <v>407228</v>
      </c>
      <c r="L3" s="11" t="s">
        <v>44</v>
      </c>
      <c r="M3" s="11">
        <v>5705946</v>
      </c>
      <c r="N3" s="11" t="s">
        <v>45</v>
      </c>
      <c r="P3" s="11" t="s">
        <v>46</v>
      </c>
      <c r="Q3" s="11" t="s">
        <v>47</v>
      </c>
      <c r="R3" s="11" t="str">
        <f>VLOOKUP(Q3,names!I:J,2,0)</f>
        <v>Spain</v>
      </c>
      <c r="S3" s="11" t="s">
        <v>36</v>
      </c>
      <c r="T3" s="11" t="s">
        <v>48</v>
      </c>
      <c r="U3" s="12" t="s">
        <v>174</v>
      </c>
      <c r="V3" s="11" t="str">
        <f t="shared" si="0"/>
        <v>8000</v>
      </c>
      <c r="W3" s="11" t="str">
        <f>VLOOKUP(V3,names!A:B,2,0)</f>
        <v>Financials</v>
      </c>
      <c r="X3" s="11">
        <v>1</v>
      </c>
      <c r="Y3" s="11">
        <v>7758553</v>
      </c>
      <c r="AA3" s="11">
        <v>6.99</v>
      </c>
      <c r="AB3" s="11">
        <v>6.99</v>
      </c>
      <c r="AC3" s="11">
        <v>1</v>
      </c>
      <c r="AD3" s="11">
        <v>54232285</v>
      </c>
      <c r="AE3" s="11">
        <v>54232285</v>
      </c>
      <c r="AF3" s="11">
        <v>5.1585599999999996</v>
      </c>
      <c r="AG3" s="16">
        <f t="shared" ref="AG3:AG11" si="1">AF3/100</f>
        <v>5.1585599999999995E-2</v>
      </c>
    </row>
    <row r="4" spans="1:37" s="11" customFormat="1" x14ac:dyDescent="0.2">
      <c r="A4" s="10">
        <v>41947</v>
      </c>
      <c r="B4" s="11" t="s">
        <v>32</v>
      </c>
      <c r="C4" s="11" t="s">
        <v>33</v>
      </c>
      <c r="D4" s="11" t="s">
        <v>34</v>
      </c>
      <c r="E4" s="11" t="s">
        <v>35</v>
      </c>
      <c r="F4" s="11" t="s">
        <v>36</v>
      </c>
      <c r="G4" s="11">
        <v>30</v>
      </c>
      <c r="I4" s="11">
        <v>1051307173</v>
      </c>
      <c r="J4" s="11">
        <v>301601</v>
      </c>
      <c r="K4" s="11" t="s">
        <v>66</v>
      </c>
      <c r="L4" s="11" t="s">
        <v>67</v>
      </c>
      <c r="M4" s="11" t="s">
        <v>68</v>
      </c>
      <c r="N4" s="11" t="s">
        <v>69</v>
      </c>
      <c r="P4" s="11" t="s">
        <v>70</v>
      </c>
      <c r="Q4" s="11" t="s">
        <v>71</v>
      </c>
      <c r="R4" s="11" t="str">
        <f>VLOOKUP(Q4,names!I:J,2,0)</f>
        <v>Norway</v>
      </c>
      <c r="S4" s="11" t="s">
        <v>72</v>
      </c>
      <c r="T4" s="11" t="s">
        <v>73</v>
      </c>
      <c r="U4" s="17" t="s">
        <v>373</v>
      </c>
      <c r="V4" s="11" t="str">
        <f>LEFT(U4,1)&amp;"001"</f>
        <v>0001</v>
      </c>
      <c r="W4" s="11" t="str">
        <f>VLOOKUP(V4,names!A:B,2,0)</f>
        <v>Oil &amp; Gas</v>
      </c>
      <c r="X4" s="11">
        <v>1</v>
      </c>
      <c r="Y4" s="11">
        <v>2841365</v>
      </c>
      <c r="AA4" s="11">
        <v>154.30000000000001</v>
      </c>
      <c r="AB4" s="11">
        <v>154.30000000000001</v>
      </c>
      <c r="AC4" s="11">
        <v>0.1180422</v>
      </c>
      <c r="AD4" s="11">
        <v>438422620</v>
      </c>
      <c r="AE4" s="11">
        <v>51752371</v>
      </c>
      <c r="AF4" s="11">
        <v>4.9226700000000001</v>
      </c>
      <c r="AG4" s="16">
        <f t="shared" si="1"/>
        <v>4.9226699999999998E-2</v>
      </c>
    </row>
    <row r="5" spans="1:37" s="11" customFormat="1" x14ac:dyDescent="0.2">
      <c r="A5" s="10">
        <v>41947</v>
      </c>
      <c r="B5" s="11" t="s">
        <v>32</v>
      </c>
      <c r="C5" s="11" t="s">
        <v>33</v>
      </c>
      <c r="D5" s="11" t="s">
        <v>34</v>
      </c>
      <c r="E5" s="11" t="s">
        <v>35</v>
      </c>
      <c r="F5" s="11" t="s">
        <v>36</v>
      </c>
      <c r="G5" s="11">
        <v>30</v>
      </c>
      <c r="I5" s="11">
        <v>1051307173</v>
      </c>
      <c r="J5" s="11">
        <v>301601</v>
      </c>
      <c r="K5" s="11">
        <v>79087</v>
      </c>
      <c r="L5" s="11" t="s">
        <v>55</v>
      </c>
      <c r="M5" s="11">
        <v>790873</v>
      </c>
      <c r="N5" s="11" t="s">
        <v>56</v>
      </c>
      <c r="P5" s="11" t="s">
        <v>57</v>
      </c>
      <c r="Q5" s="11" t="s">
        <v>58</v>
      </c>
      <c r="R5" s="11" t="str">
        <f>VLOOKUP(Q5,names!I:J,2,0)</f>
        <v>Great Britain</v>
      </c>
      <c r="S5" s="11" t="s">
        <v>59</v>
      </c>
      <c r="T5" s="11" t="s">
        <v>60</v>
      </c>
      <c r="U5" s="12" t="s">
        <v>176</v>
      </c>
      <c r="V5" s="11" t="str">
        <f t="shared" si="0"/>
        <v>7000</v>
      </c>
      <c r="W5" s="11" t="str">
        <f>VLOOKUP(V5,names!A:B,2,0)</f>
        <v>Utilities</v>
      </c>
      <c r="X5" s="11">
        <v>1</v>
      </c>
      <c r="Y5" s="11">
        <v>2451829</v>
      </c>
      <c r="AA5" s="11">
        <v>15.67</v>
      </c>
      <c r="AB5" s="11">
        <v>15.67</v>
      </c>
      <c r="AC5" s="11">
        <v>1.2798362000000001</v>
      </c>
      <c r="AD5" s="11">
        <v>38420160</v>
      </c>
      <c r="AE5" s="11">
        <v>49171512</v>
      </c>
      <c r="AF5" s="11">
        <v>4.6771799999999999</v>
      </c>
      <c r="AG5" s="16">
        <f t="shared" si="1"/>
        <v>4.6771800000000002E-2</v>
      </c>
    </row>
    <row r="6" spans="1:37" s="11" customFormat="1" x14ac:dyDescent="0.2">
      <c r="A6" s="10">
        <v>41947</v>
      </c>
      <c r="B6" s="11" t="s">
        <v>32</v>
      </c>
      <c r="C6" s="11" t="s">
        <v>33</v>
      </c>
      <c r="D6" s="11" t="s">
        <v>34</v>
      </c>
      <c r="E6" s="11" t="s">
        <v>35</v>
      </c>
      <c r="F6" s="11" t="s">
        <v>36</v>
      </c>
      <c r="G6" s="11">
        <v>30</v>
      </c>
      <c r="I6" s="11">
        <v>1051307173</v>
      </c>
      <c r="J6" s="11">
        <v>301601</v>
      </c>
      <c r="K6" s="11">
        <v>499187</v>
      </c>
      <c r="L6" s="11" t="s">
        <v>49</v>
      </c>
      <c r="M6" s="11">
        <v>5983816</v>
      </c>
      <c r="N6" s="11" t="s">
        <v>50</v>
      </c>
      <c r="P6" s="11" t="s">
        <v>51</v>
      </c>
      <c r="Q6" s="11" t="s">
        <v>52</v>
      </c>
      <c r="R6" s="11" t="str">
        <f>VLOOKUP(Q6,names!I:J,2,0)</f>
        <v>Switzerland</v>
      </c>
      <c r="S6" s="11" t="s">
        <v>53</v>
      </c>
      <c r="T6" s="11" t="s">
        <v>54</v>
      </c>
      <c r="U6" s="12" t="s">
        <v>175</v>
      </c>
      <c r="V6" s="11" t="str">
        <f t="shared" si="0"/>
        <v>8000</v>
      </c>
      <c r="W6" s="11" t="str">
        <f>VLOOKUP(V6,names!A:B,2,0)</f>
        <v>Financials</v>
      </c>
      <c r="X6" s="11">
        <v>1</v>
      </c>
      <c r="Y6" s="11">
        <v>198797</v>
      </c>
      <c r="AA6" s="11">
        <v>290.10000000000002</v>
      </c>
      <c r="AB6" s="11">
        <v>290.10000000000002</v>
      </c>
      <c r="AC6" s="11">
        <v>0.82929059999999999</v>
      </c>
      <c r="AD6" s="11">
        <v>57671010</v>
      </c>
      <c r="AE6" s="11">
        <v>47826026</v>
      </c>
      <c r="AF6" s="11">
        <v>4.5491999999999999</v>
      </c>
      <c r="AG6" s="16">
        <f t="shared" si="1"/>
        <v>4.5491999999999998E-2</v>
      </c>
    </row>
    <row r="7" spans="1:37" s="11" customFormat="1" x14ac:dyDescent="0.2">
      <c r="A7" s="10">
        <v>41947</v>
      </c>
      <c r="B7" s="11" t="s">
        <v>32</v>
      </c>
      <c r="C7" s="11" t="s">
        <v>33</v>
      </c>
      <c r="D7" s="11" t="s">
        <v>34</v>
      </c>
      <c r="E7" s="11" t="s">
        <v>35</v>
      </c>
      <c r="F7" s="11" t="s">
        <v>36</v>
      </c>
      <c r="G7" s="11">
        <v>30</v>
      </c>
      <c r="I7" s="11">
        <v>1051307173</v>
      </c>
      <c r="J7" s="11">
        <v>301601</v>
      </c>
      <c r="K7" s="11">
        <v>517617</v>
      </c>
      <c r="L7" s="11" t="s">
        <v>61</v>
      </c>
      <c r="M7" s="11">
        <v>5176177</v>
      </c>
      <c r="N7" s="11" t="s">
        <v>62</v>
      </c>
      <c r="P7" s="11" t="s">
        <v>63</v>
      </c>
      <c r="Q7" s="11" t="s">
        <v>64</v>
      </c>
      <c r="R7" s="11" t="str">
        <f>VLOOKUP(Q7,names!I:J,2,0)</f>
        <v>France</v>
      </c>
      <c r="S7" s="11" t="s">
        <v>36</v>
      </c>
      <c r="T7" s="11" t="s">
        <v>65</v>
      </c>
      <c r="U7" s="12" t="s">
        <v>173</v>
      </c>
      <c r="V7" s="11" t="str">
        <f t="shared" si="0"/>
        <v>6000</v>
      </c>
      <c r="W7" s="11" t="str">
        <f>VLOOKUP(V7,names!A:B,2,0)</f>
        <v>Telecommunications</v>
      </c>
      <c r="X7" s="11">
        <v>1</v>
      </c>
      <c r="Y7" s="11">
        <v>3601798</v>
      </c>
      <c r="AA7" s="11">
        <v>12.46</v>
      </c>
      <c r="AB7" s="11">
        <v>12.46</v>
      </c>
      <c r="AC7" s="11">
        <v>1</v>
      </c>
      <c r="AD7" s="11">
        <v>44878403</v>
      </c>
      <c r="AE7" s="11">
        <v>44878403</v>
      </c>
      <c r="AF7" s="11">
        <v>4.2688199999999998</v>
      </c>
      <c r="AG7" s="16">
        <f t="shared" si="1"/>
        <v>4.2688199999999996E-2</v>
      </c>
    </row>
    <row r="8" spans="1:37" s="11" customFormat="1" x14ac:dyDescent="0.2">
      <c r="A8" s="10">
        <v>41947</v>
      </c>
      <c r="B8" s="11" t="s">
        <v>32</v>
      </c>
      <c r="C8" s="11" t="s">
        <v>33</v>
      </c>
      <c r="D8" s="11" t="s">
        <v>34</v>
      </c>
      <c r="E8" s="11" t="s">
        <v>35</v>
      </c>
      <c r="F8" s="11" t="s">
        <v>36</v>
      </c>
      <c r="G8" s="11">
        <v>30</v>
      </c>
      <c r="I8" s="11">
        <v>1051307173</v>
      </c>
      <c r="J8" s="11">
        <v>301601</v>
      </c>
      <c r="K8" s="11" t="s">
        <v>74</v>
      </c>
      <c r="L8" s="11" t="s">
        <v>75</v>
      </c>
      <c r="M8" s="11" t="s">
        <v>76</v>
      </c>
      <c r="N8" s="11" t="s">
        <v>77</v>
      </c>
      <c r="P8" s="11" t="s">
        <v>78</v>
      </c>
      <c r="Q8" s="11" t="s">
        <v>58</v>
      </c>
      <c r="R8" s="11" t="str">
        <f>VLOOKUP(Q8,names!I:J,2,0)</f>
        <v>Great Britain</v>
      </c>
      <c r="S8" s="11" t="s">
        <v>59</v>
      </c>
      <c r="T8" s="11" t="s">
        <v>60</v>
      </c>
      <c r="U8" s="12" t="s">
        <v>177</v>
      </c>
      <c r="V8" s="11" t="str">
        <f t="shared" si="0"/>
        <v>8000</v>
      </c>
      <c r="W8" s="11" t="str">
        <f>VLOOKUP(V8,names!A:B,2,0)</f>
        <v>Financials</v>
      </c>
      <c r="X8" s="11">
        <v>1</v>
      </c>
      <c r="Y8" s="11">
        <v>6375878</v>
      </c>
      <c r="AA8" s="11">
        <v>5.27</v>
      </c>
      <c r="AB8" s="11">
        <v>5.27</v>
      </c>
      <c r="AC8" s="11">
        <v>1.2798362000000001</v>
      </c>
      <c r="AD8" s="11">
        <v>33600877</v>
      </c>
      <c r="AE8" s="11">
        <v>43003619</v>
      </c>
      <c r="AF8" s="11">
        <v>4.09049</v>
      </c>
      <c r="AG8" s="16">
        <f t="shared" si="1"/>
        <v>4.0904900000000001E-2</v>
      </c>
    </row>
    <row r="9" spans="1:37" s="11" customFormat="1" x14ac:dyDescent="0.2">
      <c r="A9" s="10">
        <v>41947</v>
      </c>
      <c r="B9" s="11" t="s">
        <v>32</v>
      </c>
      <c r="C9" s="11" t="s">
        <v>33</v>
      </c>
      <c r="D9" s="11" t="s">
        <v>34</v>
      </c>
      <c r="E9" s="11" t="s">
        <v>35</v>
      </c>
      <c r="F9" s="11" t="s">
        <v>36</v>
      </c>
      <c r="G9" s="11">
        <v>30</v>
      </c>
      <c r="I9" s="11">
        <v>1051307173</v>
      </c>
      <c r="J9" s="11">
        <v>301601</v>
      </c>
      <c r="K9" s="11">
        <v>12715</v>
      </c>
      <c r="L9" s="11" t="s">
        <v>79</v>
      </c>
      <c r="M9" s="11">
        <v>263494</v>
      </c>
      <c r="N9" s="11" t="s">
        <v>80</v>
      </c>
      <c r="P9" s="11" t="s">
        <v>81</v>
      </c>
      <c r="Q9" s="11" t="s">
        <v>58</v>
      </c>
      <c r="R9" s="11" t="str">
        <f>VLOOKUP(Q9,names!I:J,2,0)</f>
        <v>Great Britain</v>
      </c>
      <c r="S9" s="11" t="s">
        <v>59</v>
      </c>
      <c r="T9" s="11" t="s">
        <v>60</v>
      </c>
      <c r="U9" s="12" t="s">
        <v>178</v>
      </c>
      <c r="V9" s="11" t="str">
        <f t="shared" si="0"/>
        <v>2000</v>
      </c>
      <c r="W9" s="11" t="str">
        <f>VLOOKUP(V9,names!A:B,2,0)</f>
        <v>Industrials</v>
      </c>
      <c r="X9" s="11">
        <v>1</v>
      </c>
      <c r="Y9" s="11">
        <v>7155799</v>
      </c>
      <c r="AA9" s="11">
        <v>4.577</v>
      </c>
      <c r="AB9" s="11">
        <v>4.577</v>
      </c>
      <c r="AC9" s="11">
        <v>1.2798362000000001</v>
      </c>
      <c r="AD9" s="11">
        <v>32752092</v>
      </c>
      <c r="AE9" s="11">
        <v>41917313</v>
      </c>
      <c r="AF9" s="11">
        <v>3.9871599999999998</v>
      </c>
      <c r="AG9" s="16">
        <f t="shared" si="1"/>
        <v>3.98716E-2</v>
      </c>
    </row>
    <row r="10" spans="1:37" s="11" customFormat="1" x14ac:dyDescent="0.2">
      <c r="A10" s="10">
        <v>41947</v>
      </c>
      <c r="B10" s="11" t="s">
        <v>32</v>
      </c>
      <c r="C10" s="11" t="s">
        <v>33</v>
      </c>
      <c r="D10" s="11" t="s">
        <v>34</v>
      </c>
      <c r="E10" s="11" t="s">
        <v>35</v>
      </c>
      <c r="F10" s="11" t="s">
        <v>36</v>
      </c>
      <c r="G10" s="11">
        <v>30</v>
      </c>
      <c r="I10" s="11">
        <v>1051307173</v>
      </c>
      <c r="J10" s="11">
        <v>301601</v>
      </c>
      <c r="K10" s="11">
        <v>492752</v>
      </c>
      <c r="L10" s="11" t="s">
        <v>82</v>
      </c>
      <c r="M10" s="11">
        <v>4942904</v>
      </c>
      <c r="N10" s="11" t="s">
        <v>83</v>
      </c>
      <c r="P10" s="11" t="s">
        <v>84</v>
      </c>
      <c r="Q10" s="11" t="s">
        <v>85</v>
      </c>
      <c r="R10" s="11" t="str">
        <f>VLOOKUP(Q10,names!I:J,2,0)</f>
        <v>Germany</v>
      </c>
      <c r="S10" s="11" t="s">
        <v>36</v>
      </c>
      <c r="T10" s="11" t="s">
        <v>86</v>
      </c>
      <c r="U10" s="12" t="s">
        <v>179</v>
      </c>
      <c r="V10" s="11" t="str">
        <f t="shared" si="0"/>
        <v>7000</v>
      </c>
      <c r="W10" s="11" t="str">
        <f>VLOOKUP(V10,names!A:B,2,0)</f>
        <v>Utilities</v>
      </c>
      <c r="X10" s="11">
        <v>1</v>
      </c>
      <c r="Y10" s="11">
        <v>2983863</v>
      </c>
      <c r="AA10" s="11">
        <v>13.515000000000001</v>
      </c>
      <c r="AB10" s="11">
        <v>13.515000000000001</v>
      </c>
      <c r="AC10" s="11">
        <v>1</v>
      </c>
      <c r="AD10" s="11">
        <v>40326908</v>
      </c>
      <c r="AE10" s="11">
        <v>40326908</v>
      </c>
      <c r="AF10" s="11">
        <v>3.83588</v>
      </c>
      <c r="AG10" s="16">
        <f t="shared" si="1"/>
        <v>3.8358799999999998E-2</v>
      </c>
    </row>
    <row r="11" spans="1:37" s="14" customFormat="1" x14ac:dyDescent="0.2">
      <c r="A11" s="13">
        <v>41947</v>
      </c>
      <c r="B11" s="14" t="s">
        <v>32</v>
      </c>
      <c r="C11" s="14" t="s">
        <v>33</v>
      </c>
      <c r="D11" s="14" t="s">
        <v>34</v>
      </c>
      <c r="E11" s="14" t="s">
        <v>35</v>
      </c>
      <c r="F11" s="14" t="s">
        <v>36</v>
      </c>
      <c r="G11" s="14">
        <v>30</v>
      </c>
      <c r="I11" s="14">
        <v>1051307173</v>
      </c>
      <c r="J11" s="14">
        <v>301601</v>
      </c>
      <c r="K11" s="14">
        <v>3195</v>
      </c>
      <c r="L11" s="14" t="s">
        <v>91</v>
      </c>
      <c r="M11" s="14" t="s">
        <v>92</v>
      </c>
      <c r="N11" s="14" t="s">
        <v>93</v>
      </c>
      <c r="P11" s="14" t="s">
        <v>94</v>
      </c>
      <c r="Q11" s="14" t="s">
        <v>58</v>
      </c>
      <c r="R11" s="14" t="str">
        <f>VLOOKUP(Q11,names!I:J,2,0)</f>
        <v>Great Britain</v>
      </c>
      <c r="S11" s="14" t="s">
        <v>59</v>
      </c>
      <c r="T11" s="14" t="s">
        <v>60</v>
      </c>
      <c r="U11" s="15" t="s">
        <v>177</v>
      </c>
      <c r="V11" s="14" t="str">
        <f t="shared" si="0"/>
        <v>8000</v>
      </c>
      <c r="W11" s="14" t="str">
        <f>VLOOKUP(V11,names!A:B,2,0)</f>
        <v>Financials</v>
      </c>
      <c r="X11" s="14">
        <v>1</v>
      </c>
      <c r="Y11" s="14">
        <v>6967640</v>
      </c>
      <c r="AA11" s="14">
        <v>4.5149999999999997</v>
      </c>
      <c r="AB11" s="14">
        <v>4.5149999999999997</v>
      </c>
      <c r="AC11" s="14">
        <v>1.2798362000000001</v>
      </c>
      <c r="AD11" s="14">
        <v>31458895</v>
      </c>
      <c r="AE11" s="14">
        <v>40262232</v>
      </c>
      <c r="AF11" s="14">
        <v>3.8297300000000001</v>
      </c>
      <c r="AG11" s="19">
        <f t="shared" si="1"/>
        <v>3.8297299999999999E-2</v>
      </c>
    </row>
    <row r="12" spans="1:37" x14ac:dyDescent="0.2">
      <c r="A12" s="21">
        <v>41947</v>
      </c>
      <c r="B12" s="20" t="s">
        <v>32</v>
      </c>
      <c r="C12" s="20" t="s">
        <v>33</v>
      </c>
      <c r="D12" s="20" t="s">
        <v>34</v>
      </c>
      <c r="E12" s="20" t="s">
        <v>35</v>
      </c>
      <c r="F12" s="20" t="s">
        <v>36</v>
      </c>
      <c r="G12" s="20">
        <v>30</v>
      </c>
      <c r="H12" s="20"/>
      <c r="I12" s="20">
        <v>1051307173</v>
      </c>
      <c r="J12" s="20">
        <v>301601</v>
      </c>
      <c r="K12" s="20">
        <v>478165</v>
      </c>
      <c r="L12" s="20" t="s">
        <v>87</v>
      </c>
      <c r="M12" s="20" t="s">
        <v>88</v>
      </c>
      <c r="N12" s="20" t="s">
        <v>89</v>
      </c>
      <c r="O12" s="20"/>
      <c r="P12" s="20" t="s">
        <v>90</v>
      </c>
      <c r="Q12" s="20" t="s">
        <v>52</v>
      </c>
      <c r="R12" t="str">
        <f>VLOOKUP(Q12,names!I:J,2,0)</f>
        <v>Switzerland</v>
      </c>
      <c r="S12" s="22" t="s">
        <v>53</v>
      </c>
      <c r="T12" s="22" t="s">
        <v>54</v>
      </c>
      <c r="U12" s="2" t="s">
        <v>180</v>
      </c>
      <c r="V12" t="str">
        <f t="shared" si="0"/>
        <v>8000</v>
      </c>
      <c r="W12" t="str">
        <f>VLOOKUP(V12,names!A:B,2,0)</f>
        <v>Financials</v>
      </c>
      <c r="X12" s="23">
        <v>1</v>
      </c>
      <c r="Y12" s="23">
        <v>581167</v>
      </c>
      <c r="Z12" s="23"/>
      <c r="AA12" s="23">
        <v>76.95</v>
      </c>
      <c r="AB12" s="23">
        <v>76.95</v>
      </c>
      <c r="AC12" s="23">
        <v>0.82929059999999999</v>
      </c>
      <c r="AD12" s="23">
        <v>44720801</v>
      </c>
      <c r="AE12" s="23">
        <v>37086540</v>
      </c>
      <c r="AF12" s="23">
        <v>3.52766</v>
      </c>
    </row>
    <row r="13" spans="1:37" x14ac:dyDescent="0.2">
      <c r="A13" s="21">
        <v>41947</v>
      </c>
      <c r="B13" s="20" t="s">
        <v>32</v>
      </c>
      <c r="C13" s="20" t="s">
        <v>33</v>
      </c>
      <c r="D13" s="20" t="s">
        <v>34</v>
      </c>
      <c r="E13" s="20" t="s">
        <v>35</v>
      </c>
      <c r="F13" s="20" t="s">
        <v>36</v>
      </c>
      <c r="G13" s="20">
        <v>30</v>
      </c>
      <c r="H13" s="20"/>
      <c r="I13" s="20">
        <v>1051307173</v>
      </c>
      <c r="J13" s="20">
        <v>301601</v>
      </c>
      <c r="K13" s="20">
        <v>70550</v>
      </c>
      <c r="L13" s="20" t="s">
        <v>99</v>
      </c>
      <c r="M13" s="20" t="s">
        <v>100</v>
      </c>
      <c r="N13" s="20" t="s">
        <v>101</v>
      </c>
      <c r="O13" s="20"/>
      <c r="P13" s="20" t="s">
        <v>102</v>
      </c>
      <c r="Q13" s="20" t="s">
        <v>58</v>
      </c>
      <c r="R13" t="str">
        <f>VLOOKUP(Q13,names!I:J,2,0)</f>
        <v>Great Britain</v>
      </c>
      <c r="S13" s="22" t="s">
        <v>59</v>
      </c>
      <c r="T13" s="22" t="s">
        <v>60</v>
      </c>
      <c r="U13" s="2" t="s">
        <v>182</v>
      </c>
      <c r="V13" t="str">
        <f t="shared" si="0"/>
        <v>8000</v>
      </c>
      <c r="W13" t="str">
        <f>VLOOKUP(V13,names!A:B,2,0)</f>
        <v>Financials</v>
      </c>
      <c r="X13" s="23">
        <v>1</v>
      </c>
      <c r="Y13" s="23">
        <v>1358074</v>
      </c>
      <c r="Z13" s="23"/>
      <c r="AA13" s="23">
        <v>20.99</v>
      </c>
      <c r="AB13" s="23">
        <v>20.99</v>
      </c>
      <c r="AC13" s="23">
        <v>1.2798362000000001</v>
      </c>
      <c r="AD13" s="23">
        <v>28505973</v>
      </c>
      <c r="AE13" s="23">
        <v>36482976</v>
      </c>
      <c r="AF13" s="23">
        <v>3.4702500000000001</v>
      </c>
    </row>
    <row r="14" spans="1:37" x14ac:dyDescent="0.2">
      <c r="A14" s="21">
        <v>41947</v>
      </c>
      <c r="B14" s="20" t="s">
        <v>32</v>
      </c>
      <c r="C14" s="20" t="s">
        <v>33</v>
      </c>
      <c r="D14" s="20" t="s">
        <v>34</v>
      </c>
      <c r="E14" s="20" t="s">
        <v>35</v>
      </c>
      <c r="F14" s="20" t="s">
        <v>36</v>
      </c>
      <c r="G14" s="20">
        <v>30</v>
      </c>
      <c r="H14" s="20"/>
      <c r="I14" s="20">
        <v>1051307173</v>
      </c>
      <c r="J14" s="20">
        <v>301601</v>
      </c>
      <c r="K14" s="20">
        <v>64623</v>
      </c>
      <c r="L14" s="20" t="s">
        <v>95</v>
      </c>
      <c r="M14" s="20" t="s">
        <v>96</v>
      </c>
      <c r="N14" s="20" t="s">
        <v>97</v>
      </c>
      <c r="O14" s="20"/>
      <c r="P14" s="20" t="s">
        <v>98</v>
      </c>
      <c r="Q14" s="20" t="s">
        <v>58</v>
      </c>
      <c r="R14" t="str">
        <f>VLOOKUP(Q14,names!I:J,2,0)</f>
        <v>Great Britain</v>
      </c>
      <c r="S14" s="22" t="s">
        <v>59</v>
      </c>
      <c r="T14" s="22" t="s">
        <v>60</v>
      </c>
      <c r="U14" s="2" t="s">
        <v>181</v>
      </c>
      <c r="V14" t="str">
        <f t="shared" si="0"/>
        <v>7000</v>
      </c>
      <c r="W14" t="str">
        <f>VLOOKUP(V14,names!A:B,2,0)</f>
        <v>Utilities</v>
      </c>
      <c r="X14" s="23">
        <v>1</v>
      </c>
      <c r="Y14" s="23">
        <v>3232229</v>
      </c>
      <c r="Z14" s="23"/>
      <c r="AA14" s="23">
        <v>8.3699999999999992</v>
      </c>
      <c r="AB14" s="23">
        <v>8.3699999999999992</v>
      </c>
      <c r="AC14" s="23">
        <v>1.2798362000000001</v>
      </c>
      <c r="AD14" s="23">
        <v>27053757</v>
      </c>
      <c r="AE14" s="23">
        <v>34624377</v>
      </c>
      <c r="AF14" s="23">
        <v>3.2934600000000001</v>
      </c>
    </row>
    <row r="15" spans="1:37" x14ac:dyDescent="0.2">
      <c r="A15" s="21">
        <v>41947</v>
      </c>
      <c r="B15" s="20" t="s">
        <v>32</v>
      </c>
      <c r="C15" s="20" t="s">
        <v>33</v>
      </c>
      <c r="D15" s="20" t="s">
        <v>34</v>
      </c>
      <c r="E15" s="20" t="s">
        <v>35</v>
      </c>
      <c r="F15" s="20" t="s">
        <v>36</v>
      </c>
      <c r="G15" s="20">
        <v>30</v>
      </c>
      <c r="H15" s="20"/>
      <c r="I15" s="20">
        <v>1051307173</v>
      </c>
      <c r="J15" s="20">
        <v>301601</v>
      </c>
      <c r="K15" s="20">
        <v>98952</v>
      </c>
      <c r="L15" s="20" t="s">
        <v>103</v>
      </c>
      <c r="M15" s="20">
        <v>989529</v>
      </c>
      <c r="N15" s="20" t="s">
        <v>104</v>
      </c>
      <c r="O15" s="20"/>
      <c r="P15" s="20" t="s">
        <v>105</v>
      </c>
      <c r="Q15" s="20" t="s">
        <v>58</v>
      </c>
      <c r="R15" t="str">
        <f>VLOOKUP(Q15,names!I:J,2,0)</f>
        <v>Great Britain</v>
      </c>
      <c r="S15" s="22" t="s">
        <v>59</v>
      </c>
      <c r="T15" s="22" t="s">
        <v>60</v>
      </c>
      <c r="U15" s="2" t="s">
        <v>183</v>
      </c>
      <c r="V15" t="str">
        <f t="shared" si="0"/>
        <v>4000</v>
      </c>
      <c r="W15" t="str">
        <f>VLOOKUP(V15,names!A:B,2,0)</f>
        <v>Health Care</v>
      </c>
      <c r="X15" s="23">
        <v>1</v>
      </c>
      <c r="Y15" s="23">
        <v>589588</v>
      </c>
      <c r="Z15" s="23"/>
      <c r="AA15" s="23">
        <v>45.204999999999998</v>
      </c>
      <c r="AB15" s="23">
        <v>45.204999999999998</v>
      </c>
      <c r="AC15" s="23">
        <v>1.2798362000000001</v>
      </c>
      <c r="AD15" s="23">
        <v>26652326</v>
      </c>
      <c r="AE15" s="23">
        <v>34110611</v>
      </c>
      <c r="AF15" s="23">
        <v>3.2445900000000001</v>
      </c>
    </row>
    <row r="16" spans="1:37" x14ac:dyDescent="0.2">
      <c r="A16" s="21">
        <v>41947</v>
      </c>
      <c r="B16" s="20" t="s">
        <v>32</v>
      </c>
      <c r="C16" s="20" t="s">
        <v>33</v>
      </c>
      <c r="D16" s="20" t="s">
        <v>34</v>
      </c>
      <c r="E16" s="20" t="s">
        <v>35</v>
      </c>
      <c r="F16" s="20" t="s">
        <v>36</v>
      </c>
      <c r="G16" s="20">
        <v>30</v>
      </c>
      <c r="H16" s="20"/>
      <c r="I16" s="20">
        <v>1051307173</v>
      </c>
      <c r="J16" s="20">
        <v>301601</v>
      </c>
      <c r="K16" s="20">
        <v>594176</v>
      </c>
      <c r="L16" s="20" t="s">
        <v>106</v>
      </c>
      <c r="M16" s="20" t="s">
        <v>107</v>
      </c>
      <c r="N16" s="20" t="s">
        <v>108</v>
      </c>
      <c r="O16" s="20"/>
      <c r="P16" s="20" t="s">
        <v>109</v>
      </c>
      <c r="Q16" s="20" t="s">
        <v>52</v>
      </c>
      <c r="R16" t="str">
        <f>VLOOKUP(Q16,names!I:J,2,0)</f>
        <v>Switzerland</v>
      </c>
      <c r="S16" s="22" t="s">
        <v>53</v>
      </c>
      <c r="T16" s="22" t="s">
        <v>54</v>
      </c>
      <c r="U16" s="2" t="s">
        <v>184</v>
      </c>
      <c r="V16" t="str">
        <f t="shared" si="0"/>
        <v>8000</v>
      </c>
      <c r="W16" t="str">
        <f>VLOOKUP(V16,names!A:B,2,0)</f>
        <v>Financials</v>
      </c>
      <c r="X16" s="23">
        <v>1</v>
      </c>
      <c r="Y16" s="23">
        <v>559581</v>
      </c>
      <c r="Z16" s="23"/>
      <c r="AA16" s="23">
        <v>72.8</v>
      </c>
      <c r="AB16" s="23">
        <v>72.8</v>
      </c>
      <c r="AC16" s="23">
        <v>0.82929059999999999</v>
      </c>
      <c r="AD16" s="23">
        <v>40737497</v>
      </c>
      <c r="AE16" s="23">
        <v>33783223</v>
      </c>
      <c r="AF16" s="23">
        <v>3.2134499999999999</v>
      </c>
    </row>
    <row r="17" spans="1:37" x14ac:dyDescent="0.2">
      <c r="A17" s="21">
        <v>41947</v>
      </c>
      <c r="B17" s="20" t="s">
        <v>32</v>
      </c>
      <c r="C17" s="20" t="s">
        <v>33</v>
      </c>
      <c r="D17" s="20" t="s">
        <v>34</v>
      </c>
      <c r="E17" s="20" t="s">
        <v>35</v>
      </c>
      <c r="F17" s="20" t="s">
        <v>36</v>
      </c>
      <c r="G17" s="20">
        <v>30</v>
      </c>
      <c r="H17" s="20"/>
      <c r="I17" s="20">
        <v>1051307173</v>
      </c>
      <c r="J17" s="20">
        <v>301601</v>
      </c>
      <c r="K17" s="20">
        <v>80341</v>
      </c>
      <c r="L17" s="20" t="s">
        <v>115</v>
      </c>
      <c r="M17" s="20" t="s">
        <v>116</v>
      </c>
      <c r="N17" s="20" t="s">
        <v>117</v>
      </c>
      <c r="O17" s="20"/>
      <c r="P17" s="20" t="s">
        <v>118</v>
      </c>
      <c r="Q17" s="20" t="s">
        <v>58</v>
      </c>
      <c r="R17" t="str">
        <f>VLOOKUP(Q17,names!I:J,2,0)</f>
        <v>Great Britain</v>
      </c>
      <c r="S17" s="22" t="s">
        <v>59</v>
      </c>
      <c r="T17" s="22" t="s">
        <v>60</v>
      </c>
      <c r="U17" s="3" t="s">
        <v>172</v>
      </c>
      <c r="V17" t="str">
        <f>LEFT(U17,1)&amp;"001"</f>
        <v>0001</v>
      </c>
      <c r="W17" t="str">
        <f>VLOOKUP(V17,names!A:B,2,0)</f>
        <v>Oil &amp; Gas</v>
      </c>
      <c r="X17" s="23">
        <v>1</v>
      </c>
      <c r="Y17" s="23">
        <v>1150740</v>
      </c>
      <c r="Z17" s="23"/>
      <c r="AA17" s="23">
        <v>22.82</v>
      </c>
      <c r="AB17" s="23">
        <v>22.82</v>
      </c>
      <c r="AC17" s="23">
        <v>1.2798362000000001</v>
      </c>
      <c r="AD17" s="23">
        <v>26259887</v>
      </c>
      <c r="AE17" s="23">
        <v>33608354</v>
      </c>
      <c r="AF17" s="23">
        <v>3.1968200000000002</v>
      </c>
    </row>
    <row r="18" spans="1:37" x14ac:dyDescent="0.2">
      <c r="A18" s="21">
        <v>41947</v>
      </c>
      <c r="B18" s="20" t="s">
        <v>32</v>
      </c>
      <c r="C18" s="20" t="s">
        <v>33</v>
      </c>
      <c r="D18" s="20" t="s">
        <v>34</v>
      </c>
      <c r="E18" s="20" t="s">
        <v>35</v>
      </c>
      <c r="F18" s="20" t="s">
        <v>36</v>
      </c>
      <c r="G18" s="20">
        <v>30</v>
      </c>
      <c r="H18" s="20"/>
      <c r="I18" s="20">
        <v>1051307173</v>
      </c>
      <c r="J18" s="20">
        <v>301601</v>
      </c>
      <c r="K18" s="20">
        <v>73655</v>
      </c>
      <c r="L18" s="20" t="s">
        <v>122</v>
      </c>
      <c r="M18" s="20">
        <v>736554</v>
      </c>
      <c r="N18" s="20" t="s">
        <v>123</v>
      </c>
      <c r="O18" s="20"/>
      <c r="P18" s="20" t="s">
        <v>124</v>
      </c>
      <c r="Q18" s="20" t="s">
        <v>58</v>
      </c>
      <c r="R18" t="str">
        <f>VLOOKUP(Q18,names!I:J,2,0)</f>
        <v>Great Britain</v>
      </c>
      <c r="S18" s="22" t="s">
        <v>59</v>
      </c>
      <c r="T18" s="22" t="s">
        <v>60</v>
      </c>
      <c r="U18" s="2" t="s">
        <v>187</v>
      </c>
      <c r="V18" t="str">
        <f>LEFT(U18,1)&amp;"000"</f>
        <v>2000</v>
      </c>
      <c r="W18" t="str">
        <f>VLOOKUP(V18,names!A:B,2,0)</f>
        <v>Industrials</v>
      </c>
      <c r="X18" s="23">
        <v>1</v>
      </c>
      <c r="Y18" s="23">
        <v>7336531</v>
      </c>
      <c r="Z18" s="23"/>
      <c r="AA18" s="23">
        <v>3.339</v>
      </c>
      <c r="AB18" s="23">
        <v>3.339</v>
      </c>
      <c r="AC18" s="23">
        <v>1.2798362000000001</v>
      </c>
      <c r="AD18" s="23">
        <v>24496677</v>
      </c>
      <c r="AE18" s="23">
        <v>31351734</v>
      </c>
      <c r="AF18" s="23">
        <v>2.98217</v>
      </c>
    </row>
    <row r="19" spans="1:37" x14ac:dyDescent="0.2">
      <c r="A19" s="21">
        <v>41947</v>
      </c>
      <c r="B19" s="20" t="s">
        <v>32</v>
      </c>
      <c r="C19" s="20" t="s">
        <v>33</v>
      </c>
      <c r="D19" s="20" t="s">
        <v>34</v>
      </c>
      <c r="E19" s="20" t="s">
        <v>35</v>
      </c>
      <c r="F19" s="20" t="s">
        <v>36</v>
      </c>
      <c r="G19" s="20">
        <v>30</v>
      </c>
      <c r="H19" s="20"/>
      <c r="I19" s="20">
        <v>1051307173</v>
      </c>
      <c r="J19" s="20">
        <v>301601</v>
      </c>
      <c r="K19" s="20">
        <v>725147</v>
      </c>
      <c r="L19" s="20" t="s">
        <v>110</v>
      </c>
      <c r="M19" s="20">
        <v>7251470</v>
      </c>
      <c r="N19" s="20" t="s">
        <v>111</v>
      </c>
      <c r="O19" s="20"/>
      <c r="P19" s="20" t="s">
        <v>112</v>
      </c>
      <c r="Q19" s="20" t="s">
        <v>113</v>
      </c>
      <c r="R19" t="str">
        <f>VLOOKUP(Q19,names!I:J,2,0)</f>
        <v>Italy</v>
      </c>
      <c r="S19" s="22" t="s">
        <v>36</v>
      </c>
      <c r="T19" s="22" t="s">
        <v>114</v>
      </c>
      <c r="U19" s="2" t="s">
        <v>185</v>
      </c>
      <c r="V19" t="str">
        <f t="shared" ref="V19:V31" si="2">LEFT(U19,1)&amp;"000"</f>
        <v>7000</v>
      </c>
      <c r="W19" t="str">
        <f>VLOOKUP(V19,names!A:B,2,0)</f>
        <v>Utilities</v>
      </c>
      <c r="X19" s="23">
        <v>1</v>
      </c>
      <c r="Y19" s="23">
        <v>8153526</v>
      </c>
      <c r="Z19" s="23"/>
      <c r="AA19" s="23">
        <v>3.8220000000000001</v>
      </c>
      <c r="AB19" s="23">
        <v>3.8220000000000001</v>
      </c>
      <c r="AC19" s="23">
        <v>1</v>
      </c>
      <c r="AD19" s="23">
        <v>31162776</v>
      </c>
      <c r="AE19" s="23">
        <v>31162776</v>
      </c>
      <c r="AF19" s="23">
        <v>2.9641899999999999</v>
      </c>
    </row>
    <row r="20" spans="1:37" x14ac:dyDescent="0.2">
      <c r="A20" s="21">
        <v>41947</v>
      </c>
      <c r="B20" s="20" t="s">
        <v>32</v>
      </c>
      <c r="C20" s="20" t="s">
        <v>33</v>
      </c>
      <c r="D20" s="20" t="s">
        <v>34</v>
      </c>
      <c r="E20" s="20" t="s">
        <v>35</v>
      </c>
      <c r="F20" s="20" t="s">
        <v>36</v>
      </c>
      <c r="G20" s="20">
        <v>30</v>
      </c>
      <c r="H20" s="20"/>
      <c r="I20" s="20">
        <v>1051307173</v>
      </c>
      <c r="J20" s="20">
        <v>301601</v>
      </c>
      <c r="K20" s="20">
        <v>37178</v>
      </c>
      <c r="L20" s="20" t="s">
        <v>125</v>
      </c>
      <c r="M20" s="20">
        <v>925288</v>
      </c>
      <c r="N20" s="20" t="s">
        <v>126</v>
      </c>
      <c r="O20" s="20"/>
      <c r="P20" s="20" t="s">
        <v>127</v>
      </c>
      <c r="Q20" s="20" t="s">
        <v>58</v>
      </c>
      <c r="R20" t="str">
        <f>VLOOKUP(Q20,names!I:J,2,0)</f>
        <v>Great Britain</v>
      </c>
      <c r="S20" s="22" t="s">
        <v>59</v>
      </c>
      <c r="T20" s="22" t="s">
        <v>60</v>
      </c>
      <c r="U20" s="2" t="s">
        <v>183</v>
      </c>
      <c r="V20" t="str">
        <f t="shared" si="2"/>
        <v>4000</v>
      </c>
      <c r="W20" t="str">
        <f>VLOOKUP(V20,names!A:B,2,0)</f>
        <v>Health Care</v>
      </c>
      <c r="X20" s="23">
        <v>1</v>
      </c>
      <c r="Y20" s="23">
        <v>1633099</v>
      </c>
      <c r="Z20" s="23"/>
      <c r="AA20" s="23">
        <v>14.14</v>
      </c>
      <c r="AB20" s="23">
        <v>14.14</v>
      </c>
      <c r="AC20" s="23">
        <v>1.2798362000000001</v>
      </c>
      <c r="AD20" s="23">
        <v>23092020</v>
      </c>
      <c r="AE20" s="23">
        <v>29554003</v>
      </c>
      <c r="AF20" s="23">
        <v>2.8111700000000002</v>
      </c>
    </row>
    <row r="21" spans="1:37" x14ac:dyDescent="0.2">
      <c r="A21" s="21">
        <v>41947</v>
      </c>
      <c r="B21" s="20" t="s">
        <v>32</v>
      </c>
      <c r="C21" s="20" t="s">
        <v>33</v>
      </c>
      <c r="D21" s="20" t="s">
        <v>34</v>
      </c>
      <c r="E21" s="20" t="s">
        <v>35</v>
      </c>
      <c r="F21" s="20" t="s">
        <v>36</v>
      </c>
      <c r="G21" s="20">
        <v>30</v>
      </c>
      <c r="H21" s="20"/>
      <c r="I21" s="20">
        <v>1051307173</v>
      </c>
      <c r="J21" s="20">
        <v>301601</v>
      </c>
      <c r="K21" s="20">
        <v>76764</v>
      </c>
      <c r="L21" s="20" t="s">
        <v>128</v>
      </c>
      <c r="M21" s="20" t="s">
        <v>129</v>
      </c>
      <c r="N21" s="20" t="s">
        <v>130</v>
      </c>
      <c r="O21" s="20"/>
      <c r="P21" s="20" t="s">
        <v>131</v>
      </c>
      <c r="Q21" s="20" t="s">
        <v>58</v>
      </c>
      <c r="R21" t="str">
        <f>VLOOKUP(Q21,names!I:J,2,0)</f>
        <v>Great Britain</v>
      </c>
      <c r="S21" s="22" t="s">
        <v>59</v>
      </c>
      <c r="T21" s="22" t="s">
        <v>60</v>
      </c>
      <c r="U21" s="2" t="s">
        <v>186</v>
      </c>
      <c r="V21" t="str">
        <f t="shared" si="2"/>
        <v>5000</v>
      </c>
      <c r="W21" t="str">
        <f>VLOOKUP(V21,names!A:B,2,0)</f>
        <v>Consumer Services</v>
      </c>
      <c r="X21" s="23">
        <v>1</v>
      </c>
      <c r="Y21" s="23">
        <v>9279218</v>
      </c>
      <c r="Z21" s="23"/>
      <c r="AA21" s="23">
        <v>2.4460000000000002</v>
      </c>
      <c r="AB21" s="23">
        <v>2.4460000000000002</v>
      </c>
      <c r="AC21" s="23">
        <v>1.2798362000000001</v>
      </c>
      <c r="AD21" s="23">
        <v>22696967</v>
      </c>
      <c r="AE21" s="23">
        <v>29048400</v>
      </c>
      <c r="AF21" s="23">
        <v>2.7630699999999999</v>
      </c>
    </row>
    <row r="22" spans="1:37" x14ac:dyDescent="0.2">
      <c r="A22" s="21">
        <v>41947</v>
      </c>
      <c r="B22" s="20" t="s">
        <v>32</v>
      </c>
      <c r="C22" s="20" t="s">
        <v>33</v>
      </c>
      <c r="D22" s="20" t="s">
        <v>34</v>
      </c>
      <c r="E22" s="20" t="s">
        <v>35</v>
      </c>
      <c r="F22" s="20" t="s">
        <v>36</v>
      </c>
      <c r="G22" s="20">
        <v>30</v>
      </c>
      <c r="H22" s="20"/>
      <c r="I22" s="20">
        <v>1051307173</v>
      </c>
      <c r="J22" s="20">
        <v>301601</v>
      </c>
      <c r="K22" s="20">
        <v>60431</v>
      </c>
      <c r="L22" s="20" t="s">
        <v>119</v>
      </c>
      <c r="M22" s="20">
        <v>604316</v>
      </c>
      <c r="N22" s="20" t="s">
        <v>120</v>
      </c>
      <c r="O22" s="20"/>
      <c r="P22" s="20" t="s">
        <v>121</v>
      </c>
      <c r="Q22" s="20" t="s">
        <v>58</v>
      </c>
      <c r="R22" t="str">
        <f>VLOOKUP(Q22,names!I:J,2,0)</f>
        <v>Great Britain</v>
      </c>
      <c r="S22" s="22" t="s">
        <v>59</v>
      </c>
      <c r="T22" s="22" t="s">
        <v>60</v>
      </c>
      <c r="U22" s="2" t="s">
        <v>186</v>
      </c>
      <c r="V22" t="str">
        <f t="shared" si="2"/>
        <v>5000</v>
      </c>
      <c r="W22" t="str">
        <f>VLOOKUP(V22,names!A:B,2,0)</f>
        <v>Consumer Services</v>
      </c>
      <c r="X22" s="23">
        <v>1</v>
      </c>
      <c r="Y22" s="23">
        <v>14427421</v>
      </c>
      <c r="Z22" s="23"/>
      <c r="AA22" s="23">
        <v>1.5509999999999999</v>
      </c>
      <c r="AB22" s="23">
        <v>1.5509999999999999</v>
      </c>
      <c r="AC22" s="23">
        <v>1.2798362000000001</v>
      </c>
      <c r="AD22" s="23">
        <v>22376930</v>
      </c>
      <c r="AE22" s="23">
        <v>28638804</v>
      </c>
      <c r="AF22" s="23">
        <v>2.72411</v>
      </c>
      <c r="AK22" t="s">
        <v>132</v>
      </c>
    </row>
    <row r="23" spans="1:37" x14ac:dyDescent="0.2">
      <c r="A23" s="21">
        <v>41947</v>
      </c>
      <c r="B23" s="20" t="s">
        <v>32</v>
      </c>
      <c r="C23" s="20" t="s">
        <v>33</v>
      </c>
      <c r="D23" s="20" t="s">
        <v>34</v>
      </c>
      <c r="E23" s="20" t="s">
        <v>35</v>
      </c>
      <c r="F23" s="20" t="s">
        <v>36</v>
      </c>
      <c r="G23" s="20">
        <v>30</v>
      </c>
      <c r="H23" s="20"/>
      <c r="I23" s="20">
        <v>1051307173</v>
      </c>
      <c r="J23" s="20">
        <v>301601</v>
      </c>
      <c r="K23" s="20">
        <v>491134</v>
      </c>
      <c r="L23" s="20" t="s">
        <v>133</v>
      </c>
      <c r="M23" s="20" t="s">
        <v>134</v>
      </c>
      <c r="N23" s="20" t="s">
        <v>135</v>
      </c>
      <c r="O23" s="20"/>
      <c r="P23" s="20" t="s">
        <v>136</v>
      </c>
      <c r="Q23" s="20" t="s">
        <v>64</v>
      </c>
      <c r="R23" t="str">
        <f>VLOOKUP(Q23,names!I:J,2,0)</f>
        <v>France</v>
      </c>
      <c r="S23" s="22" t="s">
        <v>36</v>
      </c>
      <c r="T23" s="22" t="s">
        <v>137</v>
      </c>
      <c r="U23" s="2" t="s">
        <v>188</v>
      </c>
      <c r="V23" t="str">
        <f t="shared" si="2"/>
        <v>8000</v>
      </c>
      <c r="W23" t="str">
        <f>VLOOKUP(V23,names!A:B,2,0)</f>
        <v>Financials</v>
      </c>
      <c r="X23" s="23">
        <v>1</v>
      </c>
      <c r="Y23" s="23">
        <v>141689</v>
      </c>
      <c r="Z23" s="23"/>
      <c r="AA23" s="23">
        <v>202.1</v>
      </c>
      <c r="AB23" s="23">
        <v>202.1</v>
      </c>
      <c r="AC23" s="23">
        <v>1</v>
      </c>
      <c r="AD23" s="23">
        <v>28635347</v>
      </c>
      <c r="AE23" s="23">
        <v>28635347</v>
      </c>
      <c r="AF23" s="23">
        <v>2.7237800000000001</v>
      </c>
    </row>
    <row r="24" spans="1:37" x14ac:dyDescent="0.2">
      <c r="A24" s="21">
        <v>41947</v>
      </c>
      <c r="B24" s="20" t="s">
        <v>32</v>
      </c>
      <c r="C24" s="20" t="s">
        <v>33</v>
      </c>
      <c r="D24" s="20" t="s">
        <v>34</v>
      </c>
      <c r="E24" s="20" t="s">
        <v>35</v>
      </c>
      <c r="F24" s="20" t="s">
        <v>36</v>
      </c>
      <c r="G24" s="20">
        <v>30</v>
      </c>
      <c r="H24" s="20"/>
      <c r="I24" s="20">
        <v>1051307173</v>
      </c>
      <c r="J24" s="20">
        <v>301601</v>
      </c>
      <c r="K24" s="20">
        <v>591264</v>
      </c>
      <c r="L24" s="20" t="s">
        <v>138</v>
      </c>
      <c r="M24" s="20" t="s">
        <v>139</v>
      </c>
      <c r="N24" s="20" t="s">
        <v>140</v>
      </c>
      <c r="O24" s="20"/>
      <c r="P24" s="20" t="s">
        <v>141</v>
      </c>
      <c r="Q24" s="20" t="s">
        <v>52</v>
      </c>
      <c r="R24" t="str">
        <f>VLOOKUP(Q24,names!I:J,2,0)</f>
        <v>Switzerland</v>
      </c>
      <c r="S24" s="22" t="s">
        <v>53</v>
      </c>
      <c r="T24" s="22" t="s">
        <v>54</v>
      </c>
      <c r="U24" s="2" t="s">
        <v>184</v>
      </c>
      <c r="V24" t="str">
        <f t="shared" si="2"/>
        <v>8000</v>
      </c>
      <c r="W24" t="str">
        <f>VLOOKUP(V24,names!A:B,2,0)</f>
        <v>Financials</v>
      </c>
      <c r="X24" s="23">
        <v>1</v>
      </c>
      <c r="Y24" s="23">
        <v>405531</v>
      </c>
      <c r="Z24" s="23"/>
      <c r="AA24" s="23">
        <v>82</v>
      </c>
      <c r="AB24" s="23">
        <v>82</v>
      </c>
      <c r="AC24" s="23">
        <v>0.82929059999999999</v>
      </c>
      <c r="AD24" s="23">
        <v>33253542</v>
      </c>
      <c r="AE24" s="23">
        <v>27576850</v>
      </c>
      <c r="AF24" s="23">
        <v>2.6231</v>
      </c>
    </row>
    <row r="25" spans="1:37" x14ac:dyDescent="0.2">
      <c r="A25" s="21">
        <v>41947</v>
      </c>
      <c r="B25" s="20" t="s">
        <v>32</v>
      </c>
      <c r="C25" s="20" t="s">
        <v>33</v>
      </c>
      <c r="D25" s="20" t="s">
        <v>34</v>
      </c>
      <c r="E25" s="20" t="s">
        <v>35</v>
      </c>
      <c r="F25" s="20" t="s">
        <v>36</v>
      </c>
      <c r="G25" s="20">
        <v>30</v>
      </c>
      <c r="H25" s="20"/>
      <c r="I25" s="20">
        <v>1051307173</v>
      </c>
      <c r="J25" s="20">
        <v>301601</v>
      </c>
      <c r="K25" s="20">
        <v>490541</v>
      </c>
      <c r="L25" s="20" t="s">
        <v>142</v>
      </c>
      <c r="M25" s="20" t="s">
        <v>143</v>
      </c>
      <c r="N25" s="20" t="s">
        <v>144</v>
      </c>
      <c r="O25" s="20"/>
      <c r="P25" s="20" t="s">
        <v>145</v>
      </c>
      <c r="Q25" s="20" t="s">
        <v>64</v>
      </c>
      <c r="R25" t="str">
        <f>VLOOKUP(Q25,names!I:J,2,0)</f>
        <v>France</v>
      </c>
      <c r="S25" s="22" t="s">
        <v>36</v>
      </c>
      <c r="T25" s="22" t="s">
        <v>65</v>
      </c>
      <c r="U25" s="3" t="s">
        <v>172</v>
      </c>
      <c r="V25" t="str">
        <f>LEFT(U25,1)&amp;"001"</f>
        <v>0001</v>
      </c>
      <c r="W25" t="str">
        <f>VLOOKUP(V25,names!A:B,2,0)</f>
        <v>Oil &amp; Gas</v>
      </c>
      <c r="X25" s="23">
        <v>1</v>
      </c>
      <c r="Y25" s="23">
        <v>532061</v>
      </c>
      <c r="Z25" s="23"/>
      <c r="AA25" s="23">
        <v>46.75</v>
      </c>
      <c r="AB25" s="23">
        <v>46.75</v>
      </c>
      <c r="AC25" s="23">
        <v>1</v>
      </c>
      <c r="AD25" s="23">
        <v>24873852</v>
      </c>
      <c r="AE25" s="23">
        <v>24873852</v>
      </c>
      <c r="AF25" s="23">
        <v>2.36599</v>
      </c>
    </row>
    <row r="26" spans="1:37" x14ac:dyDescent="0.2">
      <c r="A26" s="21">
        <v>41947</v>
      </c>
      <c r="B26" s="20" t="s">
        <v>32</v>
      </c>
      <c r="C26" s="20" t="s">
        <v>33</v>
      </c>
      <c r="D26" s="20" t="s">
        <v>34</v>
      </c>
      <c r="E26" s="20" t="s">
        <v>35</v>
      </c>
      <c r="F26" s="20" t="s">
        <v>36</v>
      </c>
      <c r="G26" s="20">
        <v>30</v>
      </c>
      <c r="H26" s="20"/>
      <c r="I26" s="20">
        <v>1051307173</v>
      </c>
      <c r="J26" s="20">
        <v>301601</v>
      </c>
      <c r="K26" s="20">
        <v>461075</v>
      </c>
      <c r="L26" s="20" t="s">
        <v>146</v>
      </c>
      <c r="M26" s="20">
        <v>5294121</v>
      </c>
      <c r="N26" s="20" t="s">
        <v>147</v>
      </c>
      <c r="O26" s="20"/>
      <c r="P26" s="20" t="s">
        <v>148</v>
      </c>
      <c r="Q26" s="20" t="s">
        <v>85</v>
      </c>
      <c r="R26" t="str">
        <f>VLOOKUP(Q26,names!I:J,2,0)</f>
        <v>Germany</v>
      </c>
      <c r="S26" s="22" t="s">
        <v>36</v>
      </c>
      <c r="T26" s="22" t="s">
        <v>86</v>
      </c>
      <c r="U26" s="2" t="s">
        <v>180</v>
      </c>
      <c r="V26" t="str">
        <f t="shared" si="2"/>
        <v>8000</v>
      </c>
      <c r="W26" t="str">
        <f>VLOOKUP(V26,names!A:B,2,0)</f>
        <v>Financials</v>
      </c>
      <c r="X26" s="23">
        <v>1</v>
      </c>
      <c r="Y26" s="23">
        <v>154630</v>
      </c>
      <c r="Z26" s="23"/>
      <c r="AA26" s="23">
        <v>155.44999999999999</v>
      </c>
      <c r="AB26" s="23">
        <v>155.44999999999999</v>
      </c>
      <c r="AC26" s="23">
        <v>1</v>
      </c>
      <c r="AD26" s="23">
        <v>24037234</v>
      </c>
      <c r="AE26" s="23">
        <v>24037234</v>
      </c>
      <c r="AF26" s="23">
        <v>2.2864100000000001</v>
      </c>
    </row>
    <row r="27" spans="1:37" x14ac:dyDescent="0.2">
      <c r="A27" s="21">
        <v>41947</v>
      </c>
      <c r="B27" s="20" t="s">
        <v>32</v>
      </c>
      <c r="C27" s="20" t="s">
        <v>33</v>
      </c>
      <c r="D27" s="20" t="s">
        <v>34</v>
      </c>
      <c r="E27" s="20" t="s">
        <v>35</v>
      </c>
      <c r="F27" s="20" t="s">
        <v>36</v>
      </c>
      <c r="G27" s="20">
        <v>30</v>
      </c>
      <c r="H27" s="20"/>
      <c r="I27" s="20">
        <v>1051307173</v>
      </c>
      <c r="J27" s="20">
        <v>301601</v>
      </c>
      <c r="K27" s="20">
        <v>479736</v>
      </c>
      <c r="L27" s="20" t="s">
        <v>149</v>
      </c>
      <c r="M27" s="20" t="s">
        <v>150</v>
      </c>
      <c r="N27" s="20" t="s">
        <v>151</v>
      </c>
      <c r="O27" s="20"/>
      <c r="P27" s="20" t="s">
        <v>152</v>
      </c>
      <c r="Q27" s="20" t="s">
        <v>64</v>
      </c>
      <c r="R27" t="str">
        <f>VLOOKUP(Q27,names!I:J,2,0)</f>
        <v>France</v>
      </c>
      <c r="S27" s="22" t="s">
        <v>36</v>
      </c>
      <c r="T27" s="22" t="s">
        <v>65</v>
      </c>
      <c r="U27" s="2" t="s">
        <v>180</v>
      </c>
      <c r="V27" t="str">
        <f t="shared" si="2"/>
        <v>8000</v>
      </c>
      <c r="W27" t="str">
        <f>VLOOKUP(V27,names!A:B,2,0)</f>
        <v>Financials</v>
      </c>
      <c r="X27" s="23">
        <v>1</v>
      </c>
      <c r="Y27" s="23">
        <v>936928</v>
      </c>
      <c r="Z27" s="23"/>
      <c r="AA27" s="23">
        <v>24.26</v>
      </c>
      <c r="AB27" s="23">
        <v>24.26</v>
      </c>
      <c r="AC27" s="23">
        <v>1</v>
      </c>
      <c r="AD27" s="23">
        <v>22729873</v>
      </c>
      <c r="AE27" s="23">
        <v>22729873</v>
      </c>
      <c r="AF27" s="23">
        <v>2.1620599999999999</v>
      </c>
    </row>
    <row r="28" spans="1:37" x14ac:dyDescent="0.2">
      <c r="A28" s="21">
        <v>41947</v>
      </c>
      <c r="B28" s="20" t="s">
        <v>32</v>
      </c>
      <c r="C28" s="20" t="s">
        <v>33</v>
      </c>
      <c r="D28" s="20" t="s">
        <v>34</v>
      </c>
      <c r="E28" s="20" t="s">
        <v>35</v>
      </c>
      <c r="F28" s="20" t="s">
        <v>36</v>
      </c>
      <c r="G28" s="20">
        <v>30</v>
      </c>
      <c r="H28" s="20"/>
      <c r="I28" s="20">
        <v>1051307173</v>
      </c>
      <c r="J28" s="20">
        <v>301601</v>
      </c>
      <c r="K28" s="20">
        <v>497711</v>
      </c>
      <c r="L28" s="20" t="s">
        <v>153</v>
      </c>
      <c r="M28" s="20">
        <v>5671519</v>
      </c>
      <c r="N28" s="20" t="s">
        <v>154</v>
      </c>
      <c r="O28" s="20"/>
      <c r="P28" s="20" t="s">
        <v>155</v>
      </c>
      <c r="Q28" s="20" t="s">
        <v>156</v>
      </c>
      <c r="R28" t="str">
        <f>VLOOKUP(Q28,names!I:J,2,0)</f>
        <v>Netherlands</v>
      </c>
      <c r="S28" s="22" t="s">
        <v>36</v>
      </c>
      <c r="T28" s="22" t="s">
        <v>137</v>
      </c>
      <c r="U28" s="2" t="s">
        <v>189</v>
      </c>
      <c r="V28" t="str">
        <f t="shared" si="2"/>
        <v>5000</v>
      </c>
      <c r="W28" t="str">
        <f>VLOOKUP(V28,names!A:B,2,0)</f>
        <v>Consumer Services</v>
      </c>
      <c r="X28" s="23">
        <v>1</v>
      </c>
      <c r="Y28" s="23">
        <v>975973</v>
      </c>
      <c r="Z28" s="23"/>
      <c r="AA28" s="23">
        <v>21.605</v>
      </c>
      <c r="AB28" s="23">
        <v>21.605</v>
      </c>
      <c r="AC28" s="23">
        <v>1</v>
      </c>
      <c r="AD28" s="23">
        <v>21085897</v>
      </c>
      <c r="AE28" s="23">
        <v>21085897</v>
      </c>
      <c r="AF28" s="23">
        <v>2.0056799999999999</v>
      </c>
    </row>
    <row r="29" spans="1:37" x14ac:dyDescent="0.2">
      <c r="A29" s="21">
        <v>41947</v>
      </c>
      <c r="B29" s="20" t="s">
        <v>32</v>
      </c>
      <c r="C29" s="20" t="s">
        <v>33</v>
      </c>
      <c r="D29" s="20" t="s">
        <v>34</v>
      </c>
      <c r="E29" s="20" t="s">
        <v>35</v>
      </c>
      <c r="F29" s="20" t="s">
        <v>36</v>
      </c>
      <c r="G29" s="20">
        <v>30</v>
      </c>
      <c r="H29" s="20"/>
      <c r="I29" s="20">
        <v>1051307173</v>
      </c>
      <c r="J29" s="20">
        <v>301601</v>
      </c>
      <c r="K29" s="20">
        <v>553397</v>
      </c>
      <c r="L29" s="20" t="s">
        <v>157</v>
      </c>
      <c r="M29" s="20">
        <v>5533976</v>
      </c>
      <c r="N29" s="20" t="s">
        <v>158</v>
      </c>
      <c r="O29" s="20"/>
      <c r="P29" s="20" t="s">
        <v>159</v>
      </c>
      <c r="Q29" s="20" t="s">
        <v>52</v>
      </c>
      <c r="R29" t="str">
        <f>VLOOKUP(Q29,names!I:J,2,0)</f>
        <v>Switzerland</v>
      </c>
      <c r="S29" s="22" t="s">
        <v>53</v>
      </c>
      <c r="T29" s="22" t="s">
        <v>54</v>
      </c>
      <c r="U29" s="2" t="s">
        <v>173</v>
      </c>
      <c r="V29" t="str">
        <f t="shared" si="2"/>
        <v>6000</v>
      </c>
      <c r="W29" t="str">
        <f>VLOOKUP(V29,names!A:B,2,0)</f>
        <v>Telecommunications</v>
      </c>
      <c r="X29" s="23">
        <v>1</v>
      </c>
      <c r="Y29" s="23">
        <v>44650</v>
      </c>
      <c r="Z29" s="23"/>
      <c r="AA29" s="23">
        <v>562.5</v>
      </c>
      <c r="AB29" s="23">
        <v>562.5</v>
      </c>
      <c r="AC29" s="23">
        <v>0.82929059999999999</v>
      </c>
      <c r="AD29" s="23">
        <v>25115625</v>
      </c>
      <c r="AE29" s="23">
        <v>20828152</v>
      </c>
      <c r="AF29" s="23">
        <v>1.9811700000000001</v>
      </c>
    </row>
    <row r="30" spans="1:37" x14ac:dyDescent="0.2">
      <c r="A30" s="21">
        <v>41947</v>
      </c>
      <c r="B30" s="20" t="s">
        <v>32</v>
      </c>
      <c r="C30" s="20" t="s">
        <v>33</v>
      </c>
      <c r="D30" s="20" t="s">
        <v>34</v>
      </c>
      <c r="E30" s="20" t="s">
        <v>35</v>
      </c>
      <c r="F30" s="20" t="s">
        <v>36</v>
      </c>
      <c r="G30" s="20">
        <v>30</v>
      </c>
      <c r="H30" s="20"/>
      <c r="I30" s="20">
        <v>1051307173</v>
      </c>
      <c r="J30" s="20">
        <v>301601</v>
      </c>
      <c r="K30" s="20">
        <v>531966</v>
      </c>
      <c r="L30" s="20" t="s">
        <v>160</v>
      </c>
      <c r="M30" s="20">
        <v>7124594</v>
      </c>
      <c r="N30" s="20" t="s">
        <v>161</v>
      </c>
      <c r="O30" s="20"/>
      <c r="P30" s="20" t="s">
        <v>162</v>
      </c>
      <c r="Q30" s="20" t="s">
        <v>52</v>
      </c>
      <c r="R30" t="str">
        <f>VLOOKUP(Q30,names!I:J,2,0)</f>
        <v>Switzerland</v>
      </c>
      <c r="S30" s="22" t="s">
        <v>53</v>
      </c>
      <c r="T30" s="22" t="s">
        <v>54</v>
      </c>
      <c r="U30" s="2" t="s">
        <v>175</v>
      </c>
      <c r="V30" t="str">
        <f t="shared" si="2"/>
        <v>8000</v>
      </c>
      <c r="W30" t="str">
        <f>VLOOKUP(V30,names!A:B,2,0)</f>
        <v>Financials</v>
      </c>
      <c r="X30" s="23">
        <v>1</v>
      </c>
      <c r="Y30" s="23">
        <v>194098</v>
      </c>
      <c r="Z30" s="23"/>
      <c r="AA30" s="23">
        <v>119.5</v>
      </c>
      <c r="AB30" s="23">
        <v>119.5</v>
      </c>
      <c r="AC30" s="23">
        <v>0.82929059999999999</v>
      </c>
      <c r="AD30" s="23">
        <v>23194711</v>
      </c>
      <c r="AE30" s="23">
        <v>19235156</v>
      </c>
      <c r="AF30" s="23">
        <v>1.8296399999999999</v>
      </c>
    </row>
    <row r="31" spans="1:37" x14ac:dyDescent="0.2">
      <c r="A31" s="21">
        <v>41947</v>
      </c>
      <c r="B31" s="20" t="s">
        <v>32</v>
      </c>
      <c r="C31" s="20" t="s">
        <v>33</v>
      </c>
      <c r="D31" s="20" t="s">
        <v>34</v>
      </c>
      <c r="E31" s="20" t="s">
        <v>35</v>
      </c>
      <c r="F31" s="20" t="s">
        <v>36</v>
      </c>
      <c r="G31" s="20">
        <v>30</v>
      </c>
      <c r="H31" s="20"/>
      <c r="I31" s="20">
        <v>1051307173</v>
      </c>
      <c r="J31" s="20">
        <v>301601</v>
      </c>
      <c r="K31" s="20">
        <v>521107</v>
      </c>
      <c r="L31" s="20" t="s">
        <v>163</v>
      </c>
      <c r="M31" s="20" t="s">
        <v>164</v>
      </c>
      <c r="N31" s="20" t="s">
        <v>165</v>
      </c>
      <c r="O31" s="20"/>
      <c r="P31" s="20" t="s">
        <v>166</v>
      </c>
      <c r="Q31" s="20" t="s">
        <v>167</v>
      </c>
      <c r="R31" t="str">
        <f>VLOOKUP(Q31,names!I:J,2,0)</f>
        <v>Sweden</v>
      </c>
      <c r="S31" s="22" t="s">
        <v>168</v>
      </c>
      <c r="T31" s="22" t="s">
        <v>169</v>
      </c>
      <c r="U31" s="2" t="s">
        <v>190</v>
      </c>
      <c r="V31" t="str">
        <f t="shared" si="2"/>
        <v>8000</v>
      </c>
      <c r="W31" t="str">
        <f>VLOOKUP(V31,names!A:B,2,0)</f>
        <v>Financials</v>
      </c>
      <c r="X31" s="23">
        <v>1</v>
      </c>
      <c r="Y31" s="23">
        <v>3610942</v>
      </c>
      <c r="Z31" s="23"/>
      <c r="AA31" s="23">
        <v>48.8</v>
      </c>
      <c r="AB31" s="23">
        <v>48.8</v>
      </c>
      <c r="AC31" s="23">
        <v>0.1081467</v>
      </c>
      <c r="AD31" s="23">
        <v>176213970</v>
      </c>
      <c r="AE31" s="23">
        <v>19056959</v>
      </c>
      <c r="AF31" s="23">
        <v>1.8126899999999999</v>
      </c>
    </row>
    <row r="33" spans="31:32" x14ac:dyDescent="0.2">
      <c r="AE33">
        <f>SUM(AE2:AE31)</f>
        <v>1051307172</v>
      </c>
      <c r="AF33">
        <f>SUM(AF2:AF31)</f>
        <v>99.999990000000011</v>
      </c>
    </row>
  </sheetData>
  <autoFilter ref="A1:AF31">
    <sortState ref="A2:AF31">
      <sortCondition descending="1" ref="AF1:AF3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N27" sqref="N27"/>
    </sheetView>
  </sheetViews>
  <sheetFormatPr defaultRowHeight="12.75" x14ac:dyDescent="0.2"/>
  <sheetData>
    <row r="1" spans="1:10" x14ac:dyDescent="0.2">
      <c r="A1" t="s">
        <v>191</v>
      </c>
      <c r="B1" t="s">
        <v>192</v>
      </c>
      <c r="E1" t="s">
        <v>194</v>
      </c>
      <c r="F1" t="s">
        <v>195</v>
      </c>
      <c r="I1" t="s">
        <v>246</v>
      </c>
      <c r="J1" t="s">
        <v>247</v>
      </c>
    </row>
    <row r="2" spans="1:10" x14ac:dyDescent="0.2">
      <c r="A2" s="1" t="s">
        <v>193</v>
      </c>
      <c r="B2" t="s">
        <v>195</v>
      </c>
      <c r="E2" t="s">
        <v>196</v>
      </c>
      <c r="F2" t="s">
        <v>197</v>
      </c>
      <c r="I2" t="s">
        <v>52</v>
      </c>
      <c r="J2" t="s">
        <v>248</v>
      </c>
    </row>
    <row r="3" spans="1:10" x14ac:dyDescent="0.2">
      <c r="A3" s="1" t="s">
        <v>232</v>
      </c>
      <c r="B3" t="s">
        <v>233</v>
      </c>
      <c r="E3" t="s">
        <v>198</v>
      </c>
      <c r="F3" t="s">
        <v>199</v>
      </c>
      <c r="I3" t="s">
        <v>249</v>
      </c>
      <c r="J3" t="s">
        <v>250</v>
      </c>
    </row>
    <row r="4" spans="1:10" x14ac:dyDescent="0.2">
      <c r="A4" s="2" t="s">
        <v>234</v>
      </c>
      <c r="B4" t="s">
        <v>242</v>
      </c>
      <c r="E4" t="s">
        <v>200</v>
      </c>
      <c r="F4" t="s">
        <v>201</v>
      </c>
      <c r="I4" t="s">
        <v>42</v>
      </c>
      <c r="J4" t="s">
        <v>251</v>
      </c>
    </row>
    <row r="5" spans="1:10" x14ac:dyDescent="0.2">
      <c r="A5" s="2" t="s">
        <v>235</v>
      </c>
      <c r="B5" t="s">
        <v>243</v>
      </c>
      <c r="E5" t="s">
        <v>202</v>
      </c>
      <c r="F5" t="s">
        <v>203</v>
      </c>
      <c r="I5" t="s">
        <v>85</v>
      </c>
      <c r="J5" t="s">
        <v>252</v>
      </c>
    </row>
    <row r="6" spans="1:10" x14ac:dyDescent="0.2">
      <c r="A6" s="2" t="s">
        <v>236</v>
      </c>
      <c r="B6" t="s">
        <v>211</v>
      </c>
      <c r="E6" t="s">
        <v>204</v>
      </c>
      <c r="F6" t="s">
        <v>205</v>
      </c>
      <c r="I6" t="s">
        <v>253</v>
      </c>
      <c r="J6" t="s">
        <v>254</v>
      </c>
    </row>
    <row r="7" spans="1:10" x14ac:dyDescent="0.2">
      <c r="A7" s="2" t="s">
        <v>237</v>
      </c>
      <c r="B7" t="s">
        <v>244</v>
      </c>
      <c r="E7" t="s">
        <v>206</v>
      </c>
      <c r="F7" t="s">
        <v>207</v>
      </c>
      <c r="I7" t="s">
        <v>47</v>
      </c>
      <c r="J7" t="s">
        <v>255</v>
      </c>
    </row>
    <row r="8" spans="1:10" x14ac:dyDescent="0.2">
      <c r="A8" s="2" t="s">
        <v>238</v>
      </c>
      <c r="B8" t="s">
        <v>219</v>
      </c>
      <c r="E8" t="s">
        <v>208</v>
      </c>
      <c r="F8" t="s">
        <v>209</v>
      </c>
      <c r="I8" t="s">
        <v>64</v>
      </c>
      <c r="J8" t="s">
        <v>256</v>
      </c>
    </row>
    <row r="9" spans="1:10" x14ac:dyDescent="0.2">
      <c r="A9" s="2" t="s">
        <v>239</v>
      </c>
      <c r="B9" t="s">
        <v>221</v>
      </c>
      <c r="E9" t="s">
        <v>210</v>
      </c>
      <c r="F9" t="s">
        <v>211</v>
      </c>
      <c r="I9" t="s">
        <v>257</v>
      </c>
      <c r="J9" t="s">
        <v>258</v>
      </c>
    </row>
    <row r="10" spans="1:10" x14ac:dyDescent="0.2">
      <c r="A10" s="2" t="s">
        <v>240</v>
      </c>
      <c r="B10" t="s">
        <v>245</v>
      </c>
      <c r="E10" t="s">
        <v>212</v>
      </c>
      <c r="F10" t="s">
        <v>213</v>
      </c>
      <c r="I10" t="s">
        <v>58</v>
      </c>
      <c r="J10" t="s">
        <v>259</v>
      </c>
    </row>
    <row r="11" spans="1:10" x14ac:dyDescent="0.2">
      <c r="A11" s="2" t="s">
        <v>241</v>
      </c>
      <c r="B11" t="s">
        <v>231</v>
      </c>
      <c r="E11" t="s">
        <v>214</v>
      </c>
      <c r="F11" t="s">
        <v>215</v>
      </c>
      <c r="I11" t="s">
        <v>260</v>
      </c>
      <c r="J11" t="s">
        <v>261</v>
      </c>
    </row>
    <row r="12" spans="1:10" x14ac:dyDescent="0.2">
      <c r="E12" t="s">
        <v>216</v>
      </c>
      <c r="F12" t="s">
        <v>217</v>
      </c>
      <c r="I12" t="s">
        <v>113</v>
      </c>
      <c r="J12" t="s">
        <v>262</v>
      </c>
    </row>
    <row r="13" spans="1:10" x14ac:dyDescent="0.2">
      <c r="E13" t="s">
        <v>218</v>
      </c>
      <c r="F13" t="s">
        <v>219</v>
      </c>
      <c r="I13" t="s">
        <v>263</v>
      </c>
      <c r="J13" t="s">
        <v>264</v>
      </c>
    </row>
    <row r="14" spans="1:10" x14ac:dyDescent="0.2">
      <c r="E14" t="s">
        <v>220</v>
      </c>
      <c r="F14" t="s">
        <v>221</v>
      </c>
      <c r="I14" t="s">
        <v>265</v>
      </c>
      <c r="J14" t="s">
        <v>266</v>
      </c>
    </row>
    <row r="15" spans="1:10" x14ac:dyDescent="0.2">
      <c r="E15" t="s">
        <v>222</v>
      </c>
      <c r="F15" t="s">
        <v>223</v>
      </c>
      <c r="I15" t="s">
        <v>71</v>
      </c>
      <c r="J15" t="s">
        <v>267</v>
      </c>
    </row>
    <row r="16" spans="1:10" x14ac:dyDescent="0.2">
      <c r="E16" t="s">
        <v>224</v>
      </c>
      <c r="F16" t="s">
        <v>225</v>
      </c>
      <c r="I16" t="s">
        <v>156</v>
      </c>
      <c r="J16" t="s">
        <v>268</v>
      </c>
    </row>
    <row r="17" spans="5:10" x14ac:dyDescent="0.2">
      <c r="E17" t="s">
        <v>226</v>
      </c>
      <c r="F17" t="s">
        <v>227</v>
      </c>
      <c r="I17" t="s">
        <v>269</v>
      </c>
      <c r="J17" t="s">
        <v>270</v>
      </c>
    </row>
    <row r="18" spans="5:10" x14ac:dyDescent="0.2">
      <c r="E18" t="s">
        <v>228</v>
      </c>
      <c r="F18" t="s">
        <v>229</v>
      </c>
      <c r="I18" t="s">
        <v>167</v>
      </c>
      <c r="J18" t="s">
        <v>271</v>
      </c>
    </row>
    <row r="19" spans="5:10" x14ac:dyDescent="0.2">
      <c r="E19" t="s">
        <v>230</v>
      </c>
      <c r="F19" t="s">
        <v>231</v>
      </c>
      <c r="I19" t="s">
        <v>272</v>
      </c>
      <c r="J19" t="s">
        <v>273</v>
      </c>
    </row>
    <row r="20" spans="5:10" x14ac:dyDescent="0.2">
      <c r="I20" t="s">
        <v>274</v>
      </c>
      <c r="J20" t="s">
        <v>275</v>
      </c>
    </row>
    <row r="21" spans="5:10" x14ac:dyDescent="0.2">
      <c r="I21" t="s">
        <v>276</v>
      </c>
      <c r="J21" t="s">
        <v>277</v>
      </c>
    </row>
    <row r="22" spans="5:10" x14ac:dyDescent="0.2">
      <c r="I22" t="s">
        <v>278</v>
      </c>
      <c r="J22" t="s">
        <v>279</v>
      </c>
    </row>
    <row r="23" spans="5:10" x14ac:dyDescent="0.2">
      <c r="I23" t="s">
        <v>280</v>
      </c>
      <c r="J23" t="s">
        <v>281</v>
      </c>
    </row>
    <row r="24" spans="5:10" x14ac:dyDescent="0.2">
      <c r="I24" t="s">
        <v>282</v>
      </c>
      <c r="J24" t="s">
        <v>283</v>
      </c>
    </row>
    <row r="25" spans="5:10" x14ac:dyDescent="0.2">
      <c r="I25" t="s">
        <v>284</v>
      </c>
      <c r="J25" t="s">
        <v>285</v>
      </c>
    </row>
    <row r="26" spans="5:10" x14ac:dyDescent="0.2">
      <c r="I26" t="s">
        <v>286</v>
      </c>
      <c r="J26" t="s">
        <v>287</v>
      </c>
    </row>
    <row r="27" spans="5:10" x14ac:dyDescent="0.2">
      <c r="I27" t="s">
        <v>288</v>
      </c>
      <c r="J27" t="s">
        <v>289</v>
      </c>
    </row>
    <row r="28" spans="5:10" x14ac:dyDescent="0.2">
      <c r="I28" t="s">
        <v>290</v>
      </c>
      <c r="J28" t="s">
        <v>291</v>
      </c>
    </row>
    <row r="29" spans="5:10" x14ac:dyDescent="0.2">
      <c r="I29" t="s">
        <v>292</v>
      </c>
      <c r="J29" t="s">
        <v>293</v>
      </c>
    </row>
    <row r="30" spans="5:10" x14ac:dyDescent="0.2">
      <c r="I30" t="s">
        <v>294</v>
      </c>
      <c r="J30" t="s">
        <v>295</v>
      </c>
    </row>
    <row r="31" spans="5:10" x14ac:dyDescent="0.2">
      <c r="I31" t="s">
        <v>296</v>
      </c>
      <c r="J31" t="s">
        <v>297</v>
      </c>
    </row>
    <row r="32" spans="5:10" x14ac:dyDescent="0.2">
      <c r="I32" t="s">
        <v>298</v>
      </c>
      <c r="J32" t="s">
        <v>299</v>
      </c>
    </row>
    <row r="33" spans="9:10" x14ac:dyDescent="0.2">
      <c r="I33" t="s">
        <v>300</v>
      </c>
      <c r="J33" t="s">
        <v>301</v>
      </c>
    </row>
    <row r="34" spans="9:10" x14ac:dyDescent="0.2">
      <c r="I34" t="s">
        <v>302</v>
      </c>
      <c r="J34" t="s">
        <v>303</v>
      </c>
    </row>
    <row r="35" spans="9:10" x14ac:dyDescent="0.2">
      <c r="I35" t="s">
        <v>304</v>
      </c>
      <c r="J35" t="s">
        <v>305</v>
      </c>
    </row>
    <row r="36" spans="9:10" x14ac:dyDescent="0.2">
      <c r="I36" t="s">
        <v>306</v>
      </c>
      <c r="J36" t="s">
        <v>307</v>
      </c>
    </row>
    <row r="37" spans="9:10" x14ac:dyDescent="0.2">
      <c r="I37" t="s">
        <v>308</v>
      </c>
      <c r="J37" t="s">
        <v>309</v>
      </c>
    </row>
    <row r="38" spans="9:10" x14ac:dyDescent="0.2">
      <c r="I38" t="s">
        <v>310</v>
      </c>
      <c r="J38" t="s">
        <v>311</v>
      </c>
    </row>
    <row r="39" spans="9:10" x14ac:dyDescent="0.2">
      <c r="I39" t="s">
        <v>312</v>
      </c>
      <c r="J39" t="s">
        <v>313</v>
      </c>
    </row>
    <row r="40" spans="9:10" x14ac:dyDescent="0.2">
      <c r="I40" t="s">
        <v>314</v>
      </c>
      <c r="J40" t="s">
        <v>315</v>
      </c>
    </row>
    <row r="41" spans="9:10" x14ac:dyDescent="0.2">
      <c r="I41" t="s">
        <v>316</v>
      </c>
      <c r="J41" t="s">
        <v>317</v>
      </c>
    </row>
    <row r="42" spans="9:10" x14ac:dyDescent="0.2">
      <c r="I42" t="s">
        <v>318</v>
      </c>
      <c r="J42" t="s">
        <v>319</v>
      </c>
    </row>
    <row r="43" spans="9:10" x14ac:dyDescent="0.2">
      <c r="I43" t="s">
        <v>320</v>
      </c>
      <c r="J43" t="s">
        <v>321</v>
      </c>
    </row>
    <row r="44" spans="9:10" x14ac:dyDescent="0.2">
      <c r="I44" t="s">
        <v>322</v>
      </c>
      <c r="J44" t="s">
        <v>323</v>
      </c>
    </row>
    <row r="45" spans="9:10" x14ac:dyDescent="0.2">
      <c r="I45" t="s">
        <v>324</v>
      </c>
      <c r="J45" t="s">
        <v>325</v>
      </c>
    </row>
    <row r="46" spans="9:10" x14ac:dyDescent="0.2">
      <c r="I46" t="s">
        <v>326</v>
      </c>
      <c r="J46" t="s">
        <v>327</v>
      </c>
    </row>
    <row r="47" spans="9:10" x14ac:dyDescent="0.2">
      <c r="I47" t="s">
        <v>328</v>
      </c>
      <c r="J47" t="s">
        <v>329</v>
      </c>
    </row>
    <row r="48" spans="9:10" x14ac:dyDescent="0.2">
      <c r="I48" t="s">
        <v>330</v>
      </c>
      <c r="J48" t="s">
        <v>331</v>
      </c>
    </row>
    <row r="49" spans="9:10" x14ac:dyDescent="0.2">
      <c r="I49" t="s">
        <v>332</v>
      </c>
      <c r="J49" t="s">
        <v>333</v>
      </c>
    </row>
    <row r="50" spans="9:10" x14ac:dyDescent="0.2">
      <c r="I50" t="s">
        <v>334</v>
      </c>
      <c r="J50" t="s">
        <v>335</v>
      </c>
    </row>
    <row r="51" spans="9:10" x14ac:dyDescent="0.2">
      <c r="I51" t="s">
        <v>336</v>
      </c>
      <c r="J51" t="s">
        <v>337</v>
      </c>
    </row>
    <row r="52" spans="9:10" x14ac:dyDescent="0.2">
      <c r="I52" t="s">
        <v>338</v>
      </c>
      <c r="J52" t="s">
        <v>339</v>
      </c>
    </row>
    <row r="53" spans="9:10" x14ac:dyDescent="0.2">
      <c r="I53" t="s">
        <v>340</v>
      </c>
      <c r="J53" t="s">
        <v>341</v>
      </c>
    </row>
    <row r="54" spans="9:10" x14ac:dyDescent="0.2">
      <c r="I54" t="s">
        <v>342</v>
      </c>
      <c r="J54" t="s">
        <v>343</v>
      </c>
    </row>
    <row r="55" spans="9:10" x14ac:dyDescent="0.2">
      <c r="I55" t="s">
        <v>344</v>
      </c>
      <c r="J55" t="s">
        <v>345</v>
      </c>
    </row>
    <row r="56" spans="9:10" x14ac:dyDescent="0.2">
      <c r="I56" t="s">
        <v>346</v>
      </c>
      <c r="J56" t="s">
        <v>347</v>
      </c>
    </row>
    <row r="57" spans="9:10" x14ac:dyDescent="0.2">
      <c r="I57" t="s">
        <v>348</v>
      </c>
      <c r="J57" t="s">
        <v>349</v>
      </c>
    </row>
    <row r="58" spans="9:10" x14ac:dyDescent="0.2">
      <c r="I58" t="s">
        <v>350</v>
      </c>
      <c r="J58" t="s">
        <v>351</v>
      </c>
    </row>
    <row r="59" spans="9:10" x14ac:dyDescent="0.2">
      <c r="I59" t="s">
        <v>352</v>
      </c>
      <c r="J59" t="s">
        <v>353</v>
      </c>
    </row>
    <row r="60" spans="9:10" x14ac:dyDescent="0.2">
      <c r="I60" t="s">
        <v>354</v>
      </c>
      <c r="J60" t="s">
        <v>355</v>
      </c>
    </row>
    <row r="61" spans="9:10" x14ac:dyDescent="0.2">
      <c r="I61" t="s">
        <v>356</v>
      </c>
      <c r="J61" t="s">
        <v>357</v>
      </c>
    </row>
    <row r="62" spans="9:10" x14ac:dyDescent="0.2">
      <c r="I62" t="s">
        <v>358</v>
      </c>
      <c r="J62" t="s">
        <v>359</v>
      </c>
    </row>
    <row r="63" spans="9:10" x14ac:dyDescent="0.2">
      <c r="I63" t="s">
        <v>360</v>
      </c>
      <c r="J63" t="s">
        <v>361</v>
      </c>
    </row>
    <row r="64" spans="9:10" x14ac:dyDescent="0.2">
      <c r="I64" t="s">
        <v>362</v>
      </c>
      <c r="J64" t="s">
        <v>363</v>
      </c>
    </row>
    <row r="65" spans="9:10" x14ac:dyDescent="0.2">
      <c r="I65" t="s">
        <v>364</v>
      </c>
      <c r="J65" t="s">
        <v>365</v>
      </c>
    </row>
    <row r="66" spans="9:10" x14ac:dyDescent="0.2">
      <c r="I66" t="s">
        <v>366</v>
      </c>
      <c r="J66" t="s">
        <v>367</v>
      </c>
    </row>
    <row r="67" spans="9:10" x14ac:dyDescent="0.2">
      <c r="I67" t="s">
        <v>368</v>
      </c>
      <c r="J67" t="s">
        <v>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L17" sqref="L17"/>
    </sheetView>
  </sheetViews>
  <sheetFormatPr defaultRowHeight="12.75" x14ac:dyDescent="0.2"/>
  <cols>
    <col min="1" max="1" width="11.42578125" bestFit="1" customWidth="1"/>
    <col min="2" max="2" width="8" bestFit="1" customWidth="1"/>
    <col min="3" max="3" width="18.28515625" bestFit="1" customWidth="1"/>
    <col min="4" max="4" width="8" bestFit="1" customWidth="1"/>
    <col min="7" max="7" width="13.85546875" customWidth="1"/>
    <col min="8" max="8" width="14.5703125" bestFit="1" customWidth="1"/>
    <col min="10" max="10" width="18.28515625" bestFit="1" customWidth="1"/>
    <col min="11" max="11" width="14.5703125" bestFit="1" customWidth="1"/>
  </cols>
  <sheetData>
    <row r="1" spans="1:11" x14ac:dyDescent="0.2">
      <c r="A1" t="s">
        <v>15</v>
      </c>
      <c r="B1" t="s">
        <v>27</v>
      </c>
      <c r="C1" t="s">
        <v>170</v>
      </c>
      <c r="D1" t="s">
        <v>27</v>
      </c>
    </row>
    <row r="2" spans="1:11" x14ac:dyDescent="0.2">
      <c r="A2" s="8" t="s">
        <v>251</v>
      </c>
      <c r="B2" s="23">
        <v>6.6988399999999997</v>
      </c>
      <c r="C2" s="8" t="s">
        <v>219</v>
      </c>
      <c r="D2" s="23">
        <v>6.6988399999999997</v>
      </c>
      <c r="G2" s="4" t="s">
        <v>370</v>
      </c>
      <c r="H2" t="s">
        <v>372</v>
      </c>
      <c r="J2" s="4" t="s">
        <v>370</v>
      </c>
      <c r="K2" t="s">
        <v>372</v>
      </c>
    </row>
    <row r="3" spans="1:11" x14ac:dyDescent="0.2">
      <c r="A3" s="11" t="s">
        <v>255</v>
      </c>
      <c r="B3" s="23">
        <v>5.1585599999999996</v>
      </c>
      <c r="C3" s="11" t="s">
        <v>245</v>
      </c>
      <c r="D3" s="23">
        <v>5.1585599999999996</v>
      </c>
      <c r="E3" s="23"/>
      <c r="G3" s="5" t="s">
        <v>251</v>
      </c>
      <c r="H3" s="6">
        <v>6.6988399999999997</v>
      </c>
      <c r="J3" s="5" t="s">
        <v>244</v>
      </c>
      <c r="K3" s="6">
        <v>7.4928600000000003</v>
      </c>
    </row>
    <row r="4" spans="1:11" x14ac:dyDescent="0.2">
      <c r="A4" s="11" t="s">
        <v>267</v>
      </c>
      <c r="B4" s="23">
        <v>4.9226700000000001</v>
      </c>
      <c r="C4" s="11" t="s">
        <v>195</v>
      </c>
      <c r="D4" s="23">
        <v>4.9226700000000001</v>
      </c>
      <c r="E4" s="23"/>
      <c r="G4" s="5" t="s">
        <v>256</v>
      </c>
      <c r="H4" s="6">
        <v>11.52065</v>
      </c>
      <c r="J4" s="5" t="s">
        <v>245</v>
      </c>
      <c r="K4" s="6">
        <v>41.277019999999993</v>
      </c>
    </row>
    <row r="5" spans="1:11" x14ac:dyDescent="0.2">
      <c r="A5" s="11" t="s">
        <v>259</v>
      </c>
      <c r="B5" s="23">
        <v>4.6771799999999999</v>
      </c>
      <c r="C5" s="11" t="s">
        <v>221</v>
      </c>
      <c r="D5" s="23">
        <v>4.6771799999999999</v>
      </c>
      <c r="E5" s="23"/>
      <c r="G5" s="5" t="s">
        <v>252</v>
      </c>
      <c r="H5" s="6">
        <v>6.1222899999999996</v>
      </c>
      <c r="J5" s="5" t="s">
        <v>211</v>
      </c>
      <c r="K5" s="6">
        <v>6.0557600000000003</v>
      </c>
    </row>
    <row r="6" spans="1:11" x14ac:dyDescent="0.2">
      <c r="A6" s="11" t="s">
        <v>248</v>
      </c>
      <c r="B6" s="23">
        <v>4.5491999999999999</v>
      </c>
      <c r="C6" s="11" t="s">
        <v>245</v>
      </c>
      <c r="D6" s="23">
        <v>4.5491999999999999</v>
      </c>
      <c r="E6" s="23"/>
      <c r="G6" s="5" t="s">
        <v>259</v>
      </c>
      <c r="H6" s="6">
        <v>41.0702</v>
      </c>
      <c r="J6" s="5" t="s">
        <v>242</v>
      </c>
      <c r="K6" s="6">
        <v>6.9693299999999994</v>
      </c>
    </row>
    <row r="7" spans="1:11" x14ac:dyDescent="0.2">
      <c r="A7" s="11" t="s">
        <v>256</v>
      </c>
      <c r="B7" s="23">
        <v>4.2688199999999998</v>
      </c>
      <c r="C7" s="11" t="s">
        <v>219</v>
      </c>
      <c r="D7" s="23">
        <v>4.2688199999999998</v>
      </c>
      <c r="E7" s="23"/>
      <c r="G7" s="5" t="s">
        <v>262</v>
      </c>
      <c r="H7" s="6">
        <v>2.9641899999999999</v>
      </c>
      <c r="J7" s="5" t="s">
        <v>195</v>
      </c>
      <c r="K7" s="6">
        <v>10.485480000000001</v>
      </c>
    </row>
    <row r="8" spans="1:11" x14ac:dyDescent="0.2">
      <c r="A8" s="11" t="s">
        <v>259</v>
      </c>
      <c r="B8" s="23">
        <v>4.09049</v>
      </c>
      <c r="C8" s="11" t="s">
        <v>245</v>
      </c>
      <c r="D8" s="23">
        <v>4.09049</v>
      </c>
      <c r="E8" s="23"/>
      <c r="G8" s="5" t="s">
        <v>268</v>
      </c>
      <c r="H8" s="6">
        <v>2.0056799999999999</v>
      </c>
      <c r="J8" s="5" t="s">
        <v>219</v>
      </c>
      <c r="K8" s="6">
        <v>12.948829999999999</v>
      </c>
    </row>
    <row r="9" spans="1:11" x14ac:dyDescent="0.2">
      <c r="A9" s="11" t="s">
        <v>259</v>
      </c>
      <c r="B9" s="23">
        <v>3.9871599999999998</v>
      </c>
      <c r="C9" s="11" t="s">
        <v>242</v>
      </c>
      <c r="D9" s="23">
        <v>3.9871599999999998</v>
      </c>
      <c r="E9" s="23"/>
      <c r="G9" s="5" t="s">
        <v>267</v>
      </c>
      <c r="H9" s="6">
        <v>4.9226700000000001</v>
      </c>
      <c r="J9" s="5" t="s">
        <v>221</v>
      </c>
      <c r="K9" s="6">
        <v>14.770709999999999</v>
      </c>
    </row>
    <row r="10" spans="1:11" x14ac:dyDescent="0.2">
      <c r="A10" s="11" t="s">
        <v>252</v>
      </c>
      <c r="B10" s="23">
        <v>3.83588</v>
      </c>
      <c r="C10" s="11" t="s">
        <v>221</v>
      </c>
      <c r="D10" s="23">
        <v>3.83588</v>
      </c>
      <c r="E10" s="23"/>
      <c r="G10" s="5" t="s">
        <v>255</v>
      </c>
      <c r="H10" s="6">
        <v>5.1585599999999996</v>
      </c>
      <c r="J10" s="5" t="s">
        <v>371</v>
      </c>
      <c r="K10" s="6">
        <v>99.999989999999983</v>
      </c>
    </row>
    <row r="11" spans="1:11" x14ac:dyDescent="0.2">
      <c r="A11" s="14" t="s">
        <v>259</v>
      </c>
      <c r="B11" s="23">
        <v>3.8297300000000001</v>
      </c>
      <c r="C11" s="14" t="s">
        <v>245</v>
      </c>
      <c r="D11" s="23">
        <v>3.8297300000000001</v>
      </c>
      <c r="E11" s="23"/>
      <c r="G11" s="5" t="s">
        <v>271</v>
      </c>
      <c r="H11" s="6">
        <v>1.8126899999999999</v>
      </c>
    </row>
    <row r="12" spans="1:11" x14ac:dyDescent="0.2">
      <c r="A12" s="23" t="s">
        <v>248</v>
      </c>
      <c r="B12" s="23">
        <v>3.52766</v>
      </c>
      <c r="C12" s="23" t="s">
        <v>245</v>
      </c>
      <c r="D12" s="23">
        <v>3.52766</v>
      </c>
      <c r="E12" s="23"/>
      <c r="G12" s="5" t="s">
        <v>248</v>
      </c>
      <c r="H12" s="6">
        <v>17.724219999999999</v>
      </c>
    </row>
    <row r="13" spans="1:11" x14ac:dyDescent="0.2">
      <c r="A13" s="23" t="s">
        <v>259</v>
      </c>
      <c r="B13" s="23">
        <v>3.4702500000000001</v>
      </c>
      <c r="C13" s="23" t="s">
        <v>245</v>
      </c>
      <c r="D13" s="23">
        <v>3.4702500000000001</v>
      </c>
      <c r="E13" s="23"/>
      <c r="G13" s="5" t="s">
        <v>371</v>
      </c>
      <c r="H13" s="6">
        <v>99.999989999999997</v>
      </c>
    </row>
    <row r="14" spans="1:11" x14ac:dyDescent="0.2">
      <c r="A14" s="23" t="s">
        <v>259</v>
      </c>
      <c r="B14" s="23">
        <v>3.2934600000000001</v>
      </c>
      <c r="C14" s="23" t="s">
        <v>221</v>
      </c>
      <c r="D14" s="23">
        <v>3.2934600000000001</v>
      </c>
      <c r="E14" s="23"/>
    </row>
    <row r="15" spans="1:11" x14ac:dyDescent="0.2">
      <c r="A15" s="23" t="s">
        <v>259</v>
      </c>
      <c r="B15" s="23">
        <v>3.2445900000000001</v>
      </c>
      <c r="C15" s="23" t="s">
        <v>211</v>
      </c>
      <c r="D15" s="23">
        <v>3.2445900000000001</v>
      </c>
      <c r="E15" s="23"/>
    </row>
    <row r="16" spans="1:11" x14ac:dyDescent="0.2">
      <c r="A16" s="23" t="s">
        <v>248</v>
      </c>
      <c r="B16" s="23">
        <v>3.2134499999999999</v>
      </c>
      <c r="C16" s="23" t="s">
        <v>245</v>
      </c>
      <c r="D16" s="23">
        <v>3.2134499999999999</v>
      </c>
      <c r="E16" s="23"/>
    </row>
    <row r="17" spans="1:11" x14ac:dyDescent="0.2">
      <c r="A17" s="23" t="s">
        <v>259</v>
      </c>
      <c r="B17" s="23">
        <v>3.1968200000000002</v>
      </c>
      <c r="C17" s="23" t="s">
        <v>195</v>
      </c>
      <c r="D17" s="23">
        <v>3.1968200000000002</v>
      </c>
      <c r="E17" s="23"/>
    </row>
    <row r="18" spans="1:11" x14ac:dyDescent="0.2">
      <c r="A18" s="23" t="s">
        <v>259</v>
      </c>
      <c r="B18" s="23">
        <v>2.98217</v>
      </c>
      <c r="C18" s="23" t="s">
        <v>242</v>
      </c>
      <c r="D18" s="23">
        <v>2.98217</v>
      </c>
      <c r="E18" s="23"/>
    </row>
    <row r="19" spans="1:11" x14ac:dyDescent="0.2">
      <c r="A19" s="23" t="s">
        <v>262</v>
      </c>
      <c r="B19" s="23">
        <v>2.9641899999999999</v>
      </c>
      <c r="C19" s="23" t="s">
        <v>221</v>
      </c>
      <c r="D19" s="23">
        <v>2.9641899999999999</v>
      </c>
      <c r="E19" s="23"/>
    </row>
    <row r="20" spans="1:11" x14ac:dyDescent="0.2">
      <c r="A20" s="23" t="s">
        <v>259</v>
      </c>
      <c r="B20" s="23">
        <v>2.8111700000000002</v>
      </c>
      <c r="C20" s="23" t="s">
        <v>211</v>
      </c>
      <c r="D20" s="23">
        <v>2.8111700000000002</v>
      </c>
      <c r="E20" s="23"/>
    </row>
    <row r="21" spans="1:11" x14ac:dyDescent="0.2">
      <c r="A21" s="23" t="s">
        <v>259</v>
      </c>
      <c r="B21" s="23">
        <v>2.7630699999999999</v>
      </c>
      <c r="C21" s="23" t="s">
        <v>244</v>
      </c>
      <c r="D21" s="23">
        <v>2.7630699999999999</v>
      </c>
      <c r="E21" s="23"/>
      <c r="G21" s="5" t="s">
        <v>271</v>
      </c>
      <c r="H21" s="6">
        <v>1.8126899999999999</v>
      </c>
      <c r="J21" s="5" t="s">
        <v>211</v>
      </c>
      <c r="K21" s="6">
        <v>6.0557600000000003</v>
      </c>
    </row>
    <row r="22" spans="1:11" x14ac:dyDescent="0.2">
      <c r="A22" s="23" t="s">
        <v>259</v>
      </c>
      <c r="B22" s="23">
        <v>2.72411</v>
      </c>
      <c r="C22" s="23" t="s">
        <v>244</v>
      </c>
      <c r="D22" s="23">
        <v>2.72411</v>
      </c>
      <c r="E22" s="23"/>
      <c r="G22" s="5" t="s">
        <v>268</v>
      </c>
      <c r="H22" s="6">
        <v>2.0056799999999999</v>
      </c>
      <c r="J22" s="5" t="s">
        <v>242</v>
      </c>
      <c r="K22" s="6">
        <v>6.9693299999999994</v>
      </c>
    </row>
    <row r="23" spans="1:11" x14ac:dyDescent="0.2">
      <c r="A23" s="23" t="s">
        <v>256</v>
      </c>
      <c r="B23" s="23">
        <v>2.7237800000000001</v>
      </c>
      <c r="C23" s="23" t="s">
        <v>245</v>
      </c>
      <c r="D23" s="23">
        <v>2.7237800000000001</v>
      </c>
      <c r="E23" s="23"/>
      <c r="G23" s="5" t="s">
        <v>262</v>
      </c>
      <c r="H23" s="6">
        <v>2.9641899999999999</v>
      </c>
      <c r="J23" s="5" t="s">
        <v>244</v>
      </c>
      <c r="K23" s="6">
        <v>7.4928600000000003</v>
      </c>
    </row>
    <row r="24" spans="1:11" x14ac:dyDescent="0.2">
      <c r="A24" s="23" t="s">
        <v>248</v>
      </c>
      <c r="B24" s="23">
        <v>2.6231</v>
      </c>
      <c r="C24" s="23" t="s">
        <v>245</v>
      </c>
      <c r="D24" s="23">
        <v>2.6231</v>
      </c>
      <c r="E24" s="23"/>
      <c r="G24" s="5" t="s">
        <v>267</v>
      </c>
      <c r="H24" s="6">
        <v>4.9226700000000001</v>
      </c>
      <c r="J24" s="5" t="s">
        <v>195</v>
      </c>
      <c r="K24" s="6">
        <v>10.485480000000001</v>
      </c>
    </row>
    <row r="25" spans="1:11" x14ac:dyDescent="0.2">
      <c r="A25" s="23" t="s">
        <v>256</v>
      </c>
      <c r="B25" s="23">
        <v>2.36599</v>
      </c>
      <c r="C25" s="23" t="s">
        <v>195</v>
      </c>
      <c r="D25" s="23">
        <v>2.36599</v>
      </c>
      <c r="E25" s="23"/>
      <c r="G25" s="5" t="s">
        <v>255</v>
      </c>
      <c r="H25" s="6">
        <v>5.1585599999999996</v>
      </c>
      <c r="J25" s="5" t="s">
        <v>219</v>
      </c>
      <c r="K25" s="6">
        <v>12.948829999999999</v>
      </c>
    </row>
    <row r="26" spans="1:11" x14ac:dyDescent="0.2">
      <c r="A26" s="23" t="s">
        <v>252</v>
      </c>
      <c r="B26" s="23">
        <v>2.2864100000000001</v>
      </c>
      <c r="C26" s="23" t="s">
        <v>245</v>
      </c>
      <c r="D26" s="23">
        <v>2.2864100000000001</v>
      </c>
      <c r="E26" s="23"/>
      <c r="G26" s="5" t="s">
        <v>252</v>
      </c>
      <c r="H26" s="6">
        <v>6.1222899999999996</v>
      </c>
      <c r="J26" s="5" t="s">
        <v>221</v>
      </c>
      <c r="K26" s="6">
        <v>14.770709999999999</v>
      </c>
    </row>
    <row r="27" spans="1:11" x14ac:dyDescent="0.2">
      <c r="A27" s="23" t="s">
        <v>256</v>
      </c>
      <c r="B27" s="23">
        <v>2.1620599999999999</v>
      </c>
      <c r="C27" s="23" t="s">
        <v>245</v>
      </c>
      <c r="D27" s="23">
        <v>2.1620599999999999</v>
      </c>
      <c r="E27" s="23"/>
      <c r="G27" s="5" t="s">
        <v>251</v>
      </c>
      <c r="H27" s="6">
        <v>6.6988399999999997</v>
      </c>
      <c r="J27" s="5" t="s">
        <v>245</v>
      </c>
      <c r="K27" s="6">
        <v>41.277019999999993</v>
      </c>
    </row>
    <row r="28" spans="1:11" x14ac:dyDescent="0.2">
      <c r="A28" s="23" t="s">
        <v>268</v>
      </c>
      <c r="B28" s="23">
        <v>2.0056799999999999</v>
      </c>
      <c r="C28" s="23" t="s">
        <v>244</v>
      </c>
      <c r="D28" s="23">
        <v>2.0056799999999999</v>
      </c>
      <c r="E28" s="23"/>
      <c r="G28" s="5" t="s">
        <v>256</v>
      </c>
      <c r="H28" s="6">
        <v>11.52065</v>
      </c>
    </row>
    <row r="29" spans="1:11" x14ac:dyDescent="0.2">
      <c r="A29" s="23" t="s">
        <v>248</v>
      </c>
      <c r="B29" s="23">
        <v>1.9811700000000001</v>
      </c>
      <c r="C29" s="23" t="s">
        <v>219</v>
      </c>
      <c r="D29" s="23">
        <v>1.9811700000000001</v>
      </c>
      <c r="E29" s="23"/>
      <c r="G29" s="5" t="s">
        <v>248</v>
      </c>
      <c r="H29" s="6">
        <v>17.724219999999999</v>
      </c>
    </row>
    <row r="30" spans="1:11" x14ac:dyDescent="0.2">
      <c r="A30" s="23" t="s">
        <v>248</v>
      </c>
      <c r="B30" s="23">
        <v>1.8296399999999999</v>
      </c>
      <c r="C30" s="23" t="s">
        <v>245</v>
      </c>
      <c r="D30" s="23">
        <v>1.8296399999999999</v>
      </c>
      <c r="E30" s="23"/>
      <c r="G30" s="5" t="s">
        <v>259</v>
      </c>
      <c r="H30" s="6">
        <v>41.0702</v>
      </c>
    </row>
    <row r="31" spans="1:11" x14ac:dyDescent="0.2">
      <c r="A31" s="23" t="s">
        <v>271</v>
      </c>
      <c r="B31" s="23">
        <v>1.8126899999999999</v>
      </c>
      <c r="C31" s="23" t="s">
        <v>245</v>
      </c>
      <c r="D31" s="23">
        <v>1.8126899999999999</v>
      </c>
      <c r="E31" s="23"/>
    </row>
    <row r="33" spans="2:2" x14ac:dyDescent="0.2">
      <c r="B33">
        <f>SUM(B2:B31)</f>
        <v>99.999990000000011</v>
      </c>
    </row>
  </sheetData>
  <autoFilter ref="J20:K20">
    <sortState ref="J21:K27">
      <sortCondition ref="K20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FA374B5EA294992F10F5C99299EDE" ma:contentTypeVersion="10" ma:contentTypeDescription="Create a new document." ma:contentTypeScope="" ma:versionID="2e752d3eda2957bdfa3dd4fd594b18b9">
  <xsd:schema xmlns:xsd="http://www.w3.org/2001/XMLSchema" xmlns:xs="http://www.w3.org/2001/XMLSchema" xmlns:p="http://schemas.microsoft.com/office/2006/metadata/properties" xmlns:ns2="9b4f3d91-490c-48c0-8b9d-8c1d30e23c71" xmlns:ns3="6dc1145f-2d82-4836-ac1f-806e4087b940" targetNamespace="http://schemas.microsoft.com/office/2006/metadata/properties" ma:root="true" ma:fieldsID="7cb906f2d1fce7da25df757e39c22130" ns2:_="" ns3:_="">
    <xsd:import namespace="9b4f3d91-490c-48c0-8b9d-8c1d30e23c71"/>
    <xsd:import namespace="6dc1145f-2d82-4836-ac1f-806e4087b94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f3d91-490c-48c0-8b9d-8c1d30e23c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37c6fb-76d8-4766-a84f-7e98b86fa9e3}" ma:internalName="TaxCatchAll" ma:showField="CatchAllData" ma:web="9b4f3d91-490c-48c0-8b9d-8c1d30e23c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1145f-2d82-4836-ac1f-806e4087b9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9ac77e2-9ba5-44c9-8641-963c09a092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c1145f-2d82-4836-ac1f-806e4087b940">
      <Terms xmlns="http://schemas.microsoft.com/office/infopath/2007/PartnerControls"/>
    </lcf76f155ced4ddcb4097134ff3c332f>
    <TaxCatchAll xmlns="9b4f3d91-490c-48c0-8b9d-8c1d30e23c71" xsi:nil="true"/>
  </documentManagement>
</p:properties>
</file>

<file path=customXml/itemProps1.xml><?xml version="1.0" encoding="utf-8"?>
<ds:datastoreItem xmlns:ds="http://schemas.openxmlformats.org/officeDocument/2006/customXml" ds:itemID="{3D6712CA-BF74-4764-84D3-2D02ECDA6FAD}"/>
</file>

<file path=customXml/itemProps2.xml><?xml version="1.0" encoding="utf-8"?>
<ds:datastoreItem xmlns:ds="http://schemas.openxmlformats.org/officeDocument/2006/customXml" ds:itemID="{C5C203C7-4224-4B99-94CC-ECB65D1B418A}"/>
</file>

<file path=customXml/itemProps3.xml><?xml version="1.0" encoding="utf-8"?>
<ds:datastoreItem xmlns:ds="http://schemas.openxmlformats.org/officeDocument/2006/customXml" ds:itemID="{881A1D51-91C4-4D5E-AC42-29033EB7A32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open_sd3r</vt:lpstr>
      <vt:lpstr>names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Granell, Antonio</dc:creator>
  <cp:lastModifiedBy>Granell, Antonio</cp:lastModifiedBy>
  <dcterms:created xsi:type="dcterms:W3CDTF">2014-11-20T14:11:42Z</dcterms:created>
  <dcterms:modified xsi:type="dcterms:W3CDTF">2014-11-20T17:08:01Z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0x010100D19FA374B5EA294992F10F5C99299EDE</vt:lpwstr>
  </property>
</Properties>
</file>