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oit-my.sharepoint.com/personal/gianvito_colucci_polito_it/Documents/Jobs/DRIN DRIN/Energy mix/DrinDrin---Mix-energetico/dati_casoStudioItalia/"/>
    </mc:Choice>
  </mc:AlternateContent>
  <xr:revisionPtr revIDLastSave="503" documentId="8_{629DCDB6-94E5-432A-9179-03575796D74D}" xr6:coauthVersionLast="47" xr6:coauthVersionMax="47" xr10:uidLastSave="{9FA79E20-9E4E-41B0-A680-C53B0847AEF6}"/>
  <bookViews>
    <workbookView xWindow="19095" yWindow="0" windowWidth="19410" windowHeight="20985" xr2:uid="{B845255D-815F-49EA-8438-49CAB31B3547}"/>
  </bookViews>
  <sheets>
    <sheet name="Sheet 1" sheetId="1" r:id="rId1"/>
    <sheet name="raw_data_commodity" sheetId="2" r:id="rId2"/>
    <sheet name="raw_data_tec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I15" i="3"/>
  <c r="I16" i="3"/>
  <c r="I10" i="3"/>
  <c r="I11" i="3"/>
  <c r="I12" i="3"/>
  <c r="I13" i="3"/>
  <c r="I9" i="3"/>
  <c r="I3" i="3"/>
  <c r="I4" i="3"/>
  <c r="I5" i="3"/>
  <c r="I6" i="3"/>
  <c r="I7" i="3"/>
  <c r="I8" i="3"/>
  <c r="I2" i="3"/>
  <c r="G2" i="2"/>
  <c r="G3" i="2"/>
  <c r="G4" i="2"/>
  <c r="G5" i="2"/>
  <c r="G6" i="2"/>
  <c r="G7" i="2"/>
  <c r="G8" i="2"/>
  <c r="M5" i="2" l="1"/>
  <c r="G10" i="2" l="1"/>
  <c r="G13" i="2"/>
  <c r="G11" i="2"/>
  <c r="G14" i="2"/>
  <c r="G15" i="2"/>
  <c r="G9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Gianvito Colucci</author>
  </authors>
  <commentList>
    <comment ref="F2" authorId="0" shapeId="0" xr:uid="{F8A21B29-A55C-40FB-85BB-5003BBC2961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3" authorId="0" shapeId="0" xr:uid="{3DF5F49D-28A5-4E85-A45D-63D24C8533ED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4" authorId="0" shapeId="0" xr:uid="{0A822877-4EA8-43DA-81FF-4BE357D7609F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5" authorId="0" shapeId="0" xr:uid="{8B999BFB-05E6-48CE-AC0A-32E692B1A9D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6" authorId="0" shapeId="0" xr:uid="{08953F1C-2B5C-4237-AF37-8A03AABAC566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7" authorId="0" shapeId="0" xr:uid="{9611ACF5-D7D0-4416-B766-4F113160A59E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8" authorId="0" shapeId="0" xr:uid="{D7C951DD-479A-40B4-B216-10E08A4A8B25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</commentList>
</comments>
</file>

<file path=xl/sharedStrings.xml><?xml version="1.0" encoding="utf-8"?>
<sst xmlns="http://schemas.openxmlformats.org/spreadsheetml/2006/main" count="225" uniqueCount="57">
  <si>
    <t>value</t>
  </si>
  <si>
    <t>CAPEX solare</t>
  </si>
  <si>
    <t xml:space="preserve">costo combustibile nucleare </t>
  </si>
  <si>
    <t xml:space="preserve"> EUR/MWh</t>
  </si>
  <si>
    <t>unit</t>
  </si>
  <si>
    <t>CAPEX eolico</t>
  </si>
  <si>
    <t>CAPEX nucleare</t>
  </si>
  <si>
    <t xml:space="preserve">CAPEX batterie Li-ion </t>
  </si>
  <si>
    <t>EUR/MW</t>
  </si>
  <si>
    <t>reference</t>
  </si>
  <si>
    <t>EUR/MWh</t>
  </si>
  <si>
    <t>Trasmissione Francia</t>
  </si>
  <si>
    <t>MW</t>
  </si>
  <si>
    <t>Trasmissione Svizzera</t>
  </si>
  <si>
    <t>Trasmissione Austria</t>
  </si>
  <si>
    <t>Trasmissione Slovenia</t>
  </si>
  <si>
    <t xml:space="preserve">Prezzo import </t>
  </si>
  <si>
    <t>Prezzo export</t>
  </si>
  <si>
    <t>costo combustibile gas</t>
  </si>
  <si>
    <t>costo combustibile carbone</t>
  </si>
  <si>
    <t>Year</t>
  </si>
  <si>
    <t>($2010/mt)</t>
  </si>
  <si>
    <t>World Bank</t>
  </si>
  <si>
    <t>($2010/mmbtu)</t>
  </si>
  <si>
    <t>Conversion</t>
  </si>
  <si>
    <t>Multiplier</t>
  </si>
  <si>
    <t>Reference</t>
  </si>
  <si>
    <t>Harmonised Index of Consumer Prices (HICP)</t>
  </si>
  <si>
    <t>Natural gas, Europe</t>
  </si>
  <si>
    <t>Coal, Australian</t>
  </si>
  <si>
    <t>€2020/$2010</t>
  </si>
  <si>
    <t>MWh/mmbtu</t>
  </si>
  <si>
    <t>MWh/kcal</t>
  </si>
  <si>
    <t>Standard heating value of thermal coal (kcal/kg)</t>
  </si>
  <si>
    <t>(€2020/MWh)</t>
  </si>
  <si>
    <t>€2020/$2020</t>
  </si>
  <si>
    <t>(M$2020/GW)</t>
  </si>
  <si>
    <t>TEMOA-Italy</t>
  </si>
  <si>
    <t>Unit</t>
  </si>
  <si>
    <t>Value</t>
  </si>
  <si>
    <t>Comment</t>
  </si>
  <si>
    <t>Entry voice</t>
  </si>
  <si>
    <t>Model unit</t>
  </si>
  <si>
    <t>Model input value</t>
  </si>
  <si>
    <t>Dati elaborati da NREL</t>
  </si>
  <si>
    <t>(€2020/MW)</t>
  </si>
  <si>
    <t>Tech type</t>
  </si>
  <si>
    <t>Utility scale</t>
  </si>
  <si>
    <t>Onshore</t>
  </si>
  <si>
    <t>Offshore</t>
  </si>
  <si>
    <t>Offshore acque profonde</t>
  </si>
  <si>
    <t>LWR (credo sia AP1000)</t>
  </si>
  <si>
    <t>SMR (credo sia AP1000)</t>
  </si>
  <si>
    <t>Comment 2</t>
  </si>
  <si>
    <t>Comment 1</t>
  </si>
  <si>
    <t>Include il decommissioning</t>
  </si>
  <si>
    <t>Due componenti di costo considerate: power capital cost (€/MW) e energy capital cost (€/MWh). Quest'ultimo moltiplicato per uno "storage duration" di 6 ore. Per ulteriori info, vedere questo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</si>
</sst>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5" fillId="0" borderId="0" xfId="2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6" fillId="0" borderId="0" xfId="2" applyFont="1" applyAlignment="1">
      <alignment horizontal="center" vertical="center"/>
    </xf>
    <xf numFmtId="1" fontId="0" fillId="0" borderId="0" xfId="0" applyNumberFormat="1" applyAlignment="1">
      <alignment vertical="center"/>
    </xf>
    <xf numFmtId="0" fontId="5" fillId="0" borderId="0" xfId="2" applyAlignment="1">
      <alignment vertical="center" wrapText="1"/>
    </xf>
    <xf numFmtId="0" fontId="10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E74E4B4E-3625-467E-8352-5D2088EA65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bank.org/en/research/commodity-markets" TargetMode="External"/><Relationship Id="rId3" Type="http://schemas.openxmlformats.org/officeDocument/2006/relationships/hyperlink" Target="https://www.worldbank.org/en/research/commodity-markets" TargetMode="External"/><Relationship Id="rId7" Type="http://schemas.openxmlformats.org/officeDocument/2006/relationships/hyperlink" Target="https://www.worldbank.org/en/research/commodity-markets" TargetMode="External"/><Relationship Id="rId2" Type="http://schemas.openxmlformats.org/officeDocument/2006/relationships/hyperlink" Target="https://www.worldbank.org/en/research/commodity-markets" TargetMode="Externa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worldbank.org/en/research/commodity-market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worldbank.org/en/research/commodity-markets" TargetMode="External"/><Relationship Id="rId9" Type="http://schemas.openxmlformats.org/officeDocument/2006/relationships/hyperlink" Target="https://www.worldbank.org/en/research/commodity-marke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bank.org/en/research/commodity-markets" TargetMode="External"/><Relationship Id="rId13" Type="http://schemas.openxmlformats.org/officeDocument/2006/relationships/hyperlink" Target="https://atb.nrel.gov/electricity/2022/about" TargetMode="External"/><Relationship Id="rId18" Type="http://schemas.openxmlformats.org/officeDocument/2006/relationships/hyperlink" Target="https://www.worldbank.org/en/research/commodity-markets" TargetMode="External"/><Relationship Id="rId26" Type="http://schemas.openxmlformats.org/officeDocument/2006/relationships/hyperlink" Target="https://www.worldbank.org/en/research/commodity-markets" TargetMode="External"/><Relationship Id="rId3" Type="http://schemas.openxmlformats.org/officeDocument/2006/relationships/hyperlink" Target="https://www.worldbank.org/en/research/commodity-markets" TargetMode="External"/><Relationship Id="rId21" Type="http://schemas.openxmlformats.org/officeDocument/2006/relationships/hyperlink" Target="https://atb.nrel.gov/electricity/2022/about" TargetMode="External"/><Relationship Id="rId7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atb.nrel.gov/electricity/2022/about" TargetMode="External"/><Relationship Id="rId17" Type="http://schemas.openxmlformats.org/officeDocument/2006/relationships/hyperlink" Target="https://www.worldbank.org/en/research/commodity-markets" TargetMode="External"/><Relationship Id="rId25" Type="http://schemas.openxmlformats.org/officeDocument/2006/relationships/hyperlink" Target="https://atb.nrel.gov/electricity/2022/about" TargetMode="External"/><Relationship Id="rId2" Type="http://schemas.openxmlformats.org/officeDocument/2006/relationships/hyperlink" Target="https://atb.nrel.gov/electricity/2022/about" TargetMode="External"/><Relationship Id="rId16" Type="http://schemas.openxmlformats.org/officeDocument/2006/relationships/hyperlink" Target="https://atb.nrel.gov/electricity/2022/about" TargetMode="External"/><Relationship Id="rId20" Type="http://schemas.openxmlformats.org/officeDocument/2006/relationships/hyperlink" Target="https://www.worldbank.org/en/research/commodity-markets" TargetMode="External"/><Relationship Id="rId29" Type="http://schemas.openxmlformats.org/officeDocument/2006/relationships/hyperlink" Target="https://www.sciencedirect.com/science/article/pii/S2352152X24034005" TargetMode="Externa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1" Type="http://schemas.openxmlformats.org/officeDocument/2006/relationships/hyperlink" Target="https://atb.nrel.gov/electricity/2022/about" TargetMode="External"/><Relationship Id="rId24" Type="http://schemas.openxmlformats.org/officeDocument/2006/relationships/hyperlink" Target="https://www.worldbank.org/en/research/commodity-markets" TargetMode="External"/><Relationship Id="rId5" Type="http://schemas.openxmlformats.org/officeDocument/2006/relationships/hyperlink" Target="https://www.worldbank.org/en/research/commodity-markets" TargetMode="External"/><Relationship Id="rId15" Type="http://schemas.openxmlformats.org/officeDocument/2006/relationships/hyperlink" Target="https://atb.nrel.gov/electricity/2022/about" TargetMode="External"/><Relationship Id="rId23" Type="http://schemas.openxmlformats.org/officeDocument/2006/relationships/hyperlink" Target="https://atb.nrel.gov/electricity/2022/about" TargetMode="External"/><Relationship Id="rId28" Type="http://schemas.openxmlformats.org/officeDocument/2006/relationships/hyperlink" Target="https://atb.nrel.gov/electricity/2022/about" TargetMode="External"/><Relationship Id="rId10" Type="http://schemas.openxmlformats.org/officeDocument/2006/relationships/hyperlink" Target="https://www.worldbank.org/en/research/commodity-markets" TargetMode="External"/><Relationship Id="rId19" Type="http://schemas.openxmlformats.org/officeDocument/2006/relationships/hyperlink" Target="https://www.worldbank.org/en/research/commodity-markets" TargetMode="External"/><Relationship Id="rId4" Type="http://schemas.openxmlformats.org/officeDocument/2006/relationships/hyperlink" Target="https://atb.nrel.gov/electricity/2022/about" TargetMode="External"/><Relationship Id="rId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atb.nrel.gov/electricity/2022/about" TargetMode="External"/><Relationship Id="rId22" Type="http://schemas.openxmlformats.org/officeDocument/2006/relationships/hyperlink" Target="https://www.worldbank.org/en/research/commodity-markets" TargetMode="External"/><Relationship Id="rId27" Type="http://schemas.openxmlformats.org/officeDocument/2006/relationships/hyperlink" Target="https://atb.nrel.gov/electricity/2022/about" TargetMode="External"/><Relationship Id="rId30" Type="http://schemas.openxmlformats.org/officeDocument/2006/relationships/hyperlink" Target="https://www.sciencedirect.com/science/article/pii/S2352152X24034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2154-4B0A-49B9-8FF3-F49D60098BF7}">
  <dimension ref="A1:D14"/>
  <sheetViews>
    <sheetView tabSelected="1" workbookViewId="0">
      <selection activeCell="H25" sqref="H25"/>
    </sheetView>
  </sheetViews>
  <sheetFormatPr defaultRowHeight="15" x14ac:dyDescent="0.25"/>
  <cols>
    <col min="1" max="1" width="32.5703125" bestFit="1" customWidth="1"/>
    <col min="2" max="2" width="8.85546875" customWidth="1"/>
    <col min="3" max="3" width="10" bestFit="1" customWidth="1"/>
    <col min="4" max="4" width="9.7109375" customWidth="1"/>
  </cols>
  <sheetData>
    <row r="1" spans="1:4" ht="16.5" customHeight="1" x14ac:dyDescent="0.25">
      <c r="B1" t="s">
        <v>0</v>
      </c>
      <c r="C1" t="s">
        <v>4</v>
      </c>
      <c r="D1" t="s">
        <v>9</v>
      </c>
    </row>
    <row r="2" spans="1:4" x14ac:dyDescent="0.25">
      <c r="A2" t="s">
        <v>18</v>
      </c>
      <c r="C2" t="s">
        <v>3</v>
      </c>
    </row>
    <row r="3" spans="1:4" x14ac:dyDescent="0.25">
      <c r="A3" t="s">
        <v>19</v>
      </c>
      <c r="C3" t="s">
        <v>3</v>
      </c>
    </row>
    <row r="4" spans="1:4" x14ac:dyDescent="0.25">
      <c r="A4" t="s">
        <v>2</v>
      </c>
      <c r="C4" t="s">
        <v>3</v>
      </c>
    </row>
    <row r="5" spans="1:4" x14ac:dyDescent="0.25">
      <c r="A5" t="s">
        <v>1</v>
      </c>
      <c r="C5" t="s">
        <v>8</v>
      </c>
    </row>
    <row r="6" spans="1:4" x14ac:dyDescent="0.25">
      <c r="A6" t="s">
        <v>5</v>
      </c>
      <c r="C6" t="s">
        <v>8</v>
      </c>
    </row>
    <row r="7" spans="1:4" x14ac:dyDescent="0.25">
      <c r="A7" t="s">
        <v>6</v>
      </c>
      <c r="C7" t="s">
        <v>8</v>
      </c>
    </row>
    <row r="8" spans="1:4" x14ac:dyDescent="0.25">
      <c r="A8" t="s">
        <v>7</v>
      </c>
      <c r="C8" t="s">
        <v>10</v>
      </c>
    </row>
    <row r="9" spans="1:4" x14ac:dyDescent="0.25">
      <c r="A9" t="s">
        <v>11</v>
      </c>
      <c r="C9" t="s">
        <v>12</v>
      </c>
    </row>
    <row r="10" spans="1:4" x14ac:dyDescent="0.25">
      <c r="A10" t="s">
        <v>13</v>
      </c>
      <c r="C10" t="s">
        <v>12</v>
      </c>
    </row>
    <row r="11" spans="1:4" x14ac:dyDescent="0.25">
      <c r="A11" t="s">
        <v>14</v>
      </c>
      <c r="C11" t="s">
        <v>12</v>
      </c>
    </row>
    <row r="12" spans="1:4" x14ac:dyDescent="0.25">
      <c r="A12" t="s">
        <v>15</v>
      </c>
      <c r="C12" t="s">
        <v>12</v>
      </c>
    </row>
    <row r="13" spans="1:4" x14ac:dyDescent="0.25">
      <c r="A13" t="s">
        <v>16</v>
      </c>
      <c r="C13" t="s">
        <v>10</v>
      </c>
    </row>
    <row r="14" spans="1:4" x14ac:dyDescent="0.25">
      <c r="A14" t="s">
        <v>17</v>
      </c>
      <c r="C1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6216-DB6B-4ED6-9AA4-BC1B162122E7}">
  <dimension ref="A1:Y27"/>
  <sheetViews>
    <sheetView workbookViewId="0">
      <selection activeCell="A16" sqref="A16"/>
    </sheetView>
  </sheetViews>
  <sheetFormatPr defaultRowHeight="15" x14ac:dyDescent="0.25"/>
  <cols>
    <col min="1" max="1" width="26.140625" bestFit="1" customWidth="1"/>
    <col min="2" max="2" width="14.140625" bestFit="1" customWidth="1"/>
    <col min="3" max="3" width="12.42578125" customWidth="1"/>
    <col min="4" max="6" width="13.85546875" customWidth="1"/>
    <col min="7" max="7" width="12.7109375" bestFit="1" customWidth="1"/>
    <col min="8" max="8" width="15.42578125" customWidth="1"/>
    <col min="9" max="9" width="18.140625" customWidth="1"/>
    <col min="12" max="12" width="16.42578125" customWidth="1"/>
    <col min="13" max="13" width="9.7109375" bestFit="1" customWidth="1"/>
    <col min="14" max="14" width="10.42578125" bestFit="1" customWidth="1"/>
    <col min="15" max="15" width="23.42578125" bestFit="1" customWidth="1"/>
  </cols>
  <sheetData>
    <row r="1" spans="1:25" ht="42" customHeight="1" x14ac:dyDescent="0.25">
      <c r="A1" s="2" t="s">
        <v>41</v>
      </c>
      <c r="B1" s="2" t="s">
        <v>20</v>
      </c>
      <c r="C1" s="2" t="s">
        <v>39</v>
      </c>
      <c r="D1" s="2" t="s">
        <v>38</v>
      </c>
      <c r="E1" s="2" t="s">
        <v>26</v>
      </c>
      <c r="F1" s="2" t="s">
        <v>40</v>
      </c>
      <c r="G1" s="4" t="s">
        <v>43</v>
      </c>
      <c r="H1" s="4" t="s">
        <v>42</v>
      </c>
      <c r="J1" s="2"/>
      <c r="K1" s="2"/>
    </row>
    <row r="2" spans="1:25" x14ac:dyDescent="0.25">
      <c r="A2" s="20" t="s">
        <v>18</v>
      </c>
      <c r="B2" s="20">
        <v>2018</v>
      </c>
      <c r="C2" s="21">
        <v>7.5414094383199997</v>
      </c>
      <c r="D2" s="19" t="s">
        <v>23</v>
      </c>
      <c r="E2" s="22" t="s">
        <v>22</v>
      </c>
      <c r="F2" s="3" t="s">
        <v>28</v>
      </c>
      <c r="G2" s="9">
        <f t="shared" ref="G2:G8" si="0">C2*$M$3/$M$4</f>
        <v>21.805545521741941</v>
      </c>
      <c r="H2" t="s">
        <v>34</v>
      </c>
      <c r="J2" s="2"/>
      <c r="K2" s="2"/>
      <c r="L2" s="2" t="s">
        <v>24</v>
      </c>
      <c r="M2" s="2" t="s">
        <v>25</v>
      </c>
      <c r="N2" s="2" t="s">
        <v>26</v>
      </c>
    </row>
    <row r="3" spans="1:25" x14ac:dyDescent="0.25">
      <c r="A3" s="20" t="s">
        <v>18</v>
      </c>
      <c r="B3" s="20">
        <v>2019</v>
      </c>
      <c r="C3" s="21">
        <v>4.8274540271299999</v>
      </c>
      <c r="D3" s="19" t="s">
        <v>23</v>
      </c>
      <c r="E3" s="22" t="s">
        <v>22</v>
      </c>
      <c r="F3" s="3" t="s">
        <v>28</v>
      </c>
      <c r="G3" s="9">
        <f t="shared" si="0"/>
        <v>13.958301747657082</v>
      </c>
      <c r="H3" t="s">
        <v>34</v>
      </c>
      <c r="J3" s="8"/>
      <c r="K3" s="8"/>
      <c r="L3" s="15" t="s">
        <v>30</v>
      </c>
      <c r="M3" s="11">
        <v>0.85</v>
      </c>
      <c r="N3" s="7" t="s">
        <v>27</v>
      </c>
      <c r="W3" s="2"/>
      <c r="Y3" s="6"/>
    </row>
    <row r="4" spans="1:25" x14ac:dyDescent="0.25">
      <c r="A4" s="20" t="s">
        <v>18</v>
      </c>
      <c r="B4" s="20">
        <v>2020</v>
      </c>
      <c r="C4" s="21">
        <v>3.3115669452400409</v>
      </c>
      <c r="D4" s="19" t="s">
        <v>23</v>
      </c>
      <c r="E4" s="22" t="s">
        <v>22</v>
      </c>
      <c r="F4" s="3" t="s">
        <v>28</v>
      </c>
      <c r="G4" s="9">
        <f t="shared" si="0"/>
        <v>9.5752026677938797</v>
      </c>
      <c r="H4" t="s">
        <v>34</v>
      </c>
      <c r="L4" s="15" t="s">
        <v>31</v>
      </c>
      <c r="M4" s="12">
        <v>0.29397099999999998</v>
      </c>
      <c r="N4" s="8"/>
      <c r="W4" s="2"/>
      <c r="Y4" s="4"/>
    </row>
    <row r="5" spans="1:25" x14ac:dyDescent="0.25">
      <c r="A5" s="20" t="s">
        <v>18</v>
      </c>
      <c r="B5" s="20">
        <v>2021</v>
      </c>
      <c r="C5" s="21">
        <v>14.731149861407678</v>
      </c>
      <c r="D5" s="19" t="s">
        <v>23</v>
      </c>
      <c r="E5" s="22" t="s">
        <v>22</v>
      </c>
      <c r="F5" s="3" t="s">
        <v>28</v>
      </c>
      <c r="G5" s="9">
        <f t="shared" si="0"/>
        <v>42.594260597802254</v>
      </c>
      <c r="H5" t="s">
        <v>34</v>
      </c>
      <c r="L5" s="15" t="s">
        <v>32</v>
      </c>
      <c r="M5" s="14">
        <f>1.622*10^-6</f>
        <v>1.6220000000000001E-6</v>
      </c>
      <c r="W5" s="2"/>
      <c r="Y5" s="5"/>
    </row>
    <row r="6" spans="1:25" ht="30" customHeight="1" x14ac:dyDescent="0.25">
      <c r="A6" s="20" t="s">
        <v>18</v>
      </c>
      <c r="B6" s="20">
        <v>2022</v>
      </c>
      <c r="C6" s="21">
        <v>34.346664233461041</v>
      </c>
      <c r="D6" s="19" t="s">
        <v>23</v>
      </c>
      <c r="E6" s="22" t="s">
        <v>22</v>
      </c>
      <c r="F6" s="3" t="s">
        <v>28</v>
      </c>
      <c r="G6" s="9">
        <f t="shared" si="0"/>
        <v>99.311376286919071</v>
      </c>
      <c r="H6" t="s">
        <v>34</v>
      </c>
      <c r="L6" s="16" t="s">
        <v>33</v>
      </c>
      <c r="M6" s="11">
        <v>6000</v>
      </c>
      <c r="N6" s="6" t="s">
        <v>22</v>
      </c>
      <c r="Y6" s="10"/>
    </row>
    <row r="7" spans="1:25" x14ac:dyDescent="0.25">
      <c r="A7" s="20" t="s">
        <v>18</v>
      </c>
      <c r="B7" s="20">
        <v>2023</v>
      </c>
      <c r="C7" s="21">
        <v>11.492903809114813</v>
      </c>
      <c r="D7" s="19" t="s">
        <v>23</v>
      </c>
      <c r="E7" s="22" t="s">
        <v>22</v>
      </c>
      <c r="F7" s="3" t="s">
        <v>28</v>
      </c>
      <c r="G7" s="9">
        <f t="shared" si="0"/>
        <v>33.23106101536407</v>
      </c>
      <c r="H7" t="s">
        <v>34</v>
      </c>
      <c r="M7" s="13"/>
      <c r="Y7" s="10"/>
    </row>
    <row r="8" spans="1:25" x14ac:dyDescent="0.25">
      <c r="A8" s="20" t="s">
        <v>18</v>
      </c>
      <c r="B8" s="20">
        <v>2024</v>
      </c>
      <c r="C8" s="21">
        <v>9.52416119251955</v>
      </c>
      <c r="D8" s="19" t="s">
        <v>23</v>
      </c>
      <c r="E8" s="22" t="s">
        <v>22</v>
      </c>
      <c r="F8" s="3" t="s">
        <v>28</v>
      </c>
      <c r="G8" s="9">
        <f t="shared" si="0"/>
        <v>27.538556570687646</v>
      </c>
      <c r="H8" t="s">
        <v>34</v>
      </c>
      <c r="M8" s="13"/>
      <c r="Y8" s="10"/>
    </row>
    <row r="9" spans="1:25" x14ac:dyDescent="0.25">
      <c r="A9" s="20" t="s">
        <v>19</v>
      </c>
      <c r="B9" s="20">
        <v>2018</v>
      </c>
      <c r="C9" s="21">
        <v>105.06823090515999</v>
      </c>
      <c r="D9" s="19" t="s">
        <v>21</v>
      </c>
      <c r="E9" s="22" t="s">
        <v>22</v>
      </c>
      <c r="F9" s="3" t="s">
        <v>29</v>
      </c>
      <c r="G9" s="9">
        <f t="shared" ref="G9:G15" si="1">C9*$M$3/$M$6/$M$5/1000</f>
        <v>9.1767361559171796</v>
      </c>
      <c r="H9" t="s">
        <v>34</v>
      </c>
      <c r="M9" s="13"/>
      <c r="Y9" s="10"/>
    </row>
    <row r="10" spans="1:25" x14ac:dyDescent="0.25">
      <c r="A10" s="20" t="s">
        <v>19</v>
      </c>
      <c r="B10" s="20">
        <v>2019</v>
      </c>
      <c r="C10" s="21">
        <v>78.292956708220004</v>
      </c>
      <c r="D10" s="19" t="s">
        <v>21</v>
      </c>
      <c r="E10" s="22" t="s">
        <v>22</v>
      </c>
      <c r="F10" s="3" t="s">
        <v>29</v>
      </c>
      <c r="G10" s="9">
        <f t="shared" si="1"/>
        <v>6.8381641185765512</v>
      </c>
      <c r="H10" t="s">
        <v>34</v>
      </c>
      <c r="M10" s="13"/>
      <c r="Y10" s="10"/>
    </row>
    <row r="11" spans="1:25" x14ac:dyDescent="0.25">
      <c r="A11" s="20" t="s">
        <v>19</v>
      </c>
      <c r="B11" s="20">
        <v>2020</v>
      </c>
      <c r="C11" s="21">
        <v>62.08886618998978</v>
      </c>
      <c r="D11" s="19" t="s">
        <v>21</v>
      </c>
      <c r="E11" s="22" t="s">
        <v>22</v>
      </c>
      <c r="F11" s="3" t="s">
        <v>29</v>
      </c>
      <c r="G11" s="9">
        <f t="shared" si="1"/>
        <v>5.4228869976871463</v>
      </c>
      <c r="H11" t="s">
        <v>34</v>
      </c>
      <c r="M11" s="13"/>
      <c r="Y11" s="10"/>
    </row>
    <row r="12" spans="1:25" x14ac:dyDescent="0.25">
      <c r="A12" s="20" t="s">
        <v>19</v>
      </c>
      <c r="B12" s="20">
        <v>2021</v>
      </c>
      <c r="C12" s="21">
        <v>126.18829981718464</v>
      </c>
      <c r="D12" s="19" t="s">
        <v>21</v>
      </c>
      <c r="E12" s="22" t="s">
        <v>22</v>
      </c>
      <c r="F12" s="3" t="s">
        <v>29</v>
      </c>
      <c r="G12" s="9">
        <f t="shared" si="1"/>
        <v>11.021378426285136</v>
      </c>
      <c r="H12" t="s">
        <v>34</v>
      </c>
      <c r="M12" s="13"/>
      <c r="Y12" s="10"/>
    </row>
    <row r="13" spans="1:25" x14ac:dyDescent="0.25">
      <c r="A13" s="20" t="s">
        <v>19</v>
      </c>
      <c r="B13" s="20">
        <v>2022</v>
      </c>
      <c r="C13" s="21">
        <v>293.6511990918093</v>
      </c>
      <c r="D13" s="19" t="s">
        <v>21</v>
      </c>
      <c r="E13" s="22" t="s">
        <v>22</v>
      </c>
      <c r="F13" s="3" t="s">
        <v>29</v>
      </c>
      <c r="G13" s="9">
        <f t="shared" si="1"/>
        <v>25.647710565971831</v>
      </c>
      <c r="H13" t="s">
        <v>34</v>
      </c>
      <c r="M13" s="13"/>
      <c r="Y13" s="10"/>
    </row>
    <row r="14" spans="1:25" x14ac:dyDescent="0.25">
      <c r="A14" s="20" t="s">
        <v>19</v>
      </c>
      <c r="B14" s="20">
        <v>2023</v>
      </c>
      <c r="C14" s="21">
        <v>151.42784107508328</v>
      </c>
      <c r="D14" s="19" t="s">
        <v>21</v>
      </c>
      <c r="E14" s="22" t="s">
        <v>22</v>
      </c>
      <c r="F14" s="3" t="s">
        <v>29</v>
      </c>
      <c r="G14" s="9">
        <f t="shared" si="1"/>
        <v>13.225818425176818</v>
      </c>
      <c r="H14" t="s">
        <v>34</v>
      </c>
      <c r="M14" s="13"/>
      <c r="Y14" s="10"/>
    </row>
    <row r="15" spans="1:25" x14ac:dyDescent="0.25">
      <c r="A15" s="20" t="s">
        <v>19</v>
      </c>
      <c r="B15" s="20">
        <v>2024</v>
      </c>
      <c r="C15" s="21">
        <v>118.28554879814943</v>
      </c>
      <c r="D15" s="19" t="s">
        <v>21</v>
      </c>
      <c r="E15" s="22" t="s">
        <v>22</v>
      </c>
      <c r="F15" s="3" t="s">
        <v>29</v>
      </c>
      <c r="G15" s="9">
        <f t="shared" si="1"/>
        <v>10.331146370574086</v>
      </c>
      <c r="H15" t="s">
        <v>34</v>
      </c>
      <c r="M15" s="13"/>
      <c r="Y15" s="10"/>
    </row>
    <row r="16" spans="1:25" x14ac:dyDescent="0.25">
      <c r="M16" s="13"/>
      <c r="Y16" s="4"/>
    </row>
    <row r="17" spans="13:25" x14ac:dyDescent="0.25">
      <c r="M17" s="13"/>
      <c r="Y17" s="5"/>
    </row>
    <row r="18" spans="13:25" x14ac:dyDescent="0.25">
      <c r="M18" s="13"/>
      <c r="Y18" s="9"/>
    </row>
    <row r="19" spans="13:25" x14ac:dyDescent="0.25">
      <c r="M19" s="13"/>
      <c r="Y19" s="9"/>
    </row>
    <row r="20" spans="13:25" x14ac:dyDescent="0.25">
      <c r="Y20" s="9"/>
    </row>
    <row r="27" spans="13:25" x14ac:dyDescent="0.25">
      <c r="Q27" s="17"/>
      <c r="R27" s="9"/>
      <c r="S27" s="9"/>
    </row>
  </sheetData>
  <hyperlinks>
    <hyperlink ref="N6" r:id="rId1" xr:uid="{DF57DE7B-1BFB-46E2-A367-B6ECAC30D28E}"/>
    <hyperlink ref="E2" r:id="rId2" xr:uid="{43CE2A3A-56DA-4553-9E4F-92362EE5CD04}"/>
    <hyperlink ref="E3" r:id="rId3" xr:uid="{9754E331-82B7-49C8-B626-F4CF5E7C173E}"/>
    <hyperlink ref="E4" r:id="rId4" xr:uid="{EF383D0A-15F0-4B08-A733-3C043077C9F9}"/>
    <hyperlink ref="E5" r:id="rId5" xr:uid="{944C0B5A-49D5-4D80-93EF-C6B85DB6304A}"/>
    <hyperlink ref="E6" r:id="rId6" xr:uid="{6988E22D-F804-4C62-8C7B-7F83ED9B3CB7}"/>
    <hyperlink ref="E7" r:id="rId7" xr:uid="{DE760FD1-0CEE-4185-9625-11A99D9355EA}"/>
    <hyperlink ref="E8" r:id="rId8" xr:uid="{A6CF3B73-709A-4F91-97B5-6A913B5528DA}"/>
    <hyperlink ref="E9:E15" r:id="rId9" display="World Bank" xr:uid="{80874292-EDDF-4056-827D-D7F6914B6036}"/>
  </hyperlinks>
  <pageMargins left="0.7" right="0.7" top="0.75" bottom="0.75" header="0.3" footer="0.3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8822-C8DD-4CF0-BC79-5189EFFDF89D}">
  <dimension ref="A1:T28"/>
  <sheetViews>
    <sheetView zoomScale="85" zoomScaleNormal="85" workbookViewId="0">
      <selection activeCell="G21" sqref="G21"/>
    </sheetView>
  </sheetViews>
  <sheetFormatPr defaultRowHeight="15" x14ac:dyDescent="0.25"/>
  <cols>
    <col min="1" max="1" width="19.85546875" bestFit="1" customWidth="1"/>
    <col min="2" max="2" width="23.28515625" bestFit="1" customWidth="1"/>
    <col min="3" max="3" width="16" customWidth="1"/>
    <col min="4" max="4" width="14.28515625" customWidth="1"/>
    <col min="5" max="5" width="12.5703125" bestFit="1" customWidth="1"/>
    <col min="6" max="6" width="12.7109375" customWidth="1"/>
    <col min="7" max="7" width="27.140625" customWidth="1"/>
    <col min="8" max="8" width="42.7109375" customWidth="1"/>
    <col min="9" max="9" width="13.28515625" customWidth="1"/>
    <col min="10" max="10" width="12.28515625" customWidth="1"/>
    <col min="16" max="16" width="12.5703125" bestFit="1" customWidth="1"/>
  </cols>
  <sheetData>
    <row r="1" spans="1:20" ht="30" x14ac:dyDescent="0.25">
      <c r="A1" s="2" t="s">
        <v>41</v>
      </c>
      <c r="B1" s="2" t="s">
        <v>46</v>
      </c>
      <c r="C1" s="2" t="s">
        <v>20</v>
      </c>
      <c r="D1" s="2" t="s">
        <v>39</v>
      </c>
      <c r="E1" s="2" t="s">
        <v>38</v>
      </c>
      <c r="F1" s="2" t="s">
        <v>26</v>
      </c>
      <c r="G1" s="2" t="s">
        <v>54</v>
      </c>
      <c r="H1" s="2" t="s">
        <v>53</v>
      </c>
      <c r="I1" s="4" t="s">
        <v>43</v>
      </c>
      <c r="J1" s="4" t="s">
        <v>42</v>
      </c>
    </row>
    <row r="2" spans="1:20" x14ac:dyDescent="0.25">
      <c r="A2" s="8" t="s">
        <v>1</v>
      </c>
      <c r="B2" s="8" t="s">
        <v>47</v>
      </c>
      <c r="C2" s="8">
        <v>2020</v>
      </c>
      <c r="D2" s="23">
        <v>1333</v>
      </c>
      <c r="E2" s="1" t="s">
        <v>36</v>
      </c>
      <c r="F2" s="6" t="s">
        <v>37</v>
      </c>
      <c r="G2" s="24" t="s">
        <v>44</v>
      </c>
      <c r="H2" s="24"/>
      <c r="I2" s="8">
        <f>D2*$Q$3*10^3</f>
        <v>1173040</v>
      </c>
      <c r="J2" s="8" t="s">
        <v>45</v>
      </c>
      <c r="P2" s="2" t="s">
        <v>24</v>
      </c>
      <c r="Q2" s="2" t="s">
        <v>25</v>
      </c>
      <c r="R2" s="2" t="s">
        <v>26</v>
      </c>
    </row>
    <row r="3" spans="1:20" x14ac:dyDescent="0.25">
      <c r="A3" s="8" t="s">
        <v>1</v>
      </c>
      <c r="B3" s="8" t="s">
        <v>47</v>
      </c>
      <c r="C3" s="8">
        <v>2030</v>
      </c>
      <c r="D3" s="23">
        <v>754</v>
      </c>
      <c r="E3" s="1" t="s">
        <v>36</v>
      </c>
      <c r="F3" s="6" t="s">
        <v>37</v>
      </c>
      <c r="G3" s="24" t="s">
        <v>44</v>
      </c>
      <c r="H3" s="24"/>
      <c r="I3" s="8">
        <f t="shared" ref="I3:I8" si="0">D3*$Q$3*10^3</f>
        <v>663520</v>
      </c>
      <c r="J3" s="8" t="s">
        <v>45</v>
      </c>
      <c r="P3" s="15" t="s">
        <v>35</v>
      </c>
      <c r="Q3" s="11">
        <v>0.88</v>
      </c>
      <c r="R3" s="7" t="s">
        <v>27</v>
      </c>
    </row>
    <row r="4" spans="1:20" x14ac:dyDescent="0.25">
      <c r="A4" s="8" t="s">
        <v>5</v>
      </c>
      <c r="B4" s="8" t="s">
        <v>48</v>
      </c>
      <c r="C4" s="8">
        <v>2020</v>
      </c>
      <c r="D4" s="23">
        <v>1462</v>
      </c>
      <c r="E4" s="1" t="s">
        <v>36</v>
      </c>
      <c r="F4" s="6" t="s">
        <v>37</v>
      </c>
      <c r="G4" s="24" t="s">
        <v>44</v>
      </c>
      <c r="H4" s="24"/>
      <c r="I4" s="8">
        <f t="shared" si="0"/>
        <v>1286560</v>
      </c>
      <c r="J4" s="8" t="s">
        <v>45</v>
      </c>
    </row>
    <row r="5" spans="1:20" x14ac:dyDescent="0.25">
      <c r="A5" s="8" t="s">
        <v>5</v>
      </c>
      <c r="B5" s="8" t="s">
        <v>48</v>
      </c>
      <c r="C5" s="8">
        <v>2030</v>
      </c>
      <c r="D5" s="23">
        <v>956</v>
      </c>
      <c r="E5" s="1" t="s">
        <v>36</v>
      </c>
      <c r="F5" s="6" t="s">
        <v>37</v>
      </c>
      <c r="G5" s="24" t="s">
        <v>44</v>
      </c>
      <c r="H5" s="24"/>
      <c r="I5" s="8">
        <f t="shared" si="0"/>
        <v>841280</v>
      </c>
      <c r="J5" s="8" t="s">
        <v>45</v>
      </c>
    </row>
    <row r="6" spans="1:20" x14ac:dyDescent="0.25">
      <c r="A6" s="8" t="s">
        <v>5</v>
      </c>
      <c r="B6" s="8" t="s">
        <v>49</v>
      </c>
      <c r="C6" s="8">
        <v>2020</v>
      </c>
      <c r="D6" s="23">
        <v>3739</v>
      </c>
      <c r="E6" s="1" t="s">
        <v>36</v>
      </c>
      <c r="F6" s="6" t="s">
        <v>37</v>
      </c>
      <c r="G6" s="24" t="s">
        <v>44</v>
      </c>
      <c r="H6" s="24"/>
      <c r="I6" s="8">
        <f t="shared" si="0"/>
        <v>3290320</v>
      </c>
      <c r="J6" s="8" t="s">
        <v>45</v>
      </c>
    </row>
    <row r="7" spans="1:20" x14ac:dyDescent="0.25">
      <c r="A7" s="8" t="s">
        <v>5</v>
      </c>
      <c r="B7" s="8" t="s">
        <v>49</v>
      </c>
      <c r="C7" s="8">
        <v>2030</v>
      </c>
      <c r="D7" s="23">
        <v>2758</v>
      </c>
      <c r="E7" s="1" t="s">
        <v>36</v>
      </c>
      <c r="F7" s="6" t="s">
        <v>37</v>
      </c>
      <c r="G7" s="24" t="s">
        <v>44</v>
      </c>
      <c r="H7" s="24"/>
      <c r="I7" s="8">
        <f t="shared" si="0"/>
        <v>2427040</v>
      </c>
      <c r="J7" s="8" t="s">
        <v>45</v>
      </c>
    </row>
    <row r="8" spans="1:20" x14ac:dyDescent="0.25">
      <c r="A8" s="8" t="s">
        <v>5</v>
      </c>
      <c r="B8" s="8" t="s">
        <v>50</v>
      </c>
      <c r="C8" s="8">
        <v>2020</v>
      </c>
      <c r="D8" s="23">
        <v>4049</v>
      </c>
      <c r="E8" s="1" t="s">
        <v>36</v>
      </c>
      <c r="F8" s="6" t="s">
        <v>37</v>
      </c>
      <c r="G8" s="24" t="s">
        <v>44</v>
      </c>
      <c r="H8" s="24"/>
      <c r="I8" s="8">
        <f t="shared" si="0"/>
        <v>3563120</v>
      </c>
      <c r="J8" s="8" t="s">
        <v>45</v>
      </c>
    </row>
    <row r="9" spans="1:20" x14ac:dyDescent="0.25">
      <c r="A9" s="8" t="s">
        <v>5</v>
      </c>
      <c r="B9" s="8" t="s">
        <v>50</v>
      </c>
      <c r="C9" s="8">
        <v>2030</v>
      </c>
      <c r="D9" s="23">
        <v>3467</v>
      </c>
      <c r="E9" s="1" t="s">
        <v>36</v>
      </c>
      <c r="F9" s="6" t="s">
        <v>37</v>
      </c>
      <c r="G9" s="24" t="s">
        <v>44</v>
      </c>
      <c r="H9" s="24"/>
      <c r="I9" s="8">
        <f>D9*$Q$3*10^3</f>
        <v>3050960</v>
      </c>
      <c r="J9" s="8" t="s">
        <v>45</v>
      </c>
    </row>
    <row r="10" spans="1:20" x14ac:dyDescent="0.25">
      <c r="A10" s="8" t="s">
        <v>6</v>
      </c>
      <c r="B10" s="8" t="s">
        <v>51</v>
      </c>
      <c r="C10" s="8">
        <v>2035</v>
      </c>
      <c r="D10" s="23">
        <v>6160.0000000000009</v>
      </c>
      <c r="E10" s="1" t="s">
        <v>36</v>
      </c>
      <c r="F10" s="6" t="s">
        <v>37</v>
      </c>
      <c r="G10" s="24" t="s">
        <v>44</v>
      </c>
      <c r="H10" s="25" t="s">
        <v>55</v>
      </c>
      <c r="I10" s="8">
        <f t="shared" ref="I10:I16" si="1">D10*$Q$3*10^3</f>
        <v>5420800.0000000009</v>
      </c>
      <c r="J10" s="8" t="s">
        <v>45</v>
      </c>
    </row>
    <row r="11" spans="1:20" x14ac:dyDescent="0.25">
      <c r="A11" s="8" t="s">
        <v>6</v>
      </c>
      <c r="B11" s="8" t="s">
        <v>51</v>
      </c>
      <c r="C11" s="8">
        <v>2050</v>
      </c>
      <c r="D11" s="23">
        <v>5500</v>
      </c>
      <c r="E11" s="1" t="s">
        <v>36</v>
      </c>
      <c r="F11" s="6" t="s">
        <v>37</v>
      </c>
      <c r="G11" s="24" t="s">
        <v>44</v>
      </c>
      <c r="H11" s="25" t="s">
        <v>55</v>
      </c>
      <c r="I11" s="8">
        <f t="shared" si="1"/>
        <v>4840000</v>
      </c>
      <c r="J11" s="8" t="s">
        <v>45</v>
      </c>
    </row>
    <row r="12" spans="1:20" x14ac:dyDescent="0.25">
      <c r="A12" s="8" t="s">
        <v>6</v>
      </c>
      <c r="B12" s="8" t="s">
        <v>52</v>
      </c>
      <c r="C12" s="8">
        <v>2035</v>
      </c>
      <c r="D12" s="23">
        <v>6820.0000000000009</v>
      </c>
      <c r="E12" s="1" t="s">
        <v>36</v>
      </c>
      <c r="F12" s="6" t="s">
        <v>37</v>
      </c>
      <c r="G12" s="24" t="s">
        <v>44</v>
      </c>
      <c r="H12" s="25" t="s">
        <v>55</v>
      </c>
      <c r="I12" s="8">
        <f t="shared" si="1"/>
        <v>6001600.0000000009</v>
      </c>
      <c r="J12" s="8" t="s">
        <v>45</v>
      </c>
    </row>
    <row r="13" spans="1:20" x14ac:dyDescent="0.25">
      <c r="A13" s="8" t="s">
        <v>6</v>
      </c>
      <c r="B13" s="8" t="s">
        <v>52</v>
      </c>
      <c r="C13" s="8">
        <v>2050</v>
      </c>
      <c r="D13" s="23">
        <v>6050.0000000000009</v>
      </c>
      <c r="E13" s="1" t="s">
        <v>36</v>
      </c>
      <c r="F13" s="6" t="s">
        <v>37</v>
      </c>
      <c r="G13" s="24" t="s">
        <v>44</v>
      </c>
      <c r="H13" s="25" t="s">
        <v>55</v>
      </c>
      <c r="I13" s="8">
        <f t="shared" si="1"/>
        <v>5324000.0000000009</v>
      </c>
      <c r="J13" s="8" t="s">
        <v>45</v>
      </c>
    </row>
    <row r="14" spans="1:20" ht="75" x14ac:dyDescent="0.25">
      <c r="A14" s="8" t="s">
        <v>7</v>
      </c>
      <c r="B14" s="8"/>
      <c r="C14" s="8">
        <v>2020</v>
      </c>
      <c r="D14" s="18">
        <v>2466</v>
      </c>
      <c r="E14" s="1" t="s">
        <v>36</v>
      </c>
      <c r="F14" s="6" t="s">
        <v>37</v>
      </c>
      <c r="G14" s="24" t="s">
        <v>44</v>
      </c>
      <c r="H14" s="24" t="s">
        <v>56</v>
      </c>
      <c r="I14" s="8">
        <f t="shared" si="1"/>
        <v>2170080</v>
      </c>
      <c r="J14" s="8" t="s">
        <v>45</v>
      </c>
      <c r="R14" s="2"/>
      <c r="S14" s="6"/>
      <c r="T14" s="6"/>
    </row>
    <row r="15" spans="1:20" ht="75" x14ac:dyDescent="0.25">
      <c r="A15" s="8" t="s">
        <v>7</v>
      </c>
      <c r="B15" s="8"/>
      <c r="C15" s="8">
        <v>2030</v>
      </c>
      <c r="D15" s="18">
        <v>1210</v>
      </c>
      <c r="E15" s="1" t="s">
        <v>36</v>
      </c>
      <c r="F15" s="6" t="s">
        <v>37</v>
      </c>
      <c r="G15" s="24" t="s">
        <v>44</v>
      </c>
      <c r="H15" s="24" t="s">
        <v>56</v>
      </c>
      <c r="I15" s="8">
        <f t="shared" si="1"/>
        <v>1064800</v>
      </c>
      <c r="J15" s="8" t="s">
        <v>45</v>
      </c>
      <c r="R15" s="2"/>
      <c r="S15" s="4"/>
      <c r="T15" s="4"/>
    </row>
    <row r="16" spans="1:20" ht="75" x14ac:dyDescent="0.25">
      <c r="A16" s="8" t="s">
        <v>7</v>
      </c>
      <c r="B16" s="8"/>
      <c r="C16" s="8">
        <v>2050</v>
      </c>
      <c r="D16" s="18">
        <v>908</v>
      </c>
      <c r="E16" s="1" t="s">
        <v>36</v>
      </c>
      <c r="F16" s="6" t="s">
        <v>37</v>
      </c>
      <c r="G16" s="24" t="s">
        <v>44</v>
      </c>
      <c r="H16" s="24" t="s">
        <v>56</v>
      </c>
      <c r="I16" s="8">
        <f t="shared" si="1"/>
        <v>799040</v>
      </c>
      <c r="J16" s="8" t="s">
        <v>45</v>
      </c>
      <c r="R16" s="2"/>
      <c r="S16" s="5"/>
      <c r="T16" s="5"/>
    </row>
    <row r="17" spans="1:20" x14ac:dyDescent="0.25">
      <c r="A17" s="8"/>
      <c r="B17" s="8"/>
      <c r="C17" s="8"/>
      <c r="D17" s="18"/>
      <c r="E17" s="1"/>
      <c r="F17" s="8"/>
      <c r="G17" s="8"/>
      <c r="H17" s="8"/>
      <c r="I17" s="8"/>
      <c r="J17" s="8"/>
      <c r="S17" s="9"/>
      <c r="T17" s="10"/>
    </row>
    <row r="18" spans="1:20" x14ac:dyDescent="0.25">
      <c r="A18" s="8"/>
      <c r="B18" s="8"/>
      <c r="C18" s="8"/>
      <c r="D18" s="18"/>
      <c r="E18" s="1"/>
      <c r="F18" s="8"/>
      <c r="G18" s="8"/>
      <c r="H18" s="8"/>
      <c r="I18" s="8"/>
      <c r="J18" s="8"/>
      <c r="S18" s="9"/>
      <c r="T18" s="10"/>
    </row>
    <row r="19" spans="1:20" x14ac:dyDescent="0.25">
      <c r="A19" s="8"/>
      <c r="B19" s="8"/>
      <c r="C19" s="8"/>
      <c r="D19" s="18"/>
      <c r="E19" s="1"/>
      <c r="F19" s="8"/>
      <c r="G19" s="8"/>
      <c r="H19" s="8"/>
      <c r="I19" s="8"/>
      <c r="J19" s="8"/>
    </row>
    <row r="20" spans="1:20" x14ac:dyDescent="0.25">
      <c r="A20" s="8"/>
      <c r="B20" s="8"/>
      <c r="C20" s="8"/>
      <c r="D20" s="18"/>
      <c r="E20" s="1"/>
      <c r="F20" s="8"/>
      <c r="G20" s="8"/>
      <c r="H20" s="8"/>
      <c r="I20" s="8"/>
      <c r="J20" s="8"/>
    </row>
    <row r="21" spans="1:20" x14ac:dyDescent="0.25">
      <c r="A21" s="8"/>
      <c r="B21" s="8"/>
      <c r="C21" s="8"/>
      <c r="D21" s="18"/>
      <c r="E21" s="1"/>
      <c r="F21" s="8"/>
      <c r="G21" s="8"/>
      <c r="H21" s="8"/>
      <c r="I21" s="8"/>
      <c r="J21" s="8"/>
    </row>
    <row r="22" spans="1:20" x14ac:dyDescent="0.25">
      <c r="A22" s="8"/>
      <c r="B22" s="8"/>
      <c r="C22" s="8"/>
      <c r="D22" s="18"/>
      <c r="E22" s="1"/>
      <c r="F22" s="8"/>
      <c r="G22" s="8"/>
      <c r="H22" s="8"/>
      <c r="I22" s="8"/>
      <c r="J22" s="8"/>
    </row>
    <row r="23" spans="1:20" x14ac:dyDescent="0.25">
      <c r="A23" s="8"/>
      <c r="B23" s="8"/>
      <c r="C23" s="8"/>
      <c r="D23" s="18"/>
      <c r="E23" s="1"/>
      <c r="F23" s="8"/>
      <c r="G23" s="8"/>
      <c r="H23" s="8"/>
      <c r="I23" s="8"/>
      <c r="J23" s="8"/>
    </row>
    <row r="24" spans="1:20" x14ac:dyDescent="0.25">
      <c r="A24" s="8"/>
      <c r="B24" s="8"/>
      <c r="C24" s="8"/>
      <c r="D24" s="18"/>
      <c r="E24" s="1"/>
      <c r="F24" s="8"/>
      <c r="G24" s="8"/>
      <c r="H24" s="8"/>
      <c r="I24" s="8"/>
      <c r="J24" s="8"/>
    </row>
    <row r="25" spans="1:20" x14ac:dyDescent="0.25">
      <c r="A25" s="8"/>
      <c r="B25" s="8"/>
      <c r="C25" s="8"/>
      <c r="D25" s="18"/>
      <c r="E25" s="1"/>
      <c r="F25" s="8"/>
      <c r="G25" s="8"/>
      <c r="H25" s="8"/>
      <c r="I25" s="8"/>
      <c r="J25" s="8"/>
    </row>
    <row r="26" spans="1:20" x14ac:dyDescent="0.25">
      <c r="A26" s="8"/>
      <c r="B26" s="8"/>
      <c r="C26" s="8"/>
      <c r="D26" s="18"/>
      <c r="E26" s="1"/>
      <c r="F26" s="8"/>
      <c r="G26" s="8"/>
      <c r="H26" s="8"/>
      <c r="I26" s="8"/>
      <c r="J26" s="8"/>
    </row>
    <row r="27" spans="1:20" x14ac:dyDescent="0.25">
      <c r="A27" s="8"/>
      <c r="B27" s="8"/>
      <c r="C27" s="8"/>
      <c r="D27" s="18"/>
      <c r="E27" s="1"/>
      <c r="F27" s="8"/>
      <c r="G27" s="8"/>
      <c r="H27" s="8"/>
      <c r="I27" s="8"/>
      <c r="J27" s="8"/>
    </row>
    <row r="28" spans="1:20" x14ac:dyDescent="0.25">
      <c r="A28" s="8"/>
      <c r="B28" s="8"/>
      <c r="C28" s="8"/>
      <c r="D28" s="18"/>
      <c r="E28" s="1"/>
      <c r="F28" s="8"/>
      <c r="G28" s="8"/>
      <c r="H28" s="8"/>
      <c r="I28" s="8"/>
      <c r="J28" s="8"/>
    </row>
  </sheetData>
  <hyperlinks>
    <hyperlink ref="F2" r:id="rId1" display="World Bank" xr:uid="{3BCD531E-88E2-4617-BE0D-57C0BE0CDE4C}"/>
    <hyperlink ref="G2" r:id="rId2" xr:uid="{E134E359-0624-4ADD-AE0D-E6195FFD25A4}"/>
    <hyperlink ref="F3" r:id="rId3" display="World Bank" xr:uid="{11649A99-BBF5-429D-92C0-B1AB39DFCDAB}"/>
    <hyperlink ref="G3" r:id="rId4" xr:uid="{63198A70-1594-447D-BF39-AD7C3371EF67}"/>
    <hyperlink ref="F4" r:id="rId5" display="World Bank" xr:uid="{234A250E-341C-41EF-9E6C-5F70C9AD1AA2}"/>
    <hyperlink ref="F5" r:id="rId6" display="World Bank" xr:uid="{24ED7D87-6BA0-4591-B8FB-8DBFC7C67291}"/>
    <hyperlink ref="F6" r:id="rId7" display="World Bank" xr:uid="{4E4A5E32-C5B0-4B55-BC1D-A8BCB8AB3343}"/>
    <hyperlink ref="F7" r:id="rId8" display="World Bank" xr:uid="{34A735C2-398A-4AF0-AC92-CDE49E221E44}"/>
    <hyperlink ref="F8" r:id="rId9" display="World Bank" xr:uid="{D82100BF-E290-4C7F-83FE-7ACF88644A48}"/>
    <hyperlink ref="F9" r:id="rId10" display="World Bank" xr:uid="{F0A57130-2B16-425F-838B-37D425B23764}"/>
    <hyperlink ref="G4" r:id="rId11" xr:uid="{74C7DDA8-7917-4F78-B0B5-A38959B43587}"/>
    <hyperlink ref="G5" r:id="rId12" xr:uid="{EA35BC2E-0439-4BB5-8635-24C6E1A59507}"/>
    <hyperlink ref="G6" r:id="rId13" xr:uid="{CB8B6EC7-D21F-4093-AE53-04FF92EE23C3}"/>
    <hyperlink ref="G7" r:id="rId14" xr:uid="{4BC76F65-9AF5-43B2-95D0-0E17535DD882}"/>
    <hyperlink ref="G8" r:id="rId15" xr:uid="{254A0ED1-9B59-4B3A-800D-0B7D5611C9F8}"/>
    <hyperlink ref="G9" r:id="rId16" xr:uid="{53F61002-38D5-4F86-850D-731FF68607AC}"/>
    <hyperlink ref="F10" r:id="rId17" display="World Bank" xr:uid="{F0DC3470-B776-4B2D-B27E-08A0A05751B0}"/>
    <hyperlink ref="F11" r:id="rId18" display="World Bank" xr:uid="{69B713EC-CE42-44B4-85A8-A3466168667C}"/>
    <hyperlink ref="F12" r:id="rId19" display="World Bank" xr:uid="{0EE4B772-3B1C-40C1-8489-D0631B2D4463}"/>
    <hyperlink ref="F13" r:id="rId20" display="World Bank" xr:uid="{C22641C2-FA38-48D9-BCB2-1FCE72A643D6}"/>
    <hyperlink ref="G10" r:id="rId21" xr:uid="{1BCFB97B-FADB-43D9-B44E-ADA05CA17A73}"/>
    <hyperlink ref="F14" r:id="rId22" display="World Bank" xr:uid="{AF15079B-1809-4BD8-A648-4D62ABE8C206}"/>
    <hyperlink ref="G14" r:id="rId23" xr:uid="{0CA73A59-1222-47DA-A59D-000D8B582034}"/>
    <hyperlink ref="F15" r:id="rId24" display="World Bank" xr:uid="{199C7D2F-21A1-4692-9440-4CC169B6F2F2}"/>
    <hyperlink ref="G15" r:id="rId25" xr:uid="{CECC446B-999A-4D89-A0D6-D3177C929A3D}"/>
    <hyperlink ref="F16" r:id="rId26" display="World Bank" xr:uid="{8716B52B-0C43-4E99-8CCE-17C58FE13622}"/>
    <hyperlink ref="G16" r:id="rId27" xr:uid="{85050209-E008-45C2-8A24-F79F70751A59}"/>
    <hyperlink ref="G11:G13" r:id="rId28" display="Dati elaborati da NREL" xr:uid="{8CAF9D49-1D95-457A-AD06-EF2B25EC7C48}"/>
    <hyperlink ref="H14" r:id="rId29" xr:uid="{BD06F35F-2859-4868-A250-9877196A2A8B}"/>
    <hyperlink ref="H15:H16" r:id="rId30" display="Due componenti di costo considerate: power capital cost (€/MW) e energy capital cost (€/MWh). Quest'ultimo moltiplicato per uno &quot;storage duration&quot; di 6 ore. Per ulteriori info, vedere questo paper" xr:uid="{D5926397-0CC0-4EED-B446-ADD3939AFB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raw_data_commodity</vt:lpstr>
      <vt:lpstr>raw_data_techs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Gianvito  Colucci</cp:lastModifiedBy>
  <dcterms:created xsi:type="dcterms:W3CDTF">2025-02-22T22:15:39Z</dcterms:created>
  <dcterms:modified xsi:type="dcterms:W3CDTF">2025-03-02T19:54:56Z</dcterms:modified>
</cp:coreProperties>
</file>