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ngjinf/Desktop/Northwestern/Fall 2018/MSIA 440/Homework/HW3/"/>
    </mc:Choice>
  </mc:AlternateContent>
  <xr:revisionPtr revIDLastSave="0" documentId="13_ncr:1_{809B6BA7-E516-7545-BC8E-3720B1A5FDAA}" xr6:coauthVersionLast="36" xr6:coauthVersionMax="36" xr10:uidLastSave="{00000000-0000-0000-0000-000000000000}"/>
  <bookViews>
    <workbookView xWindow="0" yWindow="0" windowWidth="25600" windowHeight="16000" xr2:uid="{0FA58876-5F51-954E-A767-D903B78E033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9" i="1" l="1"/>
  <c r="Q19" i="1"/>
  <c r="P19" i="1"/>
  <c r="O19" i="1"/>
  <c r="N19" i="1"/>
  <c r="M19" i="1"/>
  <c r="L19" i="1"/>
  <c r="K19" i="1"/>
  <c r="J19" i="1"/>
  <c r="I19" i="1"/>
  <c r="H19" i="1"/>
  <c r="G19" i="1"/>
  <c r="R18" i="1"/>
  <c r="Q18" i="1"/>
  <c r="P18" i="1"/>
  <c r="O18" i="1"/>
  <c r="N18" i="1"/>
  <c r="M18" i="1"/>
  <c r="L18" i="1"/>
  <c r="K18" i="1"/>
  <c r="J18" i="1"/>
  <c r="I18" i="1"/>
  <c r="H18" i="1"/>
  <c r="G18" i="1"/>
  <c r="R17" i="1"/>
  <c r="Q17" i="1"/>
  <c r="P17" i="1"/>
  <c r="O17" i="1"/>
  <c r="N17" i="1"/>
  <c r="M17" i="1"/>
  <c r="L17" i="1"/>
  <c r="K17" i="1"/>
  <c r="J17" i="1"/>
  <c r="I17" i="1"/>
  <c r="H17" i="1"/>
  <c r="G17" i="1"/>
  <c r="R16" i="1"/>
  <c r="Q16" i="1"/>
  <c r="P16" i="1"/>
  <c r="O16" i="1"/>
  <c r="N16" i="1"/>
  <c r="M16" i="1"/>
  <c r="L16" i="1"/>
  <c r="K16" i="1"/>
  <c r="J16" i="1"/>
  <c r="I16" i="1"/>
  <c r="H16" i="1"/>
  <c r="G16" i="1"/>
  <c r="R15" i="1"/>
  <c r="Q15" i="1"/>
  <c r="P15" i="1"/>
  <c r="O15" i="1"/>
  <c r="N15" i="1"/>
  <c r="M15" i="1"/>
  <c r="L15" i="1"/>
  <c r="K15" i="1"/>
  <c r="J15" i="1"/>
  <c r="I15" i="1"/>
  <c r="H15" i="1"/>
  <c r="G15" i="1"/>
  <c r="R14" i="1"/>
  <c r="Q14" i="1"/>
  <c r="P14" i="1"/>
  <c r="O14" i="1"/>
  <c r="N14" i="1"/>
  <c r="M14" i="1"/>
  <c r="L14" i="1"/>
  <c r="K14" i="1"/>
  <c r="J14" i="1"/>
  <c r="I14" i="1"/>
  <c r="H14" i="1"/>
  <c r="G14" i="1"/>
  <c r="R13" i="1"/>
  <c r="Q13" i="1"/>
  <c r="P13" i="1"/>
  <c r="O13" i="1"/>
  <c r="N13" i="1"/>
  <c r="M13" i="1"/>
  <c r="L13" i="1"/>
  <c r="K13" i="1"/>
  <c r="J13" i="1"/>
  <c r="I13" i="1"/>
  <c r="H13" i="1"/>
  <c r="G13" i="1"/>
  <c r="R12" i="1"/>
  <c r="Q12" i="1"/>
  <c r="P12" i="1"/>
  <c r="O12" i="1"/>
  <c r="N12" i="1"/>
  <c r="M12" i="1"/>
  <c r="L12" i="1"/>
  <c r="K12" i="1"/>
  <c r="J12" i="1"/>
  <c r="I12" i="1"/>
  <c r="H12" i="1"/>
  <c r="G12" i="1"/>
  <c r="R11" i="1"/>
  <c r="Q11" i="1"/>
  <c r="P11" i="1"/>
  <c r="O11" i="1"/>
  <c r="N11" i="1"/>
  <c r="M11" i="1"/>
  <c r="L11" i="1"/>
  <c r="K11" i="1"/>
  <c r="J11" i="1"/>
  <c r="I11" i="1"/>
  <c r="H11" i="1"/>
  <c r="G11" i="1"/>
  <c r="R10" i="1"/>
  <c r="Q10" i="1"/>
  <c r="P10" i="1"/>
  <c r="O10" i="1"/>
  <c r="N10" i="1"/>
  <c r="M10" i="1"/>
  <c r="L10" i="1"/>
  <c r="K10" i="1"/>
  <c r="J10" i="1"/>
  <c r="I10" i="1"/>
  <c r="H10" i="1"/>
  <c r="G10" i="1"/>
  <c r="R9" i="1"/>
  <c r="Q9" i="1"/>
  <c r="P9" i="1"/>
  <c r="O9" i="1"/>
  <c r="N9" i="1"/>
  <c r="M9" i="1"/>
  <c r="L9" i="1"/>
  <c r="K9" i="1"/>
  <c r="J9" i="1"/>
  <c r="I9" i="1"/>
  <c r="H9" i="1"/>
  <c r="G9" i="1"/>
  <c r="R8" i="1"/>
  <c r="Q8" i="1"/>
  <c r="P8" i="1"/>
  <c r="O8" i="1"/>
  <c r="N8" i="1"/>
  <c r="M8" i="1"/>
  <c r="L8" i="1"/>
  <c r="K8" i="1"/>
  <c r="J8" i="1"/>
  <c r="I8" i="1"/>
  <c r="H8" i="1"/>
  <c r="G8" i="1"/>
  <c r="O20" i="1" l="1"/>
  <c r="H20" i="1"/>
  <c r="J20" i="1"/>
  <c r="Q20" i="1"/>
  <c r="N24" i="1"/>
  <c r="K24" i="1"/>
  <c r="G24" i="1"/>
  <c r="L23" i="1"/>
  <c r="L24" i="1"/>
  <c r="P24" i="1"/>
  <c r="I24" i="1"/>
  <c r="K25" i="1"/>
  <c r="M24" i="1"/>
  <c r="R24" i="1"/>
  <c r="I25" i="1"/>
  <c r="M25" i="1"/>
  <c r="R25" i="1"/>
  <c r="P25" i="1"/>
  <c r="I20" i="1"/>
  <c r="K20" i="1"/>
  <c r="R20" i="1"/>
  <c r="H23" i="1"/>
  <c r="J23" i="1"/>
  <c r="O23" i="1"/>
  <c r="Q23" i="1"/>
  <c r="G25" i="1"/>
  <c r="N25" i="1"/>
  <c r="G20" i="1"/>
  <c r="N20" i="1"/>
  <c r="P20" i="1"/>
  <c r="I23" i="1"/>
  <c r="K23" i="1"/>
  <c r="M23" i="1"/>
  <c r="R23" i="1"/>
  <c r="H24" i="1"/>
  <c r="J24" i="1"/>
  <c r="O24" i="1"/>
  <c r="Q24" i="1"/>
  <c r="L25" i="1"/>
  <c r="Q25" i="1"/>
  <c r="M20" i="1"/>
  <c r="L20" i="1"/>
  <c r="G23" i="1"/>
  <c r="N23" i="1"/>
  <c r="P23" i="1"/>
  <c r="H25" i="1"/>
  <c r="J25" i="1"/>
  <c r="O25" i="1"/>
</calcChain>
</file>

<file path=xl/sharedStrings.xml><?xml version="1.0" encoding="utf-8"?>
<sst xmlns="http://schemas.openxmlformats.org/spreadsheetml/2006/main" count="24" uniqueCount="24">
  <si>
    <t>Logistica</t>
  </si>
  <si>
    <t>Notes on this sheet:</t>
  </si>
  <si>
    <t>In this sheet, columns G to AE show the results for each city (COG 1 = City 1 as the capital, COG 2 = City 2 as the capital, and so on)</t>
  </si>
  <si>
    <t>Row 33 shows the weighted average distance for each of the solutions</t>
  </si>
  <si>
    <t>The table at the bottom gives the percent of citizens within a certain distance of the capital cities.</t>
  </si>
  <si>
    <t>City #</t>
  </si>
  <si>
    <t>Latitude</t>
  </si>
  <si>
    <t>Longitude</t>
  </si>
  <si>
    <t>Population</t>
  </si>
  <si>
    <t>COG 6</t>
  </si>
  <si>
    <t>COG 8</t>
  </si>
  <si>
    <t>COG 9</t>
  </si>
  <si>
    <t>COG 12</t>
  </si>
  <si>
    <t>COG 13</t>
  </si>
  <si>
    <t>COG 15</t>
  </si>
  <si>
    <t>COG 17</t>
  </si>
  <si>
    <t>COG 18</t>
  </si>
  <si>
    <t>COG 20</t>
  </si>
  <si>
    <t>COG 22</t>
  </si>
  <si>
    <t>COG 24</t>
  </si>
  <si>
    <t>COG 25</t>
  </si>
  <si>
    <t>% within 100 miles</t>
  </si>
  <si>
    <t>% within 200 miles</t>
  </si>
  <si>
    <t>% within 300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</si>
</sst>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Fill="1" applyBorder="1"/>
    <xf numFmtId="0" fontId="0" fillId="0" borderId="2" xfId="0" applyFill="1" applyBorder="1"/>
    <xf numFmtId="0" fontId="0" fillId="0" borderId="4" xfId="0" applyBorder="1"/>
    <xf numFmtId="0" fontId="0" fillId="0" borderId="0" xfId="0" applyBorder="1"/>
    <xf numFmtId="164" fontId="1" fillId="0" borderId="5" xfId="1" applyNumberFormat="1" applyBorder="1"/>
    <xf numFmtId="1" fontId="0" fillId="0" borderId="0" xfId="0" applyNumberFormat="1" applyBorder="1"/>
    <xf numFmtId="1" fontId="0" fillId="0" borderId="5" xfId="0" applyNumberFormat="1" applyBorder="1"/>
    <xf numFmtId="0" fontId="0" fillId="0" borderId="8" xfId="0" applyBorder="1"/>
    <xf numFmtId="0" fontId="0" fillId="0" borderId="9" xfId="0" applyBorder="1"/>
    <xf numFmtId="1" fontId="0" fillId="0" borderId="9" xfId="0" applyNumberFormat="1" applyBorder="1"/>
    <xf numFmtId="1" fontId="0" fillId="0" borderId="10" xfId="0" applyNumberFormat="1" applyBorder="1"/>
    <xf numFmtId="0" fontId="4" fillId="0" borderId="3" xfId="0" applyFont="1" applyBorder="1" applyAlignment="1">
      <alignment horizontal="right"/>
    </xf>
    <xf numFmtId="0" fontId="4" fillId="0" borderId="1" xfId="0" applyFont="1" applyBorder="1"/>
    <xf numFmtId="164" fontId="0" fillId="0" borderId="2" xfId="0" applyNumberFormat="1" applyBorder="1"/>
    <xf numFmtId="164" fontId="0" fillId="0" borderId="0" xfId="0" applyNumberFormat="1"/>
    <xf numFmtId="0" fontId="3" fillId="0" borderId="0" xfId="0" applyFont="1" applyBorder="1"/>
    <xf numFmtId="9" fontId="0" fillId="0" borderId="0" xfId="0" applyNumberFormat="1"/>
    <xf numFmtId="0" fontId="3" fillId="0" borderId="11" xfId="0" applyFont="1" applyBorder="1"/>
    <xf numFmtId="9" fontId="0" fillId="0" borderId="6" xfId="2" applyFont="1" applyBorder="1"/>
    <xf numFmtId="9" fontId="0" fillId="0" borderId="7" xfId="2" applyFont="1" applyBorder="1"/>
    <xf numFmtId="0" fontId="3" fillId="0" borderId="12" xfId="0" applyFont="1" applyBorder="1"/>
    <xf numFmtId="9" fontId="0" fillId="0" borderId="0" xfId="2" applyFont="1" applyBorder="1"/>
    <xf numFmtId="9" fontId="0" fillId="0" borderId="5" xfId="2" applyFont="1" applyBorder="1"/>
    <xf numFmtId="0" fontId="3" fillId="0" borderId="13" xfId="0" applyFont="1" applyBorder="1"/>
    <xf numFmtId="9" fontId="0" fillId="0" borderId="9" xfId="2" applyFont="1" applyBorder="1"/>
    <xf numFmtId="9" fontId="0" fillId="0" borderId="10" xfId="2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25A89-ABB6-D746-ADE1-0136C31B063C}">
  <dimension ref="C1:R25"/>
  <sheetViews>
    <sheetView tabSelected="1" topLeftCell="A6" workbookViewId="0">
      <selection activeCell="H28" sqref="H28"/>
    </sheetView>
  </sheetViews>
  <sheetFormatPr baseColWidth="10" defaultColWidth="8.83203125" defaultRowHeight="16"/>
  <cols>
    <col min="6" max="6" width="18.6640625" customWidth="1"/>
    <col min="7" max="18" width="7.5" customWidth="1"/>
  </cols>
  <sheetData>
    <row r="1" spans="3:18" ht="23">
      <c r="C1" s="1" t="s">
        <v>0</v>
      </c>
      <c r="D1" s="2"/>
    </row>
    <row r="2" spans="3:18">
      <c r="C2" s="2" t="s">
        <v>1</v>
      </c>
      <c r="E2" s="2" t="s">
        <v>2</v>
      </c>
    </row>
    <row r="3" spans="3:18">
      <c r="E3" s="2" t="s">
        <v>3</v>
      </c>
    </row>
    <row r="4" spans="3:18">
      <c r="E4" s="2" t="s">
        <v>4</v>
      </c>
    </row>
    <row r="5" spans="3:18" ht="17" thickBot="1"/>
    <row r="6" spans="3:18" ht="17" thickBot="1"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4"/>
    </row>
    <row r="7" spans="3:18" ht="17" thickBot="1">
      <c r="C7" s="5" t="s">
        <v>5</v>
      </c>
      <c r="D7" s="3" t="s">
        <v>6</v>
      </c>
      <c r="E7" s="3" t="s">
        <v>7</v>
      </c>
      <c r="F7" s="4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  <c r="M7" s="6" t="s">
        <v>15</v>
      </c>
      <c r="N7" s="6" t="s">
        <v>16</v>
      </c>
      <c r="O7" s="6" t="s">
        <v>17</v>
      </c>
      <c r="P7" s="6" t="s">
        <v>18</v>
      </c>
      <c r="Q7" s="6" t="s">
        <v>19</v>
      </c>
      <c r="R7" s="7" t="s">
        <v>20</v>
      </c>
    </row>
    <row r="8" spans="3:18">
      <c r="C8" s="8">
        <v>6</v>
      </c>
      <c r="D8" s="9">
        <v>-17.2</v>
      </c>
      <c r="E8" s="9">
        <v>144.9</v>
      </c>
      <c r="F8" s="10">
        <v>665000</v>
      </c>
      <c r="G8" s="11">
        <f>ROUND(69*SQRT(($E8-$E$8)^2+($D8-$D$8)^2),0)</f>
        <v>0</v>
      </c>
      <c r="H8" s="11">
        <f>ROUND(69*SQRT(($E8-$E$9)^2+($D8-$D$9)^2),0)</f>
        <v>152</v>
      </c>
      <c r="I8" s="11">
        <f>ROUND(69*SQRT(($E8-$E$10)^2+($D8-$D$10)^2),0)</f>
        <v>263</v>
      </c>
      <c r="J8" s="11">
        <f>ROUND(69*SQRT(($E8-$E$11)^2+($D8-$D$11)^2),0)</f>
        <v>59</v>
      </c>
      <c r="K8" s="11">
        <f>ROUND(69*SQRT(($E8-$E$12)^2+($D8-$D$12)^2),0)</f>
        <v>191</v>
      </c>
      <c r="L8" s="11">
        <f>ROUND(69*SQRT(($E8-$E$13)^2+($D8-$D$13)^2),0)</f>
        <v>276</v>
      </c>
      <c r="M8" s="11">
        <f>ROUND(69*SQRT(($E8-$E$14)^2+($D8-$D$14)^2),0)</f>
        <v>210</v>
      </c>
      <c r="N8" s="11">
        <f>ROUND(69*SQRT(($E8-$E$15)^2+($D8-$D$15)^2),0)</f>
        <v>204</v>
      </c>
      <c r="O8" s="11">
        <f>ROUND(69*SQRT(($E8-$E$16)^2+($D8-$D$16)^2),0)</f>
        <v>288</v>
      </c>
      <c r="P8" s="11">
        <f>ROUND(69*SQRT(($E8-$E$17)^2+($D8-$D$17)^2),0)</f>
        <v>499</v>
      </c>
      <c r="Q8" s="11">
        <f>ROUND(69*SQRT(($E8-$E$18)^2+($D8-$D$18)^2),0)</f>
        <v>470</v>
      </c>
      <c r="R8" s="12">
        <f>ROUND(69*SQRT(($E8-$E$19)^2+($D8-$D$19)^2),0)</f>
        <v>541</v>
      </c>
    </row>
    <row r="9" spans="3:18">
      <c r="C9" s="8">
        <v>8</v>
      </c>
      <c r="D9" s="9">
        <v>-17.399999999999999</v>
      </c>
      <c r="E9" s="9">
        <v>147.1</v>
      </c>
      <c r="F9" s="10">
        <v>885000</v>
      </c>
      <c r="G9" s="11">
        <f>ROUND(69*SQRT(($E9-$E$8)^2+($D9-$D$8)^2),0)</f>
        <v>152</v>
      </c>
      <c r="H9" s="11">
        <f>ROUND(69*SQRT(($E9-$E$9)^2+($D9-$D$9)^2),0)</f>
        <v>0</v>
      </c>
      <c r="I9" s="11">
        <f>ROUND(69*SQRT(($E9-$E$10)^2+($D9-$D$10)^2),0)</f>
        <v>414</v>
      </c>
      <c r="J9" s="11">
        <f>ROUND(69*SQRT(($E9-$E$11)^2+($D9-$D$11)^2),0)</f>
        <v>177</v>
      </c>
      <c r="K9" s="11">
        <f>ROUND(69*SQRT(($E9-$E$12)^2+($D9-$D$12)^2),0)</f>
        <v>332</v>
      </c>
      <c r="L9" s="11">
        <f>ROUND(69*SQRT(($E9-$E$13)^2+($D9-$D$13)^2),0)</f>
        <v>155</v>
      </c>
      <c r="M9" s="11">
        <f>ROUND(69*SQRT(($E9-$E$14)^2+($D9-$D$14)^2),0)</f>
        <v>327</v>
      </c>
      <c r="N9" s="11">
        <f>ROUND(69*SQRT(($E9-$E$15)^2+($D9-$D$15)^2),0)</f>
        <v>291</v>
      </c>
      <c r="O9" s="11">
        <f>ROUND(69*SQRT(($E9-$E$16)^2+($D9-$D$16)^2),0)</f>
        <v>352</v>
      </c>
      <c r="P9" s="11">
        <f>ROUND(69*SQRT(($E9-$E$17)^2+($D9-$D$17)^2),0)</f>
        <v>602</v>
      </c>
      <c r="Q9" s="11">
        <f>ROUND(69*SQRT(($E9-$E$18)^2+($D9-$D$18)^2),0)</f>
        <v>492</v>
      </c>
      <c r="R9" s="12">
        <f>ROUND(69*SQRT(($E9-$E$19)^2+($D9-$D$19)^2),0)</f>
        <v>520</v>
      </c>
    </row>
    <row r="10" spans="3:18">
      <c r="C10" s="8">
        <v>9</v>
      </c>
      <c r="D10" s="9">
        <v>-17.5</v>
      </c>
      <c r="E10" s="9">
        <v>141.1</v>
      </c>
      <c r="F10" s="10">
        <v>1116000</v>
      </c>
      <c r="G10" s="11">
        <f>ROUND(69*SQRT(($E10-$E$8)^2+($D10-$D$8)^2),0)</f>
        <v>263</v>
      </c>
      <c r="H10" s="11">
        <f>ROUND(69*SQRT(($E10-$E$9)^2+($D10-$D$9)^2),0)</f>
        <v>414</v>
      </c>
      <c r="I10" s="11">
        <f>ROUND(69*SQRT(($E10-$E$10)^2+($D10-$D$10)^2),0)</f>
        <v>0</v>
      </c>
      <c r="J10" s="11">
        <f>ROUND(69*SQRT(($E10-$E$11)^2+($D10-$D$11)^2),0)</f>
        <v>244</v>
      </c>
      <c r="K10" s="11">
        <f>ROUND(69*SQRT(($E10-$E$12)^2+($D10-$D$12)^2),0)</f>
        <v>109</v>
      </c>
      <c r="L10" s="11">
        <f>ROUND(69*SQRT(($E10-$E$13)^2+($D10-$D$13)^2),0)</f>
        <v>512</v>
      </c>
      <c r="M10" s="11">
        <f>ROUND(69*SQRT(($E10-$E$14)^2+($D10-$D$14)^2),0)</f>
        <v>176</v>
      </c>
      <c r="N10" s="11">
        <f>ROUND(69*SQRT(($E10-$E$15)^2+($D10-$D$15)^2),0)</f>
        <v>244</v>
      </c>
      <c r="O10" s="11">
        <f>ROUND(69*SQRT(($E10-$E$16)^2+($D10-$D$16)^2),0)</f>
        <v>312</v>
      </c>
      <c r="P10" s="11">
        <f>ROUND(69*SQRT(($E10-$E$17)^2+($D10-$D$17)^2),0)</f>
        <v>359</v>
      </c>
      <c r="Q10" s="11">
        <f>ROUND(69*SQRT(($E10-$E$18)^2+($D10-$D$18)^2),0)</f>
        <v>503</v>
      </c>
      <c r="R10" s="12">
        <f>ROUND(69*SQRT(($E10-$E$19)^2+($D10-$D$19)^2),0)</f>
        <v>628</v>
      </c>
    </row>
    <row r="11" spans="3:18">
      <c r="C11" s="8">
        <v>12</v>
      </c>
      <c r="D11" s="9">
        <v>-18</v>
      </c>
      <c r="E11" s="9">
        <v>144.6</v>
      </c>
      <c r="F11" s="10">
        <v>148000</v>
      </c>
      <c r="G11" s="11">
        <f>ROUND(69*SQRT(($E11-$E$8)^2+($D11-$D$8)^2),0)</f>
        <v>59</v>
      </c>
      <c r="H11" s="11">
        <f>ROUND(69*SQRT(($E11-$E$9)^2+($D11-$D$9)^2),0)</f>
        <v>177</v>
      </c>
      <c r="I11" s="11">
        <f>ROUND(69*SQRT(($E11-$E$10)^2+($D11-$D$10)^2),0)</f>
        <v>244</v>
      </c>
      <c r="J11" s="11">
        <f>ROUND(69*SQRT(($E11-$E$11)^2+($D11-$D$11)^2),0)</f>
        <v>0</v>
      </c>
      <c r="K11" s="11">
        <f>ROUND(69*SQRT(($E11-$E$12)^2+($D11-$D$12)^2),0)</f>
        <v>154</v>
      </c>
      <c r="L11" s="11">
        <f>ROUND(69*SQRT(($E11-$E$13)^2+($D11-$D$13)^2),0)</f>
        <v>271</v>
      </c>
      <c r="M11" s="11">
        <f>ROUND(69*SQRT(($E11-$E$14)^2+($D11-$D$14)^2),0)</f>
        <v>157</v>
      </c>
      <c r="N11" s="11">
        <f>ROUND(69*SQRT(($E11-$E$15)^2+($D11-$D$15)^2),0)</f>
        <v>145</v>
      </c>
      <c r="O11" s="11">
        <f>ROUND(69*SQRT(($E11-$E$16)^2+($D11-$D$16)^2),0)</f>
        <v>229</v>
      </c>
      <c r="P11" s="11">
        <f>ROUND(69*SQRT(($E11-$E$17)^2+($D11-$D$17)^2),0)</f>
        <v>444</v>
      </c>
      <c r="Q11" s="11">
        <f>ROUND(69*SQRT(($E11-$E$18)^2+($D11-$D$18)^2),0)</f>
        <v>414</v>
      </c>
      <c r="R11" s="12">
        <f>ROUND(69*SQRT(($E11-$E$19)^2+($D11-$D$19)^2),0)</f>
        <v>492</v>
      </c>
    </row>
    <row r="12" spans="3:18">
      <c r="C12" s="8">
        <v>13</v>
      </c>
      <c r="D12" s="9">
        <v>-18.399999999999999</v>
      </c>
      <c r="E12" s="9">
        <v>142.4</v>
      </c>
      <c r="F12" s="10">
        <v>854000</v>
      </c>
      <c r="G12" s="11">
        <f>ROUND(69*SQRT(($E12-$E$8)^2+($D12-$D$8)^2),0)</f>
        <v>191</v>
      </c>
      <c r="H12" s="11">
        <f>ROUND(69*SQRT(($E12-$E$9)^2+($D12-$D$9)^2),0)</f>
        <v>332</v>
      </c>
      <c r="I12" s="11">
        <f>ROUND(69*SQRT(($E12-$E$10)^2+($D12-$D$10)^2),0)</f>
        <v>109</v>
      </c>
      <c r="J12" s="11">
        <f>ROUND(69*SQRT(($E12-$E$11)^2+($D12-$D$11)^2),0)</f>
        <v>154</v>
      </c>
      <c r="K12" s="11">
        <f>ROUND(69*SQRT(($E12-$E$12)^2+($D12-$D$12)^2),0)</f>
        <v>0</v>
      </c>
      <c r="L12" s="11">
        <f>ROUND(69*SQRT(($E12-$E$13)^2+($D12-$D$13)^2),0)</f>
        <v>412</v>
      </c>
      <c r="M12" s="11">
        <f>ROUND(69*SQRT(($E12-$E$14)^2+($D12-$D$14)^2),0)</f>
        <v>74</v>
      </c>
      <c r="N12" s="11">
        <f>ROUND(69*SQRT(($E12-$E$15)^2+($D12-$D$15)^2),0)</f>
        <v>137</v>
      </c>
      <c r="O12" s="11">
        <f>ROUND(69*SQRT(($E12-$E$16)^2+($D12-$D$16)^2),0)</f>
        <v>213</v>
      </c>
      <c r="P12" s="11">
        <f>ROUND(69*SQRT(($E12-$E$17)^2+($D12-$D$17)^2),0)</f>
        <v>330</v>
      </c>
      <c r="Q12" s="11">
        <f>ROUND(69*SQRT(($E12-$E$18)^2+($D12-$D$18)^2),0)</f>
        <v>410</v>
      </c>
      <c r="R12" s="12">
        <f>ROUND(69*SQRT(($E12-$E$19)^2+($D12-$D$19)^2),0)</f>
        <v>527</v>
      </c>
    </row>
    <row r="13" spans="3:18">
      <c r="C13" s="8">
        <v>15</v>
      </c>
      <c r="D13" s="9">
        <v>-19.3</v>
      </c>
      <c r="E13" s="9">
        <v>148.30000000000001</v>
      </c>
      <c r="F13" s="10">
        <v>615000</v>
      </c>
      <c r="G13" s="11">
        <f>ROUND(69*SQRT(($E13-$E$8)^2+($D13-$D$8)^2),0)</f>
        <v>276</v>
      </c>
      <c r="H13" s="11">
        <f>ROUND(69*SQRT(($E13-$E$9)^2+($D13-$D$9)^2),0)</f>
        <v>155</v>
      </c>
      <c r="I13" s="11">
        <f>ROUND(69*SQRT(($E13-$E$10)^2+($D13-$D$10)^2),0)</f>
        <v>512</v>
      </c>
      <c r="J13" s="11">
        <f>ROUND(69*SQRT(($E13-$E$11)^2+($D13-$D$11)^2),0)</f>
        <v>271</v>
      </c>
      <c r="K13" s="11">
        <f>ROUND(69*SQRT(($E13-$E$12)^2+($D13-$D$12)^2),0)</f>
        <v>412</v>
      </c>
      <c r="L13" s="11">
        <f>ROUND(69*SQRT(($E13-$E$13)^2+($D13-$D$13)^2),0)</f>
        <v>0</v>
      </c>
      <c r="M13" s="11">
        <f>ROUND(69*SQRT(($E13-$E$14)^2+($D13-$D$14)^2),0)</f>
        <v>380</v>
      </c>
      <c r="N13" s="11">
        <f>ROUND(69*SQRT(($E13-$E$15)^2+($D13-$D$15)^2),0)</f>
        <v>320</v>
      </c>
      <c r="O13" s="11">
        <f>ROUND(69*SQRT(($E13-$E$16)^2+($D13-$D$16)^2),0)</f>
        <v>343</v>
      </c>
      <c r="P13" s="11">
        <f>ROUND(69*SQRT(($E13-$E$17)^2+($D13-$D$17)^2),0)</f>
        <v>610</v>
      </c>
      <c r="Q13" s="11">
        <f>ROUND(69*SQRT(($E13-$E$18)^2+($D13-$D$18)^2),0)</f>
        <v>421</v>
      </c>
      <c r="R13" s="12">
        <f>ROUND(69*SQRT(($E13-$E$19)^2+($D13-$D$19)^2),0)</f>
        <v>408</v>
      </c>
    </row>
    <row r="14" spans="3:18">
      <c r="C14" s="8">
        <v>17</v>
      </c>
      <c r="D14" s="9">
        <v>-19.399999999999999</v>
      </c>
      <c r="E14" s="9">
        <v>142.80000000000001</v>
      </c>
      <c r="F14" s="10">
        <v>627000</v>
      </c>
      <c r="G14" s="11">
        <f>ROUND(69*SQRT(($E14-$E$8)^2+($D14-$D$8)^2),0)</f>
        <v>210</v>
      </c>
      <c r="H14" s="11">
        <f>ROUND(69*SQRT(($E14-$E$9)^2+($D14-$D$9)^2),0)</f>
        <v>327</v>
      </c>
      <c r="I14" s="11">
        <f>ROUND(69*SQRT(($E14-$E$10)^2+($D14-$D$10)^2),0)</f>
        <v>176</v>
      </c>
      <c r="J14" s="11">
        <f>ROUND(69*SQRT(($E14-$E$11)^2+($D14-$D$11)^2),0)</f>
        <v>157</v>
      </c>
      <c r="K14" s="11">
        <f>ROUND(69*SQRT(($E14-$E$12)^2+($D14-$D$12)^2),0)</f>
        <v>74</v>
      </c>
      <c r="L14" s="11">
        <f>ROUND(69*SQRT(($E14-$E$13)^2+($D14-$D$13)^2),0)</f>
        <v>380</v>
      </c>
      <c r="M14" s="11">
        <f>ROUND(69*SQRT(($E14-$E$14)^2+($D14-$D$14)^2),0)</f>
        <v>0</v>
      </c>
      <c r="N14" s="11">
        <f>ROUND(69*SQRT(($E14-$E$15)^2+($D14-$D$15)^2),0)</f>
        <v>71</v>
      </c>
      <c r="O14" s="11">
        <f>ROUND(69*SQRT(($E14-$E$16)^2+($D14-$D$16)^2),0)</f>
        <v>139</v>
      </c>
      <c r="P14" s="11">
        <f>ROUND(69*SQRT(($E14-$E$17)^2+($D14-$D$17)^2),0)</f>
        <v>289</v>
      </c>
      <c r="Q14" s="11">
        <f>ROUND(69*SQRT(($E14-$E$18)^2+($D14-$D$18)^2),0)</f>
        <v>336</v>
      </c>
      <c r="R14" s="12">
        <f>ROUND(69*SQRT(($E14-$E$19)^2+($D14-$D$19)^2),0)</f>
        <v>454</v>
      </c>
    </row>
    <row r="15" spans="3:18">
      <c r="C15" s="8">
        <v>18</v>
      </c>
      <c r="D15" s="9">
        <v>-19.899999999999999</v>
      </c>
      <c r="E15" s="9">
        <v>143.69999999999999</v>
      </c>
      <c r="F15" s="10">
        <v>542000</v>
      </c>
      <c r="G15" s="11">
        <f>ROUND(69*SQRT(($E15-$E$8)^2+($D15-$D$8)^2),0)</f>
        <v>204</v>
      </c>
      <c r="H15" s="11">
        <f>ROUND(69*SQRT(($E15-$E$9)^2+($D15-$D$9)^2),0)</f>
        <v>291</v>
      </c>
      <c r="I15" s="11">
        <f>ROUND(69*SQRT(($E15-$E$10)^2+($D15-$D$10)^2),0)</f>
        <v>244</v>
      </c>
      <c r="J15" s="11">
        <f>ROUND(69*SQRT(($E15-$E$11)^2+($D15-$D$11)^2),0)</f>
        <v>145</v>
      </c>
      <c r="K15" s="11">
        <f>ROUND(69*SQRT(($E15-$E$12)^2+($D15-$D$12)^2),0)</f>
        <v>137</v>
      </c>
      <c r="L15" s="11">
        <f>ROUND(69*SQRT(($E15-$E$13)^2+($D15-$D$13)^2),0)</f>
        <v>320</v>
      </c>
      <c r="M15" s="11">
        <f>ROUND(69*SQRT(($E15-$E$14)^2+($D15-$D$14)^2),0)</f>
        <v>71</v>
      </c>
      <c r="N15" s="11">
        <f>ROUND(69*SQRT(($E15-$E$15)^2+($D15-$D$15)^2),0)</f>
        <v>0</v>
      </c>
      <c r="O15" s="11">
        <f>ROUND(69*SQRT(($E15-$E$16)^2+($D15-$D$16)^2),0)</f>
        <v>90</v>
      </c>
      <c r="P15" s="11">
        <f>ROUND(69*SQRT(($E15-$E$17)^2+($D15-$D$17)^2),0)</f>
        <v>311</v>
      </c>
      <c r="Q15" s="11">
        <f>ROUND(69*SQRT(($E15-$E$18)^2+($D15-$D$18)^2),0)</f>
        <v>287</v>
      </c>
      <c r="R15" s="12">
        <f>ROUND(69*SQRT(($E15-$E$19)^2+($D15-$D$19)^2),0)</f>
        <v>392</v>
      </c>
    </row>
    <row r="16" spans="3:18">
      <c r="C16" s="8">
        <v>20</v>
      </c>
      <c r="D16" s="9">
        <v>-21.2</v>
      </c>
      <c r="E16" s="9">
        <v>143.69999999999999</v>
      </c>
      <c r="F16" s="10">
        <v>964000</v>
      </c>
      <c r="G16" s="11">
        <f>ROUND(69*SQRT(($E16-$E$8)^2+($D16-$D$8)^2),0)</f>
        <v>288</v>
      </c>
      <c r="H16" s="11">
        <f>ROUND(69*SQRT(($E16-$E$9)^2+($D16-$D$9)^2),0)</f>
        <v>352</v>
      </c>
      <c r="I16" s="11">
        <f>ROUND(69*SQRT(($E16-$E$10)^2+($D16-$D$10)^2),0)</f>
        <v>312</v>
      </c>
      <c r="J16" s="11">
        <f>ROUND(69*SQRT(($E16-$E$11)^2+($D16-$D$11)^2),0)</f>
        <v>229</v>
      </c>
      <c r="K16" s="11">
        <f>ROUND(69*SQRT(($E16-$E$12)^2+($D16-$D$12)^2),0)</f>
        <v>213</v>
      </c>
      <c r="L16" s="11">
        <f>ROUND(69*SQRT(($E16-$E$13)^2+($D16-$D$13)^2),0)</f>
        <v>343</v>
      </c>
      <c r="M16" s="11">
        <f>ROUND(69*SQRT(($E16-$E$14)^2+($D16-$D$14)^2),0)</f>
        <v>139</v>
      </c>
      <c r="N16" s="11">
        <f>ROUND(69*SQRT(($E16-$E$15)^2+($D16-$D$15)^2),0)</f>
        <v>90</v>
      </c>
      <c r="O16" s="11">
        <f>ROUND(69*SQRT(($E16-$E$16)^2+($D16-$D$16)^2),0)</f>
        <v>0</v>
      </c>
      <c r="P16" s="11">
        <f>ROUND(69*SQRT(($E16-$E$17)^2+($D16-$D$17)^2),0)</f>
        <v>267</v>
      </c>
      <c r="Q16" s="11">
        <f>ROUND(69*SQRT(($E16-$E$18)^2+($D16-$D$18)^2),0)</f>
        <v>199</v>
      </c>
      <c r="R16" s="12">
        <f>ROUND(69*SQRT(($E16-$E$19)^2+($D16-$D$19)^2),0)</f>
        <v>316</v>
      </c>
    </row>
    <row r="17" spans="3:18">
      <c r="C17" s="8">
        <v>22</v>
      </c>
      <c r="D17" s="9">
        <v>-22.6</v>
      </c>
      <c r="E17" s="9">
        <v>140.1</v>
      </c>
      <c r="F17" s="10">
        <v>706000</v>
      </c>
      <c r="G17" s="11">
        <f>ROUND(69*SQRT(($E17-$E$8)^2+($D17-$D$8)^2),0)</f>
        <v>499</v>
      </c>
      <c r="H17" s="11">
        <f>ROUND(69*SQRT(($E17-$E$9)^2+($D17-$D$9)^2),0)</f>
        <v>602</v>
      </c>
      <c r="I17" s="11">
        <f>ROUND(69*SQRT(($E17-$E$10)^2+($D17-$D$10)^2),0)</f>
        <v>359</v>
      </c>
      <c r="J17" s="11">
        <f>ROUND(69*SQRT(($E17-$E$11)^2+($D17-$D$11)^2),0)</f>
        <v>444</v>
      </c>
      <c r="K17" s="11">
        <f>ROUND(69*SQRT(($E17-$E$12)^2+($D17-$D$12)^2),0)</f>
        <v>330</v>
      </c>
      <c r="L17" s="11">
        <f>ROUND(69*SQRT(($E17-$E$13)^2+($D17-$D$13)^2),0)</f>
        <v>610</v>
      </c>
      <c r="M17" s="11">
        <f>ROUND(69*SQRT(($E17-$E$14)^2+($D17-$D$14)^2),0)</f>
        <v>289</v>
      </c>
      <c r="N17" s="11">
        <f>ROUND(69*SQRT(($E17-$E$15)^2+($D17-$D$15)^2),0)</f>
        <v>311</v>
      </c>
      <c r="O17" s="11">
        <f>ROUND(69*SQRT(($E17-$E$16)^2+($D17-$D$16)^2),0)</f>
        <v>267</v>
      </c>
      <c r="P17" s="11">
        <f>ROUND(69*SQRT(($E17-$E$17)^2+($D17-$D$17)^2),0)</f>
        <v>0</v>
      </c>
      <c r="Q17" s="11">
        <f>ROUND(69*SQRT(($E17-$E$18)^2+($D17-$D$18)^2),0)</f>
        <v>312</v>
      </c>
      <c r="R17" s="12">
        <f>ROUND(69*SQRT(($E17-$E$19)^2+($D17-$D$19)^2),0)</f>
        <v>463</v>
      </c>
    </row>
    <row r="18" spans="3:18">
      <c r="C18" s="8">
        <v>24</v>
      </c>
      <c r="D18" s="9">
        <v>-24</v>
      </c>
      <c r="E18" s="9">
        <v>144.4</v>
      </c>
      <c r="F18" s="10">
        <v>669000</v>
      </c>
      <c r="G18" s="11">
        <f>ROUND(69*SQRT(($E18-$E$8)^2+($D18-$D$8)^2),0)</f>
        <v>470</v>
      </c>
      <c r="H18" s="11">
        <f>ROUND(69*SQRT(($E18-$E$9)^2+($D18-$D$9)^2),0)</f>
        <v>492</v>
      </c>
      <c r="I18" s="11">
        <f>ROUND(69*SQRT(($E18-$E$10)^2+($D18-$D$10)^2),0)</f>
        <v>503</v>
      </c>
      <c r="J18" s="11">
        <f>ROUND(69*SQRT(($E18-$E$11)^2+($D18-$D$11)^2),0)</f>
        <v>414</v>
      </c>
      <c r="K18" s="11">
        <f>ROUND(69*SQRT(($E18-$E$12)^2+($D18-$D$12)^2),0)</f>
        <v>410</v>
      </c>
      <c r="L18" s="11">
        <f>ROUND(69*SQRT(($E18-$E$13)^2+($D18-$D$13)^2),0)</f>
        <v>421</v>
      </c>
      <c r="M18" s="11">
        <f>ROUND(69*SQRT(($E18-$E$14)^2+($D18-$D$14)^2),0)</f>
        <v>336</v>
      </c>
      <c r="N18" s="11">
        <f>ROUND(69*SQRT(($E18-$E$15)^2+($D18-$D$15)^2),0)</f>
        <v>287</v>
      </c>
      <c r="O18" s="11">
        <f>ROUND(69*SQRT(($E18-$E$16)^2+($D18-$D$16)^2),0)</f>
        <v>199</v>
      </c>
      <c r="P18" s="11">
        <f>ROUND(69*SQRT(($E18-$E$17)^2+($D18-$D$17)^2),0)</f>
        <v>312</v>
      </c>
      <c r="Q18" s="11">
        <f>ROUND(69*SQRT(($E18-$E$18)^2+($D18-$D$18)^2),0)</f>
        <v>0</v>
      </c>
      <c r="R18" s="12">
        <f>ROUND(69*SQRT(($E18-$E$19)^2+($D18-$D$19)^2),0)</f>
        <v>151</v>
      </c>
    </row>
    <row r="19" spans="3:18" ht="17" thickBot="1">
      <c r="C19" s="13">
        <v>25</v>
      </c>
      <c r="D19" s="14">
        <v>-24.9</v>
      </c>
      <c r="E19" s="14">
        <v>146.4</v>
      </c>
      <c r="F19" s="10">
        <v>931000</v>
      </c>
      <c r="G19" s="15">
        <f>ROUND(69*SQRT(($E19-$E$8)^2+($D19-$D$8)^2),0)</f>
        <v>541</v>
      </c>
      <c r="H19" s="15">
        <f>ROUND(69*SQRT(($E19-$E$9)^2+($D19-$D$9)^2),0)</f>
        <v>520</v>
      </c>
      <c r="I19" s="15">
        <f>ROUND(69*SQRT(($E19-$E$10)^2+($D19-$D$10)^2),0)</f>
        <v>628</v>
      </c>
      <c r="J19" s="15">
        <f>ROUND(69*SQRT(($E19-$E$11)^2+($D19-$D$11)^2),0)</f>
        <v>492</v>
      </c>
      <c r="K19" s="15">
        <f>ROUND(69*SQRT(($E19-$E$12)^2+($D19-$D$12)^2),0)</f>
        <v>527</v>
      </c>
      <c r="L19" s="15">
        <f>ROUND(69*SQRT(($E19-$E$13)^2+($D19-$D$13)^2),0)</f>
        <v>408</v>
      </c>
      <c r="M19" s="15">
        <f>ROUND(69*SQRT(($E19-$E$14)^2+($D19-$D$14)^2),0)</f>
        <v>454</v>
      </c>
      <c r="N19" s="15">
        <f>ROUND(69*SQRT(($E19-$E$15)^2+($D19-$D$15)^2),0)</f>
        <v>392</v>
      </c>
      <c r="O19" s="15">
        <f>ROUND(69*SQRT(($E19-$E$16)^2+($D19-$D$16)^2),0)</f>
        <v>316</v>
      </c>
      <c r="P19" s="15">
        <f>ROUND(69*SQRT(($E19-$E$17)^2+($D19-$D$17)^2),0)</f>
        <v>463</v>
      </c>
      <c r="Q19" s="15">
        <f>ROUND(69*SQRT(($E19-$E$18)^2+($D19-$D$18)^2),0)</f>
        <v>151</v>
      </c>
      <c r="R19" s="16">
        <f>ROUND(69*SQRT(($E19-$E$19)^2+($D19-$D$19)^2),0)</f>
        <v>0</v>
      </c>
    </row>
    <row r="20" spans="3:18" ht="17" thickBot="1">
      <c r="C20" s="17"/>
      <c r="D20" s="18"/>
      <c r="E20" s="18"/>
      <c r="F20" s="4"/>
      <c r="G20" s="19">
        <f>ROUND(SUMPRODUCT(G8:G19,$F$8:$F$19)/SUM($F$8:$F$19),0)</f>
        <v>282</v>
      </c>
      <c r="H20" s="19">
        <f>ROUND(SUMPRODUCT(H8:H19,$F$8:$F$19)/SUM($F$8:$F$19),0)</f>
        <v>333</v>
      </c>
      <c r="I20" s="19">
        <f>ROUND(SUMPRODUCT(I8:I19,$F$8:$F$19)/SUM($F$8:$F$19),0)</f>
        <v>310</v>
      </c>
      <c r="J20" s="19">
        <f>ROUND(SUMPRODUCT(J8:J19,$F$8:$F$19)/SUM($F$8:$F$19),0)</f>
        <v>254</v>
      </c>
      <c r="K20" s="19">
        <f>ROUND(SUMPRODUCT(K8:K19,$F$8:$F$19)/SUM($F$8:$F$19),0)</f>
        <v>246</v>
      </c>
      <c r="L20" s="19">
        <f>ROUND(SUMPRODUCT(L8:L19,$F$8:$F$19)/SUM($F$8:$F$19),0)</f>
        <v>358</v>
      </c>
      <c r="M20" s="19">
        <f>ROUND(SUMPRODUCT(M8:M19,$F$8:$F$19)/SUM($F$8:$F$19),0)</f>
        <v>226</v>
      </c>
      <c r="N20" s="19">
        <f>ROUND(SUMPRODUCT(N8:N19,$F$8:$F$19)/SUM($F$8:$F$19),0)</f>
        <v>219</v>
      </c>
      <c r="O20" s="19">
        <f>ROUND(SUMPRODUCT(O8:O19,$F$8:$F$19)/SUM($F$8:$F$19),0)</f>
        <v>233</v>
      </c>
      <c r="P20" s="19">
        <f>ROUND(SUMPRODUCT(P8:P19,$F$8:$F$19)/SUM($F$8:$F$19),0)</f>
        <v>371</v>
      </c>
      <c r="Q20" s="19">
        <f>ROUND(SUMPRODUCT(Q8:Q19,$F$8:$F$19)/SUM($F$8:$F$19),0)</f>
        <v>332</v>
      </c>
      <c r="R20" s="19">
        <f>ROUND(SUMPRODUCT(R8:R19,$F$8:$F$19)/SUM($F$8:$F$19),0)</f>
        <v>404</v>
      </c>
    </row>
    <row r="22" spans="3:18" ht="17" thickBot="1">
      <c r="E22" s="20"/>
      <c r="F22" s="21"/>
    </row>
    <row r="23" spans="3:18">
      <c r="E23" s="22"/>
      <c r="F23" s="23" t="s">
        <v>21</v>
      </c>
      <c r="G23" s="24">
        <f>SUMIF(G$8:G$19,"&lt;=100",$F$8:$F$19)/SUM($F$8:$F$19)</f>
        <v>9.3212565925246502E-2</v>
      </c>
      <c r="H23" s="24">
        <f>SUMIF(H$8:H$19,"&lt;=100",$F$8:$F$19)/SUM($F$8:$F$19)</f>
        <v>0.10146755331346022</v>
      </c>
      <c r="I23" s="24">
        <f>SUMIF(I$8:I$19,"&lt;=100",$F$8:$F$19)/SUM($F$8:$F$19)</f>
        <v>0.12795230451731254</v>
      </c>
      <c r="J23" s="24">
        <f>SUMIF(J$8:J$19,"&lt;=100",$F$8:$F$19)/SUM($F$8:$F$19)</f>
        <v>9.3212565925246502E-2</v>
      </c>
      <c r="K23" s="24">
        <f>SUMIF(K$8:K$19,"&lt;=100",$F$8:$F$19)/SUM($F$8:$F$19)</f>
        <v>0.16980050447145151</v>
      </c>
      <c r="L23" s="24">
        <f>SUMIF(L$8:L$19,"&lt;=100",$F$8:$F$19)/SUM($F$8:$F$19)</f>
        <v>7.0511350607658799E-2</v>
      </c>
      <c r="M23" s="24">
        <f>SUMIF(M$8:M$19,"&lt;=100",$F$8:$F$19)/SUM($F$8:$F$19)</f>
        <v>0.2319422150882825</v>
      </c>
      <c r="N23" s="24">
        <f>SUMIF(N$8:N$19,"&lt;=100",$F$8:$F$19)/SUM($F$8:$F$19)</f>
        <v>0.24455400137583122</v>
      </c>
      <c r="O23" s="24">
        <f>SUMIF(O$8:O$19,"&lt;=100",$F$8:$F$19)/SUM($F$8:$F$19)</f>
        <v>0.17266681953680349</v>
      </c>
      <c r="P23" s="24">
        <f>SUMIF(P$8:P$19,"&lt;=100",$F$8:$F$19)/SUM($F$8:$F$19)</f>
        <v>8.094473744554001E-2</v>
      </c>
      <c r="Q23" s="24">
        <f>SUMIF(Q$8:Q$19,"&lt;=100",$F$8:$F$19)/SUM($F$8:$F$19)</f>
        <v>7.6702591148819083E-2</v>
      </c>
      <c r="R23" s="25">
        <f>SUMIF(R$8:R$19,"&lt;=100",$F$8:$F$19)/SUM($F$8:$F$19)</f>
        <v>0.10674157303370786</v>
      </c>
    </row>
    <row r="24" spans="3:18">
      <c r="E24" s="22"/>
      <c r="F24" s="26" t="s">
        <v>22</v>
      </c>
      <c r="G24" s="27">
        <f>SUMIF(G$8:G$19,"&lt;=200",$F$8:$F$19)/SUM($F$8:$F$19)</f>
        <v>0.29259344187113046</v>
      </c>
      <c r="H24" s="27">
        <f>SUMIF(H$8:H$19,"&lt;=200",$F$8:$F$19)/SUM($F$8:$F$19)</f>
        <v>0.26519146984636549</v>
      </c>
      <c r="I24" s="27">
        <f>SUMIF(I$8:I$19,"&lt;=200",$F$8:$F$19)/SUM($F$8:$F$19)</f>
        <v>0.29775280898876405</v>
      </c>
      <c r="J24" s="27">
        <f>SUMIF(J$8:J$19,"&lt;=200",$F$8:$F$19)/SUM($F$8:$F$19)</f>
        <v>0.42662233432698921</v>
      </c>
      <c r="K24" s="27">
        <f>SUMIF(K$8:K$19,"&lt;=200",$F$8:$F$19)/SUM($F$8:$F$19)</f>
        <v>0.45310708553084156</v>
      </c>
      <c r="L24" s="27">
        <f>SUMIF(L$8:L$19,"&lt;=200",$F$8:$F$19)/SUM($F$8:$F$19)</f>
        <v>0.171978903921119</v>
      </c>
      <c r="M24" s="27">
        <f>SUMIF(M$8:M$19,"&lt;=200",$F$8:$F$19)/SUM($F$8:$F$19)</f>
        <v>0.48738821371245128</v>
      </c>
      <c r="N24" s="27">
        <f>SUMIF(N$8:N$19,"&lt;=200",$F$8:$F$19)/SUM($F$8:$F$19)</f>
        <v>0.35943590919513874</v>
      </c>
      <c r="O24" s="27">
        <f>SUMIF(O$8:O$19,"&lt;=200",$F$8:$F$19)/SUM($F$8:$F$19)</f>
        <v>0.32125659252465033</v>
      </c>
      <c r="P24" s="27">
        <f>SUMIF(P$8:P$19,"&lt;=200",$F$8:$F$19)/SUM($F$8:$F$19)</f>
        <v>8.094473744554001E-2</v>
      </c>
      <c r="Q24" s="27">
        <f>SUMIF(Q$8:Q$19,"&lt;=200",$F$8:$F$19)/SUM($F$8:$F$19)</f>
        <v>0.29396927310249943</v>
      </c>
      <c r="R24" s="28">
        <f>SUMIF(R$8:R$19,"&lt;=200",$F$8:$F$19)/SUM($F$8:$F$19)</f>
        <v>0.18344416418252693</v>
      </c>
    </row>
    <row r="25" spans="3:18" ht="17" thickBot="1">
      <c r="E25" s="22"/>
      <c r="F25" s="29" t="s">
        <v>23</v>
      </c>
      <c r="G25" s="30">
        <f>SUMIF(G$8:G$19,"&lt;=300",$F$8:$F$19)/SUM($F$8:$F$19)</f>
        <v>0.73561109837193306</v>
      </c>
      <c r="H25" s="30">
        <f>SUMIF(H$8:H$19,"&lt;=300",$F$8:$F$19)/SUM($F$8:$F$19)</f>
        <v>0.32733318046319654</v>
      </c>
      <c r="I25" s="30">
        <f>SUMIF(I$8:I$19,"&lt;=300",$F$8:$F$19)/SUM($F$8:$F$19)</f>
        <v>0.45310708553084156</v>
      </c>
      <c r="J25" s="30">
        <f>SUMIF(J$8:J$19,"&lt;=300",$F$8:$F$19)/SUM($F$8:$F$19)</f>
        <v>0.73561109837193306</v>
      </c>
      <c r="K25" s="30">
        <f>SUMIF(K$8:K$19,"&lt;=300",$F$8:$F$19)/SUM($F$8:$F$19)</f>
        <v>0.56363219445081403</v>
      </c>
      <c r="L25" s="30">
        <f>SUMIF(L$8:L$19,"&lt;=300",$F$8:$F$19)/SUM($F$8:$F$19)</f>
        <v>0.26519146984636549</v>
      </c>
      <c r="M25" s="30">
        <f>SUMIF(M$8:M$19,"&lt;=300",$F$8:$F$19)/SUM($F$8:$F$19)</f>
        <v>0.64457693189635401</v>
      </c>
      <c r="N25" s="30">
        <f>SUMIF(N$8:N$19,"&lt;=300",$F$8:$F$19)/SUM($F$8:$F$19)</f>
        <v>0.74180233891309333</v>
      </c>
      <c r="O25" s="30">
        <f>SUMIF(O$8:O$19,"&lt;=300",$F$8:$F$19)/SUM($F$8:$F$19)</f>
        <v>0.59332721852786063</v>
      </c>
      <c r="P25" s="30">
        <f>SUMIF(P$8:P$19,"&lt;=300",$F$8:$F$19)/SUM($F$8:$F$19)</f>
        <v>0.26335702820454027</v>
      </c>
      <c r="Q25" s="30">
        <f>SUMIF(Q$8:Q$19,"&lt;=300",$F$8:$F$19)/SUM($F$8:$F$19)</f>
        <v>0.35611098371933042</v>
      </c>
      <c r="R25" s="31">
        <f>SUMIF(R$8:R$19,"&lt;=300",$F$8:$F$19)/SUM($F$8:$F$19)</f>
        <v>0.18344416418252693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Fan, Jill</dc:creator>
  <cp:lastModifiedBy>Fan, Jill</cp:lastModifiedBy>
  <dcterms:created xsi:type="dcterms:W3CDTF">2018-10-20T19:22:10Z</dcterms:created>
  <dcterms:modified xsi:type="dcterms:W3CDTF">2018-10-20T19:33:15Z</dcterms:modified>
</cp:coreProperties>
</file>