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fileSharing readOnlyRecommended="1"/>
  <workbookPr filterPrivacy="1" defaultThemeVersion="166925"/>
  <xr:revisionPtr revIDLastSave="181" documentId="8_{3BCE3B9E-0B79-40D8-AE0C-7FE4A27727E1}" xr6:coauthVersionLast="47" xr6:coauthVersionMax="47" xr10:uidLastSave="{B00DD302-23D7-4D8A-8FC8-9EC84CA9C3E1}"/>
  <bookViews>
    <workbookView xWindow="28680" yWindow="-120" windowWidth="29040" windowHeight="15840" xr2:uid="{134E06D7-214F-4329-8E1A-B947DBBED7E7}"/>
  </bookViews>
  <sheets>
    <sheet name="No filter, no table" sheetId="2" r:id="rId1"/>
    <sheet name="With filter, no table" sheetId="4" r:id="rId2"/>
    <sheet name="With table" sheetId="3" r:id="rId3"/>
  </sheets>
  <definedNames>
    <definedName name="_xlnm._FilterDatabase" localSheetId="1" hidden="1">'With filter, no table'!$A$1:$F$28</definedName>
    <definedName name="aaa">1</definedName>
    <definedName name="bbb">2</definedName>
    <definedName name="yyy">1</definedName>
    <definedName name="zzz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3" l="1"/>
  <c r="E28" i="4"/>
  <c r="F28" i="4" s="1"/>
  <c r="D28" i="4"/>
  <c r="D27" i="4"/>
  <c r="D26" i="4"/>
  <c r="F25" i="4"/>
  <c r="E25" i="4"/>
  <c r="D25" i="4"/>
  <c r="D24" i="4"/>
  <c r="D23" i="4"/>
  <c r="E23" i="4" s="1"/>
  <c r="F22" i="4"/>
  <c r="E22" i="4"/>
  <c r="D22" i="4"/>
  <c r="D21" i="4"/>
  <c r="E21" i="4" s="1"/>
  <c r="E20" i="4"/>
  <c r="F20" i="4" s="1"/>
  <c r="D20" i="4"/>
  <c r="D19" i="4"/>
  <c r="D18" i="4"/>
  <c r="F17" i="4"/>
  <c r="E17" i="4"/>
  <c r="D17" i="4"/>
  <c r="D16" i="4"/>
  <c r="D15" i="4"/>
  <c r="F14" i="4"/>
  <c r="E14" i="4"/>
  <c r="D14" i="4"/>
  <c r="D13" i="4"/>
  <c r="E12" i="4"/>
  <c r="F12" i="4" s="1"/>
  <c r="D12" i="4"/>
  <c r="D11" i="4"/>
  <c r="D10" i="4"/>
  <c r="F9" i="4"/>
  <c r="E9" i="4"/>
  <c r="D9" i="4"/>
  <c r="D8" i="4"/>
  <c r="D7" i="4"/>
  <c r="F6" i="4"/>
  <c r="E6" i="4"/>
  <c r="D6" i="4"/>
  <c r="D5" i="4"/>
  <c r="E5" i="4" s="1"/>
  <c r="E4" i="4"/>
  <c r="F4" i="4" s="1"/>
  <c r="D4" i="4"/>
  <c r="D3" i="4"/>
  <c r="D2" i="4"/>
  <c r="E2" i="4" s="1"/>
  <c r="D2" i="2"/>
  <c r="D2" i="3"/>
  <c r="E2" i="3" s="1"/>
  <c r="D3" i="3"/>
  <c r="E3" i="3" s="1"/>
  <c r="F3" i="3" s="1"/>
  <c r="D4" i="3"/>
  <c r="E4" i="3" s="1"/>
  <c r="D5" i="3"/>
  <c r="E5" i="3" s="1"/>
  <c r="D6" i="3"/>
  <c r="D7" i="3"/>
  <c r="D8" i="3"/>
  <c r="E8" i="3" s="1"/>
  <c r="D9" i="3"/>
  <c r="D10" i="3"/>
  <c r="E10" i="3" s="1"/>
  <c r="D11" i="3"/>
  <c r="E11" i="3" s="1"/>
  <c r="F11" i="3" s="1"/>
  <c r="D12" i="3"/>
  <c r="E12" i="3" s="1"/>
  <c r="D13" i="3"/>
  <c r="E13" i="3" s="1"/>
  <c r="D14" i="3"/>
  <c r="D15" i="3"/>
  <c r="D16" i="3"/>
  <c r="E16" i="3" s="1"/>
  <c r="D17" i="3"/>
  <c r="D18" i="3"/>
  <c r="D19" i="3"/>
  <c r="E19" i="3" s="1"/>
  <c r="F19" i="3" s="1"/>
  <c r="D20" i="3"/>
  <c r="E20" i="3" s="1"/>
  <c r="D21" i="3"/>
  <c r="E21" i="3" s="1"/>
  <c r="D22" i="3"/>
  <c r="D23" i="3"/>
  <c r="D24" i="3"/>
  <c r="D25" i="3"/>
  <c r="D26" i="3"/>
  <c r="D27" i="3"/>
  <c r="E27" i="3" s="1"/>
  <c r="F27" i="3" s="1"/>
  <c r="D28" i="3"/>
  <c r="E28" i="3" s="1"/>
  <c r="D3" i="2"/>
  <c r="E3" i="2" s="1"/>
  <c r="D4" i="2"/>
  <c r="E4" i="2" s="1"/>
  <c r="D5" i="2"/>
  <c r="D6" i="2"/>
  <c r="E6" i="2" s="1"/>
  <c r="F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D14" i="2"/>
  <c r="E14" i="2" s="1"/>
  <c r="F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D22" i="2"/>
  <c r="E22" i="2" s="1"/>
  <c r="D23" i="2"/>
  <c r="E23" i="2" s="1"/>
  <c r="F23" i="2" s="1"/>
  <c r="D24" i="2"/>
  <c r="E24" i="2" s="1"/>
  <c r="D25" i="2"/>
  <c r="E25" i="2" s="1"/>
  <c r="D26" i="2"/>
  <c r="E26" i="2" s="1"/>
  <c r="D27" i="2"/>
  <c r="E27" i="2" s="1"/>
  <c r="D28" i="2"/>
  <c r="F10" i="3" l="1"/>
  <c r="F2" i="3"/>
  <c r="E26" i="3"/>
  <c r="F26" i="3" s="1"/>
  <c r="F16" i="3"/>
  <c r="F8" i="3"/>
  <c r="E24" i="3"/>
  <c r="F24" i="3" s="1"/>
  <c r="E18" i="3"/>
  <c r="F18" i="3" s="1"/>
  <c r="F21" i="3"/>
  <c r="F13" i="3"/>
  <c r="F5" i="3"/>
  <c r="E25" i="3"/>
  <c r="F25" i="3" s="1"/>
  <c r="E17" i="3"/>
  <c r="F17" i="3" s="1"/>
  <c r="E9" i="3"/>
  <c r="F9" i="3" s="1"/>
  <c r="F28" i="3"/>
  <c r="F20" i="3"/>
  <c r="F12" i="3"/>
  <c r="F4" i="3"/>
  <c r="E23" i="3"/>
  <c r="F23" i="3" s="1"/>
  <c r="E15" i="3"/>
  <c r="F15" i="3" s="1"/>
  <c r="E7" i="3"/>
  <c r="F7" i="3" s="1"/>
  <c r="E22" i="3"/>
  <c r="F22" i="3" s="1"/>
  <c r="E14" i="3"/>
  <c r="F14" i="3" s="1"/>
  <c r="E6" i="3"/>
  <c r="F6" i="3" s="1"/>
  <c r="F26" i="4"/>
  <c r="F7" i="4"/>
  <c r="F3" i="4"/>
  <c r="F13" i="4"/>
  <c r="E15" i="4"/>
  <c r="F15" i="4" s="1"/>
  <c r="E10" i="4"/>
  <c r="F10" i="4" s="1"/>
  <c r="E18" i="4"/>
  <c r="F18" i="4" s="1"/>
  <c r="E26" i="4"/>
  <c r="F2" i="4"/>
  <c r="E13" i="4"/>
  <c r="F5" i="4"/>
  <c r="E8" i="4"/>
  <c r="F8" i="4" s="1"/>
  <c r="E16" i="4"/>
  <c r="F16" i="4" s="1"/>
  <c r="F21" i="4"/>
  <c r="E24" i="4"/>
  <c r="F24" i="4" s="1"/>
  <c r="E3" i="4"/>
  <c r="E11" i="4"/>
  <c r="F11" i="4" s="1"/>
  <c r="E19" i="4"/>
  <c r="F19" i="4" s="1"/>
  <c r="E27" i="4"/>
  <c r="F27" i="4" s="1"/>
  <c r="F23" i="4"/>
  <c r="E7" i="4"/>
  <c r="F7" i="2"/>
  <c r="F22" i="2"/>
  <c r="F20" i="2"/>
  <c r="F12" i="2"/>
  <c r="F25" i="2"/>
  <c r="F9" i="2"/>
  <c r="E28" i="2"/>
  <c r="F28" i="2" s="1"/>
  <c r="F15" i="2"/>
  <c r="F10" i="2"/>
  <c r="F18" i="2"/>
  <c r="F4" i="2"/>
  <c r="F26" i="2"/>
  <c r="E2" i="2"/>
  <c r="F2" i="2" s="1"/>
  <c r="F17" i="2"/>
  <c r="E21" i="2"/>
  <c r="F21" i="2" s="1"/>
  <c r="E13" i="2"/>
  <c r="F13" i="2" s="1"/>
  <c r="E5" i="2"/>
  <c r="F5" i="2" s="1"/>
  <c r="F27" i="2"/>
  <c r="F19" i="2"/>
  <c r="F11" i="2"/>
  <c r="F3" i="2"/>
  <c r="F24" i="2"/>
  <c r="F16" i="2"/>
  <c r="F8" i="2"/>
  <c r="F29" i="3" l="1"/>
</calcChain>
</file>

<file path=xl/sharedStrings.xml><?xml version="1.0" encoding="utf-8"?>
<sst xmlns="http://schemas.openxmlformats.org/spreadsheetml/2006/main" count="19" uniqueCount="7">
  <si>
    <t>Order Date</t>
  </si>
  <si>
    <t>Amount</t>
  </si>
  <si>
    <t>Net unit price</t>
  </si>
  <si>
    <t>Total net price</t>
  </si>
  <si>
    <t>VAT 19%</t>
  </si>
  <si>
    <t>Total gross price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</si>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</sst>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Font="1"/>
    <xf numFmtId="0" fontId="2" fillId="0" borderId="0" xfId="0" applyFont="1" applyAlignment="1">
      <alignment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Currency" xfId="1" builtinId="4"/>
    <cellStyle name="Normal" xfId="0" builtinId="0"/>
  </cellStyles>
  <dxfs count="8">
    <dxf>
      <numFmt numFmtId="164" formatCode="_-* #,##0.00\ &quot;€&quot;_-;\-* #,##0.00\ &quot;€&quot;_-;_-* &quot;-&quot;??\ &quot;€&quot;_-;_-@_-"/>
    </dxf>
    <dxf>
      <numFmt numFmtId="164" formatCode="_-* #,##0.00\ &quot;€&quot;_-;\-* #,##0.00\ &quot;€&quot;_-;_-* &quot;-&quot;??\ &quot;€&quot;_-;_-@_-"/>
    </dxf>
    <dxf>
      <numFmt numFmtId="164" formatCode="_-* #,##0.00\ &quot;€&quot;_-;\-* #,##0.00\ &quot;€&quot;_-;_-* &quot;-&quot;??\ &quot;€&quot;_-;_-@_-"/>
    </dxf>
    <dxf>
      <numFmt numFmtId="16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D343ED-12EF-40D8-B5D5-074F09867F60}" name="Table1" displayName="Table1" ref="A1:F29" totalsRowCount="1" headerRowDxfId="7">
  <autoFilter ref="A1:F28" xr:uid="{B1D343ED-12EF-40D8-B5D5-074F09867F60}"/>
  <tableColumns count="6">
    <tableColumn id="1" xr3:uid="{421CB9D6-14A4-4B8D-B4AA-88C7BFBB47B8}" name="Order Date" totalsRowLabel="Result" dataDxfId="6"/>
    <tableColumn id="2" xr3:uid="{117B118B-0C14-45E7-B0F1-3C25735FBEF2}" name="Amount"/>
    <tableColumn id="3" xr3:uid="{9BA9652F-2EE7-47DE-9F64-1951657053DF}" name="Net unit price" totalsRowFunction="average" dataDxfId="5" totalsRowDxfId="4"/>
    <tableColumn id="4" xr3:uid="{FEB3A3CA-3D1D-453F-8918-5D1BE392F7EF}" name="Total net price" dataDxfId="3">
      <calculatedColumnFormula>Table1[[#This Row],[Amount]]*Table1[[#This Row],[Net unit price]]</calculatedColumnFormula>
    </tableColumn>
    <tableColumn id="5" xr3:uid="{0C09E6B7-4169-4EEC-B222-B7F6D97AEABD}" name="VAT 19%" dataDxfId="2">
      <calculatedColumnFormula>Table1[[#This Row],[Total net price]]*0.19</calculatedColumnFormula>
    </tableColumn>
    <tableColumn id="6" xr3:uid="{B5C552B5-BB49-4A58-9999-A36153F4C7BE}" name="Total gross price" totalsRowFunction="sum" dataDxfId="1" totalsRowDxfId="0">
      <calculatedColumnFormula>Table1[[#This Row],[Total net price]]+Table1[[#This Row],[VAT 19%]]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1879D-C118-4968-90AC-21EF20C5DDCA}">
  <dimension ref="A1:F28"/>
  <sheetViews>
    <sheetView tabSelected="1" workbookViewId="0"/>
  </sheetViews>
  <sheetFormatPr defaultColWidth="9.140625" defaultRowHeight="15" x14ac:dyDescent="0.25"/>
  <cols>
    <col min="1" max="6" width="13.140625" customWidth="1"/>
  </cols>
  <sheetData>
    <row r="1" spans="1:6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42661</v>
      </c>
      <c r="B2">
        <v>20</v>
      </c>
      <c r="C2" s="2">
        <v>7.45</v>
      </c>
      <c r="D2" s="4">
        <f>B2*C2</f>
        <v>149</v>
      </c>
      <c r="E2" s="4">
        <f>D2*0.19</f>
        <v>28.31</v>
      </c>
      <c r="F2" s="4">
        <f>D2+E2</f>
        <v>177.31</v>
      </c>
    </row>
    <row r="3" spans="1:6" x14ac:dyDescent="0.25">
      <c r="A3" s="1">
        <v>40609</v>
      </c>
      <c r="B3">
        <v>95</v>
      </c>
      <c r="C3" s="2">
        <v>4.04</v>
      </c>
      <c r="D3" s="4">
        <f t="shared" ref="D3:D28" si="0">B3*C3</f>
        <v>383.8</v>
      </c>
      <c r="E3" s="4">
        <f t="shared" ref="E3:E28" si="1">D3*0.19</f>
        <v>72.921999999999997</v>
      </c>
      <c r="F3" s="4">
        <f t="shared" ref="F3:F28" si="2">D3+E3</f>
        <v>456.72199999999998</v>
      </c>
    </row>
    <row r="4" spans="1:6" x14ac:dyDescent="0.25">
      <c r="A4" s="1">
        <v>44562</v>
      </c>
      <c r="B4">
        <v>32</v>
      </c>
      <c r="C4" s="2">
        <v>5.78</v>
      </c>
      <c r="D4" s="4">
        <f t="shared" si="0"/>
        <v>184.96</v>
      </c>
      <c r="E4" s="4">
        <f t="shared" si="1"/>
        <v>35.142400000000002</v>
      </c>
      <c r="F4" s="4">
        <f t="shared" si="2"/>
        <v>220.10240000000002</v>
      </c>
    </row>
    <row r="5" spans="1:6" x14ac:dyDescent="0.25">
      <c r="A5" s="1">
        <v>43566</v>
      </c>
      <c r="B5">
        <v>100</v>
      </c>
      <c r="C5" s="2">
        <v>3.77</v>
      </c>
      <c r="D5" s="4">
        <f t="shared" si="0"/>
        <v>377</v>
      </c>
      <c r="E5" s="4">
        <f t="shared" si="1"/>
        <v>71.63</v>
      </c>
      <c r="F5" s="4">
        <f t="shared" si="2"/>
        <v>448.63</v>
      </c>
    </row>
    <row r="6" spans="1:6" x14ac:dyDescent="0.25">
      <c r="A6" s="1">
        <v>40479</v>
      </c>
      <c r="B6">
        <v>81</v>
      </c>
      <c r="C6" s="2">
        <v>5.88</v>
      </c>
      <c r="D6" s="4">
        <f t="shared" si="0"/>
        <v>476.28</v>
      </c>
      <c r="E6" s="4">
        <f t="shared" si="1"/>
        <v>90.493200000000002</v>
      </c>
      <c r="F6" s="4">
        <f t="shared" si="2"/>
        <v>566.77319999999997</v>
      </c>
    </row>
    <row r="7" spans="1:6" x14ac:dyDescent="0.25">
      <c r="A7" s="1">
        <v>38649</v>
      </c>
      <c r="B7">
        <v>3</v>
      </c>
      <c r="C7" s="2">
        <v>2.66</v>
      </c>
      <c r="D7" s="4">
        <f t="shared" si="0"/>
        <v>7.98</v>
      </c>
      <c r="E7" s="4">
        <f t="shared" si="1"/>
        <v>1.5162</v>
      </c>
      <c r="F7" s="4">
        <f t="shared" si="2"/>
        <v>9.4962</v>
      </c>
    </row>
    <row r="8" spans="1:6" x14ac:dyDescent="0.25">
      <c r="A8" s="1">
        <v>41714</v>
      </c>
      <c r="B8">
        <v>47</v>
      </c>
      <c r="C8" s="2">
        <v>6.86</v>
      </c>
      <c r="D8" s="4">
        <f t="shared" si="0"/>
        <v>322.42</v>
      </c>
      <c r="E8" s="4">
        <f t="shared" si="1"/>
        <v>61.259800000000006</v>
      </c>
      <c r="F8" s="4">
        <f t="shared" si="2"/>
        <v>383.6798</v>
      </c>
    </row>
    <row r="9" spans="1:6" x14ac:dyDescent="0.25">
      <c r="A9" s="1">
        <v>38586</v>
      </c>
      <c r="B9">
        <v>84</v>
      </c>
      <c r="C9" s="2">
        <v>8.59</v>
      </c>
      <c r="D9" s="4">
        <f t="shared" si="0"/>
        <v>721.56</v>
      </c>
      <c r="E9" s="4">
        <f t="shared" si="1"/>
        <v>137.09639999999999</v>
      </c>
      <c r="F9" s="4">
        <f t="shared" si="2"/>
        <v>858.65639999999996</v>
      </c>
    </row>
    <row r="10" spans="1:6" x14ac:dyDescent="0.25">
      <c r="A10" s="1">
        <v>41734</v>
      </c>
      <c r="B10">
        <v>69</v>
      </c>
      <c r="C10" s="2">
        <v>1.17</v>
      </c>
      <c r="D10" s="4">
        <f t="shared" si="0"/>
        <v>80.72999999999999</v>
      </c>
      <c r="E10" s="4">
        <f t="shared" si="1"/>
        <v>15.338699999999998</v>
      </c>
      <c r="F10" s="4">
        <f t="shared" si="2"/>
        <v>96.068699999999993</v>
      </c>
    </row>
    <row r="11" spans="1:6" x14ac:dyDescent="0.25">
      <c r="A11" s="1">
        <v>39965</v>
      </c>
      <c r="B11">
        <v>39</v>
      </c>
      <c r="C11" s="2">
        <v>4.5999999999999996</v>
      </c>
      <c r="D11" s="4">
        <f t="shared" si="0"/>
        <v>179.39999999999998</v>
      </c>
      <c r="E11" s="4">
        <f t="shared" si="1"/>
        <v>34.085999999999999</v>
      </c>
      <c r="F11" s="4">
        <f t="shared" si="2"/>
        <v>213.48599999999999</v>
      </c>
    </row>
    <row r="12" spans="1:6" x14ac:dyDescent="0.25">
      <c r="A12" s="1">
        <v>36827</v>
      </c>
      <c r="B12">
        <v>56</v>
      </c>
      <c r="C12" s="2">
        <v>1.51</v>
      </c>
      <c r="D12" s="4">
        <f t="shared" si="0"/>
        <v>84.56</v>
      </c>
      <c r="E12" s="4">
        <f t="shared" si="1"/>
        <v>16.066400000000002</v>
      </c>
      <c r="F12" s="4">
        <f t="shared" si="2"/>
        <v>100.6264</v>
      </c>
    </row>
    <row r="13" spans="1:6" x14ac:dyDescent="0.25">
      <c r="A13" s="1">
        <v>39993</v>
      </c>
      <c r="B13">
        <v>93</v>
      </c>
      <c r="C13" s="2">
        <v>1.77</v>
      </c>
      <c r="D13" s="4">
        <f t="shared" si="0"/>
        <v>164.61</v>
      </c>
      <c r="E13" s="4">
        <f t="shared" si="1"/>
        <v>31.275900000000004</v>
      </c>
      <c r="F13" s="4">
        <f t="shared" si="2"/>
        <v>195.88590000000002</v>
      </c>
    </row>
    <row r="14" spans="1:6" x14ac:dyDescent="0.25">
      <c r="A14" s="1">
        <v>42437</v>
      </c>
      <c r="B14">
        <v>22</v>
      </c>
      <c r="C14" s="2">
        <v>5.44</v>
      </c>
      <c r="D14" s="4">
        <f t="shared" si="0"/>
        <v>119.68</v>
      </c>
      <c r="E14" s="4">
        <f t="shared" si="1"/>
        <v>22.7392</v>
      </c>
      <c r="F14" s="4">
        <f t="shared" si="2"/>
        <v>142.41920000000002</v>
      </c>
    </row>
    <row r="15" spans="1:6" x14ac:dyDescent="0.25">
      <c r="A15" s="1">
        <v>42540</v>
      </c>
      <c r="B15">
        <v>92</v>
      </c>
      <c r="C15" s="2">
        <v>7.64</v>
      </c>
      <c r="D15" s="4">
        <f t="shared" si="0"/>
        <v>702.88</v>
      </c>
      <c r="E15" s="4">
        <f t="shared" si="1"/>
        <v>133.5472</v>
      </c>
      <c r="F15" s="4">
        <f t="shared" si="2"/>
        <v>836.42719999999997</v>
      </c>
    </row>
    <row r="16" spans="1:6" x14ac:dyDescent="0.25">
      <c r="A16" s="1">
        <v>42892</v>
      </c>
      <c r="B16">
        <v>85</v>
      </c>
      <c r="C16" s="2">
        <v>1.02</v>
      </c>
      <c r="D16" s="4">
        <f t="shared" si="0"/>
        <v>86.7</v>
      </c>
      <c r="E16" s="4">
        <f t="shared" si="1"/>
        <v>16.472999999999999</v>
      </c>
      <c r="F16" s="4">
        <f t="shared" si="2"/>
        <v>103.173</v>
      </c>
    </row>
    <row r="17" spans="1:6" x14ac:dyDescent="0.25">
      <c r="A17" s="1">
        <v>42966</v>
      </c>
      <c r="B17">
        <v>73</v>
      </c>
      <c r="C17" s="2">
        <v>5.0999999999999996</v>
      </c>
      <c r="D17" s="4">
        <f t="shared" si="0"/>
        <v>372.29999999999995</v>
      </c>
      <c r="E17" s="4">
        <f t="shared" si="1"/>
        <v>70.736999999999995</v>
      </c>
      <c r="F17" s="4">
        <f t="shared" si="2"/>
        <v>443.03699999999992</v>
      </c>
    </row>
    <row r="18" spans="1:6" x14ac:dyDescent="0.25">
      <c r="A18" s="1">
        <v>37952</v>
      </c>
      <c r="B18">
        <v>50</v>
      </c>
      <c r="C18" s="2">
        <v>2.64</v>
      </c>
      <c r="D18" s="4">
        <f t="shared" si="0"/>
        <v>132</v>
      </c>
      <c r="E18" s="4">
        <f t="shared" si="1"/>
        <v>25.080000000000002</v>
      </c>
      <c r="F18" s="4">
        <f t="shared" si="2"/>
        <v>157.08000000000001</v>
      </c>
    </row>
    <row r="19" spans="1:6" x14ac:dyDescent="0.25">
      <c r="A19" s="1">
        <v>41383</v>
      </c>
      <c r="B19">
        <v>57</v>
      </c>
      <c r="C19" s="2">
        <v>6.19</v>
      </c>
      <c r="D19" s="4">
        <f t="shared" si="0"/>
        <v>352.83000000000004</v>
      </c>
      <c r="E19" s="4">
        <f t="shared" si="1"/>
        <v>67.037700000000015</v>
      </c>
      <c r="F19" s="4">
        <f t="shared" si="2"/>
        <v>419.86770000000007</v>
      </c>
    </row>
    <row r="20" spans="1:6" x14ac:dyDescent="0.25">
      <c r="A20" s="1">
        <v>39658</v>
      </c>
      <c r="B20">
        <v>49</v>
      </c>
      <c r="C20" s="2">
        <v>4.5999999999999996</v>
      </c>
      <c r="D20" s="4">
        <f t="shared" si="0"/>
        <v>225.39999999999998</v>
      </c>
      <c r="E20" s="4">
        <f t="shared" si="1"/>
        <v>42.825999999999993</v>
      </c>
      <c r="F20" s="4">
        <f t="shared" si="2"/>
        <v>268.226</v>
      </c>
    </row>
    <row r="21" spans="1:6" x14ac:dyDescent="0.25">
      <c r="A21" s="1">
        <v>41058</v>
      </c>
      <c r="B21">
        <v>62</v>
      </c>
      <c r="C21" s="2">
        <v>2.87</v>
      </c>
      <c r="D21" s="4">
        <f t="shared" si="0"/>
        <v>177.94</v>
      </c>
      <c r="E21" s="4">
        <f t="shared" si="1"/>
        <v>33.808599999999998</v>
      </c>
      <c r="F21" s="4">
        <f t="shared" si="2"/>
        <v>211.74860000000001</v>
      </c>
    </row>
    <row r="22" spans="1:6" x14ac:dyDescent="0.25">
      <c r="A22" s="1">
        <v>42095</v>
      </c>
      <c r="B22">
        <v>73</v>
      </c>
      <c r="C22" s="2">
        <v>1.08</v>
      </c>
      <c r="D22" s="4">
        <f t="shared" si="0"/>
        <v>78.84</v>
      </c>
      <c r="E22" s="4">
        <f t="shared" si="1"/>
        <v>14.979600000000001</v>
      </c>
      <c r="F22" s="4">
        <f t="shared" si="2"/>
        <v>93.819600000000008</v>
      </c>
    </row>
    <row r="23" spans="1:6" x14ac:dyDescent="0.25">
      <c r="A23" s="1">
        <v>38211</v>
      </c>
      <c r="B23">
        <v>92</v>
      </c>
      <c r="C23" s="2">
        <v>7.61</v>
      </c>
      <c r="D23" s="4">
        <f t="shared" si="0"/>
        <v>700.12</v>
      </c>
      <c r="E23" s="4">
        <f t="shared" si="1"/>
        <v>133.02279999999999</v>
      </c>
      <c r="F23" s="4">
        <f t="shared" si="2"/>
        <v>833.14279999999997</v>
      </c>
    </row>
    <row r="24" spans="1:6" x14ac:dyDescent="0.25">
      <c r="A24" s="1">
        <v>43071</v>
      </c>
      <c r="B24">
        <v>61</v>
      </c>
      <c r="C24" s="2">
        <v>6.59</v>
      </c>
      <c r="D24" s="4">
        <f t="shared" si="0"/>
        <v>401.99</v>
      </c>
      <c r="E24" s="4">
        <f t="shared" si="1"/>
        <v>76.378100000000003</v>
      </c>
      <c r="F24" s="4">
        <f t="shared" si="2"/>
        <v>478.36810000000003</v>
      </c>
    </row>
    <row r="25" spans="1:6" x14ac:dyDescent="0.25">
      <c r="A25" s="1">
        <v>44615</v>
      </c>
      <c r="B25">
        <v>69</v>
      </c>
      <c r="C25" s="2">
        <v>1.27</v>
      </c>
      <c r="D25" s="4">
        <f t="shared" si="0"/>
        <v>87.63</v>
      </c>
      <c r="E25" s="4">
        <f t="shared" si="1"/>
        <v>16.649699999999999</v>
      </c>
      <c r="F25" s="4">
        <f t="shared" si="2"/>
        <v>104.27969999999999</v>
      </c>
    </row>
    <row r="26" spans="1:6" x14ac:dyDescent="0.25">
      <c r="A26" s="1">
        <v>44270</v>
      </c>
      <c r="B26">
        <v>40</v>
      </c>
      <c r="C26" s="2">
        <v>4.21</v>
      </c>
      <c r="D26" s="4">
        <f t="shared" si="0"/>
        <v>168.4</v>
      </c>
      <c r="E26" s="4">
        <f t="shared" si="1"/>
        <v>31.996000000000002</v>
      </c>
      <c r="F26" s="4">
        <f t="shared" si="2"/>
        <v>200.39600000000002</v>
      </c>
    </row>
    <row r="27" spans="1:6" x14ac:dyDescent="0.25">
      <c r="A27" s="1">
        <v>44545</v>
      </c>
      <c r="B27">
        <v>70</v>
      </c>
      <c r="C27" s="2">
        <v>4.43</v>
      </c>
      <c r="D27" s="4">
        <f t="shared" si="0"/>
        <v>310.09999999999997</v>
      </c>
      <c r="E27" s="4">
        <f t="shared" si="1"/>
        <v>58.918999999999997</v>
      </c>
      <c r="F27" s="4">
        <f t="shared" si="2"/>
        <v>369.01899999999995</v>
      </c>
    </row>
    <row r="28" spans="1:6" x14ac:dyDescent="0.25">
      <c r="A28" s="1">
        <v>41098</v>
      </c>
      <c r="B28">
        <v>20</v>
      </c>
      <c r="C28" s="2">
        <v>6.92</v>
      </c>
      <c r="D28" s="4">
        <f t="shared" si="0"/>
        <v>138.4</v>
      </c>
      <c r="E28" s="4">
        <f t="shared" si="1"/>
        <v>26.296000000000003</v>
      </c>
      <c r="F28" s="4">
        <f t="shared" si="2"/>
        <v>164.696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7F72-BB4E-4520-8001-1E534ABBA1E7}">
  <dimension ref="A1:F28"/>
  <sheetViews>
    <sheetView workbookViewId="0"/>
  </sheetViews>
  <sheetFormatPr defaultColWidth="9.140625" defaultRowHeight="15" x14ac:dyDescent="0.25"/>
  <cols>
    <col min="1" max="6" width="13.140625" customWidth="1"/>
  </cols>
  <sheetData>
    <row r="1" spans="1:6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42661</v>
      </c>
      <c r="B2">
        <v>20</v>
      </c>
      <c r="C2" s="2">
        <v>7.45</v>
      </c>
      <c r="D2" s="4">
        <f>B2*C2</f>
        <v>149</v>
      </c>
      <c r="E2" s="4">
        <f>D2*0.19</f>
        <v>28.31</v>
      </c>
      <c r="F2" s="4">
        <f>D2+E2</f>
        <v>177.31</v>
      </c>
    </row>
    <row r="3" spans="1:6" x14ac:dyDescent="0.25">
      <c r="A3" s="1">
        <v>40609</v>
      </c>
      <c r="B3">
        <v>95</v>
      </c>
      <c r="C3" s="2">
        <v>4.04</v>
      </c>
      <c r="D3" s="4">
        <f t="shared" ref="D3:D28" si="0">B3*C3</f>
        <v>383.8</v>
      </c>
      <c r="E3" s="4">
        <f t="shared" ref="E3:E28" si="1">D3*0.19</f>
        <v>72.921999999999997</v>
      </c>
      <c r="F3" s="4">
        <f t="shared" ref="F3:F28" si="2">D3+E3</f>
        <v>456.72199999999998</v>
      </c>
    </row>
    <row r="4" spans="1:6" x14ac:dyDescent="0.25">
      <c r="A4" s="1">
        <v>44562</v>
      </c>
      <c r="B4">
        <v>32</v>
      </c>
      <c r="C4" s="2">
        <v>5.78</v>
      </c>
      <c r="D4" s="4">
        <f t="shared" si="0"/>
        <v>184.96</v>
      </c>
      <c r="E4" s="4">
        <f t="shared" si="1"/>
        <v>35.142400000000002</v>
      </c>
      <c r="F4" s="4">
        <f t="shared" si="2"/>
        <v>220.10240000000002</v>
      </c>
    </row>
    <row r="5" spans="1:6" x14ac:dyDescent="0.25">
      <c r="A5" s="1">
        <v>43566</v>
      </c>
      <c r="B5">
        <v>100</v>
      </c>
      <c r="C5" s="2">
        <v>3.77</v>
      </c>
      <c r="D5" s="4">
        <f t="shared" si="0"/>
        <v>377</v>
      </c>
      <c r="E5" s="4">
        <f t="shared" si="1"/>
        <v>71.63</v>
      </c>
      <c r="F5" s="4">
        <f t="shared" si="2"/>
        <v>448.63</v>
      </c>
    </row>
    <row r="6" spans="1:6" x14ac:dyDescent="0.25">
      <c r="A6" s="1">
        <v>40479</v>
      </c>
      <c r="B6">
        <v>81</v>
      </c>
      <c r="C6" s="2">
        <v>5.88</v>
      </c>
      <c r="D6" s="4">
        <f t="shared" si="0"/>
        <v>476.28</v>
      </c>
      <c r="E6" s="4">
        <f t="shared" si="1"/>
        <v>90.493200000000002</v>
      </c>
      <c r="F6" s="4">
        <f t="shared" si="2"/>
        <v>566.77319999999997</v>
      </c>
    </row>
    <row r="7" spans="1:6" x14ac:dyDescent="0.25">
      <c r="A7" s="1">
        <v>38649</v>
      </c>
      <c r="B7">
        <v>3</v>
      </c>
      <c r="C7" s="2">
        <v>2.66</v>
      </c>
      <c r="D7" s="4">
        <f t="shared" si="0"/>
        <v>7.98</v>
      </c>
      <c r="E7" s="4">
        <f t="shared" si="1"/>
        <v>1.5162</v>
      </c>
      <c r="F7" s="4">
        <f t="shared" si="2"/>
        <v>9.4962</v>
      </c>
    </row>
    <row r="8" spans="1:6" x14ac:dyDescent="0.25">
      <c r="A8" s="1">
        <v>41714</v>
      </c>
      <c r="B8">
        <v>47</v>
      </c>
      <c r="C8" s="2">
        <v>6.86</v>
      </c>
      <c r="D8" s="4">
        <f t="shared" si="0"/>
        <v>322.42</v>
      </c>
      <c r="E8" s="4">
        <f t="shared" si="1"/>
        <v>61.259800000000006</v>
      </c>
      <c r="F8" s="4">
        <f t="shared" si="2"/>
        <v>383.6798</v>
      </c>
    </row>
    <row r="9" spans="1:6" x14ac:dyDescent="0.25">
      <c r="A9" s="1">
        <v>38586</v>
      </c>
      <c r="B9">
        <v>84</v>
      </c>
      <c r="C9" s="2">
        <v>8.59</v>
      </c>
      <c r="D9" s="4">
        <f t="shared" si="0"/>
        <v>721.56</v>
      </c>
      <c r="E9" s="4">
        <f t="shared" si="1"/>
        <v>137.09639999999999</v>
      </c>
      <c r="F9" s="4">
        <f t="shared" si="2"/>
        <v>858.65639999999996</v>
      </c>
    </row>
    <row r="10" spans="1:6" x14ac:dyDescent="0.25">
      <c r="A10" s="1">
        <v>41734</v>
      </c>
      <c r="B10">
        <v>69</v>
      </c>
      <c r="C10" s="2">
        <v>1.17</v>
      </c>
      <c r="D10" s="4">
        <f t="shared" si="0"/>
        <v>80.72999999999999</v>
      </c>
      <c r="E10" s="4">
        <f t="shared" si="1"/>
        <v>15.338699999999998</v>
      </c>
      <c r="F10" s="4">
        <f t="shared" si="2"/>
        <v>96.068699999999993</v>
      </c>
    </row>
    <row r="11" spans="1:6" x14ac:dyDescent="0.25">
      <c r="A11" s="1">
        <v>39965</v>
      </c>
      <c r="B11">
        <v>39</v>
      </c>
      <c r="C11" s="2">
        <v>4.5999999999999996</v>
      </c>
      <c r="D11" s="4">
        <f t="shared" si="0"/>
        <v>179.39999999999998</v>
      </c>
      <c r="E11" s="4">
        <f t="shared" si="1"/>
        <v>34.085999999999999</v>
      </c>
      <c r="F11" s="4">
        <f t="shared" si="2"/>
        <v>213.48599999999999</v>
      </c>
    </row>
    <row r="12" spans="1:6" x14ac:dyDescent="0.25">
      <c r="A12" s="1">
        <v>36827</v>
      </c>
      <c r="B12">
        <v>56</v>
      </c>
      <c r="C12" s="2">
        <v>1.51</v>
      </c>
      <c r="D12" s="4">
        <f t="shared" si="0"/>
        <v>84.56</v>
      </c>
      <c r="E12" s="4">
        <f t="shared" si="1"/>
        <v>16.066400000000002</v>
      </c>
      <c r="F12" s="4">
        <f t="shared" si="2"/>
        <v>100.6264</v>
      </c>
    </row>
    <row r="13" spans="1:6" x14ac:dyDescent="0.25">
      <c r="A13" s="1">
        <v>39993</v>
      </c>
      <c r="B13">
        <v>93</v>
      </c>
      <c r="C13" s="2">
        <v>1.77</v>
      </c>
      <c r="D13" s="4">
        <f t="shared" si="0"/>
        <v>164.61</v>
      </c>
      <c r="E13" s="4">
        <f t="shared" si="1"/>
        <v>31.275900000000004</v>
      </c>
      <c r="F13" s="4">
        <f t="shared" si="2"/>
        <v>195.88590000000002</v>
      </c>
    </row>
    <row r="14" spans="1:6" x14ac:dyDescent="0.25">
      <c r="A14" s="1">
        <v>42437</v>
      </c>
      <c r="B14">
        <v>22</v>
      </c>
      <c r="C14" s="2">
        <v>5.44</v>
      </c>
      <c r="D14" s="4">
        <f t="shared" si="0"/>
        <v>119.68</v>
      </c>
      <c r="E14" s="4">
        <f t="shared" si="1"/>
        <v>22.7392</v>
      </c>
      <c r="F14" s="4">
        <f t="shared" si="2"/>
        <v>142.41920000000002</v>
      </c>
    </row>
    <row r="15" spans="1:6" x14ac:dyDescent="0.25">
      <c r="A15" s="1">
        <v>42540</v>
      </c>
      <c r="B15">
        <v>92</v>
      </c>
      <c r="C15" s="2">
        <v>7.64</v>
      </c>
      <c r="D15" s="4">
        <f t="shared" si="0"/>
        <v>702.88</v>
      </c>
      <c r="E15" s="4">
        <f t="shared" si="1"/>
        <v>133.5472</v>
      </c>
      <c r="F15" s="4">
        <f t="shared" si="2"/>
        <v>836.42719999999997</v>
      </c>
    </row>
    <row r="16" spans="1:6" x14ac:dyDescent="0.25">
      <c r="A16" s="1">
        <v>42892</v>
      </c>
      <c r="B16">
        <v>85</v>
      </c>
      <c r="C16" s="2">
        <v>1.02</v>
      </c>
      <c r="D16" s="4">
        <f t="shared" si="0"/>
        <v>86.7</v>
      </c>
      <c r="E16" s="4">
        <f t="shared" si="1"/>
        <v>16.472999999999999</v>
      </c>
      <c r="F16" s="4">
        <f t="shared" si="2"/>
        <v>103.173</v>
      </c>
    </row>
    <row r="17" spans="1:6" x14ac:dyDescent="0.25">
      <c r="A17" s="1">
        <v>42966</v>
      </c>
      <c r="B17">
        <v>73</v>
      </c>
      <c r="C17" s="2">
        <v>5.0999999999999996</v>
      </c>
      <c r="D17" s="4">
        <f t="shared" si="0"/>
        <v>372.29999999999995</v>
      </c>
      <c r="E17" s="4">
        <f t="shared" si="1"/>
        <v>70.736999999999995</v>
      </c>
      <c r="F17" s="4">
        <f t="shared" si="2"/>
        <v>443.03699999999992</v>
      </c>
    </row>
    <row r="18" spans="1:6" x14ac:dyDescent="0.25">
      <c r="A18" s="1">
        <v>37952</v>
      </c>
      <c r="B18">
        <v>50</v>
      </c>
      <c r="C18" s="2">
        <v>2.64</v>
      </c>
      <c r="D18" s="4">
        <f t="shared" si="0"/>
        <v>132</v>
      </c>
      <c r="E18" s="4">
        <f t="shared" si="1"/>
        <v>25.080000000000002</v>
      </c>
      <c r="F18" s="4">
        <f t="shared" si="2"/>
        <v>157.08000000000001</v>
      </c>
    </row>
    <row r="19" spans="1:6" x14ac:dyDescent="0.25">
      <c r="A19" s="1">
        <v>41383</v>
      </c>
      <c r="B19">
        <v>57</v>
      </c>
      <c r="C19" s="2">
        <v>6.19</v>
      </c>
      <c r="D19" s="4">
        <f t="shared" si="0"/>
        <v>352.83000000000004</v>
      </c>
      <c r="E19" s="4">
        <f t="shared" si="1"/>
        <v>67.037700000000015</v>
      </c>
      <c r="F19" s="4">
        <f t="shared" si="2"/>
        <v>419.86770000000007</v>
      </c>
    </row>
    <row r="20" spans="1:6" x14ac:dyDescent="0.25">
      <c r="A20" s="1">
        <v>39658</v>
      </c>
      <c r="B20">
        <v>49</v>
      </c>
      <c r="C20" s="2">
        <v>4.5999999999999996</v>
      </c>
      <c r="D20" s="4">
        <f t="shared" si="0"/>
        <v>225.39999999999998</v>
      </c>
      <c r="E20" s="4">
        <f t="shared" si="1"/>
        <v>42.825999999999993</v>
      </c>
      <c r="F20" s="4">
        <f t="shared" si="2"/>
        <v>268.226</v>
      </c>
    </row>
    <row r="21" spans="1:6" x14ac:dyDescent="0.25">
      <c r="A21" s="1">
        <v>41058</v>
      </c>
      <c r="B21">
        <v>62</v>
      </c>
      <c r="C21" s="2">
        <v>2.87</v>
      </c>
      <c r="D21" s="4">
        <f t="shared" si="0"/>
        <v>177.94</v>
      </c>
      <c r="E21" s="4">
        <f t="shared" si="1"/>
        <v>33.808599999999998</v>
      </c>
      <c r="F21" s="4">
        <f t="shared" si="2"/>
        <v>211.74860000000001</v>
      </c>
    </row>
    <row r="22" spans="1:6" x14ac:dyDescent="0.25">
      <c r="A22" s="1">
        <v>42095</v>
      </c>
      <c r="B22">
        <v>73</v>
      </c>
      <c r="C22" s="2">
        <v>1.08</v>
      </c>
      <c r="D22" s="4">
        <f t="shared" si="0"/>
        <v>78.84</v>
      </c>
      <c r="E22" s="4">
        <f t="shared" si="1"/>
        <v>14.979600000000001</v>
      </c>
      <c r="F22" s="4">
        <f t="shared" si="2"/>
        <v>93.819600000000008</v>
      </c>
    </row>
    <row r="23" spans="1:6" x14ac:dyDescent="0.25">
      <c r="A23" s="1">
        <v>38211</v>
      </c>
      <c r="B23">
        <v>92</v>
      </c>
      <c r="C23" s="2">
        <v>7.61</v>
      </c>
      <c r="D23" s="4">
        <f t="shared" si="0"/>
        <v>700.12</v>
      </c>
      <c r="E23" s="4">
        <f t="shared" si="1"/>
        <v>133.02279999999999</v>
      </c>
      <c r="F23" s="4">
        <f t="shared" si="2"/>
        <v>833.14279999999997</v>
      </c>
    </row>
    <row r="24" spans="1:6" x14ac:dyDescent="0.25">
      <c r="A24" s="1">
        <v>43071</v>
      </c>
      <c r="B24">
        <v>61</v>
      </c>
      <c r="C24" s="2">
        <v>6.59</v>
      </c>
      <c r="D24" s="4">
        <f t="shared" si="0"/>
        <v>401.99</v>
      </c>
      <c r="E24" s="4">
        <f t="shared" si="1"/>
        <v>76.378100000000003</v>
      </c>
      <c r="F24" s="4">
        <f t="shared" si="2"/>
        <v>478.36810000000003</v>
      </c>
    </row>
    <row r="25" spans="1:6" x14ac:dyDescent="0.25">
      <c r="A25" s="1">
        <v>44615</v>
      </c>
      <c r="B25">
        <v>69</v>
      </c>
      <c r="C25" s="2">
        <v>1.27</v>
      </c>
      <c r="D25" s="4">
        <f t="shared" si="0"/>
        <v>87.63</v>
      </c>
      <c r="E25" s="4">
        <f t="shared" si="1"/>
        <v>16.649699999999999</v>
      </c>
      <c r="F25" s="4">
        <f t="shared" si="2"/>
        <v>104.27969999999999</v>
      </c>
    </row>
    <row r="26" spans="1:6" x14ac:dyDescent="0.25">
      <c r="A26" s="1">
        <v>44270</v>
      </c>
      <c r="B26">
        <v>40</v>
      </c>
      <c r="C26" s="2">
        <v>4.21</v>
      </c>
      <c r="D26" s="4">
        <f t="shared" si="0"/>
        <v>168.4</v>
      </c>
      <c r="E26" s="4">
        <f t="shared" si="1"/>
        <v>31.996000000000002</v>
      </c>
      <c r="F26" s="4">
        <f t="shared" si="2"/>
        <v>200.39600000000002</v>
      </c>
    </row>
    <row r="27" spans="1:6" x14ac:dyDescent="0.25">
      <c r="A27" s="1">
        <v>44545</v>
      </c>
      <c r="B27">
        <v>70</v>
      </c>
      <c r="C27" s="2">
        <v>4.43</v>
      </c>
      <c r="D27" s="4">
        <f t="shared" si="0"/>
        <v>310.09999999999997</v>
      </c>
      <c r="E27" s="4">
        <f t="shared" si="1"/>
        <v>58.918999999999997</v>
      </c>
      <c r="F27" s="4">
        <f t="shared" si="2"/>
        <v>369.01899999999995</v>
      </c>
    </row>
    <row r="28" spans="1:6" x14ac:dyDescent="0.25">
      <c r="A28" s="1">
        <v>41098</v>
      </c>
      <c r="B28">
        <v>20</v>
      </c>
      <c r="C28" s="2">
        <v>6.92</v>
      </c>
      <c r="D28" s="4">
        <f t="shared" si="0"/>
        <v>138.4</v>
      </c>
      <c r="E28" s="4">
        <f t="shared" si="1"/>
        <v>26.296000000000003</v>
      </c>
      <c r="F28" s="4">
        <f t="shared" si="2"/>
        <v>164.696</v>
      </c>
    </row>
  </sheetData>
  <autoFilter ref="A1:F28" xr:uid="{946C7F72-BB4E-4520-8001-1E534ABBA1E7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E918-C6E7-4E83-86BF-393AEFA0D9B5}">
  <dimension ref="A1:F29"/>
  <sheetViews>
    <sheetView workbookViewId="0"/>
  </sheetViews>
  <sheetFormatPr defaultColWidth="9.140625" defaultRowHeight="15" x14ac:dyDescent="0.25"/>
  <cols>
    <col min="1" max="6" width="13.140625" customWidth="1"/>
  </cols>
  <sheetData>
    <row r="1" spans="1:6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42661</v>
      </c>
      <c r="B2">
        <v>20</v>
      </c>
      <c r="C2" s="2">
        <v>7.45</v>
      </c>
      <c r="D2" s="4">
        <f>Table1[[#This Row],[Amount]]*Table1[[#This Row],[Net unit price]]</f>
        <v>149</v>
      </c>
      <c r="E2" s="4">
        <f>Table1[[#This Row],[Total net price]]*0.19</f>
        <v>28.31</v>
      </c>
      <c r="F2" s="4">
        <f>Table1[[#This Row],[Total net price]]+Table1[[#This Row],[VAT 19%]]</f>
        <v>177.31</v>
      </c>
    </row>
    <row r="3" spans="1:6" x14ac:dyDescent="0.25">
      <c r="A3" s="1">
        <v>40609</v>
      </c>
      <c r="B3">
        <v>95</v>
      </c>
      <c r="C3" s="2">
        <v>4.04</v>
      </c>
      <c r="D3" s="4">
        <f>Table1[[#This Row],[Amount]]*Table1[[#This Row],[Net unit price]]</f>
        <v>383.8</v>
      </c>
      <c r="E3" s="4">
        <f>Table1[[#This Row],[Total net price]]*0.19</f>
        <v>72.921999999999997</v>
      </c>
      <c r="F3" s="4">
        <f>Table1[[#This Row],[Total net price]]+Table1[[#This Row],[VAT 19%]]</f>
        <v>456.72199999999998</v>
      </c>
    </row>
    <row r="4" spans="1:6" x14ac:dyDescent="0.25">
      <c r="A4" s="1">
        <v>44562</v>
      </c>
      <c r="B4">
        <v>32</v>
      </c>
      <c r="C4" s="2">
        <v>5.78</v>
      </c>
      <c r="D4" s="4">
        <f>Table1[[#This Row],[Amount]]*Table1[[#This Row],[Net unit price]]</f>
        <v>184.96</v>
      </c>
      <c r="E4" s="4">
        <f>Table1[[#This Row],[Total net price]]*0.19</f>
        <v>35.142400000000002</v>
      </c>
      <c r="F4" s="4">
        <f>Table1[[#This Row],[Total net price]]+Table1[[#This Row],[VAT 19%]]</f>
        <v>220.10240000000002</v>
      </c>
    </row>
    <row r="5" spans="1:6" x14ac:dyDescent="0.25">
      <c r="A5" s="1">
        <v>43566</v>
      </c>
      <c r="B5">
        <v>100</v>
      </c>
      <c r="C5" s="2">
        <v>3.77</v>
      </c>
      <c r="D5" s="4">
        <f>Table1[[#This Row],[Amount]]*Table1[[#This Row],[Net unit price]]</f>
        <v>377</v>
      </c>
      <c r="E5" s="4">
        <f>Table1[[#This Row],[Total net price]]*0.19</f>
        <v>71.63</v>
      </c>
      <c r="F5" s="4">
        <f>Table1[[#This Row],[Total net price]]+Table1[[#This Row],[VAT 19%]]</f>
        <v>448.63</v>
      </c>
    </row>
    <row r="6" spans="1:6" x14ac:dyDescent="0.25">
      <c r="A6" s="1">
        <v>40479</v>
      </c>
      <c r="B6">
        <v>81</v>
      </c>
      <c r="C6" s="2">
        <v>5.88</v>
      </c>
      <c r="D6" s="4">
        <f>Table1[[#This Row],[Amount]]*Table1[[#This Row],[Net unit price]]</f>
        <v>476.28</v>
      </c>
      <c r="E6" s="4">
        <f>Table1[[#This Row],[Total net price]]*0.19</f>
        <v>90.493200000000002</v>
      </c>
      <c r="F6" s="4">
        <f>Table1[[#This Row],[Total net price]]+Table1[[#This Row],[VAT 19%]]</f>
        <v>566.77319999999997</v>
      </c>
    </row>
    <row r="7" spans="1:6" x14ac:dyDescent="0.25">
      <c r="A7" s="1">
        <v>38649</v>
      </c>
      <c r="B7">
        <v>3</v>
      </c>
      <c r="C7" s="2">
        <v>2.66</v>
      </c>
      <c r="D7" s="4">
        <f>Table1[[#This Row],[Amount]]*Table1[[#This Row],[Net unit price]]</f>
        <v>7.98</v>
      </c>
      <c r="E7" s="4">
        <f>Table1[[#This Row],[Total net price]]*0.19</f>
        <v>1.5162</v>
      </c>
      <c r="F7" s="4">
        <f>Table1[[#This Row],[Total net price]]+Table1[[#This Row],[VAT 19%]]</f>
        <v>9.4962</v>
      </c>
    </row>
    <row r="8" spans="1:6" x14ac:dyDescent="0.25">
      <c r="A8" s="1">
        <v>41714</v>
      </c>
      <c r="B8">
        <v>47</v>
      </c>
      <c r="C8" s="2">
        <v>6.86</v>
      </c>
      <c r="D8" s="4">
        <f>Table1[[#This Row],[Amount]]*Table1[[#This Row],[Net unit price]]</f>
        <v>322.42</v>
      </c>
      <c r="E8" s="4">
        <f>Table1[[#This Row],[Total net price]]*0.19</f>
        <v>61.259800000000006</v>
      </c>
      <c r="F8" s="4">
        <f>Table1[[#This Row],[Total net price]]+Table1[[#This Row],[VAT 19%]]</f>
        <v>383.6798</v>
      </c>
    </row>
    <row r="9" spans="1:6" x14ac:dyDescent="0.25">
      <c r="A9" s="1">
        <v>38586</v>
      </c>
      <c r="B9">
        <v>84</v>
      </c>
      <c r="C9" s="2">
        <v>8.59</v>
      </c>
      <c r="D9" s="4">
        <f>Table1[[#This Row],[Amount]]*Table1[[#This Row],[Net unit price]]</f>
        <v>721.56</v>
      </c>
      <c r="E9" s="4">
        <f>Table1[[#This Row],[Total net price]]*0.19</f>
        <v>137.09639999999999</v>
      </c>
      <c r="F9" s="4">
        <f>Table1[[#This Row],[Total net price]]+Table1[[#This Row],[VAT 19%]]</f>
        <v>858.65639999999996</v>
      </c>
    </row>
    <row r="10" spans="1:6" x14ac:dyDescent="0.25">
      <c r="A10" s="1">
        <v>41734</v>
      </c>
      <c r="B10">
        <v>69</v>
      </c>
      <c r="C10" s="2">
        <v>1.17</v>
      </c>
      <c r="D10" s="4">
        <f>Table1[[#This Row],[Amount]]*Table1[[#This Row],[Net unit price]]</f>
        <v>80.72999999999999</v>
      </c>
      <c r="E10" s="4">
        <f>Table1[[#This Row],[Total net price]]*0.19</f>
        <v>15.338699999999998</v>
      </c>
      <c r="F10" s="4">
        <f>Table1[[#This Row],[Total net price]]+Table1[[#This Row],[VAT 19%]]</f>
        <v>96.068699999999993</v>
      </c>
    </row>
    <row r="11" spans="1:6" x14ac:dyDescent="0.25">
      <c r="A11" s="1">
        <v>39965</v>
      </c>
      <c r="B11">
        <v>39</v>
      </c>
      <c r="C11" s="2">
        <v>4.5999999999999996</v>
      </c>
      <c r="D11" s="4">
        <f>Table1[[#This Row],[Amount]]*Table1[[#This Row],[Net unit price]]</f>
        <v>179.39999999999998</v>
      </c>
      <c r="E11" s="4">
        <f>Table1[[#This Row],[Total net price]]*0.19</f>
        <v>34.085999999999999</v>
      </c>
      <c r="F11" s="4">
        <f>Table1[[#This Row],[Total net price]]+Table1[[#This Row],[VAT 19%]]</f>
        <v>213.48599999999999</v>
      </c>
    </row>
    <row r="12" spans="1:6" x14ac:dyDescent="0.25">
      <c r="A12" s="1">
        <v>36827</v>
      </c>
      <c r="B12">
        <v>56</v>
      </c>
      <c r="C12" s="2">
        <v>1.51</v>
      </c>
      <c r="D12" s="4">
        <f>Table1[[#This Row],[Amount]]*Table1[[#This Row],[Net unit price]]</f>
        <v>84.56</v>
      </c>
      <c r="E12" s="4">
        <f>Table1[[#This Row],[Total net price]]*0.19</f>
        <v>16.066400000000002</v>
      </c>
      <c r="F12" s="4">
        <f>Table1[[#This Row],[Total net price]]+Table1[[#This Row],[VAT 19%]]</f>
        <v>100.6264</v>
      </c>
    </row>
    <row r="13" spans="1:6" x14ac:dyDescent="0.25">
      <c r="A13" s="1">
        <v>39993</v>
      </c>
      <c r="B13">
        <v>93</v>
      </c>
      <c r="C13" s="2">
        <v>1.77</v>
      </c>
      <c r="D13" s="4">
        <f>Table1[[#This Row],[Amount]]*Table1[[#This Row],[Net unit price]]</f>
        <v>164.61</v>
      </c>
      <c r="E13" s="4">
        <f>Table1[[#This Row],[Total net price]]*0.19</f>
        <v>31.275900000000004</v>
      </c>
      <c r="F13" s="4">
        <f>Table1[[#This Row],[Total net price]]+Table1[[#This Row],[VAT 19%]]</f>
        <v>195.88590000000002</v>
      </c>
    </row>
    <row r="14" spans="1:6" x14ac:dyDescent="0.25">
      <c r="A14" s="1">
        <v>42437</v>
      </c>
      <c r="B14">
        <v>22</v>
      </c>
      <c r="C14" s="2">
        <v>5.44</v>
      </c>
      <c r="D14" s="4">
        <f>Table1[[#This Row],[Amount]]*Table1[[#This Row],[Net unit price]]</f>
        <v>119.68</v>
      </c>
      <c r="E14" s="4">
        <f>Table1[[#This Row],[Total net price]]*0.19</f>
        <v>22.7392</v>
      </c>
      <c r="F14" s="4">
        <f>Table1[[#This Row],[Total net price]]+Table1[[#This Row],[VAT 19%]]</f>
        <v>142.41920000000002</v>
      </c>
    </row>
    <row r="15" spans="1:6" x14ac:dyDescent="0.25">
      <c r="A15" s="1">
        <v>42540</v>
      </c>
      <c r="B15">
        <v>92</v>
      </c>
      <c r="C15" s="2">
        <v>7.64</v>
      </c>
      <c r="D15" s="4">
        <f>Table1[[#This Row],[Amount]]*Table1[[#This Row],[Net unit price]]</f>
        <v>702.88</v>
      </c>
      <c r="E15" s="4">
        <f>Table1[[#This Row],[Total net price]]*0.19</f>
        <v>133.5472</v>
      </c>
      <c r="F15" s="4">
        <f>Table1[[#This Row],[Total net price]]+Table1[[#This Row],[VAT 19%]]</f>
        <v>836.42719999999997</v>
      </c>
    </row>
    <row r="16" spans="1:6" x14ac:dyDescent="0.25">
      <c r="A16" s="1">
        <v>42892</v>
      </c>
      <c r="B16">
        <v>85</v>
      </c>
      <c r="C16" s="2">
        <v>1.02</v>
      </c>
      <c r="D16" s="4">
        <f>Table1[[#This Row],[Amount]]*Table1[[#This Row],[Net unit price]]</f>
        <v>86.7</v>
      </c>
      <c r="E16" s="4">
        <f>Table1[[#This Row],[Total net price]]*0.19</f>
        <v>16.472999999999999</v>
      </c>
      <c r="F16" s="4">
        <f>Table1[[#This Row],[Total net price]]+Table1[[#This Row],[VAT 19%]]</f>
        <v>103.173</v>
      </c>
    </row>
    <row r="17" spans="1:6" x14ac:dyDescent="0.25">
      <c r="A17" s="1">
        <v>42966</v>
      </c>
      <c r="B17">
        <v>73</v>
      </c>
      <c r="C17" s="2">
        <v>5.0999999999999996</v>
      </c>
      <c r="D17" s="4">
        <f>Table1[[#This Row],[Amount]]*Table1[[#This Row],[Net unit price]]</f>
        <v>372.29999999999995</v>
      </c>
      <c r="E17" s="4">
        <f>Table1[[#This Row],[Total net price]]*0.19</f>
        <v>70.736999999999995</v>
      </c>
      <c r="F17" s="4">
        <f>Table1[[#This Row],[Total net price]]+Table1[[#This Row],[VAT 19%]]</f>
        <v>443.03699999999992</v>
      </c>
    </row>
    <row r="18" spans="1:6" x14ac:dyDescent="0.25">
      <c r="A18" s="1">
        <v>37952</v>
      </c>
      <c r="B18">
        <v>50</v>
      </c>
      <c r="C18" s="2">
        <v>2.64</v>
      </c>
      <c r="D18" s="4">
        <f>Table1[[#This Row],[Amount]]*Table1[[#This Row],[Net unit price]]</f>
        <v>132</v>
      </c>
      <c r="E18" s="4">
        <f>Table1[[#This Row],[Total net price]]*0.19</f>
        <v>25.080000000000002</v>
      </c>
      <c r="F18" s="4">
        <f>Table1[[#This Row],[Total net price]]+Table1[[#This Row],[VAT 19%]]</f>
        <v>157.08000000000001</v>
      </c>
    </row>
    <row r="19" spans="1:6" x14ac:dyDescent="0.25">
      <c r="A19" s="1">
        <v>41383</v>
      </c>
      <c r="B19">
        <v>57</v>
      </c>
      <c r="C19" s="2">
        <v>6.19</v>
      </c>
      <c r="D19" s="4">
        <f>Table1[[#This Row],[Amount]]*Table1[[#This Row],[Net unit price]]</f>
        <v>352.83000000000004</v>
      </c>
      <c r="E19" s="4">
        <f>Table1[[#This Row],[Total net price]]*0.19</f>
        <v>67.037700000000015</v>
      </c>
      <c r="F19" s="4">
        <f>Table1[[#This Row],[Total net price]]+Table1[[#This Row],[VAT 19%]]</f>
        <v>419.86770000000007</v>
      </c>
    </row>
    <row r="20" spans="1:6" x14ac:dyDescent="0.25">
      <c r="A20" s="1">
        <v>39658</v>
      </c>
      <c r="B20">
        <v>49</v>
      </c>
      <c r="C20" s="2">
        <v>4.5999999999999996</v>
      </c>
      <c r="D20" s="4">
        <f>Table1[[#This Row],[Amount]]*Table1[[#This Row],[Net unit price]]</f>
        <v>225.39999999999998</v>
      </c>
      <c r="E20" s="4">
        <f>Table1[[#This Row],[Total net price]]*0.19</f>
        <v>42.825999999999993</v>
      </c>
      <c r="F20" s="4">
        <f>Table1[[#This Row],[Total net price]]+Table1[[#This Row],[VAT 19%]]</f>
        <v>268.226</v>
      </c>
    </row>
    <row r="21" spans="1:6" x14ac:dyDescent="0.25">
      <c r="A21" s="1">
        <v>41058</v>
      </c>
      <c r="B21">
        <v>62</v>
      </c>
      <c r="C21" s="2">
        <v>2.87</v>
      </c>
      <c r="D21" s="4">
        <f>Table1[[#This Row],[Amount]]*Table1[[#This Row],[Net unit price]]</f>
        <v>177.94</v>
      </c>
      <c r="E21" s="4">
        <f>Table1[[#This Row],[Total net price]]*0.19</f>
        <v>33.808599999999998</v>
      </c>
      <c r="F21" s="4">
        <f>Table1[[#This Row],[Total net price]]+Table1[[#This Row],[VAT 19%]]</f>
        <v>211.74860000000001</v>
      </c>
    </row>
    <row r="22" spans="1:6" x14ac:dyDescent="0.25">
      <c r="A22" s="1">
        <v>42095</v>
      </c>
      <c r="B22">
        <v>73</v>
      </c>
      <c r="C22" s="2">
        <v>1.08</v>
      </c>
      <c r="D22" s="4">
        <f>Table1[[#This Row],[Amount]]*Table1[[#This Row],[Net unit price]]</f>
        <v>78.84</v>
      </c>
      <c r="E22" s="4">
        <f>Table1[[#This Row],[Total net price]]*0.19</f>
        <v>14.979600000000001</v>
      </c>
      <c r="F22" s="4">
        <f>Table1[[#This Row],[Total net price]]+Table1[[#This Row],[VAT 19%]]</f>
        <v>93.819600000000008</v>
      </c>
    </row>
    <row r="23" spans="1:6" x14ac:dyDescent="0.25">
      <c r="A23" s="1">
        <v>38211</v>
      </c>
      <c r="B23">
        <v>92</v>
      </c>
      <c r="C23" s="2">
        <v>7.61</v>
      </c>
      <c r="D23" s="4">
        <f>Table1[[#This Row],[Amount]]*Table1[[#This Row],[Net unit price]]</f>
        <v>700.12</v>
      </c>
      <c r="E23" s="4">
        <f>Table1[[#This Row],[Total net price]]*0.19</f>
        <v>133.02279999999999</v>
      </c>
      <c r="F23" s="4">
        <f>Table1[[#This Row],[Total net price]]+Table1[[#This Row],[VAT 19%]]</f>
        <v>833.14279999999997</v>
      </c>
    </row>
    <row r="24" spans="1:6" x14ac:dyDescent="0.25">
      <c r="A24" s="1">
        <v>43071</v>
      </c>
      <c r="B24">
        <v>61</v>
      </c>
      <c r="C24" s="2">
        <v>6.59</v>
      </c>
      <c r="D24" s="4">
        <f>Table1[[#This Row],[Amount]]*Table1[[#This Row],[Net unit price]]</f>
        <v>401.99</v>
      </c>
      <c r="E24" s="4">
        <f>Table1[[#This Row],[Total net price]]*0.19</f>
        <v>76.378100000000003</v>
      </c>
      <c r="F24" s="4">
        <f>Table1[[#This Row],[Total net price]]+Table1[[#This Row],[VAT 19%]]</f>
        <v>478.36810000000003</v>
      </c>
    </row>
    <row r="25" spans="1:6" x14ac:dyDescent="0.25">
      <c r="A25" s="1">
        <v>44615</v>
      </c>
      <c r="B25">
        <v>69</v>
      </c>
      <c r="C25" s="2">
        <v>1.27</v>
      </c>
      <c r="D25" s="4">
        <f>Table1[[#This Row],[Amount]]*Table1[[#This Row],[Net unit price]]</f>
        <v>87.63</v>
      </c>
      <c r="E25" s="4">
        <f>Table1[[#This Row],[Total net price]]*0.19</f>
        <v>16.649699999999999</v>
      </c>
      <c r="F25" s="4">
        <f>Table1[[#This Row],[Total net price]]+Table1[[#This Row],[VAT 19%]]</f>
        <v>104.27969999999999</v>
      </c>
    </row>
    <row r="26" spans="1:6" x14ac:dyDescent="0.25">
      <c r="A26" s="1">
        <v>44270</v>
      </c>
      <c r="B26">
        <v>40</v>
      </c>
      <c r="C26" s="2">
        <v>4.21</v>
      </c>
      <c r="D26" s="4">
        <f>Table1[[#This Row],[Amount]]*Table1[[#This Row],[Net unit price]]</f>
        <v>168.4</v>
      </c>
      <c r="E26" s="4">
        <f>Table1[[#This Row],[Total net price]]*0.19</f>
        <v>31.996000000000002</v>
      </c>
      <c r="F26" s="4">
        <f>Table1[[#This Row],[Total net price]]+Table1[[#This Row],[VAT 19%]]</f>
        <v>200.39600000000002</v>
      </c>
    </row>
    <row r="27" spans="1:6" x14ac:dyDescent="0.25">
      <c r="A27" s="1">
        <v>44545</v>
      </c>
      <c r="B27">
        <v>70</v>
      </c>
      <c r="C27" s="2">
        <v>4.43</v>
      </c>
      <c r="D27" s="4">
        <f>Table1[[#This Row],[Amount]]*Table1[[#This Row],[Net unit price]]</f>
        <v>310.09999999999997</v>
      </c>
      <c r="E27" s="4">
        <f>Table1[[#This Row],[Total net price]]*0.19</f>
        <v>58.918999999999997</v>
      </c>
      <c r="F27" s="4">
        <f>Table1[[#This Row],[Total net price]]+Table1[[#This Row],[VAT 19%]]</f>
        <v>369.01899999999995</v>
      </c>
    </row>
    <row r="28" spans="1:6" x14ac:dyDescent="0.25">
      <c r="A28" s="1">
        <v>41098</v>
      </c>
      <c r="B28">
        <v>20</v>
      </c>
      <c r="C28" s="2">
        <v>6.92</v>
      </c>
      <c r="D28" s="4">
        <f>Table1[[#This Row],[Amount]]*Table1[[#This Row],[Net unit price]]</f>
        <v>138.4</v>
      </c>
      <c r="E28" s="4">
        <f>Table1[[#This Row],[Total net price]]*0.19</f>
        <v>26.296000000000003</v>
      </c>
      <c r="F28" s="4">
        <f>Table1[[#This Row],[Total net price]]+Table1[[#This Row],[VAT 19%]]</f>
        <v>164.696</v>
      </c>
    </row>
    <row r="29" spans="1:6" x14ac:dyDescent="0.25">
      <c r="A29" t="s">
        <v>6</v>
      </c>
      <c r="C29" s="5">
        <f>SUBTOTAL(101,Table1[Net unit price])</f>
        <v>4.5070370370370361</v>
      </c>
      <c r="F29" s="4">
        <f>SUBTOTAL(109,Table1[Total gross price])</f>
        <v>8553.1368999999977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filter, no table</vt:lpstr>
      <vt:lpstr>With filter, no table</vt:lpstr>
      <vt:lpstr>With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Franceschini (lucaf.eu)</dc:creator>
  <cp:lastModifiedBy/>
  <dcterms:created xsi:type="dcterms:W3CDTF">2022-02-12T09:12:27Z</dcterms:created>
  <dcterms:modified xsi:type="dcterms:W3CDTF">2022-03-05T10:39:40Z</dcterms:modified>
</cp:coreProperties>
</file>