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Thesis\results\"/>
    </mc:Choice>
  </mc:AlternateContent>
  <xr:revisionPtr revIDLastSave="0" documentId="13_ncr:1_{7FF353CE-B5AF-44D0-A501-6B29A1BEAA3E}" xr6:coauthVersionLast="47" xr6:coauthVersionMax="47" xr10:uidLastSave="{00000000-0000-0000-0000-000000000000}"/>
  <bookViews>
    <workbookView xWindow="57600" yWindow="0" windowWidth="19200" windowHeight="21000" activeTab="6" xr2:uid="{A56F28F5-47F8-49C1-97CE-B398F9CE5D83}"/>
  </bookViews>
  <sheets>
    <sheet name="done-STAT" sheetId="1" r:id="rId1"/>
    <sheet name="IND" sheetId="2" r:id="rId2"/>
    <sheet name="ok-MULTIV" sheetId="3" r:id="rId3"/>
    <sheet name="ok-NONSTAT" sheetId="4" r:id="rId4"/>
    <sheet name="ok-ODE" sheetId="5" r:id="rId5"/>
    <sheet name="ok-PISCHAT" sheetId="6" r:id="rId6"/>
    <sheet name="ok-ECON" sheetId="7" r:id="rId7"/>
    <sheet name="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" i="3" l="1"/>
  <c r="T6" i="3"/>
  <c r="T5" i="3"/>
  <c r="T4" i="3"/>
  <c r="X18" i="1" a="1"/>
  <c r="X18" i="1" s="1"/>
  <c r="W21" i="1"/>
  <c r="W20" i="1"/>
  <c r="W19" i="1"/>
  <c r="W18" i="1"/>
  <c r="X4" i="1" a="1"/>
  <c r="X4" i="1" s="1"/>
  <c r="W7" i="1"/>
  <c r="W6" i="1"/>
  <c r="W5" i="1"/>
  <c r="W4" i="1"/>
  <c r="U18" i="1" a="1"/>
  <c r="U18" i="1" s="1"/>
  <c r="U4" i="1" a="1"/>
  <c r="U4" i="1" s="1"/>
  <c r="T21" i="1"/>
  <c r="T20" i="1"/>
  <c r="T19" i="1"/>
  <c r="T18" i="1"/>
  <c r="T7" i="1"/>
  <c r="T6" i="1"/>
  <c r="T5" i="1"/>
  <c r="T4" i="1"/>
  <c r="H74" i="7"/>
  <c r="H73" i="7"/>
  <c r="I68" i="7"/>
  <c r="I67" i="7"/>
  <c r="I74" i="7"/>
  <c r="I73" i="7"/>
  <c r="I53" i="7"/>
  <c r="I52" i="7"/>
  <c r="I59" i="7"/>
  <c r="I58" i="7"/>
  <c r="H59" i="7"/>
  <c r="H58" i="7"/>
  <c r="H53" i="7"/>
  <c r="H52" i="7"/>
  <c r="I89" i="7"/>
  <c r="I88" i="7"/>
  <c r="I83" i="7"/>
  <c r="I82" i="7"/>
  <c r="H89" i="7"/>
  <c r="H88" i="7"/>
  <c r="H83" i="7"/>
  <c r="H82" i="7"/>
  <c r="H68" i="7"/>
  <c r="H67" i="7"/>
  <c r="H37" i="7"/>
  <c r="H38" i="7"/>
  <c r="H43" i="7"/>
  <c r="H44" i="7"/>
  <c r="I44" i="7"/>
  <c r="I43" i="7"/>
  <c r="I38" i="7"/>
  <c r="I37" i="7"/>
  <c r="L18" i="1" a="1"/>
  <c r="L18" i="1" s="1"/>
  <c r="L4" i="1" a="1"/>
  <c r="L4" i="1" s="1"/>
  <c r="K21" i="1"/>
  <c r="K20" i="1"/>
  <c r="K19" i="1"/>
  <c r="K18" i="1"/>
  <c r="K7" i="1"/>
  <c r="K6" i="1"/>
  <c r="K5" i="1"/>
  <c r="K4" i="1"/>
  <c r="L18" i="2" a="1"/>
  <c r="L18" i="2" s="1"/>
  <c r="L4" i="2" a="1"/>
  <c r="L4" i="2" s="1"/>
  <c r="K21" i="2"/>
  <c r="K20" i="2"/>
  <c r="K19" i="2"/>
  <c r="K18" i="2"/>
  <c r="K7" i="2"/>
  <c r="K6" i="2"/>
  <c r="K5" i="2"/>
  <c r="K4" i="2"/>
  <c r="L18" i="3" a="1"/>
  <c r="L18" i="3" s="1"/>
  <c r="L4" i="3" a="1"/>
  <c r="L4" i="3" s="1"/>
  <c r="K21" i="3"/>
  <c r="K20" i="3"/>
  <c r="K19" i="3"/>
  <c r="K18" i="3"/>
  <c r="K7" i="3"/>
  <c r="K6" i="3"/>
  <c r="K5" i="3"/>
  <c r="K4" i="3"/>
  <c r="L18" i="4" a="1"/>
  <c r="L18" i="4" s="1"/>
  <c r="L4" i="4" a="1"/>
  <c r="L4" i="4" s="1"/>
  <c r="K21" i="4"/>
  <c r="K20" i="4"/>
  <c r="K19" i="4"/>
  <c r="K18" i="4"/>
  <c r="K7" i="4"/>
  <c r="K6" i="4"/>
  <c r="K5" i="4"/>
  <c r="K4" i="4"/>
  <c r="L18" i="5" a="1"/>
  <c r="L18" i="5" s="1"/>
  <c r="L4" i="5" a="1"/>
  <c r="L4" i="5" s="1"/>
  <c r="K21" i="5"/>
  <c r="K20" i="5"/>
  <c r="K19" i="5"/>
  <c r="K18" i="5"/>
  <c r="K7" i="5"/>
  <c r="K6" i="5"/>
  <c r="K5" i="5"/>
  <c r="K4" i="5"/>
  <c r="L18" i="6" a="1"/>
  <c r="L18" i="6" s="1"/>
  <c r="L4" i="6" a="1"/>
  <c r="L4" i="6" s="1"/>
  <c r="K21" i="6"/>
  <c r="K20" i="6"/>
  <c r="K19" i="6"/>
  <c r="K18" i="6"/>
  <c r="K7" i="6"/>
  <c r="K6" i="6"/>
  <c r="K5" i="6"/>
  <c r="K4" i="6"/>
  <c r="Q27" i="7"/>
  <c r="Q26" i="7"/>
  <c r="Q25" i="7"/>
  <c r="Q24" i="7"/>
  <c r="Q13" i="7"/>
  <c r="Q12" i="7"/>
  <c r="Q11" i="7"/>
  <c r="Q10" i="7"/>
  <c r="Q21" i="7"/>
  <c r="Q20" i="7"/>
  <c r="Q19" i="7"/>
  <c r="Q18" i="7"/>
  <c r="Q7" i="7"/>
  <c r="Q6" i="7"/>
  <c r="Q5" i="7"/>
  <c r="Q4" i="7"/>
  <c r="H6" i="1" a="1"/>
  <c r="H6" i="1" s="1"/>
  <c r="H10" i="3" a="1"/>
  <c r="H10" i="3" s="1"/>
  <c r="P17" i="8"/>
  <c r="P20" i="8"/>
  <c r="P9" i="8"/>
  <c r="P6" i="8"/>
  <c r="M27" i="7"/>
  <c r="M26" i="7"/>
  <c r="M25" i="7"/>
  <c r="M24" i="7"/>
  <c r="M21" i="7"/>
  <c r="M20" i="7"/>
  <c r="M19" i="7"/>
  <c r="M18" i="7"/>
  <c r="M13" i="7"/>
  <c r="M12" i="7"/>
  <c r="M11" i="7"/>
  <c r="M10" i="7"/>
  <c r="M7" i="7"/>
  <c r="M6" i="7"/>
  <c r="M5" i="7"/>
  <c r="M4" i="7"/>
  <c r="H24" i="6" a="1"/>
  <c r="H24" i="6" s="1"/>
  <c r="H18" i="6" a="1"/>
  <c r="H18" i="6" s="1"/>
  <c r="G27" i="6"/>
  <c r="G26" i="6"/>
  <c r="G25" i="6"/>
  <c r="G24" i="6"/>
  <c r="G21" i="6"/>
  <c r="G20" i="6"/>
  <c r="G19" i="6"/>
  <c r="G18" i="6"/>
  <c r="H10" i="6" a="1"/>
  <c r="H10" i="6" s="1"/>
  <c r="H4" i="6" a="1"/>
  <c r="H4" i="6" s="1"/>
  <c r="G13" i="6"/>
  <c r="G12" i="6"/>
  <c r="G11" i="6"/>
  <c r="G10" i="6"/>
  <c r="G7" i="6"/>
  <c r="G6" i="6"/>
  <c r="G5" i="6"/>
  <c r="G4" i="6"/>
  <c r="G13" i="5"/>
  <c r="G12" i="5"/>
  <c r="G11" i="5"/>
  <c r="G10" i="5"/>
  <c r="G7" i="5"/>
  <c r="G6" i="5"/>
  <c r="G5" i="5"/>
  <c r="G4" i="5"/>
  <c r="H24" i="5" a="1"/>
  <c r="H24" i="5" s="1"/>
  <c r="G27" i="5"/>
  <c r="G26" i="5"/>
  <c r="G25" i="5"/>
  <c r="G24" i="5"/>
  <c r="H18" i="5" a="1"/>
  <c r="H18" i="5" s="1"/>
  <c r="G21" i="5"/>
  <c r="G20" i="5"/>
  <c r="G19" i="5"/>
  <c r="G18" i="5"/>
  <c r="H24" i="4" a="1"/>
  <c r="H24" i="4" s="1"/>
  <c r="H18" i="4" a="1"/>
  <c r="H18" i="4" s="1"/>
  <c r="G27" i="4"/>
  <c r="G26" i="4"/>
  <c r="G25" i="4"/>
  <c r="G24" i="4"/>
  <c r="G21" i="4"/>
  <c r="G20" i="4"/>
  <c r="G19" i="4"/>
  <c r="G18" i="4"/>
  <c r="H10" i="4" a="1"/>
  <c r="H10" i="4" s="1"/>
  <c r="G13" i="4"/>
  <c r="H4" i="4" a="1"/>
  <c r="H4" i="4" s="1"/>
  <c r="G12" i="4"/>
  <c r="G11" i="4"/>
  <c r="G10" i="4"/>
  <c r="G7" i="4"/>
  <c r="G6" i="4"/>
  <c r="G5" i="4"/>
  <c r="G4" i="4"/>
  <c r="H24" i="3" a="1"/>
  <c r="H24" i="3" s="1"/>
  <c r="H18" i="3" a="1"/>
  <c r="H18" i="3" s="1"/>
  <c r="H4" i="3" a="1"/>
  <c r="H4" i="3" s="1"/>
  <c r="G27" i="3"/>
  <c r="G26" i="3"/>
  <c r="G25" i="3"/>
  <c r="G24" i="3"/>
  <c r="G21" i="3"/>
  <c r="G20" i="3"/>
  <c r="G19" i="3"/>
  <c r="G18" i="3"/>
  <c r="G13" i="3"/>
  <c r="G12" i="3"/>
  <c r="G11" i="3"/>
  <c r="G10" i="3"/>
  <c r="G7" i="3"/>
  <c r="G6" i="3"/>
  <c r="G5" i="3"/>
  <c r="G4" i="3"/>
  <c r="H24" i="2" a="1"/>
  <c r="H24" i="2" s="1"/>
  <c r="G27" i="2"/>
  <c r="G26" i="2"/>
  <c r="G25" i="2"/>
  <c r="G24" i="2"/>
  <c r="H18" i="2" a="1"/>
  <c r="H18" i="2" s="1"/>
  <c r="G21" i="2"/>
  <c r="G20" i="2"/>
  <c r="G19" i="2"/>
  <c r="G18" i="2"/>
  <c r="H10" i="2" a="1"/>
  <c r="H10" i="2" s="1"/>
  <c r="G13" i="2"/>
  <c r="G12" i="2"/>
  <c r="G11" i="2"/>
  <c r="G10" i="2"/>
  <c r="H4" i="2" a="1"/>
  <c r="H4" i="2" s="1"/>
  <c r="G7" i="2"/>
  <c r="G6" i="2"/>
  <c r="G5" i="2"/>
  <c r="G4" i="2"/>
  <c r="H24" i="1" a="1"/>
  <c r="H24" i="1" s="1"/>
  <c r="G27" i="1"/>
  <c r="G26" i="1"/>
  <c r="G25" i="1"/>
  <c r="G24" i="1"/>
  <c r="H10" i="1" a="1"/>
  <c r="H10" i="1" s="1"/>
  <c r="G13" i="1"/>
  <c r="G12" i="1"/>
  <c r="G11" i="1"/>
  <c r="G10" i="1"/>
  <c r="H18" i="1" a="1"/>
  <c r="H18" i="1" s="1"/>
  <c r="H5" i="1"/>
  <c r="H4" i="1"/>
  <c r="G4" i="1"/>
  <c r="G21" i="1"/>
  <c r="G20" i="1"/>
  <c r="G19" i="1"/>
  <c r="G18" i="1"/>
  <c r="G7" i="1"/>
  <c r="G6" i="1"/>
  <c r="G5" i="1"/>
  <c r="N10" i="7" l="1" a="1"/>
  <c r="N10" i="7" s="1"/>
  <c r="N4" i="7" a="1"/>
  <c r="N4" i="7" s="1"/>
  <c r="N18" i="7" a="1"/>
  <c r="N18" i="7" s="1"/>
  <c r="N24" i="7" a="1"/>
  <c r="N24" i="7" s="1"/>
  <c r="B1" i="8"/>
  <c r="B12" i="8"/>
  <c r="H4" i="5" a="1"/>
  <c r="H4" i="5" s="1"/>
  <c r="H10" i="5" a="1"/>
  <c r="H10" i="5" s="1"/>
  <c r="I32" i="8"/>
  <c r="I29" i="8"/>
  <c r="B24" i="8"/>
  <c r="I40" i="8"/>
  <c r="B35" i="8"/>
  <c r="I4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<sst xmlns="http://schemas.openxmlformats.org/spreadsheetml/2006/main" count="563" uniqueCount="42">
  <si>
    <t>N=5</t>
  </si>
  <si>
    <t>BO</t>
  </si>
  <si>
    <t>DCBO</t>
  </si>
  <si>
    <t>PIBO</t>
  </si>
  <si>
    <t>DCPIBO</t>
  </si>
  <si>
    <t>Average Gap</t>
  </si>
  <si>
    <t>Average Execution Time</t>
  </si>
  <si>
    <t>GOOD PRIOR</t>
  </si>
  <si>
    <t>BAD PRIOR</t>
  </si>
  <si>
    <t>N=1</t>
  </si>
  <si>
    <t>N=2</t>
  </si>
  <si>
    <t>N=3</t>
  </si>
  <si>
    <t>N=4</t>
  </si>
  <si>
    <t>N=6</t>
  </si>
  <si>
    <t>N=7</t>
  </si>
  <si>
    <t>N=8</t>
  </si>
  <si>
    <t>N=9</t>
  </si>
  <si>
    <t>N=10</t>
  </si>
  <si>
    <t>STAT</t>
  </si>
  <si>
    <t>IND</t>
  </si>
  <si>
    <t>MULTIV</t>
  </si>
  <si>
    <t>NONSTAT</t>
  </si>
  <si>
    <t>ODE</t>
  </si>
  <si>
    <t>PISCHAT</t>
  </si>
  <si>
    <t>ECON</t>
  </si>
  <si>
    <t>s/it</t>
  </si>
  <si>
    <t>Dev. Std.</t>
  </si>
  <si>
    <t>Difference</t>
  </si>
  <si>
    <r>
      <rPr>
        <b/>
        <sz val="11"/>
        <color theme="1"/>
        <rFont val="Calibri"/>
        <family val="2"/>
        <scheme val="minor"/>
      </rPr>
      <t>Average Gap</t>
    </r>
    <r>
      <rPr>
        <sz val="11"/>
        <color theme="1"/>
        <rFont val="Calibri"/>
        <family val="2"/>
        <scheme val="minor"/>
      </rPr>
      <t xml:space="preserve"> (higher is better, 0&lt;=G&lt;=1)</t>
    </r>
  </si>
  <si>
    <r>
      <rPr>
        <b/>
        <sz val="11"/>
        <color theme="1"/>
        <rFont val="Calibri"/>
        <family val="2"/>
        <scheme val="minor"/>
      </rPr>
      <t>Average Execution Times per Iteration</t>
    </r>
    <r>
      <rPr>
        <sz val="11"/>
        <color theme="1"/>
        <rFont val="Calibri"/>
        <family val="2"/>
        <scheme val="minor"/>
      </rPr>
      <t xml:space="preserve"> (lower is better)</t>
    </r>
  </si>
  <si>
    <t>B=1</t>
  </si>
  <si>
    <t>B=0</t>
  </si>
  <si>
    <t>B=5</t>
  </si>
  <si>
    <t>ECON B=1</t>
  </si>
  <si>
    <t>ECON B=0</t>
  </si>
  <si>
    <t>ECON B=5</t>
  </si>
  <si>
    <t>ECON B=10</t>
  </si>
  <si>
    <t>B=10</t>
  </si>
  <si>
    <t>Good Prior</t>
  </si>
  <si>
    <t>Bad Prior</t>
  </si>
  <si>
    <t>Media</t>
  </si>
  <si>
    <t>Dev.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</si>
</sst>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10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 vertical="center"/>
    </xf>
    <xf numFmtId="0" fontId="0" fillId="0" borderId="2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10" fontId="0" fillId="0" borderId="0" xfId="0" applyNumberFormat="1" applyBorder="1"/>
    <xf numFmtId="9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9" fontId="0" fillId="0" borderId="0" xfId="0" applyNumberForma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0" fontId="4" fillId="0" borderId="0" xfId="0" applyFont="1" applyFill="1" applyAlignment="1">
      <alignment horizontal="left" vertical="center"/>
    </xf>
    <xf numFmtId="0" fontId="1" fillId="0" borderId="8" xfId="0" applyFont="1" applyBorder="1"/>
    <xf numFmtId="0" fontId="0" fillId="0" borderId="6" xfId="0" applyBorder="1"/>
    <xf numFmtId="10" fontId="0" fillId="0" borderId="6" xfId="0" applyNumberFormat="1" applyBorder="1"/>
    <xf numFmtId="9" fontId="0" fillId="0" borderId="6" xfId="0" applyNumberFormat="1" applyBorder="1"/>
    <xf numFmtId="0" fontId="6" fillId="0" borderId="0" xfId="0" applyFont="1" applyAlignment="1">
      <alignment horizontal="left" vertical="center"/>
    </xf>
    <xf numFmtId="0" fontId="1" fillId="0" borderId="9" xfId="0" applyFont="1" applyBorder="1"/>
    <xf numFmtId="0" fontId="0" fillId="0" borderId="10" xfId="0" applyBorder="1"/>
    <xf numFmtId="0" fontId="0" fillId="0" borderId="7" xfId="0" applyFont="1" applyBorder="1"/>
    <xf numFmtId="0" fontId="0" fillId="0" borderId="10" xfId="0" applyFont="1" applyBorder="1"/>
    <xf numFmtId="0" fontId="0" fillId="0" borderId="6" xfId="0" applyFont="1" applyBorder="1"/>
    <xf numFmtId="10" fontId="0" fillId="0" borderId="6" xfId="0" applyNumberFormat="1" applyFont="1" applyBorder="1"/>
    <xf numFmtId="10" fontId="0" fillId="0" borderId="0" xfId="0" applyNumberFormat="1" applyFont="1"/>
    <xf numFmtId="9" fontId="0" fillId="0" borderId="6" xfId="0" applyNumberFormat="1" applyFont="1" applyBorder="1"/>
    <xf numFmtId="9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ED3D-7AFB-48BA-B2CB-2B77E946B044}">
  <dimension ref="A1:X28"/>
  <sheetViews>
    <sheetView workbookViewId="0">
      <selection activeCell="V24" sqref="V24"/>
    </sheetView>
  </sheetViews>
  <sheetFormatPr defaultRowHeight="15"/>
  <cols>
    <col min="1" max="1" width="22.7109375" style="51" bestFit="1" customWidth="1"/>
    <col min="2" max="2" width="18.85546875" style="51" bestFit="1" customWidth="1"/>
    <col min="3" max="4" width="19.85546875" style="51" bestFit="1" customWidth="1"/>
    <col min="5" max="6" width="18.85546875" style="51" bestFit="1" customWidth="1"/>
    <col min="7" max="13" width="9.140625" style="51"/>
    <col min="14" max="18" width="19.85546875" style="51" customWidth="1"/>
    <col min="19" max="19" width="18.85546875" style="51" bestFit="1" customWidth="1"/>
    <col min="20" max="20" width="12" style="51" bestFit="1" customWidth="1"/>
    <col min="21" max="21" width="5" style="51" bestFit="1" customWidth="1"/>
    <col min="22" max="22" width="9.140625" style="51"/>
    <col min="23" max="23" width="12" style="51" bestFit="1" customWidth="1"/>
    <col min="24" max="24" width="5" style="51" bestFit="1" customWidth="1"/>
    <col min="25" max="16384" width="9.140625" style="51"/>
  </cols>
  <sheetData>
    <row r="1" spans="1:24" ht="18.75">
      <c r="A1" s="1" t="s">
        <v>7</v>
      </c>
    </row>
    <row r="2" spans="1:24">
      <c r="A2" s="51" t="s">
        <v>5</v>
      </c>
    </row>
    <row r="3" spans="1:24">
      <c r="B3" s="50" t="s">
        <v>9</v>
      </c>
      <c r="C3" s="50" t="s">
        <v>10</v>
      </c>
      <c r="D3" s="50" t="s">
        <v>11</v>
      </c>
      <c r="E3" s="50" t="s">
        <v>12</v>
      </c>
      <c r="F3" s="50" t="s">
        <v>0</v>
      </c>
      <c r="N3" s="53" t="s">
        <v>13</v>
      </c>
      <c r="O3" s="53" t="s">
        <v>14</v>
      </c>
      <c r="P3" s="53" t="s">
        <v>15</v>
      </c>
      <c r="Q3" s="53" t="s">
        <v>16</v>
      </c>
      <c r="R3" s="53" t="s">
        <v>17</v>
      </c>
      <c r="T3" s="78" t="s">
        <v>40</v>
      </c>
      <c r="W3" s="77" t="s">
        <v>41</v>
      </c>
    </row>
    <row r="4" spans="1:24">
      <c r="A4" s="50" t="s">
        <v>1</v>
      </c>
      <c r="B4" s="50">
        <v>0.47971630781721702</v>
      </c>
      <c r="C4" s="50">
        <v>0.47235097864867698</v>
      </c>
      <c r="D4" s="50">
        <v>0.47116340932744899</v>
      </c>
      <c r="E4" s="50">
        <v>0.46214235702988099</v>
      </c>
      <c r="F4" s="50">
        <v>0.44953936853799598</v>
      </c>
      <c r="G4" s="66">
        <f>AVERAGE(B4:F4)</f>
        <v>0.46698248427224398</v>
      </c>
      <c r="H4" s="64">
        <f>ROUNDUP(G4,2)</f>
        <v>0.47000000000000003</v>
      </c>
      <c r="I4" s="67"/>
      <c r="K4" s="68">
        <f>_xlfn.STDEV.S(B4:F4)</f>
        <v>1.1577351235301819E-2</v>
      </c>
      <c r="L4" s="68" cm="1">
        <f t="array" ref="L4:L7">ROUND(K4:K7,2)</f>
        <v>0.01</v>
      </c>
      <c r="N4" s="54">
        <v>0.488622052871797</v>
      </c>
      <c r="O4" s="54">
        <v>0.46210787858694402</v>
      </c>
      <c r="P4" s="54">
        <v>0.42566033301186801</v>
      </c>
      <c r="Q4" s="54">
        <v>0.50350931220662898</v>
      </c>
      <c r="R4" s="54">
        <v>0.52917824388296897</v>
      </c>
      <c r="S4" s="63"/>
      <c r="T4" s="55">
        <f>AVERAGE(B4:F4,N4:R4)</f>
        <v>0.47439902419214269</v>
      </c>
      <c r="U4" s="74" cm="1">
        <f t="array" ref="U4:U7">ROUND(T4:T7,2)</f>
        <v>0.47</v>
      </c>
      <c r="W4" s="51">
        <f>_xlfn.STDEV.S(B4:F4,N4:R4)</f>
        <v>2.8651476924736231E-2</v>
      </c>
      <c r="X4" s="51" cm="1">
        <f t="array" ref="X4:X7">ROUND(W4:W7,2)</f>
        <v>0.03</v>
      </c>
    </row>
    <row r="5" spans="1:24">
      <c r="A5" s="50" t="s">
        <v>3</v>
      </c>
      <c r="B5" s="50">
        <v>0.573176518335198</v>
      </c>
      <c r="C5" s="50">
        <v>0.48033862478106498</v>
      </c>
      <c r="D5" s="50">
        <v>0.50413341050326899</v>
      </c>
      <c r="E5" s="50">
        <v>0.51018145720095998</v>
      </c>
      <c r="F5" s="50">
        <v>0.50352621581638402</v>
      </c>
      <c r="G5" s="66">
        <f>AVERAGE(B5:F5)</f>
        <v>0.51427124532737523</v>
      </c>
      <c r="H5" s="59">
        <f>ROUND(G5,2)</f>
        <v>0.51</v>
      </c>
      <c r="I5" s="69">
        <v>8.5099999999999995E-2</v>
      </c>
      <c r="K5" s="68">
        <f>_xlfn.STDEV.S(B5:F5)</f>
        <v>3.4843262068504403E-2</v>
      </c>
      <c r="L5" s="68">
        <v>0.03</v>
      </c>
      <c r="N5" s="54">
        <v>0.57775224018497595</v>
      </c>
      <c r="O5" s="54">
        <v>0.51245507994732797</v>
      </c>
      <c r="P5" s="54">
        <v>0.45328499890063301</v>
      </c>
      <c r="Q5" s="54">
        <v>0.590601757730574</v>
      </c>
      <c r="R5" s="54">
        <v>0.57833581783842403</v>
      </c>
      <c r="S5" s="63"/>
      <c r="T5" s="55">
        <f>AVERAGE(B5:F5,N5:R5)</f>
        <v>0.52837861212388115</v>
      </c>
      <c r="U5" s="74">
        <v>0.53</v>
      </c>
      <c r="V5" s="70">
        <v>0.12770000000000001</v>
      </c>
      <c r="W5" s="51">
        <f>_xlfn.STDEV.S(B5:F5,N5:R5)</f>
        <v>4.7783199813516981E-2</v>
      </c>
      <c r="X5" s="51">
        <v>0.05</v>
      </c>
    </row>
    <row r="6" spans="1:24">
      <c r="A6" s="50" t="s">
        <v>2</v>
      </c>
      <c r="B6" s="50">
        <v>0.55366629897583897</v>
      </c>
      <c r="C6" s="50">
        <v>0.41856491389007</v>
      </c>
      <c r="D6" s="50">
        <v>0.55327407872162204</v>
      </c>
      <c r="E6" s="50">
        <v>0.56973935629480099</v>
      </c>
      <c r="F6" s="50">
        <v>0.51705394736181698</v>
      </c>
      <c r="G6" s="66">
        <f>AVERAGE(B6:F6)</f>
        <v>0.52245971904882982</v>
      </c>
      <c r="H6" s="64" cm="1">
        <f t="array" ref="H6:H7">ROUND(G6:G7,2)</f>
        <v>0.52</v>
      </c>
      <c r="I6" s="67"/>
      <c r="K6" s="68">
        <f>_xlfn.STDEV.S(B6:F6)</f>
        <v>6.120067891250109E-2</v>
      </c>
      <c r="L6" s="68">
        <v>0.06</v>
      </c>
      <c r="N6" s="54">
        <v>0.49087868393085299</v>
      </c>
      <c r="O6" s="54">
        <v>0.53634517237885404</v>
      </c>
      <c r="P6" s="54">
        <v>0.41770672549189303</v>
      </c>
      <c r="Q6" s="54">
        <v>0.48244346001178001</v>
      </c>
      <c r="R6" s="54">
        <v>0.57302915944576904</v>
      </c>
      <c r="T6" s="73">
        <f>AVERAGE(B6:F6,N6:R6)</f>
        <v>0.51127017965032984</v>
      </c>
      <c r="U6" s="75">
        <v>0.51</v>
      </c>
      <c r="W6" s="51">
        <f>_xlfn.STDEV.S(B6:F6,N6:R6)</f>
        <v>5.7785004802015434E-2</v>
      </c>
      <c r="X6" s="51">
        <v>0.06</v>
      </c>
    </row>
    <row r="7" spans="1:24">
      <c r="A7" s="50" t="s">
        <v>4</v>
      </c>
      <c r="B7" s="50">
        <v>0.58757003542835595</v>
      </c>
      <c r="C7" s="50">
        <v>0.56730422031105199</v>
      </c>
      <c r="D7" s="50">
        <v>0.64798570000524802</v>
      </c>
      <c r="E7" s="50">
        <v>0.575711490631173</v>
      </c>
      <c r="F7" s="50">
        <v>0.57791818398190997</v>
      </c>
      <c r="G7" s="66">
        <f>AVERAGE(B7:F7)</f>
        <v>0.59129792607154774</v>
      </c>
      <c r="H7" s="59">
        <v>0.59</v>
      </c>
      <c r="I7" s="69">
        <v>0.1346</v>
      </c>
      <c r="K7" s="68">
        <f>_xlfn.STDEV.S(B7:F7)</f>
        <v>3.2500204870313305E-2</v>
      </c>
      <c r="L7" s="68">
        <v>0.03</v>
      </c>
      <c r="N7" s="54">
        <v>0.59184680450604299</v>
      </c>
      <c r="O7" s="54">
        <v>0.55141724439617001</v>
      </c>
      <c r="P7" s="54">
        <v>0.55682877246001505</v>
      </c>
      <c r="Q7" s="54">
        <v>0.55792349479260495</v>
      </c>
      <c r="R7" s="54">
        <v>0.59361923101872605</v>
      </c>
      <c r="T7" s="73">
        <f>AVERAGE(B7:F7,N7:R7)</f>
        <v>0.58081251775312981</v>
      </c>
      <c r="U7" s="75">
        <v>0.57999999999999996</v>
      </c>
      <c r="V7" s="70">
        <v>0.13730000000000001</v>
      </c>
      <c r="W7" s="51">
        <f>_xlfn.STDEV.S(B7:F7,N7:R7)</f>
        <v>2.7935936830510856E-2</v>
      </c>
      <c r="X7" s="51">
        <v>0.03</v>
      </c>
    </row>
    <row r="8" spans="1:24">
      <c r="A8" s="51" t="s">
        <v>6</v>
      </c>
      <c r="N8" s="55"/>
      <c r="O8" s="55"/>
      <c r="P8" s="55"/>
      <c r="Q8" s="55"/>
      <c r="R8" s="55"/>
    </row>
    <row r="9" spans="1:24">
      <c r="B9" s="50" t="s">
        <v>9</v>
      </c>
      <c r="C9" s="50" t="s">
        <v>10</v>
      </c>
      <c r="D9" s="50" t="s">
        <v>11</v>
      </c>
      <c r="E9" s="50" t="s">
        <v>12</v>
      </c>
      <c r="F9" s="50" t="s">
        <v>0</v>
      </c>
      <c r="N9" s="56"/>
      <c r="O9" s="56"/>
      <c r="P9" s="56"/>
      <c r="Q9" s="56"/>
      <c r="R9" s="56"/>
    </row>
    <row r="10" spans="1:24">
      <c r="A10" s="50" t="s">
        <v>1</v>
      </c>
      <c r="B10" s="50">
        <v>5.36</v>
      </c>
      <c r="C10" s="50">
        <v>6.42</v>
      </c>
      <c r="D10" s="50">
        <v>6.18</v>
      </c>
      <c r="E10" s="50">
        <v>6.43</v>
      </c>
      <c r="F10" s="50">
        <v>6.69</v>
      </c>
      <c r="G10" s="51">
        <f>AVERAGE(B10:F10)</f>
        <v>6.2160000000000002</v>
      </c>
      <c r="H10" s="50" cm="1">
        <f t="array" ref="H10:H13">ROUND(G10:G13,2)</f>
        <v>6.22</v>
      </c>
      <c r="N10" s="56"/>
      <c r="O10" s="56"/>
      <c r="P10" s="56"/>
      <c r="Q10" s="56"/>
      <c r="R10" s="56"/>
    </row>
    <row r="11" spans="1:24">
      <c r="A11" s="50" t="s">
        <v>3</v>
      </c>
      <c r="B11" s="50">
        <v>6.66</v>
      </c>
      <c r="C11" s="50">
        <v>6.7</v>
      </c>
      <c r="D11" s="50">
        <v>6.17</v>
      </c>
      <c r="E11" s="50">
        <v>7.02</v>
      </c>
      <c r="F11" s="50">
        <v>6.88</v>
      </c>
      <c r="G11" s="51">
        <f>AVERAGE(B11:F11)</f>
        <v>6.6859999999999999</v>
      </c>
      <c r="H11" s="50">
        <v>6.69</v>
      </c>
      <c r="I11" s="70"/>
      <c r="N11" s="56"/>
      <c r="O11" s="56"/>
      <c r="P11" s="56"/>
      <c r="Q11" s="56"/>
      <c r="R11" s="56"/>
    </row>
    <row r="12" spans="1:24">
      <c r="A12" s="50" t="s">
        <v>2</v>
      </c>
      <c r="B12" s="50">
        <v>4.6900000000000004</v>
      </c>
      <c r="C12" s="50">
        <v>4.41</v>
      </c>
      <c r="D12" s="50">
        <v>4.46</v>
      </c>
      <c r="E12" s="50">
        <v>4.2699999999999996</v>
      </c>
      <c r="F12" s="50">
        <v>4.4400000000000004</v>
      </c>
      <c r="G12" s="51">
        <f>AVERAGE(B12:F12)</f>
        <v>4.4540000000000006</v>
      </c>
      <c r="H12" s="50">
        <v>4.45</v>
      </c>
      <c r="N12" s="56"/>
      <c r="O12" s="56"/>
      <c r="P12" s="56"/>
      <c r="Q12" s="56"/>
      <c r="R12" s="56"/>
    </row>
    <row r="13" spans="1:24">
      <c r="A13" s="50" t="s">
        <v>4</v>
      </c>
      <c r="B13" s="50">
        <v>4.45</v>
      </c>
      <c r="C13" s="50">
        <v>4.33</v>
      </c>
      <c r="D13" s="50">
        <v>4.26</v>
      </c>
      <c r="E13" s="50">
        <v>4.28</v>
      </c>
      <c r="F13" s="50">
        <v>4.3600000000000003</v>
      </c>
      <c r="G13" s="51">
        <f>AVERAGE(B13:F13)</f>
        <v>4.3360000000000003</v>
      </c>
      <c r="H13" s="50">
        <v>4.34</v>
      </c>
      <c r="I13" s="70"/>
      <c r="N13" s="56"/>
      <c r="O13" s="56"/>
      <c r="P13" s="56"/>
      <c r="Q13" s="56"/>
      <c r="R13" s="56"/>
    </row>
    <row r="14" spans="1:24">
      <c r="N14" s="55"/>
      <c r="O14" s="55"/>
      <c r="P14" s="55"/>
      <c r="Q14" s="55"/>
      <c r="R14" s="55"/>
    </row>
    <row r="15" spans="1:24" ht="18.75">
      <c r="A15" s="1" t="s">
        <v>8</v>
      </c>
      <c r="N15" s="55"/>
      <c r="O15" s="55"/>
      <c r="P15" s="55"/>
      <c r="Q15" s="55"/>
      <c r="R15" s="55"/>
    </row>
    <row r="16" spans="1:24">
      <c r="A16" s="51" t="s">
        <v>5</v>
      </c>
      <c r="N16" s="55"/>
      <c r="O16" s="55"/>
      <c r="P16" s="55"/>
      <c r="Q16" s="55"/>
      <c r="R16" s="55"/>
    </row>
    <row r="17" spans="1:24">
      <c r="B17" s="50" t="s">
        <v>9</v>
      </c>
      <c r="C17" s="50" t="s">
        <v>10</v>
      </c>
      <c r="D17" s="50" t="s">
        <v>11</v>
      </c>
      <c r="E17" s="50" t="s">
        <v>12</v>
      </c>
      <c r="F17" s="50" t="s">
        <v>0</v>
      </c>
      <c r="N17" s="53" t="s">
        <v>13</v>
      </c>
      <c r="O17" s="53" t="s">
        <v>14</v>
      </c>
      <c r="P17" s="53" t="s">
        <v>15</v>
      </c>
      <c r="Q17" s="53" t="s">
        <v>16</v>
      </c>
      <c r="R17" s="53" t="s">
        <v>17</v>
      </c>
    </row>
    <row r="18" spans="1:24">
      <c r="A18" s="50" t="s">
        <v>1</v>
      </c>
      <c r="B18" s="50">
        <v>0.50146876653574801</v>
      </c>
      <c r="C18" s="50">
        <v>0.48362429595665302</v>
      </c>
      <c r="D18" s="50">
        <v>0.49959031225146899</v>
      </c>
      <c r="E18" s="50">
        <v>0.51204922089991201</v>
      </c>
      <c r="F18" s="50">
        <v>0.49029552302717799</v>
      </c>
      <c r="G18" s="66">
        <f>AVERAGE(B18:F18)</f>
        <v>0.49740562373419206</v>
      </c>
      <c r="H18" s="64" cm="1">
        <f t="array" ref="H18:H21">ROUND(G18:G21,2)</f>
        <v>0.5</v>
      </c>
      <c r="I18" s="67"/>
      <c r="K18" s="68">
        <f>_xlfn.STDEV.S(B18:F18)</f>
        <v>1.091095159313671E-2</v>
      </c>
      <c r="L18" s="68" cm="1">
        <f t="array" ref="L18:L21">ROUND(K18:K21,2)</f>
        <v>0.01</v>
      </c>
      <c r="N18" s="54">
        <v>0.49532389794181603</v>
      </c>
      <c r="O18" s="54">
        <v>0.52571715518715201</v>
      </c>
      <c r="P18" s="54">
        <v>0.47570331106281899</v>
      </c>
      <c r="Q18" s="54">
        <v>0.48556000608974198</v>
      </c>
      <c r="R18" s="54">
        <v>0.50695422295021997</v>
      </c>
      <c r="T18" s="51">
        <f>AVERAGE(B18:F18,N18:R18)</f>
        <v>0.49762867119027093</v>
      </c>
      <c r="U18" s="76" cm="1">
        <f t="array" ref="U18:U21">ROUND(T18:T21,2)</f>
        <v>0.5</v>
      </c>
      <c r="W18" s="51">
        <f>_xlfn.STDEV.S(B18:F18,N18:R18)</f>
        <v>1.4847592891830866E-2</v>
      </c>
      <c r="X18" s="51" cm="1">
        <f t="array" ref="X18:X21">ROUND(W18:W21,2)</f>
        <v>0.01</v>
      </c>
    </row>
    <row r="19" spans="1:24">
      <c r="A19" s="50" t="s">
        <v>3</v>
      </c>
      <c r="B19" s="50">
        <v>0.50273549139093898</v>
      </c>
      <c r="C19" s="50">
        <v>0.46467819215624301</v>
      </c>
      <c r="D19" s="50">
        <v>0.48894315148408202</v>
      </c>
      <c r="E19" s="50">
        <v>0.512956413681245</v>
      </c>
      <c r="F19" s="50">
        <v>0.49902786947038702</v>
      </c>
      <c r="G19" s="66">
        <f>AVERAGE(B19:F19)</f>
        <v>0.4936682236365792</v>
      </c>
      <c r="H19" s="59">
        <v>0.49</v>
      </c>
      <c r="I19" s="71">
        <v>-0.02</v>
      </c>
      <c r="K19" s="68">
        <f>_xlfn.STDEV.S(B19:F19)</f>
        <v>1.834205315163381E-2</v>
      </c>
      <c r="L19" s="68">
        <v>0.02</v>
      </c>
      <c r="N19" s="54">
        <v>0.49019614575679199</v>
      </c>
      <c r="O19" s="54">
        <v>0.49614248216096501</v>
      </c>
      <c r="P19" s="54">
        <v>0.49220437939761302</v>
      </c>
      <c r="Q19" s="54">
        <v>0.48214611408058</v>
      </c>
      <c r="R19" s="54">
        <v>0.49110648040713301</v>
      </c>
      <c r="T19" s="51">
        <f>AVERAGE(B19:F19,N19:R19)</f>
        <v>0.49201367199859786</v>
      </c>
      <c r="U19" s="76">
        <v>0.49</v>
      </c>
      <c r="V19" s="72">
        <v>-0.02</v>
      </c>
      <c r="W19" s="51">
        <f>_xlfn.STDEV.S(B19:F19,N19:R19)</f>
        <v>1.281487807650325E-2</v>
      </c>
      <c r="X19" s="51">
        <v>0.01</v>
      </c>
    </row>
    <row r="20" spans="1:24">
      <c r="A20" s="50" t="s">
        <v>2</v>
      </c>
      <c r="B20" s="50">
        <v>0.58789373293497604</v>
      </c>
      <c r="C20" s="50">
        <v>0.57340917821490101</v>
      </c>
      <c r="D20" s="50">
        <v>0.56914681233639797</v>
      </c>
      <c r="E20" s="50">
        <v>0.55335046706441604</v>
      </c>
      <c r="F20" s="50">
        <v>0.58635355673557898</v>
      </c>
      <c r="G20" s="66">
        <f>AVERAGE(B20:F20)</f>
        <v>0.57403074945725396</v>
      </c>
      <c r="H20" s="64">
        <v>0.56999999999999995</v>
      </c>
      <c r="I20" s="67"/>
      <c r="K20" s="68">
        <f>_xlfn.STDEV.S(B20:F20)</f>
        <v>1.4106267778718554E-2</v>
      </c>
      <c r="L20" s="68">
        <v>0.01</v>
      </c>
      <c r="N20" s="54">
        <v>0.55714385616886797</v>
      </c>
      <c r="O20" s="54">
        <v>0.56309980276294802</v>
      </c>
      <c r="P20" s="54">
        <v>0.55759981496726696</v>
      </c>
      <c r="Q20" s="54">
        <v>0.57099874235048198</v>
      </c>
      <c r="R20" s="54">
        <v>0.57371762427291995</v>
      </c>
      <c r="S20" s="63"/>
      <c r="T20" s="51">
        <f>AVERAGE(B20:F20,N20:R20)</f>
        <v>0.56927135878087542</v>
      </c>
      <c r="U20" s="76">
        <v>0.56999999999999995</v>
      </c>
      <c r="W20" s="51">
        <f>_xlfn.STDEV.S(B20:F20,N20:R20)</f>
        <v>1.1800888147995887E-2</v>
      </c>
      <c r="X20" s="51">
        <v>0.01</v>
      </c>
    </row>
    <row r="21" spans="1:24">
      <c r="A21" s="50" t="s">
        <v>4</v>
      </c>
      <c r="B21" s="50">
        <v>0.55329151128766396</v>
      </c>
      <c r="C21" s="50">
        <v>0.57420055157414496</v>
      </c>
      <c r="D21" s="50">
        <v>0.57677239158373295</v>
      </c>
      <c r="E21" s="50">
        <v>0.55823970887329399</v>
      </c>
      <c r="F21" s="50">
        <v>0.574953716309197</v>
      </c>
      <c r="G21" s="66">
        <f>AVERAGE(B21:F21)</f>
        <v>0.56749157592560651</v>
      </c>
      <c r="H21" s="59">
        <v>0.56999999999999995</v>
      </c>
      <c r="I21" s="71">
        <v>0</v>
      </c>
      <c r="K21" s="68">
        <f>_xlfn.STDEV.S(B21:F21)</f>
        <v>1.0886531958257312E-2</v>
      </c>
      <c r="L21" s="68">
        <v>0.01</v>
      </c>
      <c r="N21" s="54">
        <v>0.53739134597841498</v>
      </c>
      <c r="O21" s="54">
        <v>0.57223426845933201</v>
      </c>
      <c r="P21" s="54">
        <v>0.54174537861405003</v>
      </c>
      <c r="Q21" s="54">
        <v>0.57332456123457598</v>
      </c>
      <c r="R21" s="54">
        <v>0.57261036313262603</v>
      </c>
      <c r="S21" s="63"/>
      <c r="T21" s="51">
        <f>AVERAGE(B21:F21,N21:R21)</f>
        <v>0.5634763797047031</v>
      </c>
      <c r="U21" s="76">
        <v>0.56000000000000005</v>
      </c>
      <c r="V21" s="70">
        <v>-1.7500000000000002E-2</v>
      </c>
      <c r="W21" s="51">
        <f>_xlfn.STDEV.S(B21:F21,N21:R21)</f>
        <v>1.4774067584127594E-2</v>
      </c>
      <c r="X21" s="51">
        <v>0.01</v>
      </c>
    </row>
    <row r="22" spans="1:24">
      <c r="A22" s="51" t="s">
        <v>6</v>
      </c>
    </row>
    <row r="23" spans="1:24">
      <c r="B23" s="50" t="s">
        <v>9</v>
      </c>
      <c r="C23" s="50" t="s">
        <v>10</v>
      </c>
      <c r="D23" s="50" t="s">
        <v>11</v>
      </c>
      <c r="E23" s="50" t="s">
        <v>12</v>
      </c>
      <c r="F23" s="50" t="s">
        <v>0</v>
      </c>
    </row>
    <row r="24" spans="1:24">
      <c r="A24" s="50" t="s">
        <v>1</v>
      </c>
      <c r="B24" s="50">
        <v>6.27</v>
      </c>
      <c r="C24" s="50">
        <v>6.36</v>
      </c>
      <c r="D24" s="50">
        <v>6.22</v>
      </c>
      <c r="E24" s="50">
        <v>6.02</v>
      </c>
      <c r="F24" s="50">
        <v>6.49</v>
      </c>
      <c r="G24" s="51">
        <f>AVERAGE(B24:F24)</f>
        <v>6.2720000000000002</v>
      </c>
      <c r="H24" s="50" cm="1">
        <f t="array" ref="H24:H27">ROUND(G24:G27,2)</f>
        <v>6.27</v>
      </c>
      <c r="N24" s="52"/>
      <c r="O24" s="52"/>
      <c r="P24" s="52"/>
      <c r="Q24" s="52"/>
      <c r="R24" s="52"/>
    </row>
    <row r="25" spans="1:24">
      <c r="A25" s="50" t="s">
        <v>3</v>
      </c>
      <c r="B25" s="50">
        <v>6.72</v>
      </c>
      <c r="C25" s="50">
        <v>6.6</v>
      </c>
      <c r="D25" s="50">
        <v>6.56</v>
      </c>
      <c r="E25" s="50">
        <v>6.36</v>
      </c>
      <c r="F25" s="50">
        <v>6.66</v>
      </c>
      <c r="G25" s="51">
        <f>AVERAGE(B25:F25)</f>
        <v>6.58</v>
      </c>
      <c r="H25" s="50">
        <v>6.58</v>
      </c>
      <c r="I25" s="72"/>
      <c r="N25" s="52"/>
      <c r="O25" s="52"/>
      <c r="P25" s="52"/>
      <c r="Q25" s="52"/>
      <c r="R25" s="52"/>
    </row>
    <row r="26" spans="1:24">
      <c r="A26" s="50" t="s">
        <v>2</v>
      </c>
      <c r="B26" s="50">
        <v>4.09</v>
      </c>
      <c r="C26" s="50">
        <v>4.75</v>
      </c>
      <c r="D26" s="50">
        <v>4.21</v>
      </c>
      <c r="E26" s="50">
        <v>4.34</v>
      </c>
      <c r="F26" s="50">
        <v>4.21</v>
      </c>
      <c r="G26" s="51">
        <f>AVERAGE(B26:F26)</f>
        <v>4.32</v>
      </c>
      <c r="H26" s="50">
        <v>4.32</v>
      </c>
      <c r="N26" s="52"/>
      <c r="O26" s="52"/>
      <c r="P26" s="52"/>
      <c r="Q26" s="52"/>
      <c r="R26" s="52"/>
    </row>
    <row r="27" spans="1:24">
      <c r="A27" s="50" t="s">
        <v>4</v>
      </c>
      <c r="B27" s="50">
        <v>4.17</v>
      </c>
      <c r="C27" s="50">
        <v>4.22</v>
      </c>
      <c r="D27" s="50">
        <v>4.4400000000000004</v>
      </c>
      <c r="E27" s="50">
        <v>4.25</v>
      </c>
      <c r="F27" s="50">
        <v>4.18</v>
      </c>
      <c r="G27" s="51">
        <f>AVERAGE(B27:F27)</f>
        <v>4.2520000000000007</v>
      </c>
      <c r="H27" s="50">
        <v>4.25</v>
      </c>
      <c r="I27" s="70"/>
      <c r="N27" s="52"/>
      <c r="O27" s="52"/>
      <c r="P27" s="52"/>
      <c r="Q27" s="52"/>
      <c r="R27" s="52"/>
    </row>
    <row r="28" spans="1:24">
      <c r="N28" s="52"/>
      <c r="O28" s="52"/>
      <c r="P28" s="52"/>
      <c r="Q28" s="52"/>
      <c r="R28" s="5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AA65-686E-4922-B645-E6B475B8D4E6}">
  <dimension ref="A1:X28"/>
  <sheetViews>
    <sheetView zoomScale="85" zoomScaleNormal="85" workbookViewId="0">
      <selection activeCell="P35" sqref="P35"/>
    </sheetView>
  </sheetViews>
  <sheetFormatPr defaultRowHeight="15"/>
  <cols>
    <col min="1" max="1" width="22.7109375" bestFit="1" customWidth="1"/>
    <col min="2" max="6" width="19.85546875" bestFit="1" customWidth="1"/>
    <col min="14" max="18" width="19.85546875" customWidth="1"/>
    <col min="19" max="24" width="19.85546875" bestFit="1" customWidth="1"/>
  </cols>
  <sheetData>
    <row r="1" spans="1:24" ht="18.75">
      <c r="A1" s="1" t="s">
        <v>7</v>
      </c>
    </row>
    <row r="2" spans="1:24">
      <c r="A2" t="s">
        <v>5</v>
      </c>
    </row>
    <row r="3" spans="1:24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24">
      <c r="A4" s="2" t="s">
        <v>1</v>
      </c>
      <c r="B4" s="2">
        <v>0.23513445469037</v>
      </c>
      <c r="C4" s="2">
        <v>0.20577983823072299</v>
      </c>
      <c r="D4" s="2">
        <v>0.17114504073189399</v>
      </c>
      <c r="E4" s="2">
        <v>0.21123479120802799</v>
      </c>
      <c r="F4" s="2">
        <v>0.28602095418919499</v>
      </c>
      <c r="G4" s="60">
        <f>AVERAGE(B4:F4)</f>
        <v>0.221863015810042</v>
      </c>
      <c r="H4" s="59" cm="1">
        <f t="array" ref="H4:H7">ROUND(G4:G7,2)</f>
        <v>0.22</v>
      </c>
      <c r="K4" s="60">
        <f>_xlfn.STDEV.S(B4:F4)</f>
        <v>4.2533260227391109E-2</v>
      </c>
      <c r="L4" s="60" cm="1">
        <f t="array" ref="L4:L7">ROUND(K4:K7,2)</f>
        <v>0.04</v>
      </c>
      <c r="N4" s="54">
        <v>0.16878560325508099</v>
      </c>
      <c r="O4" s="54">
        <v>0.236653431359102</v>
      </c>
      <c r="P4" s="54">
        <v>0.22519142424362301</v>
      </c>
      <c r="Q4" s="54">
        <v>0.19413491691502899</v>
      </c>
      <c r="R4" s="54">
        <v>0.20255813761581101</v>
      </c>
      <c r="T4" s="48"/>
      <c r="V4" s="48"/>
      <c r="W4" s="48"/>
      <c r="X4" s="48"/>
    </row>
    <row r="5" spans="1:24">
      <c r="A5" s="2" t="s">
        <v>3</v>
      </c>
      <c r="B5" s="2">
        <v>0.46319093494971297</v>
      </c>
      <c r="C5" s="2">
        <v>0.382316756534406</v>
      </c>
      <c r="D5" s="2">
        <v>0.34898381978085802</v>
      </c>
      <c r="E5" s="2">
        <v>0.31890162424783902</v>
      </c>
      <c r="F5" s="2">
        <v>0.31771969961331098</v>
      </c>
      <c r="G5" s="60">
        <f>AVERAGE(B5:F5)</f>
        <v>0.36622256702522538</v>
      </c>
      <c r="H5" s="59">
        <v>0.37</v>
      </c>
      <c r="I5" s="61">
        <v>0.68179999999999996</v>
      </c>
      <c r="K5" s="60">
        <f>_xlfn.STDEV.S(B5:F5)</f>
        <v>6.031347588427026E-2</v>
      </c>
      <c r="L5" s="60">
        <v>0.06</v>
      </c>
      <c r="N5" s="54">
        <v>0.433192626929296</v>
      </c>
      <c r="O5" s="54">
        <v>0.38520006577290999</v>
      </c>
      <c r="P5" s="54">
        <v>0.37877304873097101</v>
      </c>
      <c r="Q5" s="54">
        <v>0.42186490296048401</v>
      </c>
      <c r="R5" s="54">
        <v>0.51494073054059097</v>
      </c>
      <c r="T5" s="48"/>
      <c r="V5" s="48"/>
      <c r="W5" s="48"/>
      <c r="X5" s="48"/>
    </row>
    <row r="6" spans="1:24">
      <c r="A6" s="2" t="s">
        <v>2</v>
      </c>
      <c r="B6" s="2">
        <v>0.20425349666325399</v>
      </c>
      <c r="C6" s="2">
        <v>0.14151535743229601</v>
      </c>
      <c r="D6" s="2">
        <v>0.234327735134605</v>
      </c>
      <c r="E6" s="2">
        <v>0.12286525575494001</v>
      </c>
      <c r="F6" s="2">
        <v>0.12693771096693299</v>
      </c>
      <c r="G6" s="60">
        <f>AVERAGE(B6:F6)</f>
        <v>0.16597991119040562</v>
      </c>
      <c r="H6" s="59">
        <v>0.17</v>
      </c>
      <c r="K6" s="60">
        <f>_xlfn.STDEV.S(B6:F6)</f>
        <v>5.0294069444236665E-2</v>
      </c>
      <c r="L6" s="60">
        <v>0.05</v>
      </c>
      <c r="N6" s="54">
        <v>0.18280340225448899</v>
      </c>
      <c r="O6" s="54">
        <v>0.14973590270725401</v>
      </c>
      <c r="P6" s="54">
        <v>0.160126611912179</v>
      </c>
      <c r="Q6" s="54">
        <v>0.15160279196982401</v>
      </c>
      <c r="R6" s="54">
        <v>0.18623178082238001</v>
      </c>
      <c r="S6" s="48"/>
      <c r="T6" s="48"/>
      <c r="U6" s="48"/>
      <c r="V6" s="48"/>
      <c r="X6" s="48"/>
    </row>
    <row r="7" spans="1:24">
      <c r="A7" s="2" t="s">
        <v>4</v>
      </c>
      <c r="B7" s="2">
        <v>0.20461042729098999</v>
      </c>
      <c r="C7" s="2">
        <v>0.26979099641124399</v>
      </c>
      <c r="D7" s="2">
        <v>0.32088198489258102</v>
      </c>
      <c r="E7" s="2">
        <v>0.33624249788195498</v>
      </c>
      <c r="F7" s="2">
        <v>0.31426711820839298</v>
      </c>
      <c r="G7" s="60">
        <f>AVERAGE(B7:F7)</f>
        <v>0.2891586049370326</v>
      </c>
      <c r="H7" s="59">
        <v>0.28999999999999998</v>
      </c>
      <c r="I7" s="61">
        <v>0.70589999999999997</v>
      </c>
      <c r="K7" s="60">
        <f>_xlfn.STDEV.S(B7:F7)</f>
        <v>5.3331983491677122E-2</v>
      </c>
      <c r="L7" s="60">
        <v>0.05</v>
      </c>
      <c r="N7" s="54">
        <v>0.225049563822035</v>
      </c>
      <c r="O7" s="54">
        <v>0.22590983029648401</v>
      </c>
      <c r="P7" s="54">
        <v>0.227932218392803</v>
      </c>
      <c r="Q7" s="54">
        <v>0.20365735321551601</v>
      </c>
      <c r="R7" s="54">
        <v>0.21594029324649799</v>
      </c>
      <c r="S7" s="48"/>
      <c r="T7" s="48"/>
      <c r="U7" s="48"/>
      <c r="V7" s="48"/>
      <c r="X7" s="48"/>
    </row>
    <row r="8" spans="1:24">
      <c r="A8" t="s">
        <v>6</v>
      </c>
    </row>
    <row r="9" spans="1:24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  <c r="N9" s="25"/>
      <c r="O9" s="25"/>
      <c r="P9" s="25"/>
      <c r="Q9" s="25"/>
      <c r="R9" s="25"/>
    </row>
    <row r="10" spans="1:24">
      <c r="A10" s="2" t="s">
        <v>1</v>
      </c>
      <c r="B10" s="2">
        <v>5.99</v>
      </c>
      <c r="C10" s="2">
        <v>5.01</v>
      </c>
      <c r="D10" s="2">
        <v>5.85</v>
      </c>
      <c r="E10" s="2">
        <v>6.44</v>
      </c>
      <c r="F10" s="2">
        <v>6.81</v>
      </c>
      <c r="G10">
        <f>AVERAGE(B10:F10)</f>
        <v>6.0200000000000005</v>
      </c>
      <c r="H10" s="2" cm="1">
        <f t="array" ref="H10:H13">ROUND(G10:G13,2)</f>
        <v>6.02</v>
      </c>
      <c r="N10" s="25"/>
      <c r="O10" s="25"/>
      <c r="P10" s="25"/>
      <c r="Q10" s="25"/>
      <c r="R10" s="25"/>
    </row>
    <row r="11" spans="1:24">
      <c r="A11" s="2" t="s">
        <v>3</v>
      </c>
      <c r="B11" s="2">
        <v>6.62</v>
      </c>
      <c r="C11" s="2">
        <v>5.88</v>
      </c>
      <c r="D11" s="2">
        <v>6.13</v>
      </c>
      <c r="E11" s="2">
        <v>6.48</v>
      </c>
      <c r="F11" s="2">
        <v>5.51</v>
      </c>
      <c r="G11">
        <f>AVERAGE(B11:F11)</f>
        <v>6.1239999999999997</v>
      </c>
      <c r="H11" s="2">
        <v>6.12</v>
      </c>
      <c r="N11" s="25"/>
      <c r="O11" s="25"/>
      <c r="P11" s="25"/>
      <c r="Q11" s="25"/>
      <c r="R11" s="25"/>
    </row>
    <row r="12" spans="1:24">
      <c r="A12" s="2" t="s">
        <v>2</v>
      </c>
      <c r="B12" s="2">
        <v>4.2300000000000004</v>
      </c>
      <c r="C12" s="2">
        <v>3.84</v>
      </c>
      <c r="D12" s="2">
        <v>3.96</v>
      </c>
      <c r="E12" s="2">
        <v>4.16</v>
      </c>
      <c r="F12" s="2">
        <v>4.17</v>
      </c>
      <c r="G12">
        <f>AVERAGE(B12:F12)</f>
        <v>4.0720000000000001</v>
      </c>
      <c r="H12" s="2">
        <v>4.07</v>
      </c>
      <c r="N12" s="25"/>
      <c r="O12" s="25"/>
      <c r="P12" s="25"/>
      <c r="Q12" s="25"/>
      <c r="R12" s="25"/>
    </row>
    <row r="13" spans="1:24">
      <c r="A13" s="2" t="s">
        <v>4</v>
      </c>
      <c r="B13" s="2">
        <v>4.04</v>
      </c>
      <c r="C13" s="2">
        <v>4.0199999999999996</v>
      </c>
      <c r="D13" s="2">
        <v>3.95</v>
      </c>
      <c r="E13" s="2">
        <v>3.84</v>
      </c>
      <c r="F13" s="2">
        <v>3.96</v>
      </c>
      <c r="G13">
        <f>AVERAGE(B13:F13)</f>
        <v>3.9619999999999997</v>
      </c>
      <c r="H13" s="2">
        <v>3.96</v>
      </c>
      <c r="N13" s="25"/>
      <c r="O13" s="25"/>
      <c r="P13" s="25"/>
      <c r="Q13" s="25"/>
      <c r="R13" s="25"/>
    </row>
    <row r="15" spans="1:24" ht="18.75">
      <c r="A15" s="1" t="s">
        <v>8</v>
      </c>
    </row>
    <row r="16" spans="1:24">
      <c r="A16" t="s">
        <v>5</v>
      </c>
    </row>
    <row r="17" spans="1:20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</row>
    <row r="18" spans="1:20">
      <c r="A18" s="2" t="s">
        <v>1</v>
      </c>
      <c r="B18" s="2">
        <v>0.160092141041658</v>
      </c>
      <c r="C18" s="2">
        <v>0.28069984960834099</v>
      </c>
      <c r="D18" s="2">
        <v>0.33249170013804102</v>
      </c>
      <c r="E18" s="2">
        <v>0.40625820205991098</v>
      </c>
      <c r="F18" s="2">
        <v>0.46673381264545999</v>
      </c>
      <c r="G18" s="60">
        <f>AVERAGE(B18:F18)</f>
        <v>0.3292551410986822</v>
      </c>
      <c r="H18" s="59" cm="1">
        <f t="array" ref="H18:H21">ROUND(G18:G21,2)</f>
        <v>0.33</v>
      </c>
      <c r="K18" s="60">
        <f>_xlfn.STDEV.S(B18:F18)</f>
        <v>0.11812500662654532</v>
      </c>
      <c r="L18" s="60" cm="1">
        <f t="array" ref="L18:L21">ROUND(K18:K21,2)</f>
        <v>0.12</v>
      </c>
      <c r="N18" s="54">
        <v>0.29391642332127998</v>
      </c>
      <c r="O18" s="54">
        <v>0.39750819051916197</v>
      </c>
      <c r="P18" s="54">
        <v>0.30263343313283803</v>
      </c>
      <c r="Q18" s="54">
        <v>0.35586896797647399</v>
      </c>
      <c r="R18" s="54">
        <v>0.32734144673459697</v>
      </c>
      <c r="S18" s="48"/>
      <c r="T18" s="48"/>
    </row>
    <row r="19" spans="1:20">
      <c r="A19" s="2" t="s">
        <v>3</v>
      </c>
      <c r="B19" s="2">
        <v>0.15796435145844401</v>
      </c>
      <c r="C19" s="2">
        <v>0.29401564688063198</v>
      </c>
      <c r="D19" s="2">
        <v>0.34435662150509</v>
      </c>
      <c r="E19" s="2">
        <v>0.441053269314298</v>
      </c>
      <c r="F19" s="2">
        <v>0.47723963684446202</v>
      </c>
      <c r="G19" s="60">
        <f>AVERAGE(B19:F19)</f>
        <v>0.34292590520058519</v>
      </c>
      <c r="H19" s="59">
        <v>0.34</v>
      </c>
      <c r="I19" s="61">
        <v>3.0300000000000001E-2</v>
      </c>
      <c r="K19" s="60">
        <f>_xlfn.STDEV.S(B19:F19)</f>
        <v>0.12676177931141555</v>
      </c>
      <c r="L19" s="60">
        <v>0.13</v>
      </c>
      <c r="N19" s="54">
        <v>0.30961886113075998</v>
      </c>
      <c r="O19" s="54">
        <v>0.40179493438073499</v>
      </c>
      <c r="P19" s="54">
        <v>0.28057239868432199</v>
      </c>
      <c r="Q19" s="54">
        <v>0.32025177033102598</v>
      </c>
      <c r="R19" s="54">
        <v>0.341988004612511</v>
      </c>
      <c r="S19" s="48"/>
      <c r="T19" s="48"/>
    </row>
    <row r="20" spans="1:20">
      <c r="A20" s="2" t="s">
        <v>2</v>
      </c>
      <c r="B20" s="2">
        <v>0.16050153353132801</v>
      </c>
      <c r="C20" s="2">
        <v>0.18198905016741601</v>
      </c>
      <c r="D20" s="2">
        <v>0.179868022811182</v>
      </c>
      <c r="E20" s="2">
        <v>0.21356539676616501</v>
      </c>
      <c r="F20" s="2">
        <v>0.128933346525409</v>
      </c>
      <c r="G20" s="60">
        <f>AVERAGE(B20:F20)</f>
        <v>0.17297146996030002</v>
      </c>
      <c r="H20" s="59">
        <v>0.17</v>
      </c>
      <c r="K20" s="60">
        <f>_xlfn.STDEV.S(B20:F20)</f>
        <v>3.1111098171496519E-2</v>
      </c>
      <c r="L20" s="60">
        <v>0.03</v>
      </c>
      <c r="N20" s="54">
        <v>0.14498120209233401</v>
      </c>
      <c r="O20" s="54">
        <v>0.17392334860473299</v>
      </c>
      <c r="P20" s="54">
        <v>0.17403949045584299</v>
      </c>
      <c r="Q20" s="54">
        <v>0.15606059907577399</v>
      </c>
      <c r="R20" s="54">
        <v>0.16856561005484599</v>
      </c>
    </row>
    <row r="21" spans="1:20">
      <c r="A21" s="2" t="s">
        <v>4</v>
      </c>
      <c r="B21" s="2">
        <v>0.14849504624781201</v>
      </c>
      <c r="C21" s="2">
        <v>0.19788352686709301</v>
      </c>
      <c r="D21" s="2">
        <v>0.15235147973388</v>
      </c>
      <c r="E21" s="2">
        <v>0.202179106035173</v>
      </c>
      <c r="F21" s="2">
        <v>0.12326221046090099</v>
      </c>
      <c r="G21" s="60">
        <f>AVERAGE(B21:F21)</f>
        <v>0.16483427386897181</v>
      </c>
      <c r="H21" s="59">
        <v>0.16</v>
      </c>
      <c r="I21" s="61">
        <v>-5.8799999999999998E-2</v>
      </c>
      <c r="K21" s="60">
        <f>_xlfn.STDEV.S(B21:F21)</f>
        <v>3.4051125451060302E-2</v>
      </c>
      <c r="L21" s="60">
        <v>0.03</v>
      </c>
      <c r="N21" s="54">
        <v>0.153298283813118</v>
      </c>
      <c r="O21" s="54">
        <v>0.195625275424962</v>
      </c>
      <c r="P21" s="54">
        <v>0.17684830677462099</v>
      </c>
      <c r="Q21" s="54">
        <v>0.17762821839152901</v>
      </c>
      <c r="R21" s="54">
        <v>0.16443416779711101</v>
      </c>
    </row>
    <row r="22" spans="1:20">
      <c r="A22" t="s">
        <v>6</v>
      </c>
    </row>
    <row r="23" spans="1:20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20">
      <c r="A24" s="2" t="s">
        <v>1</v>
      </c>
      <c r="B24" s="4">
        <v>6</v>
      </c>
      <c r="C24" s="2">
        <v>5.91</v>
      </c>
      <c r="D24" s="2">
        <v>3.73</v>
      </c>
      <c r="E24" s="2">
        <v>5.94</v>
      </c>
      <c r="F24" s="2">
        <v>3.99</v>
      </c>
      <c r="G24">
        <f>AVERAGE(B24:F24)</f>
        <v>5.1139999999999999</v>
      </c>
      <c r="H24" s="2" cm="1">
        <f t="array" ref="H24:H27">ROUND(G24:G27,2)</f>
        <v>5.1100000000000003</v>
      </c>
      <c r="N24" s="25"/>
      <c r="O24" s="25"/>
      <c r="P24" s="25"/>
      <c r="Q24" s="25"/>
      <c r="R24" s="25"/>
    </row>
    <row r="25" spans="1:20">
      <c r="A25" s="2" t="s">
        <v>3</v>
      </c>
      <c r="B25" s="2">
        <v>6.17</v>
      </c>
      <c r="C25" s="2">
        <v>6.07</v>
      </c>
      <c r="D25" s="2">
        <v>5.79</v>
      </c>
      <c r="E25" s="2">
        <v>5.86</v>
      </c>
      <c r="F25" s="2">
        <v>3.58</v>
      </c>
      <c r="G25">
        <f>AVERAGE(B25:F25)</f>
        <v>5.4939999999999998</v>
      </c>
      <c r="H25" s="2">
        <v>5.49</v>
      </c>
      <c r="N25" s="25"/>
      <c r="O25" s="25"/>
      <c r="P25" s="25"/>
      <c r="Q25" s="25"/>
      <c r="R25" s="25"/>
    </row>
    <row r="26" spans="1:20">
      <c r="A26" s="2" t="s">
        <v>2</v>
      </c>
      <c r="B26" s="2">
        <v>3.77</v>
      </c>
      <c r="C26" s="2">
        <v>4.37</v>
      </c>
      <c r="D26" s="2">
        <v>4.13</v>
      </c>
      <c r="E26" s="2">
        <v>4.01</v>
      </c>
      <c r="F26" s="2">
        <v>5.0199999999999996</v>
      </c>
      <c r="G26">
        <f>AVERAGE(B26:F26)</f>
        <v>4.26</v>
      </c>
      <c r="H26" s="2">
        <v>4.26</v>
      </c>
      <c r="N26" s="25"/>
      <c r="O26" s="25"/>
      <c r="P26" s="25"/>
      <c r="Q26" s="25"/>
      <c r="R26" s="25"/>
    </row>
    <row r="27" spans="1:20">
      <c r="A27" s="2" t="s">
        <v>4</v>
      </c>
      <c r="B27" s="2">
        <v>4.05</v>
      </c>
      <c r="C27" s="2">
        <v>4.21</v>
      </c>
      <c r="D27" s="2">
        <v>4.67</v>
      </c>
      <c r="E27" s="2">
        <v>4.0199999999999996</v>
      </c>
      <c r="F27" s="2">
        <v>4.5999999999999996</v>
      </c>
      <c r="G27">
        <f>AVERAGE(B27:F27)</f>
        <v>4.3099999999999996</v>
      </c>
      <c r="H27" s="2">
        <v>4.3099999999999996</v>
      </c>
      <c r="N27" s="25"/>
      <c r="O27" s="25"/>
      <c r="P27" s="25"/>
      <c r="Q27" s="25"/>
      <c r="R27" s="25"/>
    </row>
    <row r="28" spans="1:20">
      <c r="N28" s="25"/>
      <c r="O28" s="25"/>
      <c r="P28" s="25"/>
      <c r="Q28" s="25"/>
      <c r="R28" s="2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E50E-ADFE-4D28-BEA5-0BE557DDD9EA}">
  <dimension ref="A1:Y28"/>
  <sheetViews>
    <sheetView topLeftCell="B1" workbookViewId="0">
      <selection activeCell="T3" sqref="T3"/>
    </sheetView>
  </sheetViews>
  <sheetFormatPr defaultRowHeight="15"/>
  <cols>
    <col min="1" max="1" width="22.7109375" bestFit="1" customWidth="1"/>
    <col min="2" max="6" width="19.85546875" bestFit="1" customWidth="1"/>
    <col min="14" max="18" width="19.85546875" customWidth="1"/>
    <col min="19" max="19" width="19.85546875" bestFit="1" customWidth="1"/>
    <col min="20" max="20" width="12" bestFit="1" customWidth="1"/>
    <col min="21" max="21" width="19.85546875" bestFit="1" customWidth="1"/>
    <col min="22" max="23" width="18.85546875" bestFit="1" customWidth="1"/>
    <col min="24" max="24" width="19.85546875" bestFit="1" customWidth="1"/>
  </cols>
  <sheetData>
    <row r="1" spans="1:25" ht="18.75">
      <c r="A1" s="1" t="s">
        <v>7</v>
      </c>
    </row>
    <row r="2" spans="1:25">
      <c r="A2" t="s">
        <v>5</v>
      </c>
    </row>
    <row r="3" spans="1: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T3" s="10" t="s">
        <v>40</v>
      </c>
    </row>
    <row r="4" spans="1:25">
      <c r="A4" s="2" t="s">
        <v>1</v>
      </c>
      <c r="B4" s="2">
        <v>0.385072445290981</v>
      </c>
      <c r="C4" s="2">
        <v>0.30005259350273999</v>
      </c>
      <c r="D4" s="2">
        <v>0.33409488730931503</v>
      </c>
      <c r="E4" s="2">
        <v>0.37628755801610603</v>
      </c>
      <c r="F4" s="2">
        <v>0.36669584860565602</v>
      </c>
      <c r="G4" s="60">
        <f>AVERAGE(B4:F4)</f>
        <v>0.35244066654495965</v>
      </c>
      <c r="H4" s="64" cm="1">
        <f t="array" ref="H4:H7">ROUND(G4:G7,2)</f>
        <v>0.35</v>
      </c>
      <c r="I4" s="65"/>
      <c r="K4" s="60">
        <f>_xlfn.STDEV.S(B4:F4)</f>
        <v>3.5063496849963051E-2</v>
      </c>
      <c r="L4" s="60" cm="1">
        <f t="array" ref="L4:L7">ROUND(K4:K7,2)</f>
        <v>0.04</v>
      </c>
      <c r="N4" s="54">
        <v>0.375626173650976</v>
      </c>
      <c r="O4" s="54">
        <v>0.37600145875081298</v>
      </c>
      <c r="P4" s="54">
        <v>0.35265780014495801</v>
      </c>
      <c r="Q4" s="54">
        <v>0.33229613275404302</v>
      </c>
      <c r="R4" s="54">
        <v>0.37375495813503801</v>
      </c>
      <c r="S4" s="48"/>
      <c r="T4">
        <f>AVERAGE(B4:F4,N4:R4)</f>
        <v>0.35725398561606259</v>
      </c>
    </row>
    <row r="5" spans="1:25">
      <c r="A5" s="2" t="s">
        <v>3</v>
      </c>
      <c r="B5" s="2">
        <v>0.45643706847161503</v>
      </c>
      <c r="C5" s="2">
        <v>0.45311520532000299</v>
      </c>
      <c r="D5" s="2">
        <v>0.34790062135761801</v>
      </c>
      <c r="E5" s="2">
        <v>0.41517167971209401</v>
      </c>
      <c r="F5" s="2">
        <v>0.45635116853543001</v>
      </c>
      <c r="G5" s="60">
        <f>AVERAGE(B5:F5)</f>
        <v>0.42579514867935198</v>
      </c>
      <c r="H5" s="59">
        <v>0.43</v>
      </c>
      <c r="I5" s="61">
        <v>0.2286</v>
      </c>
      <c r="K5" s="60">
        <f>_xlfn.STDEV.S(B5:F5)</f>
        <v>4.6902554760971035E-2</v>
      </c>
      <c r="L5" s="60">
        <v>0.05</v>
      </c>
      <c r="N5" s="54">
        <v>0.43577205758130599</v>
      </c>
      <c r="O5" s="54">
        <v>0.382667458581538</v>
      </c>
      <c r="P5" s="54">
        <v>0.464352958717201</v>
      </c>
      <c r="Q5" s="54">
        <v>0.43197546323364999</v>
      </c>
      <c r="R5" s="54">
        <v>0.40411354479966999</v>
      </c>
      <c r="S5" s="48"/>
      <c r="T5">
        <f>AVERAGE(B5:F5,N5:R5)</f>
        <v>0.4247857226310125</v>
      </c>
    </row>
    <row r="6" spans="1:25">
      <c r="A6" s="2" t="s">
        <v>2</v>
      </c>
      <c r="B6" s="2">
        <v>0.31365949583113101</v>
      </c>
      <c r="C6" s="2">
        <v>0.299306660469146</v>
      </c>
      <c r="D6" s="2">
        <v>0.44317593706841701</v>
      </c>
      <c r="E6" s="2">
        <v>0.37367319046146902</v>
      </c>
      <c r="F6" s="2">
        <v>0.413645285532728</v>
      </c>
      <c r="G6" s="60">
        <f>AVERAGE(B6:F6)</f>
        <v>0.36869211387257816</v>
      </c>
      <c r="H6" s="64">
        <v>0.37</v>
      </c>
      <c r="I6" s="65"/>
      <c r="K6" s="60">
        <f>_xlfn.STDEV.S(B6:F6)</f>
        <v>6.2121592213690312E-2</v>
      </c>
      <c r="L6" s="60">
        <v>0.06</v>
      </c>
      <c r="N6" s="54">
        <v>0.33715479555974298</v>
      </c>
      <c r="O6" s="54">
        <v>0.37749778165793002</v>
      </c>
      <c r="P6" s="54">
        <v>0.33731170167901398</v>
      </c>
      <c r="Q6" s="54">
        <v>0.35412637950665199</v>
      </c>
      <c r="R6" s="54">
        <v>0.34943680053707799</v>
      </c>
      <c r="T6">
        <f>AVERAGE(B6:F6,N6:R6)</f>
        <v>0.35989880283033077</v>
      </c>
    </row>
    <row r="7" spans="1:25">
      <c r="A7" s="2" t="s">
        <v>4</v>
      </c>
      <c r="B7" s="2">
        <v>0.39822704617815302</v>
      </c>
      <c r="C7" s="2">
        <v>0.33920733208185699</v>
      </c>
      <c r="D7" s="2">
        <v>0.48990872571782401</v>
      </c>
      <c r="E7" s="2">
        <v>0.434639785077161</v>
      </c>
      <c r="F7" s="2">
        <v>0.44463877186946599</v>
      </c>
      <c r="G7" s="60">
        <f>AVERAGE(B7:F7)</f>
        <v>0.42132433218489218</v>
      </c>
      <c r="H7" s="59">
        <v>0.42</v>
      </c>
      <c r="I7" s="61">
        <v>0.1351</v>
      </c>
      <c r="K7" s="60">
        <f>_xlfn.STDEV.S(B7:F7)</f>
        <v>5.6350176899924095E-2</v>
      </c>
      <c r="L7" s="60">
        <v>0.06</v>
      </c>
      <c r="N7" s="54">
        <v>0.34503626880946497</v>
      </c>
      <c r="O7" s="54">
        <v>0.39796170361009198</v>
      </c>
      <c r="P7" s="54">
        <v>0.35533421889991801</v>
      </c>
      <c r="Q7" s="54">
        <v>0.41595099991235501</v>
      </c>
      <c r="R7" s="54">
        <v>0.36338634862399599</v>
      </c>
      <c r="T7">
        <f>AVERAGE(B7:F7,N7:R7)</f>
        <v>0.39842912007802866</v>
      </c>
    </row>
    <row r="8" spans="1:25">
      <c r="A8" t="s">
        <v>6</v>
      </c>
    </row>
    <row r="9" spans="1: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  <c r="N9" s="25"/>
      <c r="O9" s="25"/>
      <c r="P9" s="25"/>
      <c r="Q9" s="25"/>
      <c r="R9" s="25"/>
    </row>
    <row r="10" spans="1:25">
      <c r="A10" s="2" t="s">
        <v>1</v>
      </c>
      <c r="B10" s="2">
        <v>6.77</v>
      </c>
      <c r="C10" s="2">
        <v>6.44</v>
      </c>
      <c r="D10" s="2">
        <v>6.19</v>
      </c>
      <c r="E10" s="2">
        <v>5.8</v>
      </c>
      <c r="F10" s="2">
        <v>6.33</v>
      </c>
      <c r="G10">
        <f>AVERAGE(B10:F10)</f>
        <v>6.306</v>
      </c>
      <c r="H10" s="2" cm="1">
        <f t="array" ref="H10:H13">ROUND(G10:G13,2)</f>
        <v>6.31</v>
      </c>
      <c r="N10" s="25"/>
      <c r="O10" s="25"/>
      <c r="P10" s="25"/>
      <c r="Q10" s="25"/>
      <c r="R10" s="25"/>
    </row>
    <row r="11" spans="1:25">
      <c r="A11" s="2" t="s">
        <v>3</v>
      </c>
      <c r="B11" s="2">
        <v>6.24</v>
      </c>
      <c r="C11" s="2">
        <v>6.75</v>
      </c>
      <c r="D11" s="2">
        <v>5.86</v>
      </c>
      <c r="E11" s="2">
        <v>6.21</v>
      </c>
      <c r="F11" s="2">
        <v>5.49</v>
      </c>
      <c r="G11">
        <f>AVERAGE(B11:F11)</f>
        <v>6.1100000000000012</v>
      </c>
      <c r="H11" s="2">
        <v>6.11</v>
      </c>
      <c r="N11" s="25"/>
      <c r="O11" s="25"/>
      <c r="P11" s="25"/>
      <c r="Q11" s="25"/>
      <c r="R11" s="25"/>
    </row>
    <row r="12" spans="1:25">
      <c r="A12" s="2" t="s">
        <v>2</v>
      </c>
      <c r="B12" s="2">
        <v>4.8099999999999996</v>
      </c>
      <c r="C12" s="2">
        <v>4.5</v>
      </c>
      <c r="D12" s="2">
        <v>4.3</v>
      </c>
      <c r="E12" s="2">
        <v>4.46</v>
      </c>
      <c r="F12" s="2">
        <v>4.51</v>
      </c>
      <c r="G12">
        <f>AVERAGE(B12:F12)</f>
        <v>4.516</v>
      </c>
      <c r="H12" s="2">
        <v>4.5199999999999996</v>
      </c>
      <c r="N12" s="25"/>
      <c r="O12" s="25"/>
      <c r="P12" s="25"/>
      <c r="Q12" s="25"/>
      <c r="R12" s="25"/>
    </row>
    <row r="13" spans="1:25">
      <c r="A13" s="2" t="s">
        <v>4</v>
      </c>
      <c r="B13" s="2">
        <v>4.2</v>
      </c>
      <c r="C13" s="2">
        <v>4.6900000000000004</v>
      </c>
      <c r="D13" s="2">
        <v>4.2</v>
      </c>
      <c r="E13" s="2">
        <v>4.67</v>
      </c>
      <c r="F13" s="2">
        <v>4.24</v>
      </c>
      <c r="G13">
        <f>AVERAGE(B13:F13)</f>
        <v>4.4000000000000004</v>
      </c>
      <c r="H13" s="2">
        <v>4.4000000000000004</v>
      </c>
      <c r="N13" s="25"/>
      <c r="O13" s="25"/>
      <c r="P13" s="25"/>
      <c r="Q13" s="25"/>
      <c r="R13" s="25"/>
      <c r="Y13" s="49"/>
    </row>
    <row r="15" spans="1:25" ht="18.75">
      <c r="A15" s="1" t="s">
        <v>8</v>
      </c>
    </row>
    <row r="16" spans="1:25">
      <c r="A16" t="s">
        <v>5</v>
      </c>
    </row>
    <row r="17" spans="1:24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</row>
    <row r="18" spans="1:24">
      <c r="A18" s="2" t="s">
        <v>1</v>
      </c>
      <c r="B18" s="2">
        <v>0.46723455811019099</v>
      </c>
      <c r="C18" s="2">
        <v>0.393550174014134</v>
      </c>
      <c r="D18" s="2">
        <v>0.36802892680168597</v>
      </c>
      <c r="E18" s="2">
        <v>0.45046780878232301</v>
      </c>
      <c r="F18" s="2">
        <v>0.42466301437687398</v>
      </c>
      <c r="G18" s="60">
        <f>AVERAGE(B18:F18)</f>
        <v>0.42078889641704159</v>
      </c>
      <c r="H18" s="64" cm="1">
        <f t="array" ref="H18:H21">ROUND(G18:G21,2)</f>
        <v>0.42</v>
      </c>
      <c r="I18" s="65"/>
      <c r="K18" s="60">
        <f>_xlfn.STDEV.S(B18:F18)</f>
        <v>4.0554310841213734E-2</v>
      </c>
      <c r="L18" s="60" cm="1">
        <f t="array" ref="L18:L21">ROUND(K18:K21,2)</f>
        <v>0.04</v>
      </c>
      <c r="N18" s="54">
        <v>0.42481057792815702</v>
      </c>
      <c r="O18" s="54">
        <v>0.34174699912752299</v>
      </c>
      <c r="P18" s="54">
        <v>0.42579582576119201</v>
      </c>
      <c r="Q18" s="54">
        <v>0.36154835615936398</v>
      </c>
      <c r="R18" s="54">
        <v>0.42460100380412902</v>
      </c>
    </row>
    <row r="19" spans="1:24">
      <c r="A19" s="2" t="s">
        <v>3</v>
      </c>
      <c r="B19" s="2">
        <v>0.44411428448206203</v>
      </c>
      <c r="C19" s="2">
        <v>0.39038496956302998</v>
      </c>
      <c r="D19" s="2">
        <v>0.34323158423966799</v>
      </c>
      <c r="E19" s="2">
        <v>0.459506563638163</v>
      </c>
      <c r="F19" s="2">
        <v>0.410090582354392</v>
      </c>
      <c r="G19" s="60">
        <f>AVERAGE(B19:F19)</f>
        <v>0.40946559685546297</v>
      </c>
      <c r="H19" s="59">
        <v>0.41</v>
      </c>
      <c r="I19" s="61">
        <v>-2.3800000000000002E-2</v>
      </c>
      <c r="K19" s="60">
        <f>_xlfn.STDEV.S(B19:F19)</f>
        <v>4.5978351652513669E-2</v>
      </c>
      <c r="L19" s="60">
        <v>0.05</v>
      </c>
      <c r="N19" s="54">
        <v>0.44629419081522798</v>
      </c>
      <c r="O19" s="54">
        <v>0.366507346343802</v>
      </c>
      <c r="P19" s="54">
        <v>0.40055784899890401</v>
      </c>
      <c r="Q19" s="54">
        <v>0.33761629207439903</v>
      </c>
      <c r="R19" s="54">
        <v>0.43129759531701001</v>
      </c>
    </row>
    <row r="20" spans="1:24">
      <c r="A20" s="2" t="s">
        <v>2</v>
      </c>
      <c r="B20" s="2">
        <v>0.31349536258097599</v>
      </c>
      <c r="C20" s="2">
        <v>0.33576381790483301</v>
      </c>
      <c r="D20" s="2">
        <v>0.39387127164274899</v>
      </c>
      <c r="E20" s="2">
        <v>0.36685644508670701</v>
      </c>
      <c r="F20" s="2">
        <v>0.37761261024539899</v>
      </c>
      <c r="G20" s="60">
        <f>AVERAGE(B20:F20)</f>
        <v>0.35751990149213281</v>
      </c>
      <c r="H20" s="64">
        <v>0.36</v>
      </c>
      <c r="I20" s="65"/>
      <c r="K20" s="60">
        <f>_xlfn.STDEV.S(B20:F20)</f>
        <v>3.2495373911380104E-2</v>
      </c>
      <c r="L20" s="60">
        <v>0.03</v>
      </c>
      <c r="N20" s="54">
        <v>0.32665131113546603</v>
      </c>
      <c r="O20" s="54">
        <v>0.35939156231337099</v>
      </c>
      <c r="P20" s="54">
        <v>0.36144500905563098</v>
      </c>
      <c r="Q20" s="54">
        <v>0.373247184426856</v>
      </c>
      <c r="R20" s="54">
        <v>0.35013498501401602</v>
      </c>
      <c r="S20" s="48"/>
      <c r="T20" s="48"/>
      <c r="U20" s="48"/>
      <c r="V20" s="48"/>
      <c r="X20" s="48"/>
    </row>
    <row r="21" spans="1:24">
      <c r="A21" s="2" t="s">
        <v>4</v>
      </c>
      <c r="B21" s="2">
        <v>0.30963938229835503</v>
      </c>
      <c r="C21" s="2">
        <v>0.33809199152449498</v>
      </c>
      <c r="D21" s="2">
        <v>0.39302632965672601</v>
      </c>
      <c r="E21" s="2">
        <v>0.36172712650736799</v>
      </c>
      <c r="F21" s="2">
        <v>0.37341042100104899</v>
      </c>
      <c r="G21" s="60">
        <f>AVERAGE(B21:F21)</f>
        <v>0.3551790501975986</v>
      </c>
      <c r="H21" s="59">
        <v>0.36</v>
      </c>
      <c r="I21" s="62">
        <v>0</v>
      </c>
      <c r="K21" s="60">
        <f>_xlfn.STDEV.S(B21:F21)</f>
        <v>3.2301337718662039E-2</v>
      </c>
      <c r="L21" s="60">
        <v>0.03</v>
      </c>
      <c r="N21" s="54">
        <v>0.32388075149051399</v>
      </c>
      <c r="O21" s="54">
        <v>0.36037143234528302</v>
      </c>
      <c r="P21" s="54">
        <v>0.356790680833387</v>
      </c>
      <c r="Q21" s="54">
        <v>0.36927606247165401</v>
      </c>
      <c r="R21" s="54">
        <v>0.35079563717470402</v>
      </c>
      <c r="S21" s="48"/>
      <c r="T21" s="48"/>
      <c r="U21" s="48"/>
      <c r="V21" s="48"/>
      <c r="X21" s="48"/>
    </row>
    <row r="22" spans="1:24">
      <c r="A22" t="s">
        <v>6</v>
      </c>
    </row>
    <row r="23" spans="1:24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24">
      <c r="A24" s="2" t="s">
        <v>1</v>
      </c>
      <c r="B24" s="2">
        <v>6.02</v>
      </c>
      <c r="C24" s="2">
        <v>6.43</v>
      </c>
      <c r="D24" s="2">
        <v>5.86</v>
      </c>
      <c r="E24" s="2">
        <v>6.77</v>
      </c>
      <c r="F24" s="2">
        <v>6.52</v>
      </c>
      <c r="G24">
        <f>AVERAGE(B24:F24)</f>
        <v>6.3199999999999994</v>
      </c>
      <c r="H24" s="2" cm="1">
        <f t="array" ref="H24:H27">ROUND(G24:G27,2)</f>
        <v>6.32</v>
      </c>
      <c r="N24" s="25"/>
      <c r="O24" s="25"/>
      <c r="P24" s="25"/>
      <c r="Q24" s="25"/>
      <c r="R24" s="25"/>
    </row>
    <row r="25" spans="1:24">
      <c r="A25" s="2" t="s">
        <v>3</v>
      </c>
      <c r="B25" s="2">
        <v>6.5</v>
      </c>
      <c r="C25" s="2">
        <v>6.97</v>
      </c>
      <c r="D25" s="2">
        <v>5.83</v>
      </c>
      <c r="E25" s="2">
        <v>6.8</v>
      </c>
      <c r="F25" s="2">
        <v>6.81</v>
      </c>
      <c r="G25">
        <f>AVERAGE(B25:F25)</f>
        <v>6.581999999999999</v>
      </c>
      <c r="H25" s="2">
        <v>6.58</v>
      </c>
      <c r="N25" s="25"/>
      <c r="O25" s="25"/>
      <c r="P25" s="25"/>
      <c r="Q25" s="25"/>
      <c r="R25" s="25"/>
    </row>
    <row r="26" spans="1:24">
      <c r="A26" s="2" t="s">
        <v>2</v>
      </c>
      <c r="B26" s="2">
        <v>4.62</v>
      </c>
      <c r="C26" s="2">
        <v>4.66</v>
      </c>
      <c r="D26" s="2">
        <v>4.21</v>
      </c>
      <c r="E26" s="2">
        <v>4.4400000000000004</v>
      </c>
      <c r="F26" s="2">
        <v>4.1100000000000003</v>
      </c>
      <c r="G26">
        <f>AVERAGE(B26:F26)</f>
        <v>4.4080000000000004</v>
      </c>
      <c r="H26" s="2">
        <v>4.41</v>
      </c>
      <c r="N26" s="25"/>
      <c r="O26" s="25"/>
      <c r="P26" s="25"/>
      <c r="Q26" s="25"/>
      <c r="R26" s="25"/>
    </row>
    <row r="27" spans="1:24">
      <c r="A27" s="2" t="s">
        <v>4</v>
      </c>
      <c r="B27" s="2">
        <v>4.4400000000000004</v>
      </c>
      <c r="C27" s="2">
        <v>4.4800000000000004</v>
      </c>
      <c r="D27" s="2">
        <v>4.4000000000000004</v>
      </c>
      <c r="E27" s="2">
        <v>4.5999999999999996</v>
      </c>
      <c r="F27" s="2">
        <v>4.3</v>
      </c>
      <c r="G27">
        <f>AVERAGE(B27:F27)</f>
        <v>4.4440000000000008</v>
      </c>
      <c r="H27" s="2">
        <v>4.4400000000000004</v>
      </c>
      <c r="N27" s="25"/>
      <c r="O27" s="25"/>
      <c r="P27" s="25"/>
      <c r="Q27" s="25"/>
      <c r="R27" s="25"/>
    </row>
    <row r="28" spans="1:24">
      <c r="N28" s="25"/>
      <c r="O28" s="25"/>
      <c r="P28" s="25"/>
      <c r="Q28" s="25"/>
      <c r="R28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606A-5C20-45CE-B914-2E780A1389FD}">
  <dimension ref="A1:T28"/>
  <sheetViews>
    <sheetView topLeftCell="F1" zoomScale="115" zoomScaleNormal="115" workbookViewId="0">
      <selection activeCell="N34" sqref="N34"/>
    </sheetView>
  </sheetViews>
  <sheetFormatPr defaultRowHeight="15"/>
  <cols>
    <col min="1" max="1" width="22.7109375" bestFit="1" customWidth="1"/>
    <col min="2" max="4" width="18.85546875" bestFit="1" customWidth="1"/>
    <col min="5" max="5" width="19.85546875" bestFit="1" customWidth="1"/>
    <col min="6" max="6" width="18.85546875" bestFit="1" customWidth="1"/>
    <col min="14" max="18" width="19.85546875" customWidth="1"/>
    <col min="19" max="20" width="18.85546875" bestFit="1" customWidth="1"/>
  </cols>
  <sheetData>
    <row r="1" spans="1:20" ht="18.75">
      <c r="A1" s="1" t="s">
        <v>7</v>
      </c>
    </row>
    <row r="2" spans="1:20">
      <c r="A2" t="s">
        <v>5</v>
      </c>
    </row>
    <row r="3" spans="1:20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20">
      <c r="A4" s="2" t="s">
        <v>1</v>
      </c>
      <c r="B4" s="2">
        <v>0.57845983062625295</v>
      </c>
      <c r="C4" s="2">
        <v>0.50766275045224696</v>
      </c>
      <c r="D4" s="2">
        <v>0.57281151463799196</v>
      </c>
      <c r="E4" s="2">
        <v>0.42381332904638003</v>
      </c>
      <c r="F4" s="2">
        <v>0.49878056130119502</v>
      </c>
      <c r="G4" s="60">
        <f>AVERAGE(B4:F4)</f>
        <v>0.51630559721281333</v>
      </c>
      <c r="H4" s="64" cm="1">
        <f t="array" ref="H4:H7">ROUND(G4:G7,2)</f>
        <v>0.52</v>
      </c>
      <c r="I4" s="65"/>
      <c r="K4" s="60">
        <f>_xlfn.STDEV.S(B4:F4)</f>
        <v>6.3231148949064397E-2</v>
      </c>
      <c r="L4" s="60" cm="1">
        <f t="array" ref="L4:L7">ROUND(K4:K7,2)</f>
        <v>0.06</v>
      </c>
      <c r="N4" s="57">
        <v>0.53259511998865305</v>
      </c>
      <c r="O4" s="57">
        <v>0.53707389455767995</v>
      </c>
      <c r="P4" s="54">
        <v>0.51574048969420105</v>
      </c>
      <c r="Q4" s="54">
        <v>0.55688368760597295</v>
      </c>
      <c r="R4" s="54">
        <v>0.575243073401837</v>
      </c>
      <c r="S4" s="48"/>
      <c r="T4" s="48"/>
    </row>
    <row r="5" spans="1:20">
      <c r="A5" s="2" t="s">
        <v>3</v>
      </c>
      <c r="B5" s="2">
        <v>0.58008013059910002</v>
      </c>
      <c r="C5" s="2">
        <v>0.56726899978300305</v>
      </c>
      <c r="D5" s="2">
        <v>0.67648486644977401</v>
      </c>
      <c r="E5" s="2">
        <v>0.66553007317702795</v>
      </c>
      <c r="F5" s="2">
        <v>0.57054055570941198</v>
      </c>
      <c r="G5" s="60">
        <f>AVERAGE(B5:F5)</f>
        <v>0.61198092514366342</v>
      </c>
      <c r="H5" s="59">
        <v>0.61</v>
      </c>
      <c r="I5" s="61">
        <v>0.1731</v>
      </c>
      <c r="K5" s="60">
        <f>_xlfn.STDEV.S(B5:F5)</f>
        <v>5.4227278375371883E-2</v>
      </c>
      <c r="L5" s="60">
        <v>0.05</v>
      </c>
      <c r="N5" s="57">
        <v>0.57551722743171196</v>
      </c>
      <c r="O5" s="57">
        <v>0.60115299552727697</v>
      </c>
      <c r="P5" s="54">
        <v>0.69534230470103697</v>
      </c>
      <c r="Q5" s="54">
        <v>0.72898358199942703</v>
      </c>
      <c r="R5" s="54">
        <v>0.74538400924728898</v>
      </c>
      <c r="S5" s="48"/>
      <c r="T5" s="48"/>
    </row>
    <row r="6" spans="1:20">
      <c r="A6" s="2" t="s">
        <v>2</v>
      </c>
      <c r="B6" s="2">
        <v>0.57975636808861497</v>
      </c>
      <c r="C6" s="2">
        <v>0.68103296103899802</v>
      </c>
      <c r="D6" s="2">
        <v>0.82340863735472003</v>
      </c>
      <c r="E6" s="2">
        <v>0.70987254878589001</v>
      </c>
      <c r="F6" s="2">
        <v>0.64481764574579603</v>
      </c>
      <c r="G6" s="60">
        <f>AVERAGE(B6:F6)</f>
        <v>0.68777763220280375</v>
      </c>
      <c r="H6" s="64">
        <v>0.69</v>
      </c>
      <c r="I6" s="65"/>
      <c r="K6" s="60">
        <f>_xlfn.STDEV.S(B6:F6)</f>
        <v>9.0060534397224307E-2</v>
      </c>
      <c r="L6" s="60">
        <v>0.09</v>
      </c>
      <c r="N6" s="57">
        <v>0.63130834263767099</v>
      </c>
      <c r="O6" s="54">
        <v>0.64148350094372097</v>
      </c>
      <c r="P6" s="54">
        <v>0.63235726520223301</v>
      </c>
      <c r="Q6" s="54">
        <v>0.67870874603689102</v>
      </c>
      <c r="R6" s="54">
        <v>0.73186894172699102</v>
      </c>
      <c r="S6" s="48"/>
    </row>
    <row r="7" spans="1:20">
      <c r="A7" s="2" t="s">
        <v>4</v>
      </c>
      <c r="B7" s="2">
        <v>0.73353326037532696</v>
      </c>
      <c r="C7" s="2">
        <v>0.72862395110449796</v>
      </c>
      <c r="D7" s="2">
        <v>0.82294818079756504</v>
      </c>
      <c r="E7" s="2">
        <v>0.75299260224773101</v>
      </c>
      <c r="F7" s="2">
        <v>0.74401094869643702</v>
      </c>
      <c r="G7" s="60">
        <f>AVERAGE(B7:F7)</f>
        <v>0.75642178864431153</v>
      </c>
      <c r="H7" s="59">
        <v>0.76</v>
      </c>
      <c r="I7" s="61">
        <v>0.10150000000000001</v>
      </c>
      <c r="K7" s="60">
        <f>_xlfn.STDEV.S(B7:F7)</f>
        <v>3.8367152678732544E-2</v>
      </c>
      <c r="L7" s="60">
        <v>0.04</v>
      </c>
      <c r="N7" s="57">
        <v>0.75620666081226295</v>
      </c>
      <c r="O7" s="54">
        <v>0.751907909874446</v>
      </c>
      <c r="P7" s="54">
        <v>0.751091636847806</v>
      </c>
      <c r="Q7" s="54">
        <v>0.80380441997197405</v>
      </c>
      <c r="R7" s="54">
        <v>0.82253644167415296</v>
      </c>
      <c r="S7" s="48"/>
    </row>
    <row r="8" spans="1:20">
      <c r="A8" t="s">
        <v>6</v>
      </c>
    </row>
    <row r="9" spans="1:20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  <c r="N9" s="25"/>
      <c r="O9" s="25"/>
      <c r="P9" s="25"/>
      <c r="Q9" s="25"/>
      <c r="R9" s="25"/>
    </row>
    <row r="10" spans="1:20">
      <c r="A10" s="2" t="s">
        <v>1</v>
      </c>
      <c r="B10" s="2">
        <v>5.0599999999999996</v>
      </c>
      <c r="C10" s="2">
        <v>5.28</v>
      </c>
      <c r="D10" s="2">
        <v>5.07</v>
      </c>
      <c r="E10" s="2">
        <v>5.0999999999999996</v>
      </c>
      <c r="F10" s="2">
        <v>5.03</v>
      </c>
      <c r="G10">
        <f>AVERAGE(B10:F10)</f>
        <v>5.1079999999999997</v>
      </c>
      <c r="H10" s="2" cm="1">
        <f t="array" ref="H10:H13">ROUND(G10:G13,2)</f>
        <v>5.1100000000000003</v>
      </c>
      <c r="N10" s="25"/>
      <c r="O10" s="25"/>
      <c r="P10" s="25"/>
      <c r="Q10" s="25"/>
      <c r="R10" s="25"/>
    </row>
    <row r="11" spans="1:20">
      <c r="A11" s="2" t="s">
        <v>3</v>
      </c>
      <c r="B11" s="2">
        <v>5.56</v>
      </c>
      <c r="C11" s="2">
        <v>4.5999999999999996</v>
      </c>
      <c r="D11" s="2">
        <v>5.27</v>
      </c>
      <c r="E11" s="2">
        <v>4.5199999999999996</v>
      </c>
      <c r="F11" s="2">
        <v>4.34</v>
      </c>
      <c r="G11">
        <f>AVERAGE(B11:F11)</f>
        <v>4.8579999999999997</v>
      </c>
      <c r="H11" s="2">
        <v>4.8600000000000003</v>
      </c>
      <c r="N11" s="25"/>
      <c r="O11" s="25"/>
      <c r="P11" s="25"/>
      <c r="Q11" s="25"/>
      <c r="R11" s="25"/>
    </row>
    <row r="12" spans="1:20">
      <c r="A12" s="2" t="s">
        <v>2</v>
      </c>
      <c r="B12" s="2">
        <v>4.91</v>
      </c>
      <c r="C12" s="2">
        <v>5.5</v>
      </c>
      <c r="D12" s="2">
        <v>5.18</v>
      </c>
      <c r="E12" s="2">
        <v>6.2</v>
      </c>
      <c r="F12" s="2">
        <v>5.9</v>
      </c>
      <c r="G12">
        <f>AVERAGE(B12:F12)</f>
        <v>5.5379999999999994</v>
      </c>
      <c r="H12" s="2">
        <v>5.54</v>
      </c>
      <c r="N12" s="25"/>
      <c r="O12" s="25"/>
      <c r="P12" s="25"/>
      <c r="Q12" s="25"/>
      <c r="R12" s="25"/>
    </row>
    <row r="13" spans="1:20">
      <c r="A13" s="2" t="s">
        <v>4</v>
      </c>
      <c r="B13" s="2">
        <v>5.05</v>
      </c>
      <c r="C13" s="2">
        <v>5.3</v>
      </c>
      <c r="D13" s="2">
        <v>5.3</v>
      </c>
      <c r="E13" s="2">
        <v>6.08</v>
      </c>
      <c r="F13" s="2">
        <v>6.07</v>
      </c>
      <c r="G13">
        <f>AVERAGE(B13:F13)</f>
        <v>5.56</v>
      </c>
      <c r="H13" s="2">
        <v>5.56</v>
      </c>
      <c r="N13" s="25"/>
      <c r="O13" s="25"/>
      <c r="P13" s="25"/>
      <c r="Q13" s="25"/>
      <c r="R13" s="25"/>
    </row>
    <row r="15" spans="1:20" ht="18.75">
      <c r="A15" s="1" t="s">
        <v>8</v>
      </c>
    </row>
    <row r="16" spans="1:20">
      <c r="A16" t="s">
        <v>5</v>
      </c>
    </row>
    <row r="17" spans="1:18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</row>
    <row r="18" spans="1:18">
      <c r="A18" s="2" t="s">
        <v>1</v>
      </c>
      <c r="B18" s="2">
        <v>0.57679164870525401</v>
      </c>
      <c r="C18" s="2">
        <v>0.55553585113128001</v>
      </c>
      <c r="D18" s="2">
        <v>0.54928621289683599</v>
      </c>
      <c r="E18" s="2">
        <v>0.55941343644771901</v>
      </c>
      <c r="F18" s="2">
        <v>0.56997820550767697</v>
      </c>
      <c r="G18" s="60">
        <f>AVERAGE(B18:F18)</f>
        <v>0.56220107093775318</v>
      </c>
      <c r="H18" s="64" cm="1">
        <f t="array" ref="H18:H21">ROUND(G18:G21,2)</f>
        <v>0.56000000000000005</v>
      </c>
      <c r="I18" s="65"/>
      <c r="K18" s="60">
        <f>_xlfn.STDEV.S(B18:F18)</f>
        <v>1.1094575262756423E-2</v>
      </c>
      <c r="L18" s="60" cm="1">
        <f t="array" ref="L18:L21">ROUND(K18:K21,2)</f>
        <v>0.01</v>
      </c>
      <c r="N18" s="54">
        <v>0.53150280565915098</v>
      </c>
      <c r="O18" s="54">
        <v>0.55702439810888005</v>
      </c>
      <c r="P18" s="54">
        <v>0.60028562560027199</v>
      </c>
      <c r="Q18" s="54">
        <v>0.54761887372661999</v>
      </c>
      <c r="R18" s="54">
        <v>0.56530576766801599</v>
      </c>
    </row>
    <row r="19" spans="1:18">
      <c r="A19" s="2" t="s">
        <v>3</v>
      </c>
      <c r="B19" s="2">
        <v>0.55449560983032098</v>
      </c>
      <c r="C19" s="2">
        <v>0.55585099877616495</v>
      </c>
      <c r="D19" s="2">
        <v>0.551993016629449</v>
      </c>
      <c r="E19" s="2">
        <v>0.57138773297614498</v>
      </c>
      <c r="F19" s="2">
        <v>0.56034790225292597</v>
      </c>
      <c r="G19" s="60">
        <f>AVERAGE(B19:F19)</f>
        <v>0.55881505209300109</v>
      </c>
      <c r="H19" s="59">
        <v>0.56000000000000005</v>
      </c>
      <c r="I19" s="62">
        <v>0</v>
      </c>
      <c r="K19" s="60">
        <f>_xlfn.STDEV.S(B19:F19)</f>
        <v>7.6551501551862192E-3</v>
      </c>
      <c r="L19" s="60">
        <v>0.01</v>
      </c>
      <c r="N19" s="54">
        <v>0.52905467185819899</v>
      </c>
      <c r="O19" s="54">
        <v>0.54988340824888204</v>
      </c>
      <c r="P19" s="54">
        <v>0.57697311866534295</v>
      </c>
      <c r="Q19" s="54">
        <v>0.52636586580563305</v>
      </c>
      <c r="R19" s="54">
        <v>0.56436197477093097</v>
      </c>
    </row>
    <row r="20" spans="1:18">
      <c r="A20" s="2" t="s">
        <v>2</v>
      </c>
      <c r="B20" s="2">
        <v>0.78783686792601804</v>
      </c>
      <c r="C20" s="2">
        <v>0.73655769367505197</v>
      </c>
      <c r="D20" s="2">
        <v>0.68321306353119504</v>
      </c>
      <c r="E20" s="2">
        <v>0.65153467914916596</v>
      </c>
      <c r="F20" s="2">
        <v>0.755418199430265</v>
      </c>
      <c r="G20" s="60">
        <f>AVERAGE(B20:F20)</f>
        <v>0.72291210074233925</v>
      </c>
      <c r="H20" s="64">
        <v>0.72</v>
      </c>
      <c r="I20" s="65"/>
      <c r="K20" s="60">
        <f>_xlfn.STDEV.S(B20:F20)</f>
        <v>5.5065469944945475E-2</v>
      </c>
      <c r="L20" s="60">
        <v>0.06</v>
      </c>
      <c r="N20" s="54">
        <v>0.65688167496385097</v>
      </c>
      <c r="O20" s="54">
        <v>0.73902448542160504</v>
      </c>
      <c r="P20" s="54">
        <v>0.74767185738013697</v>
      </c>
      <c r="Q20" s="54">
        <v>0.68981839770539299</v>
      </c>
      <c r="R20" s="54">
        <v>0.63423182943378897</v>
      </c>
    </row>
    <row r="21" spans="1:18">
      <c r="A21" s="2" t="s">
        <v>4</v>
      </c>
      <c r="B21" s="2">
        <v>0.78909305245584904</v>
      </c>
      <c r="C21" s="2">
        <v>0.748966684468099</v>
      </c>
      <c r="D21" s="2">
        <v>0.68092400068944603</v>
      </c>
      <c r="E21" s="2">
        <v>0.64326631256164102</v>
      </c>
      <c r="F21" s="2">
        <v>0.74643277095196403</v>
      </c>
      <c r="G21" s="60">
        <f>AVERAGE(B21:F21)</f>
        <v>0.72173656422539989</v>
      </c>
      <c r="H21" s="59">
        <v>0.72</v>
      </c>
      <c r="I21" s="62">
        <v>0</v>
      </c>
      <c r="K21" s="60">
        <f>_xlfn.STDEV.S(B21:F21)</f>
        <v>5.8548109107813211E-2</v>
      </c>
      <c r="L21" s="60">
        <v>0.06</v>
      </c>
      <c r="N21" s="54">
        <v>0.66497849970903899</v>
      </c>
      <c r="O21" s="54">
        <v>0.74648456520491602</v>
      </c>
      <c r="P21" s="54">
        <v>0.73267069890181602</v>
      </c>
      <c r="Q21" s="54">
        <v>0.706252676467374</v>
      </c>
      <c r="R21" s="54">
        <v>0.639138287340838</v>
      </c>
    </row>
    <row r="22" spans="1:18">
      <c r="A22" t="s">
        <v>6</v>
      </c>
    </row>
    <row r="23" spans="1:18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8">
      <c r="A24" s="2" t="s">
        <v>1</v>
      </c>
      <c r="B24" s="2">
        <v>5.58</v>
      </c>
      <c r="C24" s="2">
        <v>4.58</v>
      </c>
      <c r="D24" s="2">
        <v>4.74</v>
      </c>
      <c r="E24" s="2">
        <v>5.77</v>
      </c>
      <c r="F24" s="2">
        <v>6.12</v>
      </c>
      <c r="G24">
        <f>AVERAGE(B24:F24)</f>
        <v>5.3580000000000005</v>
      </c>
      <c r="H24" s="2" cm="1">
        <f t="array" ref="H24:H27">ROUND(G24:G27,2)</f>
        <v>5.36</v>
      </c>
      <c r="N24" s="25"/>
      <c r="O24" s="25"/>
      <c r="P24" s="25"/>
      <c r="Q24" s="25"/>
      <c r="R24" s="25"/>
    </row>
    <row r="25" spans="1:18">
      <c r="A25" s="2" t="s">
        <v>3</v>
      </c>
      <c r="B25" s="2">
        <v>5.84</v>
      </c>
      <c r="C25" s="2">
        <v>4.4400000000000004</v>
      </c>
      <c r="D25" s="2">
        <v>5.18</v>
      </c>
      <c r="E25" s="2">
        <v>5.28</v>
      </c>
      <c r="F25" s="2">
        <v>6.56</v>
      </c>
      <c r="G25">
        <f>AVERAGE(B25:F25)</f>
        <v>5.46</v>
      </c>
      <c r="H25" s="2">
        <v>5.46</v>
      </c>
      <c r="N25" s="25"/>
      <c r="O25" s="25"/>
      <c r="P25" s="25"/>
      <c r="Q25" s="25"/>
      <c r="R25" s="25"/>
    </row>
    <row r="26" spans="1:18">
      <c r="A26" s="2" t="s">
        <v>2</v>
      </c>
      <c r="B26" s="2">
        <v>5.17</v>
      </c>
      <c r="C26" s="2">
        <v>4.6399999999999997</v>
      </c>
      <c r="D26" s="2">
        <v>5.23</v>
      </c>
      <c r="E26" s="2">
        <v>5.36</v>
      </c>
      <c r="F26" s="2">
        <v>4.8099999999999996</v>
      </c>
      <c r="G26">
        <f>AVERAGE(B26:F26)</f>
        <v>5.0419999999999998</v>
      </c>
      <c r="H26" s="2">
        <v>5.04</v>
      </c>
      <c r="N26" s="25"/>
      <c r="O26" s="25"/>
      <c r="P26" s="25"/>
      <c r="Q26" s="25"/>
      <c r="R26" s="25"/>
    </row>
    <row r="27" spans="1:18">
      <c r="A27" s="2" t="s">
        <v>4</v>
      </c>
      <c r="B27" s="2">
        <v>5.25</v>
      </c>
      <c r="C27" s="2">
        <v>5.4</v>
      </c>
      <c r="D27" s="2">
        <v>5.9</v>
      </c>
      <c r="E27" s="2">
        <v>5.2</v>
      </c>
      <c r="F27" s="2">
        <v>4.9800000000000004</v>
      </c>
      <c r="G27">
        <f>AVERAGE(B27:F27)</f>
        <v>5.3460000000000001</v>
      </c>
      <c r="H27" s="2">
        <v>5.35</v>
      </c>
      <c r="N27" s="25"/>
      <c r="O27" s="25"/>
      <c r="P27" s="25"/>
      <c r="Q27" s="25"/>
      <c r="R27" s="25"/>
    </row>
    <row r="28" spans="1:18">
      <c r="N28" s="25"/>
      <c r="O28" s="25"/>
      <c r="P28" s="25"/>
      <c r="Q28" s="25"/>
      <c r="R28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26B2-FF43-4C8B-AB99-18F0BC90CD83}">
  <dimension ref="A1:S28"/>
  <sheetViews>
    <sheetView workbookViewId="0">
      <selection activeCell="N35" sqref="N35"/>
    </sheetView>
  </sheetViews>
  <sheetFormatPr defaultRowHeight="15"/>
  <cols>
    <col min="1" max="1" width="22.7109375" bestFit="1" customWidth="1"/>
    <col min="2" max="2" width="18.85546875" bestFit="1" customWidth="1"/>
    <col min="3" max="4" width="19.85546875" bestFit="1" customWidth="1"/>
    <col min="5" max="5" width="18.85546875" bestFit="1" customWidth="1"/>
    <col min="6" max="6" width="19.85546875" bestFit="1" customWidth="1"/>
    <col min="14" max="18" width="19.85546875" customWidth="1"/>
    <col min="19" max="22" width="18.85546875" bestFit="1" customWidth="1"/>
  </cols>
  <sheetData>
    <row r="1" spans="1:19" ht="18.75">
      <c r="A1" s="1" t="s">
        <v>7</v>
      </c>
    </row>
    <row r="2" spans="1:19">
      <c r="A2" t="s">
        <v>5</v>
      </c>
    </row>
    <row r="3" spans="1:19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K3" s="10"/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9">
      <c r="A4" s="2" t="s">
        <v>1</v>
      </c>
      <c r="B4" s="2">
        <v>0.43981081458891402</v>
      </c>
      <c r="C4" s="2">
        <v>0.41617822086301298</v>
      </c>
      <c r="D4" s="2">
        <v>0.39187330842005802</v>
      </c>
      <c r="E4" s="2">
        <v>0.44857748884265097</v>
      </c>
      <c r="F4" s="2">
        <v>0.44639351058802201</v>
      </c>
      <c r="G4" s="60">
        <f>AVERAGE(B4:F4)</f>
        <v>0.42856666866053167</v>
      </c>
      <c r="H4" s="59" cm="1">
        <f t="array" ref="H4:H7">ROUND(G4:G7,2)</f>
        <v>0.43</v>
      </c>
      <c r="K4" s="60">
        <f>_xlfn.STDEV.S(B4:F4)</f>
        <v>2.4210206317257069E-2</v>
      </c>
      <c r="L4" s="60" cm="1">
        <f t="array" ref="L4:L7">ROUND(K4:K7,2)</f>
        <v>0.02</v>
      </c>
      <c r="N4" s="54">
        <v>0.47568701642074201</v>
      </c>
      <c r="O4" s="54">
        <v>0.44153905731058302</v>
      </c>
      <c r="P4" s="54">
        <v>0.48033293958239498</v>
      </c>
      <c r="Q4" s="54">
        <v>0.46242900887175298</v>
      </c>
      <c r="R4" s="54">
        <v>0.46242900887175298</v>
      </c>
    </row>
    <row r="5" spans="1:19">
      <c r="A5" s="2" t="s">
        <v>3</v>
      </c>
      <c r="B5" s="2">
        <v>0.61250037443117</v>
      </c>
      <c r="C5" s="2">
        <v>0.504890575010573</v>
      </c>
      <c r="D5" s="2">
        <v>0.443775032397072</v>
      </c>
      <c r="E5" s="2">
        <v>0.50861244754774404</v>
      </c>
      <c r="F5" s="2">
        <v>0.46781856762053398</v>
      </c>
      <c r="G5" s="60">
        <f>AVERAGE(B5:F5)</f>
        <v>0.50751939940141855</v>
      </c>
      <c r="H5" s="59">
        <v>0.51</v>
      </c>
      <c r="I5" s="61">
        <v>0.18609999999999999</v>
      </c>
      <c r="K5" s="60">
        <f>_xlfn.STDEV.S(B5:F5)</f>
        <v>6.4553487432912227E-2</v>
      </c>
      <c r="L5" s="60">
        <v>0.06</v>
      </c>
      <c r="N5" s="54">
        <v>0.48552200226682402</v>
      </c>
      <c r="O5" s="54">
        <v>0.47877092142705402</v>
      </c>
      <c r="P5" s="54">
        <v>0.50134115070986995</v>
      </c>
      <c r="Q5" s="54">
        <v>0.52496891961749703</v>
      </c>
      <c r="R5" s="54">
        <v>0.52496891961749703</v>
      </c>
    </row>
    <row r="6" spans="1:19">
      <c r="A6" s="2" t="s">
        <v>2</v>
      </c>
      <c r="B6" s="2">
        <v>0.59154968073885394</v>
      </c>
      <c r="C6" s="2">
        <v>0.61686902945120903</v>
      </c>
      <c r="D6" s="2">
        <v>0.62464323918101305</v>
      </c>
      <c r="E6" s="2">
        <v>0.591367482692705</v>
      </c>
      <c r="F6" s="2">
        <v>0.62728827704991597</v>
      </c>
      <c r="G6" s="60">
        <f>AVERAGE(B6:F6)</f>
        <v>0.61034354182273942</v>
      </c>
      <c r="H6" s="59">
        <v>0.61</v>
      </c>
      <c r="K6" s="60">
        <f>_xlfn.STDEV.S(B6:F6)</f>
        <v>1.7659893967643132E-2</v>
      </c>
      <c r="L6" s="60">
        <v>0.02</v>
      </c>
      <c r="N6" s="54">
        <v>0.64851224717731104</v>
      </c>
      <c r="O6" s="54">
        <v>0.57652097723461104</v>
      </c>
      <c r="P6" s="54">
        <v>0.62544539543594901</v>
      </c>
      <c r="Q6" s="54">
        <v>0.55240701112502499</v>
      </c>
      <c r="R6" s="54">
        <v>0.59022658847542797</v>
      </c>
      <c r="S6" s="48"/>
    </row>
    <row r="7" spans="1:19">
      <c r="A7" s="2" t="s">
        <v>4</v>
      </c>
      <c r="B7" s="2">
        <v>0.67829992942544104</v>
      </c>
      <c r="C7" s="2">
        <v>0.63267124151850396</v>
      </c>
      <c r="D7" s="2">
        <v>0.642452084316814</v>
      </c>
      <c r="E7" s="2">
        <v>0.63174185387501602</v>
      </c>
      <c r="F7" s="2">
        <v>0.64553749713856601</v>
      </c>
      <c r="G7" s="60">
        <f>AVERAGE(B7:F7)</f>
        <v>0.64614052125486821</v>
      </c>
      <c r="H7" s="59">
        <v>0.65</v>
      </c>
      <c r="I7" s="61">
        <v>6.5600000000000006E-2</v>
      </c>
      <c r="K7" s="60">
        <f>_xlfn.STDEV.S(B7:F7)</f>
        <v>1.8953488187827085E-2</v>
      </c>
      <c r="L7" s="60">
        <v>0.02</v>
      </c>
      <c r="N7" s="54">
        <v>0.63139614421595602</v>
      </c>
      <c r="O7" s="54">
        <v>0.645738868480081</v>
      </c>
      <c r="P7" s="54">
        <v>0.63129501671261001</v>
      </c>
      <c r="Q7" s="54">
        <v>0.64817040897511002</v>
      </c>
      <c r="R7" s="54">
        <v>0.63600907946352003</v>
      </c>
      <c r="S7" s="48"/>
    </row>
    <row r="8" spans="1:19">
      <c r="A8" t="s">
        <v>6</v>
      </c>
    </row>
    <row r="9" spans="1:19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  <c r="N9" s="25"/>
      <c r="O9" s="25"/>
      <c r="P9" s="25"/>
      <c r="Q9" s="25"/>
      <c r="R9" s="25"/>
    </row>
    <row r="10" spans="1:19">
      <c r="A10" s="2" t="s">
        <v>1</v>
      </c>
      <c r="B10" s="2">
        <v>8.08</v>
      </c>
      <c r="C10" s="2">
        <v>5.2</v>
      </c>
      <c r="D10" s="2">
        <v>6.8</v>
      </c>
      <c r="E10" s="2">
        <v>7.55</v>
      </c>
      <c r="F10" s="2">
        <v>6.93</v>
      </c>
      <c r="G10">
        <f>AVERAGE(B10:F10)</f>
        <v>6.9120000000000008</v>
      </c>
      <c r="H10" s="2" cm="1">
        <f t="array" ref="H10:H13">ROUND(G10:G13,2)</f>
        <v>6.91</v>
      </c>
      <c r="N10" s="25"/>
      <c r="O10" s="25"/>
      <c r="P10" s="25"/>
      <c r="Q10" s="25"/>
      <c r="R10" s="25"/>
    </row>
    <row r="11" spans="1:19">
      <c r="A11" s="2" t="s">
        <v>3</v>
      </c>
      <c r="B11" s="2">
        <v>8.43</v>
      </c>
      <c r="C11" s="2">
        <v>4.76</v>
      </c>
      <c r="D11" s="2">
        <v>5.97</v>
      </c>
      <c r="E11" s="2">
        <v>7.48</v>
      </c>
      <c r="F11" s="2">
        <v>7.06</v>
      </c>
      <c r="G11">
        <f>AVERAGE(B11:F11)</f>
        <v>6.74</v>
      </c>
      <c r="H11" s="2">
        <v>6.74</v>
      </c>
      <c r="N11" s="25"/>
      <c r="O11" s="25"/>
      <c r="P11" s="25"/>
      <c r="Q11" s="25"/>
      <c r="R11" s="25"/>
    </row>
    <row r="12" spans="1:19">
      <c r="A12" s="2" t="s">
        <v>2</v>
      </c>
      <c r="B12" s="2">
        <v>18.07</v>
      </c>
      <c r="C12" s="2">
        <v>20.66</v>
      </c>
      <c r="D12" s="2">
        <v>21.97</v>
      </c>
      <c r="E12" s="2">
        <v>21.66</v>
      </c>
      <c r="F12" s="2">
        <v>20.32</v>
      </c>
      <c r="G12">
        <f>AVERAGE(B12:F12)</f>
        <v>20.536000000000001</v>
      </c>
      <c r="H12" s="2">
        <v>20.54</v>
      </c>
      <c r="N12" s="25"/>
      <c r="O12" s="25"/>
      <c r="P12" s="25"/>
      <c r="Q12" s="25"/>
      <c r="R12" s="25"/>
    </row>
    <row r="13" spans="1:19">
      <c r="A13" s="2" t="s">
        <v>4</v>
      </c>
      <c r="B13" s="2">
        <v>18.260000000000002</v>
      </c>
      <c r="C13" s="2">
        <v>20.91</v>
      </c>
      <c r="D13" s="2">
        <v>21.82</v>
      </c>
      <c r="E13" s="2">
        <v>24.27</v>
      </c>
      <c r="F13" s="2">
        <v>24.22</v>
      </c>
      <c r="G13">
        <f>AVERAGE(B13:F13)</f>
        <v>21.896000000000001</v>
      </c>
      <c r="H13" s="2">
        <v>21.9</v>
      </c>
      <c r="N13" s="25"/>
      <c r="O13" s="25"/>
      <c r="P13" s="25"/>
      <c r="Q13" s="25"/>
      <c r="R13" s="25"/>
    </row>
    <row r="14" spans="1:19">
      <c r="N14" s="25"/>
      <c r="O14" s="25"/>
      <c r="P14" s="25"/>
      <c r="Q14" s="25"/>
      <c r="R14" s="25"/>
    </row>
    <row r="15" spans="1:19" ht="18.75">
      <c r="A15" s="1" t="s">
        <v>8</v>
      </c>
    </row>
    <row r="16" spans="1:19">
      <c r="A16" t="s">
        <v>5</v>
      </c>
    </row>
    <row r="17" spans="1:19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</row>
    <row r="18" spans="1:19">
      <c r="A18" s="2" t="s">
        <v>1</v>
      </c>
      <c r="B18" s="2">
        <v>0.46068910987881501</v>
      </c>
      <c r="C18" s="2">
        <v>0.453974253413861</v>
      </c>
      <c r="D18" s="2">
        <v>0.40751517674686899</v>
      </c>
      <c r="E18" s="2">
        <v>0.49202785293632401</v>
      </c>
      <c r="F18" s="2">
        <v>0.43693297183270002</v>
      </c>
      <c r="G18" s="60">
        <f>AVERAGE(B18:F18)</f>
        <v>0.45022787296171379</v>
      </c>
      <c r="H18" s="59" cm="1">
        <f t="array" ref="H18:H21">ROUND(G18:G21,2)</f>
        <v>0.45</v>
      </c>
      <c r="K18" s="60">
        <f>_xlfn.STDEV.S(B18:F18)</f>
        <v>3.1112055477650606E-2</v>
      </c>
      <c r="L18" s="60" cm="1">
        <f t="array" ref="L18:L21">ROUND(K18:K21,2)</f>
        <v>0.03</v>
      </c>
      <c r="N18" s="54">
        <v>0.44686181291909199</v>
      </c>
      <c r="O18" s="54">
        <v>0.475795811624945</v>
      </c>
      <c r="P18" s="54">
        <v>0.41499441270082199</v>
      </c>
      <c r="Q18" s="54">
        <v>0.45915998618314302</v>
      </c>
      <c r="R18" s="54">
        <v>0.434633466496122</v>
      </c>
    </row>
    <row r="19" spans="1:19">
      <c r="A19" s="2" t="s">
        <v>3</v>
      </c>
      <c r="B19" s="2">
        <v>0.459891306981141</v>
      </c>
      <c r="C19" s="2">
        <v>0.44077325780344601</v>
      </c>
      <c r="D19" s="2">
        <v>0.405273884457796</v>
      </c>
      <c r="E19" s="2">
        <v>0.50569639160953905</v>
      </c>
      <c r="F19" s="2">
        <v>0.43319422977725902</v>
      </c>
      <c r="G19" s="60">
        <f>AVERAGE(B19:F19)</f>
        <v>0.44896581412583619</v>
      </c>
      <c r="H19" s="59">
        <v>0.45</v>
      </c>
      <c r="I19" s="62">
        <v>0</v>
      </c>
      <c r="K19" s="60">
        <f>_xlfn.STDEV.S(B19:F19)</f>
        <v>3.7291320658574566E-2</v>
      </c>
      <c r="L19" s="60">
        <v>0.04</v>
      </c>
      <c r="N19" s="54">
        <v>0.46395310258486</v>
      </c>
      <c r="O19" s="54">
        <v>0.44424476701786297</v>
      </c>
      <c r="P19" s="54">
        <v>0.41245845709241802</v>
      </c>
      <c r="Q19" s="54">
        <v>0.459505555728624</v>
      </c>
      <c r="R19" s="54">
        <v>0.42307872208104202</v>
      </c>
    </row>
    <row r="20" spans="1:19">
      <c r="A20" s="2" t="s">
        <v>2</v>
      </c>
      <c r="B20" s="2">
        <v>0.64787226465069703</v>
      </c>
      <c r="C20" s="2">
        <v>0.63082477346872501</v>
      </c>
      <c r="D20" s="2">
        <v>0.62089098096210404</v>
      </c>
      <c r="E20" s="2">
        <v>0.59145129938989505</v>
      </c>
      <c r="F20" s="2">
        <v>0.62383980312032805</v>
      </c>
      <c r="G20" s="60">
        <f>AVERAGE(B20:F20)</f>
        <v>0.62297582431834986</v>
      </c>
      <c r="H20" s="59">
        <v>0.62</v>
      </c>
      <c r="K20" s="60">
        <f>_xlfn.STDEV.S(B20:F20)</f>
        <v>2.0495898657673053E-2</v>
      </c>
      <c r="L20" s="60">
        <v>0.02</v>
      </c>
      <c r="N20" s="54">
        <v>0.62671073746357897</v>
      </c>
      <c r="O20" s="54">
        <v>0.62636139410992497</v>
      </c>
      <c r="P20" s="54">
        <v>0.642947917185136</v>
      </c>
      <c r="Q20" s="54">
        <v>0.642947917185136</v>
      </c>
      <c r="R20" s="54">
        <v>0.62790052312938405</v>
      </c>
      <c r="S20" s="48"/>
    </row>
    <row r="21" spans="1:19">
      <c r="A21" s="2" t="s">
        <v>4</v>
      </c>
      <c r="B21" s="2">
        <v>0.63052040616280403</v>
      </c>
      <c r="C21" s="2">
        <v>0.64816904090185201</v>
      </c>
      <c r="D21" s="2">
        <v>0.62336262609225201</v>
      </c>
      <c r="E21" s="2">
        <v>0.59050431436837003</v>
      </c>
      <c r="F21" s="2">
        <v>0.63568623424534498</v>
      </c>
      <c r="G21" s="60">
        <f>AVERAGE(B21:F21)</f>
        <v>0.62564852435412466</v>
      </c>
      <c r="H21" s="59">
        <v>0.63</v>
      </c>
      <c r="I21" s="61">
        <v>1.61E-2</v>
      </c>
      <c r="K21" s="60">
        <f>_xlfn.STDEV.S(B21:F21)</f>
        <v>2.1633338532118386E-2</v>
      </c>
      <c r="L21" s="60">
        <v>0.02</v>
      </c>
      <c r="N21" s="54">
        <v>0.61155359167573897</v>
      </c>
      <c r="O21" s="54">
        <v>0.62812682012340104</v>
      </c>
      <c r="P21" s="54">
        <v>0.64377332216343497</v>
      </c>
      <c r="Q21" s="54">
        <v>0.64377332216343497</v>
      </c>
      <c r="R21" s="54">
        <v>0.59148556369369998</v>
      </c>
      <c r="S21" s="48"/>
    </row>
    <row r="22" spans="1:19">
      <c r="A22" t="s">
        <v>6</v>
      </c>
    </row>
    <row r="23" spans="1:19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9">
      <c r="A24" s="2" t="s">
        <v>1</v>
      </c>
      <c r="B24" s="2">
        <v>7.11</v>
      </c>
      <c r="C24" s="2">
        <v>8.26</v>
      </c>
      <c r="D24" s="2">
        <v>8.1199999999999992</v>
      </c>
      <c r="E24" s="2">
        <v>6.72</v>
      </c>
      <c r="F24" s="2">
        <v>7.07</v>
      </c>
      <c r="G24">
        <f>AVERAGE(B24:F24)</f>
        <v>7.4560000000000004</v>
      </c>
      <c r="H24" s="2" cm="1">
        <f t="array" ref="H24:H27">ROUND(G24:G27,2)</f>
        <v>7.46</v>
      </c>
      <c r="N24" s="25"/>
      <c r="O24" s="25"/>
      <c r="P24" s="25"/>
      <c r="Q24" s="25"/>
      <c r="R24" s="25"/>
    </row>
    <row r="25" spans="1:19">
      <c r="A25" s="2" t="s">
        <v>3</v>
      </c>
      <c r="B25" s="2">
        <v>7.16</v>
      </c>
      <c r="C25" s="2">
        <v>7.39</v>
      </c>
      <c r="D25" s="2">
        <v>8.5399999999999991</v>
      </c>
      <c r="E25" s="2">
        <v>7.4</v>
      </c>
      <c r="F25" s="2">
        <v>7.36</v>
      </c>
      <c r="G25">
        <f>AVERAGE(B25:F25)</f>
        <v>7.57</v>
      </c>
      <c r="H25" s="2">
        <v>7.57</v>
      </c>
      <c r="N25" s="25"/>
      <c r="O25" s="25"/>
      <c r="P25" s="25"/>
      <c r="Q25" s="25"/>
      <c r="R25" s="25"/>
    </row>
    <row r="26" spans="1:19">
      <c r="A26" s="2" t="s">
        <v>2</v>
      </c>
      <c r="B26" s="2">
        <v>20.6</v>
      </c>
      <c r="C26" s="2">
        <v>20.12</v>
      </c>
      <c r="D26" s="2">
        <v>20.78</v>
      </c>
      <c r="E26" s="2">
        <v>22.16</v>
      </c>
      <c r="F26" s="2">
        <v>20.5</v>
      </c>
      <c r="G26">
        <f>AVERAGE(B26:F26)</f>
        <v>20.832000000000001</v>
      </c>
      <c r="H26" s="2">
        <v>20.83</v>
      </c>
      <c r="N26" s="25"/>
      <c r="O26" s="25"/>
      <c r="P26" s="25"/>
      <c r="Q26" s="25"/>
      <c r="R26" s="25"/>
    </row>
    <row r="27" spans="1:19">
      <c r="A27" s="2" t="s">
        <v>4</v>
      </c>
      <c r="B27" s="2">
        <v>20.6</v>
      </c>
      <c r="C27" s="2">
        <v>21.55</v>
      </c>
      <c r="D27" s="2">
        <v>21.7</v>
      </c>
      <c r="E27" s="2">
        <v>21.7</v>
      </c>
      <c r="F27" s="2">
        <v>20.6</v>
      </c>
      <c r="G27">
        <f>AVERAGE(B27:F27)</f>
        <v>21.23</v>
      </c>
      <c r="H27" s="2">
        <v>21.23</v>
      </c>
      <c r="N27" s="25"/>
      <c r="O27" s="25"/>
      <c r="P27" s="25"/>
      <c r="Q27" s="25"/>
      <c r="R27" s="25"/>
    </row>
    <row r="28" spans="1:19">
      <c r="N28" s="25"/>
      <c r="O28" s="25"/>
      <c r="P28" s="25"/>
      <c r="Q28" s="25"/>
      <c r="R28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569D-9134-43EA-A702-E7B826D39648}">
  <dimension ref="A1:S28"/>
  <sheetViews>
    <sheetView topLeftCell="D1" workbookViewId="0">
      <selection activeCell="M34" sqref="M34"/>
    </sheetView>
  </sheetViews>
  <sheetFormatPr defaultRowHeight="15"/>
  <cols>
    <col min="1" max="1" width="22.7109375" bestFit="1" customWidth="1"/>
    <col min="2" max="2" width="18.85546875" bestFit="1" customWidth="1"/>
    <col min="3" max="6" width="19.85546875" bestFit="1" customWidth="1"/>
    <col min="14" max="18" width="19.85546875" customWidth="1"/>
  </cols>
  <sheetData>
    <row r="1" spans="1:19" ht="18.75">
      <c r="A1" s="1" t="s">
        <v>7</v>
      </c>
    </row>
    <row r="2" spans="1:19">
      <c r="A2" t="s">
        <v>5</v>
      </c>
    </row>
    <row r="3" spans="1:19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K3" s="10" t="s">
        <v>26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9">
      <c r="A4" s="2" t="s">
        <v>1</v>
      </c>
      <c r="B4" s="2">
        <v>0.733077207253097</v>
      </c>
      <c r="C4" s="2">
        <v>0.45242948721391901</v>
      </c>
      <c r="D4" s="2">
        <v>0.381962736935755</v>
      </c>
      <c r="E4" s="2">
        <v>0.62607706113049799</v>
      </c>
      <c r="F4" s="2">
        <v>0.43541676837412302</v>
      </c>
      <c r="G4" s="60">
        <f>AVERAGE(B4:F4)</f>
        <v>0.52579265218147841</v>
      </c>
      <c r="H4" s="64" cm="1">
        <f t="array" ref="H4:H7">ROUND(G4:G7,2)</f>
        <v>0.53</v>
      </c>
      <c r="I4" s="65"/>
      <c r="K4" s="60">
        <f>_xlfn.STDEV.S(B4:F4)</f>
        <v>0.14769973621938456</v>
      </c>
      <c r="L4" s="60" cm="1">
        <f t="array" ref="L4:L7">ROUND(K4:K7,2)</f>
        <v>0.15</v>
      </c>
      <c r="N4" s="57">
        <v>0.53989048546503304</v>
      </c>
      <c r="O4" s="54">
        <v>0.49639660322638801</v>
      </c>
      <c r="P4" s="54">
        <v>0.61621054150319998</v>
      </c>
      <c r="Q4" s="54">
        <v>0.73180581186909799</v>
      </c>
      <c r="R4" s="54">
        <v>0.59416966751236</v>
      </c>
      <c r="S4" s="58"/>
    </row>
    <row r="5" spans="1:19">
      <c r="A5" s="2" t="s">
        <v>3</v>
      </c>
      <c r="B5" s="2">
        <v>0.86104552156603698</v>
      </c>
      <c r="C5" s="2">
        <v>0.48651910054617198</v>
      </c>
      <c r="D5" s="2">
        <v>0.43570107358421101</v>
      </c>
      <c r="E5" s="2">
        <v>0.65287435708423303</v>
      </c>
      <c r="F5" s="2">
        <v>0.56941038554707701</v>
      </c>
      <c r="G5" s="60">
        <f>AVERAGE(B5:F5)</f>
        <v>0.60111008766554597</v>
      </c>
      <c r="H5" s="59">
        <v>0.6</v>
      </c>
      <c r="I5" s="61">
        <v>0.1321</v>
      </c>
      <c r="K5" s="60">
        <f>_xlfn.STDEV.S(B5:F5)</f>
        <v>0.16713922098675585</v>
      </c>
      <c r="L5" s="60">
        <v>0.17</v>
      </c>
      <c r="N5" s="57">
        <v>0.61005457960259002</v>
      </c>
      <c r="O5" s="54">
        <v>0.86502744041813295</v>
      </c>
      <c r="P5" s="54">
        <v>0.637241461760366</v>
      </c>
      <c r="Q5" s="54">
        <v>0.91917134367067099</v>
      </c>
      <c r="R5" s="54">
        <v>0.85397991947774998</v>
      </c>
      <c r="S5" s="58"/>
    </row>
    <row r="6" spans="1:19">
      <c r="A6" s="2" t="s">
        <v>2</v>
      </c>
      <c r="B6" s="2">
        <v>0.50508201315405199</v>
      </c>
      <c r="C6" s="2">
        <v>0.34865245771231401</v>
      </c>
      <c r="D6" s="2">
        <v>0.33983269293618701</v>
      </c>
      <c r="E6" s="2">
        <v>0.39958291999843398</v>
      </c>
      <c r="F6" s="2">
        <v>0.32312220983970602</v>
      </c>
      <c r="G6" s="60">
        <f>AVERAGE(B6:F6)</f>
        <v>0.38325445872813863</v>
      </c>
      <c r="H6" s="64">
        <v>0.38</v>
      </c>
      <c r="I6" s="65"/>
      <c r="K6" s="60">
        <f>_xlfn.STDEV.S(B6:F6)</f>
        <v>7.3836317689916414E-2</v>
      </c>
      <c r="L6" s="60">
        <v>7.0000000000000007E-2</v>
      </c>
      <c r="N6" s="54">
        <v>0.43379379112403899</v>
      </c>
      <c r="O6" s="54">
        <v>0.47132031318204498</v>
      </c>
      <c r="P6" s="54">
        <v>0.4172825820837</v>
      </c>
      <c r="Q6" s="54">
        <v>0.39395238405426702</v>
      </c>
      <c r="R6" s="54">
        <v>0.58413328312242496</v>
      </c>
      <c r="S6" s="58"/>
    </row>
    <row r="7" spans="1:19">
      <c r="A7" s="2" t="s">
        <v>4</v>
      </c>
      <c r="B7" s="2">
        <v>0.56258106457796497</v>
      </c>
      <c r="C7" s="2">
        <v>0.42206056597930403</v>
      </c>
      <c r="D7" s="2">
        <v>0.42771107750194498</v>
      </c>
      <c r="E7" s="2">
        <v>0.44627554014823001</v>
      </c>
      <c r="F7" s="2">
        <v>0.346926838392701</v>
      </c>
      <c r="G7" s="60">
        <f>AVERAGE(B7:F7)</f>
        <v>0.44111101732002894</v>
      </c>
      <c r="H7" s="59">
        <v>0.44</v>
      </c>
      <c r="I7" s="61">
        <v>0.15790000000000001</v>
      </c>
      <c r="K7" s="60">
        <f>_xlfn.STDEV.S(B7:F7)</f>
        <v>7.777336034998901E-2</v>
      </c>
      <c r="L7" s="60">
        <v>0.08</v>
      </c>
      <c r="N7" s="54">
        <v>0.53938023426330595</v>
      </c>
      <c r="O7" s="54">
        <v>0.50489633897589103</v>
      </c>
      <c r="P7" s="54">
        <v>0.43657059360242201</v>
      </c>
      <c r="Q7" s="54">
        <v>0.55268880543385501</v>
      </c>
      <c r="R7" s="54">
        <v>0.73583841144101003</v>
      </c>
      <c r="S7" s="58"/>
    </row>
    <row r="8" spans="1:19">
      <c r="A8" t="s">
        <v>6</v>
      </c>
    </row>
    <row r="9" spans="1:19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  <c r="N9" s="25"/>
      <c r="O9" s="25"/>
      <c r="P9" s="25"/>
      <c r="Q9" s="25"/>
      <c r="R9" s="25"/>
    </row>
    <row r="10" spans="1:19">
      <c r="A10" s="2" t="s">
        <v>1</v>
      </c>
      <c r="B10" s="2">
        <v>3.55</v>
      </c>
      <c r="C10" s="2">
        <v>3.98</v>
      </c>
      <c r="D10" s="2">
        <v>4.05</v>
      </c>
      <c r="E10" s="2">
        <v>4.55</v>
      </c>
      <c r="F10" s="2">
        <v>3.78</v>
      </c>
      <c r="G10">
        <f>AVERAGE(B10:F10)</f>
        <v>3.9820000000000002</v>
      </c>
      <c r="H10" s="2" cm="1">
        <f t="array" ref="H10:H13">ROUND(G10:G13,2)</f>
        <v>3.98</v>
      </c>
      <c r="N10" s="25"/>
      <c r="O10" s="25"/>
      <c r="P10" s="25"/>
      <c r="Q10" s="25"/>
      <c r="R10" s="25"/>
    </row>
    <row r="11" spans="1:19">
      <c r="A11" s="2" t="s">
        <v>3</v>
      </c>
      <c r="B11" s="2">
        <v>3.66</v>
      </c>
      <c r="C11" s="2">
        <v>3.5</v>
      </c>
      <c r="D11" s="2">
        <v>3.86</v>
      </c>
      <c r="E11" s="2">
        <v>4.05</v>
      </c>
      <c r="F11" s="2">
        <v>4.08</v>
      </c>
      <c r="G11">
        <f>AVERAGE(B11:F11)</f>
        <v>3.8299999999999996</v>
      </c>
      <c r="H11" s="2">
        <v>3.83</v>
      </c>
      <c r="N11" s="25"/>
      <c r="O11" s="25"/>
      <c r="P11" s="25"/>
      <c r="Q11" s="25"/>
      <c r="R11" s="25"/>
    </row>
    <row r="12" spans="1:19">
      <c r="A12" s="2" t="s">
        <v>2</v>
      </c>
      <c r="B12" s="2">
        <v>11</v>
      </c>
      <c r="C12" s="2">
        <v>9.9700000000000006</v>
      </c>
      <c r="D12" s="2">
        <v>9.18</v>
      </c>
      <c r="E12" s="2">
        <v>8.89</v>
      </c>
      <c r="F12" s="2">
        <v>9.76</v>
      </c>
      <c r="G12">
        <f>AVERAGE(B12:F12)</f>
        <v>9.76</v>
      </c>
      <c r="H12" s="2">
        <v>9.76</v>
      </c>
      <c r="N12" s="25"/>
      <c r="O12" s="25"/>
      <c r="P12" s="25"/>
      <c r="Q12" s="25"/>
      <c r="R12" s="25"/>
    </row>
    <row r="13" spans="1:19">
      <c r="A13" s="2" t="s">
        <v>4</v>
      </c>
      <c r="B13" s="2">
        <v>10.43</v>
      </c>
      <c r="C13" s="2">
        <v>10.01</v>
      </c>
      <c r="D13" s="2">
        <v>9.34</v>
      </c>
      <c r="E13" s="2">
        <v>8.98</v>
      </c>
      <c r="F13" s="2">
        <v>10.050000000000001</v>
      </c>
      <c r="G13">
        <f>AVERAGE(B13:F13)</f>
        <v>9.7620000000000005</v>
      </c>
      <c r="H13" s="2">
        <v>9.76</v>
      </c>
      <c r="N13" s="25"/>
      <c r="O13" s="25"/>
      <c r="P13" s="25"/>
      <c r="Q13" s="25"/>
      <c r="R13" s="25"/>
    </row>
    <row r="15" spans="1:19" ht="18.75">
      <c r="A15" s="1" t="s">
        <v>8</v>
      </c>
    </row>
    <row r="16" spans="1:19">
      <c r="A16" t="s">
        <v>5</v>
      </c>
    </row>
    <row r="17" spans="1:18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</row>
    <row r="18" spans="1:18">
      <c r="A18" s="2" t="s">
        <v>1</v>
      </c>
      <c r="B18" s="2">
        <v>0.31011962392137699</v>
      </c>
      <c r="C18" s="2">
        <v>0.34613072140596102</v>
      </c>
      <c r="D18" s="2">
        <v>0.441556832378108</v>
      </c>
      <c r="E18" s="2">
        <v>0.55981255164989296</v>
      </c>
      <c r="F18" s="2">
        <v>0.57475566592994498</v>
      </c>
      <c r="G18" s="60">
        <f>AVERAGE(B18:F18)</f>
        <v>0.44647507905705686</v>
      </c>
      <c r="H18" s="64" cm="1">
        <f t="array" ref="H18:H21">ROUND(G18:G21,2)</f>
        <v>0.45</v>
      </c>
      <c r="I18" s="65"/>
      <c r="K18" s="60">
        <f>_xlfn.STDEV.S(B18:F18)</f>
        <v>0.12040274194370393</v>
      </c>
      <c r="L18" s="60" cm="1">
        <f t="array" ref="L18:L21">ROUND(K18:K21,2)</f>
        <v>0.12</v>
      </c>
      <c r="N18" s="54">
        <v>0.61229635543386496</v>
      </c>
      <c r="O18" s="54">
        <v>0.77827125175302903</v>
      </c>
      <c r="P18" s="54">
        <v>0.60988958847410102</v>
      </c>
      <c r="Q18" s="54">
        <v>0.64056379059731705</v>
      </c>
      <c r="R18" s="54">
        <v>0.64892760983100095</v>
      </c>
    </row>
    <row r="19" spans="1:18">
      <c r="A19" s="2" t="s">
        <v>3</v>
      </c>
      <c r="B19" s="2">
        <v>0.30513489637247598</v>
      </c>
      <c r="C19" s="2">
        <v>0.34602133191804901</v>
      </c>
      <c r="D19" s="2">
        <v>0.41369985696085398</v>
      </c>
      <c r="E19" s="2">
        <v>0.53411119846015698</v>
      </c>
      <c r="F19" s="2">
        <v>0.57200747180431499</v>
      </c>
      <c r="G19" s="60">
        <f>AVERAGE(B19:F19)</f>
        <v>0.43419495110317019</v>
      </c>
      <c r="H19" s="59">
        <v>0.43</v>
      </c>
      <c r="I19" s="61">
        <v>-4.4400000000000002E-2</v>
      </c>
      <c r="K19" s="60">
        <f>_xlfn.STDEV.S(B19:F19)</f>
        <v>0.11600288905788181</v>
      </c>
      <c r="L19" s="60">
        <v>0.12</v>
      </c>
      <c r="N19" s="54">
        <v>0.62421733719524997</v>
      </c>
      <c r="O19" s="54">
        <v>0.75816242862754202</v>
      </c>
      <c r="P19" s="54">
        <v>0.61031410509588702</v>
      </c>
      <c r="Q19" s="54">
        <v>0.62993411202375604</v>
      </c>
      <c r="R19" s="54">
        <v>0.66109119413718698</v>
      </c>
    </row>
    <row r="20" spans="1:18">
      <c r="A20" s="2" t="s">
        <v>2</v>
      </c>
      <c r="B20" s="2">
        <v>0.30489103270159901</v>
      </c>
      <c r="C20" s="2">
        <v>0.34864637021675199</v>
      </c>
      <c r="D20" s="2">
        <v>0.38095186887932098</v>
      </c>
      <c r="E20" s="2">
        <v>0.40410025077329098</v>
      </c>
      <c r="F20" s="2">
        <v>0.61834903629780502</v>
      </c>
      <c r="G20" s="60">
        <f>AVERAGE(B20:F20)</f>
        <v>0.41138771177375355</v>
      </c>
      <c r="H20" s="64">
        <v>0.41</v>
      </c>
      <c r="I20" s="65"/>
      <c r="K20" s="60">
        <f>_xlfn.STDEV.S(B20:F20)</f>
        <v>0.12154264278746732</v>
      </c>
      <c r="L20" s="60">
        <v>0.12</v>
      </c>
      <c r="N20" s="54">
        <v>0.40425346662578898</v>
      </c>
      <c r="O20" s="54">
        <v>0.52555924672806797</v>
      </c>
      <c r="P20" s="54">
        <v>0.41148484574484601</v>
      </c>
      <c r="Q20" s="54">
        <v>0.43571710575881001</v>
      </c>
      <c r="R20" s="54">
        <v>0.79806621987141702</v>
      </c>
    </row>
    <row r="21" spans="1:18">
      <c r="A21" s="2" t="s">
        <v>4</v>
      </c>
      <c r="B21" s="2">
        <v>0.304969163669501</v>
      </c>
      <c r="C21" s="2">
        <v>0.33066044444484</v>
      </c>
      <c r="D21" s="2">
        <v>0.38520901024148202</v>
      </c>
      <c r="E21" s="2">
        <v>0.39630955531182799</v>
      </c>
      <c r="F21" s="2">
        <v>0.59316425985305998</v>
      </c>
      <c r="G21" s="60">
        <f>AVERAGE(B21:F21)</f>
        <v>0.40206248670414213</v>
      </c>
      <c r="H21" s="59">
        <v>0.4</v>
      </c>
      <c r="I21" s="61">
        <v>-2.4400000000000002E-2</v>
      </c>
      <c r="K21" s="60">
        <f>_xlfn.STDEV.S(B21:F21)</f>
        <v>0.11331635871074723</v>
      </c>
      <c r="L21" s="60">
        <v>0.11</v>
      </c>
      <c r="N21" s="54">
        <v>0.39653600777654002</v>
      </c>
      <c r="O21" s="54">
        <v>0.54591096242658499</v>
      </c>
      <c r="P21" s="54">
        <v>0.41410067608267898</v>
      </c>
      <c r="Q21" s="54">
        <v>0.43268541267383898</v>
      </c>
      <c r="R21" s="54">
        <v>0.81271941191133701</v>
      </c>
    </row>
    <row r="22" spans="1:18">
      <c r="A22" t="s">
        <v>6</v>
      </c>
    </row>
    <row r="23" spans="1:18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8">
      <c r="A24" s="2" t="s">
        <v>1</v>
      </c>
      <c r="B24" s="2">
        <v>4.03</v>
      </c>
      <c r="C24" s="2">
        <v>3.72</v>
      </c>
      <c r="D24" s="2">
        <v>4.18</v>
      </c>
      <c r="E24" s="2">
        <v>4.71</v>
      </c>
      <c r="F24" s="2">
        <v>4.05</v>
      </c>
      <c r="G24">
        <f>AVERAGE(B24:F24)</f>
        <v>4.1379999999999999</v>
      </c>
      <c r="H24" s="2" cm="1">
        <f t="array" ref="H24:H27">ROUND(G24:G27,2)</f>
        <v>4.1399999999999997</v>
      </c>
      <c r="N24" s="25"/>
      <c r="O24" s="25"/>
      <c r="P24" s="25"/>
      <c r="Q24" s="25"/>
      <c r="R24" s="25"/>
    </row>
    <row r="25" spans="1:18">
      <c r="A25" s="2" t="s">
        <v>3</v>
      </c>
      <c r="B25" s="2">
        <v>4.07</v>
      </c>
      <c r="C25" s="2">
        <v>3.75</v>
      </c>
      <c r="D25" s="2">
        <v>3.68</v>
      </c>
      <c r="E25" s="2">
        <v>4.53</v>
      </c>
      <c r="F25" s="2">
        <v>4.42</v>
      </c>
      <c r="G25">
        <f>AVERAGE(B25:F25)</f>
        <v>4.0900000000000007</v>
      </c>
      <c r="H25" s="2">
        <v>4.09</v>
      </c>
      <c r="N25" s="25"/>
      <c r="O25" s="25"/>
      <c r="P25" s="25"/>
      <c r="Q25" s="25"/>
      <c r="R25" s="25"/>
    </row>
    <row r="26" spans="1:18">
      <c r="A26" s="2" t="s">
        <v>2</v>
      </c>
      <c r="B26" s="2">
        <v>9.58</v>
      </c>
      <c r="C26" s="2">
        <v>9.69</v>
      </c>
      <c r="D26" s="2">
        <v>10.79</v>
      </c>
      <c r="E26" s="2">
        <v>8.5</v>
      </c>
      <c r="F26" s="2">
        <v>9.17</v>
      </c>
      <c r="G26">
        <f>AVERAGE(B26:F26)</f>
        <v>9.5460000000000012</v>
      </c>
      <c r="H26" s="2">
        <v>9.5500000000000007</v>
      </c>
      <c r="N26" s="25"/>
      <c r="O26" s="25"/>
      <c r="P26" s="25"/>
      <c r="Q26" s="25"/>
      <c r="R26" s="25"/>
    </row>
    <row r="27" spans="1:18">
      <c r="A27" s="2" t="s">
        <v>4</v>
      </c>
      <c r="B27" s="2">
        <v>9.83</v>
      </c>
      <c r="C27" s="2">
        <v>8.64</v>
      </c>
      <c r="D27" s="2">
        <v>9.8699999999999992</v>
      </c>
      <c r="E27" s="2">
        <v>8.51</v>
      </c>
      <c r="F27" s="2">
        <v>9.56</v>
      </c>
      <c r="G27">
        <f>AVERAGE(B27:F27)</f>
        <v>9.282</v>
      </c>
      <c r="H27" s="2">
        <v>9.2799999999999994</v>
      </c>
      <c r="N27" s="25"/>
      <c r="O27" s="25"/>
      <c r="P27" s="25"/>
      <c r="Q27" s="25"/>
      <c r="R27" s="25"/>
    </row>
    <row r="28" spans="1:18">
      <c r="N28" s="25"/>
      <c r="O28" s="25"/>
      <c r="P28" s="25"/>
      <c r="Q28" s="25"/>
      <c r="R28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50C-2F08-41BC-9BD9-EDA2777421C7}">
  <dimension ref="B1:AI95"/>
  <sheetViews>
    <sheetView tabSelected="1" topLeftCell="B1" workbookViewId="0">
      <selection activeCell="Q6" sqref="Q6"/>
    </sheetView>
  </sheetViews>
  <sheetFormatPr defaultRowHeight="15"/>
  <cols>
    <col min="1" max="1" width="22.7109375" bestFit="1" customWidth="1"/>
    <col min="2" max="12" width="12" bestFit="1" customWidth="1"/>
    <col min="13" max="13" width="5" bestFit="1" customWidth="1"/>
    <col min="14" max="14" width="7.140625" bestFit="1" customWidth="1"/>
    <col min="16" max="16" width="8.85546875" style="10" bestFit="1" customWidth="1"/>
    <col min="20" max="20" width="10.42578125" bestFit="1" customWidth="1"/>
  </cols>
  <sheetData>
    <row r="1" spans="2:35" ht="18.75">
      <c r="B1" s="1" t="s">
        <v>7</v>
      </c>
      <c r="P1"/>
      <c r="Q1" s="10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2:35">
      <c r="B2" t="s">
        <v>5</v>
      </c>
      <c r="P2"/>
      <c r="Q2" s="10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2:35">
      <c r="C3" s="2" t="s">
        <v>9</v>
      </c>
      <c r="D3" s="2" t="s">
        <v>10</v>
      </c>
      <c r="E3" s="2" t="s">
        <v>11</v>
      </c>
      <c r="F3" s="2" t="s">
        <v>12</v>
      </c>
      <c r="G3" s="2" t="s">
        <v>0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P3"/>
      <c r="Q3" s="10" t="s">
        <v>26</v>
      </c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2:35">
      <c r="B4" s="2" t="s">
        <v>1</v>
      </c>
      <c r="C4" s="5">
        <v>0.351964378825456</v>
      </c>
      <c r="D4" s="5">
        <v>0.33791954960260701</v>
      </c>
      <c r="E4" s="5">
        <v>0.39576713060124602</v>
      </c>
      <c r="F4" s="5">
        <v>0.35257566932263701</v>
      </c>
      <c r="G4" s="5">
        <v>0.32274524293878198</v>
      </c>
      <c r="H4" s="5">
        <v>0.34024423708337997</v>
      </c>
      <c r="I4" s="5">
        <v>0.36232920954565301</v>
      </c>
      <c r="J4" s="5">
        <v>0.31856206003731802</v>
      </c>
      <c r="K4" s="5">
        <v>0.38534213378535198</v>
      </c>
      <c r="L4" s="5">
        <v>0.35402566685393699</v>
      </c>
      <c r="M4" s="10">
        <f>AVERAGE(C4:L4)</f>
        <v>0.35214752785963682</v>
      </c>
      <c r="N4" s="31" cm="1">
        <f t="array" ref="N4:N7">ROUND(M4:M7,2)</f>
        <v>0.35</v>
      </c>
      <c r="O4" s="10"/>
      <c r="Q4" s="10">
        <f>ROUND(STDEV(C4:L4),2)</f>
        <v>0.02</v>
      </c>
      <c r="T4" s="25"/>
      <c r="U4" s="25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30"/>
      <c r="AH4" s="25"/>
      <c r="AI4" s="25"/>
    </row>
    <row r="5" spans="2:35">
      <c r="B5" s="2" t="s">
        <v>3</v>
      </c>
      <c r="C5" s="5">
        <v>0.38561524446440298</v>
      </c>
      <c r="D5" s="5">
        <v>0.37298261098542901</v>
      </c>
      <c r="E5" s="5">
        <v>0.39759839952924098</v>
      </c>
      <c r="F5" s="5">
        <v>0.41745662000128603</v>
      </c>
      <c r="G5" s="5">
        <v>0.370923761644329</v>
      </c>
      <c r="H5" s="5">
        <v>0.361629123621169</v>
      </c>
      <c r="I5" s="5">
        <v>0.40118235252807999</v>
      </c>
      <c r="J5" s="5">
        <v>0.342407552293165</v>
      </c>
      <c r="K5" s="5">
        <v>0.38749159788313797</v>
      </c>
      <c r="L5" s="5">
        <v>0.37446108383354598</v>
      </c>
      <c r="M5" s="10">
        <f>AVERAGE(C5:L5)</f>
        <v>0.38117483467837859</v>
      </c>
      <c r="N5" s="31">
        <v>0.38</v>
      </c>
      <c r="O5" s="32">
        <v>8.5699999999999998E-2</v>
      </c>
      <c r="Q5" s="10">
        <f>ROUND(STDEV(C5:L5),2)</f>
        <v>0.02</v>
      </c>
      <c r="T5" s="25"/>
      <c r="U5" s="25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30"/>
      <c r="AH5" s="25"/>
      <c r="AI5" s="25"/>
    </row>
    <row r="6" spans="2:35">
      <c r="B6" s="2" t="s">
        <v>2</v>
      </c>
      <c r="C6" s="5">
        <v>0.38932991841058001</v>
      </c>
      <c r="D6" s="5">
        <v>0.42183507621007499</v>
      </c>
      <c r="E6" s="5">
        <v>0.40766128415161501</v>
      </c>
      <c r="F6" s="5">
        <v>0.400101224811372</v>
      </c>
      <c r="G6" s="5">
        <v>0.38169817745991402</v>
      </c>
      <c r="H6" s="5">
        <v>0.43276177271411898</v>
      </c>
      <c r="I6" s="5">
        <v>0.41764018566731298</v>
      </c>
      <c r="J6" s="5">
        <v>0.382597229466695</v>
      </c>
      <c r="K6" s="5">
        <v>0.46705304170205902</v>
      </c>
      <c r="L6" s="5">
        <v>0.41289764764251502</v>
      </c>
      <c r="M6" s="10">
        <f>AVERAGE(C6:L6)</f>
        <v>0.41135755582362571</v>
      </c>
      <c r="N6" s="31">
        <v>0.41</v>
      </c>
      <c r="O6" s="10"/>
      <c r="Q6" s="10">
        <f>ROUND(STDEV(C6:L6),2)</f>
        <v>0.03</v>
      </c>
      <c r="T6" s="25"/>
      <c r="U6" s="25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30"/>
      <c r="AH6" s="25"/>
      <c r="AI6" s="25"/>
    </row>
    <row r="7" spans="2:35">
      <c r="B7" s="2" t="s">
        <v>4</v>
      </c>
      <c r="C7" s="5">
        <v>0.43947702690787999</v>
      </c>
      <c r="D7" s="5">
        <v>0.45520803856751202</v>
      </c>
      <c r="E7" s="5">
        <v>0.47278039781623998</v>
      </c>
      <c r="F7" s="5">
        <v>0.46060745927093999</v>
      </c>
      <c r="G7" s="5">
        <v>0.53203543472284098</v>
      </c>
      <c r="H7" s="5">
        <v>0.69110673667796496</v>
      </c>
      <c r="I7" s="5">
        <v>0.42825179706044703</v>
      </c>
      <c r="J7" s="5">
        <v>0.51520010803305505</v>
      </c>
      <c r="K7" s="5">
        <v>0.58960467684085405</v>
      </c>
      <c r="L7" s="5">
        <v>0.54503461030983102</v>
      </c>
      <c r="M7" s="10">
        <f>AVERAGE(C7:L7)</f>
        <v>0.51293062862075645</v>
      </c>
      <c r="N7" s="31">
        <v>0.51</v>
      </c>
      <c r="O7" s="32">
        <v>0.24390000000000001</v>
      </c>
      <c r="Q7" s="10">
        <f>ROUND(STDEV(C7:L7),2)</f>
        <v>0.08</v>
      </c>
      <c r="T7" s="25"/>
      <c r="U7" s="25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30"/>
      <c r="AH7" s="25"/>
      <c r="AI7" s="25"/>
    </row>
    <row r="8" spans="2:35">
      <c r="B8" t="s">
        <v>6</v>
      </c>
      <c r="P8"/>
      <c r="Q8" s="10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spans="2:35">
      <c r="C9" s="2" t="s">
        <v>9</v>
      </c>
      <c r="D9" s="2" t="s">
        <v>10</v>
      </c>
      <c r="E9" s="2" t="s">
        <v>11</v>
      </c>
      <c r="F9" s="2" t="s">
        <v>12</v>
      </c>
      <c r="G9" s="2" t="s">
        <v>0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P9"/>
      <c r="Q9" s="10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spans="2:35">
      <c r="B10" s="2" t="s">
        <v>1</v>
      </c>
      <c r="C10" s="5">
        <v>4.3899999999999997</v>
      </c>
      <c r="D10" s="5">
        <v>4.6399999999999997</v>
      </c>
      <c r="E10" s="5">
        <v>4.67</v>
      </c>
      <c r="F10" s="5">
        <v>4.3099999999999996</v>
      </c>
      <c r="G10" s="5">
        <v>4.2699999999999996</v>
      </c>
      <c r="H10" s="5">
        <v>4.72</v>
      </c>
      <c r="I10" s="5">
        <v>5.46</v>
      </c>
      <c r="J10" s="5">
        <v>5.46</v>
      </c>
      <c r="K10" s="5">
        <v>5.35</v>
      </c>
      <c r="L10" s="5">
        <v>5.17</v>
      </c>
      <c r="M10" s="10">
        <f>AVERAGE(C10:L10)</f>
        <v>4.8439999999999994</v>
      </c>
      <c r="N10" s="5" cm="1">
        <f t="array" ref="N10:N13">ROUND(M10:M13,2)</f>
        <v>4.84</v>
      </c>
      <c r="O10" s="10"/>
      <c r="Q10" s="10">
        <f>ROUND(STDEV(C10:L10),2)</f>
        <v>0.47</v>
      </c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spans="2:35">
      <c r="B11" s="2" t="s">
        <v>3</v>
      </c>
      <c r="C11" s="5">
        <v>4.33</v>
      </c>
      <c r="D11" s="5">
        <v>4.83</v>
      </c>
      <c r="E11" s="5">
        <v>4.91</v>
      </c>
      <c r="F11" s="5">
        <v>4.47</v>
      </c>
      <c r="G11" s="5">
        <v>4.43</v>
      </c>
      <c r="H11" s="5">
        <v>4.59</v>
      </c>
      <c r="I11" s="5">
        <v>5.52</v>
      </c>
      <c r="J11" s="5">
        <v>5.55</v>
      </c>
      <c r="K11" s="5">
        <v>5.07</v>
      </c>
      <c r="L11" s="5">
        <v>5.43</v>
      </c>
      <c r="M11" s="10">
        <f>AVERAGE(C11:L11)</f>
        <v>4.9129999999999994</v>
      </c>
      <c r="N11" s="5">
        <v>4.91</v>
      </c>
      <c r="O11" s="10"/>
      <c r="Q11" s="10">
        <f>ROUND(STDEV(C11:L11),2)</f>
        <v>0.47</v>
      </c>
      <c r="T11" s="25"/>
      <c r="U11" s="25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30"/>
      <c r="AH11" s="25"/>
      <c r="AI11" s="25"/>
    </row>
    <row r="12" spans="2:35">
      <c r="B12" s="2" t="s">
        <v>2</v>
      </c>
      <c r="C12" s="5">
        <v>6.89</v>
      </c>
      <c r="D12" s="5">
        <v>6.7</v>
      </c>
      <c r="E12" s="5">
        <v>7.34</v>
      </c>
      <c r="F12" s="5">
        <v>7.68</v>
      </c>
      <c r="G12" s="5">
        <v>6.77</v>
      </c>
      <c r="H12" s="5">
        <v>6.05</v>
      </c>
      <c r="I12" s="5">
        <v>6.78</v>
      </c>
      <c r="J12" s="5">
        <v>6.13</v>
      </c>
      <c r="K12" s="5">
        <v>6.1</v>
      </c>
      <c r="L12" s="5">
        <v>6.13</v>
      </c>
      <c r="M12" s="10">
        <f>AVERAGE(C12:L12)</f>
        <v>6.6569999999999991</v>
      </c>
      <c r="N12" s="5">
        <v>6.66</v>
      </c>
      <c r="O12" s="10"/>
      <c r="Q12" s="10">
        <f>ROUND(STDEV(C12:L12),2)</f>
        <v>0.56000000000000005</v>
      </c>
      <c r="T12" s="25"/>
      <c r="U12" s="25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30"/>
      <c r="AH12" s="25"/>
      <c r="AI12" s="25"/>
    </row>
    <row r="13" spans="2:35">
      <c r="B13" s="2" t="s">
        <v>4</v>
      </c>
      <c r="C13" s="5">
        <v>7.08</v>
      </c>
      <c r="D13" s="5">
        <v>6.1</v>
      </c>
      <c r="E13" s="5">
        <v>6.98</v>
      </c>
      <c r="F13" s="5">
        <v>6.72</v>
      </c>
      <c r="G13" s="5">
        <v>6.58</v>
      </c>
      <c r="H13" s="5">
        <v>6.87</v>
      </c>
      <c r="I13" s="5">
        <v>6.41</v>
      </c>
      <c r="J13" s="5">
        <v>5.95</v>
      </c>
      <c r="K13" s="5">
        <v>7.14</v>
      </c>
      <c r="L13" s="5">
        <v>5.77</v>
      </c>
      <c r="M13" s="10">
        <f>AVERAGE(C13:L13)</f>
        <v>6.56</v>
      </c>
      <c r="N13" s="5">
        <v>6.56</v>
      </c>
      <c r="O13" s="10"/>
      <c r="Q13" s="10">
        <f>ROUND(STDEV(C13:L13),2)</f>
        <v>0.49</v>
      </c>
      <c r="T13" s="25"/>
      <c r="U13" s="25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30"/>
      <c r="AH13" s="25"/>
      <c r="AI13" s="25"/>
    </row>
    <row r="14" spans="2:35">
      <c r="P14"/>
      <c r="Q14" s="10"/>
      <c r="T14" s="25"/>
      <c r="U14" s="25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30"/>
      <c r="AH14" s="25"/>
      <c r="AI14" s="25"/>
    </row>
    <row r="15" spans="2:35" ht="18.75">
      <c r="B15" s="1" t="s">
        <v>8</v>
      </c>
      <c r="P15"/>
      <c r="Q15" s="10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2:35">
      <c r="B16" t="s">
        <v>5</v>
      </c>
      <c r="P16"/>
      <c r="Q16" s="10"/>
    </row>
    <row r="17" spans="2:17">
      <c r="C17" s="2" t="s">
        <v>9</v>
      </c>
      <c r="D17" s="2" t="s">
        <v>10</v>
      </c>
      <c r="E17" s="2" t="s">
        <v>11</v>
      </c>
      <c r="F17" s="2" t="s">
        <v>12</v>
      </c>
      <c r="G17" s="2" t="s">
        <v>0</v>
      </c>
      <c r="H17" s="2" t="s">
        <v>13</v>
      </c>
      <c r="I17" s="2" t="s">
        <v>14</v>
      </c>
      <c r="J17" s="2" t="s">
        <v>15</v>
      </c>
      <c r="K17" s="2" t="s">
        <v>16</v>
      </c>
      <c r="L17" s="2" t="s">
        <v>17</v>
      </c>
      <c r="P17"/>
      <c r="Q17" s="10"/>
    </row>
    <row r="18" spans="2:17">
      <c r="B18" s="2" t="s">
        <v>1</v>
      </c>
      <c r="C18" s="5">
        <v>0.39151274821535298</v>
      </c>
      <c r="D18" s="5">
        <v>0.365787674917678</v>
      </c>
      <c r="E18" s="5">
        <v>0.359767984641226</v>
      </c>
      <c r="F18" s="5">
        <v>0.34836324910037603</v>
      </c>
      <c r="G18" s="5">
        <v>0.35884930507815999</v>
      </c>
      <c r="H18" s="5">
        <v>0.338166289919478</v>
      </c>
      <c r="I18" s="5">
        <v>0.36442396308726699</v>
      </c>
      <c r="J18" s="5">
        <v>0.34148193295517898</v>
      </c>
      <c r="K18" s="5">
        <v>0.36358904904598099</v>
      </c>
      <c r="L18" s="5">
        <v>0.31011812980307002</v>
      </c>
      <c r="M18" s="10">
        <f>AVERAGE(C18:L18)</f>
        <v>0.35420603267637679</v>
      </c>
      <c r="N18" s="31" cm="1">
        <f t="array" ref="N18:N21">ROUND(M18:M21,2)</f>
        <v>0.35</v>
      </c>
      <c r="O18" s="10"/>
      <c r="Q18" s="10">
        <f>ROUND(STDEV(C18:L18),2)</f>
        <v>0.02</v>
      </c>
    </row>
    <row r="19" spans="2:17">
      <c r="B19" s="2" t="s">
        <v>3</v>
      </c>
      <c r="C19" s="5">
        <v>0.34921837356270402</v>
      </c>
      <c r="D19" s="5">
        <v>0.38599234741120803</v>
      </c>
      <c r="E19" s="5">
        <v>0.35184218612458401</v>
      </c>
      <c r="F19" s="5">
        <v>0.34791404281148502</v>
      </c>
      <c r="G19" s="5">
        <v>0.35481610772998301</v>
      </c>
      <c r="H19" s="5">
        <v>0.32080056854847899</v>
      </c>
      <c r="I19" s="5">
        <v>0.35891383792098402</v>
      </c>
      <c r="J19" s="5">
        <v>0.34453636340157601</v>
      </c>
      <c r="K19" s="5">
        <v>0.37881710842583399</v>
      </c>
      <c r="L19" s="5">
        <v>0.31790731585822601</v>
      </c>
      <c r="M19" s="10">
        <f>AVERAGE(C19:L19)</f>
        <v>0.35107582517950631</v>
      </c>
      <c r="N19" s="31">
        <v>0.35</v>
      </c>
      <c r="O19" s="33">
        <v>0</v>
      </c>
      <c r="Q19" s="10">
        <f>ROUND(STDEV(C19:L19),2)</f>
        <v>0.02</v>
      </c>
    </row>
    <row r="20" spans="2:17">
      <c r="B20" s="2" t="s">
        <v>2</v>
      </c>
      <c r="C20" s="5">
        <v>0.38907406371098102</v>
      </c>
      <c r="D20" s="5">
        <v>0.42213869443976099</v>
      </c>
      <c r="E20" s="5">
        <v>0.41600975532019602</v>
      </c>
      <c r="F20" s="5">
        <v>0.40640082200698102</v>
      </c>
      <c r="G20" s="5">
        <v>0.40733047397304301</v>
      </c>
      <c r="H20" s="5">
        <v>0.46877869323733801</v>
      </c>
      <c r="I20" s="5">
        <v>0.41148245352145602</v>
      </c>
      <c r="J20" s="5">
        <v>0.452183576054206</v>
      </c>
      <c r="K20" s="5">
        <v>0.414566564421602</v>
      </c>
      <c r="L20" s="5">
        <v>0.367849078060831</v>
      </c>
      <c r="M20" s="10">
        <f>AVERAGE(C20:L20)</f>
        <v>0.41558141747463956</v>
      </c>
      <c r="N20" s="31">
        <v>0.42</v>
      </c>
      <c r="O20" s="10"/>
      <c r="Q20" s="10">
        <f>ROUND(STDEV(C20:L20),2)</f>
        <v>0.03</v>
      </c>
    </row>
    <row r="21" spans="2:17">
      <c r="B21" s="2" t="s">
        <v>4</v>
      </c>
      <c r="C21" s="5">
        <v>0.38236833791304298</v>
      </c>
      <c r="D21" s="5">
        <v>0.42012811911355802</v>
      </c>
      <c r="E21" s="5">
        <v>0.41511313757416202</v>
      </c>
      <c r="F21" s="5">
        <v>0.39994262113565898</v>
      </c>
      <c r="G21" s="5">
        <v>0.40502990178070403</v>
      </c>
      <c r="H21" s="5">
        <v>0.453717347827156</v>
      </c>
      <c r="I21" s="5">
        <v>0.41882266663184398</v>
      </c>
      <c r="J21" s="5">
        <v>0.451068752215531</v>
      </c>
      <c r="K21" s="5">
        <v>0.41262541053666502</v>
      </c>
      <c r="L21" s="5">
        <v>0.36991001778700799</v>
      </c>
      <c r="M21" s="10">
        <f>AVERAGE(C21:L21)</f>
        <v>0.41287263125153306</v>
      </c>
      <c r="N21" s="31">
        <v>0.41</v>
      </c>
      <c r="O21" s="32">
        <v>-2.3900000000000001E-2</v>
      </c>
      <c r="Q21" s="10">
        <f>ROUND(STDEV(C21:L21),2)</f>
        <v>0.03</v>
      </c>
    </row>
    <row r="22" spans="2:17">
      <c r="B22" t="s">
        <v>6</v>
      </c>
      <c r="P22"/>
      <c r="Q22" s="10"/>
    </row>
    <row r="23" spans="2:17">
      <c r="C23" s="2" t="s">
        <v>9</v>
      </c>
      <c r="D23" s="2" t="s">
        <v>10</v>
      </c>
      <c r="E23" s="2" t="s">
        <v>11</v>
      </c>
      <c r="F23" s="2" t="s">
        <v>12</v>
      </c>
      <c r="G23" s="2" t="s">
        <v>0</v>
      </c>
      <c r="H23" s="2" t="s">
        <v>13</v>
      </c>
      <c r="I23" s="2" t="s">
        <v>14</v>
      </c>
      <c r="J23" s="2" t="s">
        <v>15</v>
      </c>
      <c r="K23" s="2" t="s">
        <v>16</v>
      </c>
      <c r="L23" s="2" t="s">
        <v>17</v>
      </c>
      <c r="P23"/>
      <c r="Q23" s="10"/>
    </row>
    <row r="24" spans="2:17">
      <c r="B24" s="2" t="s">
        <v>1</v>
      </c>
      <c r="C24" s="5">
        <v>5.17</v>
      </c>
      <c r="D24" s="5">
        <v>5.28</v>
      </c>
      <c r="E24" s="5">
        <v>5.05</v>
      </c>
      <c r="F24" s="5">
        <v>4.78</v>
      </c>
      <c r="G24" s="5">
        <v>5.21</v>
      </c>
      <c r="H24" s="5">
        <v>5.3</v>
      </c>
      <c r="I24" s="5">
        <v>4.9800000000000004</v>
      </c>
      <c r="J24" s="5">
        <v>5.1100000000000003</v>
      </c>
      <c r="K24" s="5">
        <v>4.8600000000000003</v>
      </c>
      <c r="L24" s="5">
        <v>5.13</v>
      </c>
      <c r="M24" s="10">
        <f>AVERAGE(C24:L24)</f>
        <v>5.0870000000000006</v>
      </c>
      <c r="N24" s="5" cm="1">
        <f t="array" ref="N24:N27">ROUND(M24:M27,2)</f>
        <v>5.09</v>
      </c>
      <c r="O24" s="10"/>
      <c r="Q24" s="10">
        <f>ROUND(STDEV(C24:L24),2)</f>
        <v>0.17</v>
      </c>
    </row>
    <row r="25" spans="2:17">
      <c r="B25" s="2" t="s">
        <v>3</v>
      </c>
      <c r="C25" s="5">
        <v>5.22</v>
      </c>
      <c r="D25" s="5">
        <v>5.3</v>
      </c>
      <c r="E25" s="5">
        <v>5.07</v>
      </c>
      <c r="F25" s="5">
        <v>4.76</v>
      </c>
      <c r="G25" s="5">
        <v>4.8600000000000003</v>
      </c>
      <c r="H25" s="5">
        <v>5.08</v>
      </c>
      <c r="I25" s="5">
        <v>5.2</v>
      </c>
      <c r="J25" s="5">
        <v>5.09</v>
      </c>
      <c r="K25" s="5">
        <v>5</v>
      </c>
      <c r="L25" s="5">
        <v>5.0199999999999996</v>
      </c>
      <c r="M25" s="10">
        <f>AVERAGE(C25:L25)</f>
        <v>5.0599999999999996</v>
      </c>
      <c r="N25" s="5">
        <v>5.0599999999999996</v>
      </c>
      <c r="O25" s="10"/>
      <c r="Q25" s="10">
        <f>ROUND(STDEV(C25:L25),2)</f>
        <v>0.16</v>
      </c>
    </row>
    <row r="26" spans="2:17">
      <c r="B26" s="2" t="s">
        <v>2</v>
      </c>
      <c r="C26" s="5">
        <v>6.45</v>
      </c>
      <c r="D26" s="5">
        <v>6.14</v>
      </c>
      <c r="E26" s="5">
        <v>6.09</v>
      </c>
      <c r="F26" s="5">
        <v>6.66</v>
      </c>
      <c r="G26" s="5">
        <v>6.77</v>
      </c>
      <c r="H26" s="5">
        <v>7.39</v>
      </c>
      <c r="I26" s="5">
        <v>6.61</v>
      </c>
      <c r="J26" s="5">
        <v>6.32</v>
      </c>
      <c r="K26" s="5">
        <v>6.89</v>
      </c>
      <c r="L26" s="5">
        <v>6.5</v>
      </c>
      <c r="M26" s="10">
        <f>AVERAGE(C26:L26)</f>
        <v>6.581999999999999</v>
      </c>
      <c r="N26" s="5">
        <v>6.58</v>
      </c>
      <c r="O26" s="10"/>
      <c r="Q26" s="10">
        <f>ROUND(STDEV(C26:L26),2)</f>
        <v>0.38</v>
      </c>
    </row>
    <row r="27" spans="2:17">
      <c r="B27" s="2" t="s">
        <v>4</v>
      </c>
      <c r="C27" s="5">
        <v>6.57</v>
      </c>
      <c r="D27" s="5">
        <v>6.3</v>
      </c>
      <c r="E27" s="5">
        <v>6.27</v>
      </c>
      <c r="F27" s="5">
        <v>6.47</v>
      </c>
      <c r="G27" s="5">
        <v>6.46</v>
      </c>
      <c r="H27" s="5">
        <v>6.52</v>
      </c>
      <c r="I27" s="5">
        <v>6.18</v>
      </c>
      <c r="J27" s="5">
        <v>6.33</v>
      </c>
      <c r="K27" s="5">
        <v>6.31</v>
      </c>
      <c r="L27" s="5">
        <v>6.25</v>
      </c>
      <c r="M27" s="10">
        <f>AVERAGE(C27:L27)</f>
        <v>6.3660000000000005</v>
      </c>
      <c r="N27" s="5">
        <v>6.37</v>
      </c>
      <c r="O27" s="10"/>
      <c r="Q27" s="10">
        <f>ROUND(STDEV(C27:L27),2)</f>
        <v>0.13</v>
      </c>
    </row>
    <row r="28" spans="2:17">
      <c r="P28"/>
      <c r="Q28" s="10"/>
    </row>
    <row r="29" spans="2:17">
      <c r="P29"/>
      <c r="Q29" s="10"/>
    </row>
    <row r="30" spans="2:17">
      <c r="P30"/>
      <c r="Q30" s="10"/>
    </row>
    <row r="31" spans="2:17">
      <c r="P31"/>
      <c r="Q31" s="10"/>
    </row>
    <row r="32" spans="2:17">
      <c r="B32" t="s">
        <v>31</v>
      </c>
      <c r="P32"/>
      <c r="Q32" s="10"/>
    </row>
    <row r="33" spans="2:19">
      <c r="P33"/>
      <c r="Q33" s="10"/>
    </row>
    <row r="34" spans="2:19" ht="18.75">
      <c r="B34" s="1" t="s">
        <v>7</v>
      </c>
      <c r="P34"/>
      <c r="Q34" s="10"/>
    </row>
    <row r="35" spans="2:19">
      <c r="B35" t="s">
        <v>5</v>
      </c>
      <c r="P35"/>
      <c r="Q35" s="10"/>
    </row>
    <row r="36" spans="2:19">
      <c r="C36" s="2" t="s">
        <v>9</v>
      </c>
      <c r="D36" s="2" t="s">
        <v>10</v>
      </c>
      <c r="E36" s="2" t="s">
        <v>11</v>
      </c>
      <c r="F36" s="2" t="s">
        <v>12</v>
      </c>
      <c r="G36" s="2" t="s">
        <v>0</v>
      </c>
      <c r="H36" s="25"/>
      <c r="I36" s="10" t="s">
        <v>26</v>
      </c>
      <c r="L36" s="25"/>
      <c r="M36" s="25"/>
      <c r="N36" s="25"/>
      <c r="O36" s="25"/>
      <c r="P36" s="25"/>
      <c r="Q36" s="26"/>
    </row>
    <row r="37" spans="2:19">
      <c r="B37" s="2" t="s">
        <v>2</v>
      </c>
      <c r="C37" s="5">
        <v>0.26</v>
      </c>
      <c r="D37" s="5">
        <v>0.24</v>
      </c>
      <c r="E37" s="5">
        <v>0.33</v>
      </c>
      <c r="F37" s="5">
        <v>0.3</v>
      </c>
      <c r="G37" s="5">
        <v>0.26</v>
      </c>
      <c r="H37" s="26">
        <f>ROUND(AVERAGE(C37:G37),2)</f>
        <v>0.28000000000000003</v>
      </c>
      <c r="I37" s="26">
        <f>ROUND(_xlfn.STDEV.S(C37:G37),2)</f>
        <v>0.04</v>
      </c>
      <c r="L37" s="25"/>
      <c r="M37" s="25"/>
      <c r="N37" s="27"/>
      <c r="O37" s="25"/>
      <c r="P37" s="25"/>
      <c r="Q37" s="25"/>
      <c r="R37" s="25"/>
      <c r="S37" s="25"/>
    </row>
    <row r="38" spans="2:19">
      <c r="B38" s="2" t="s">
        <v>4</v>
      </c>
      <c r="C38" s="5">
        <v>0.25</v>
      </c>
      <c r="D38" s="5">
        <v>0.25</v>
      </c>
      <c r="E38" s="5">
        <v>0.35</v>
      </c>
      <c r="F38" s="5">
        <v>0.32</v>
      </c>
      <c r="G38" s="5">
        <v>0.25</v>
      </c>
      <c r="H38" s="26">
        <f>ROUND(AVERAGE(C38:G38),2)</f>
        <v>0.28000000000000003</v>
      </c>
      <c r="I38" s="26">
        <f>ROUND(_xlfn.STDEV.S(C38:G38),2)</f>
        <v>0.05</v>
      </c>
      <c r="L38" s="25"/>
      <c r="M38" s="25"/>
      <c r="N38" s="27"/>
      <c r="O38" s="25"/>
      <c r="P38" s="25"/>
      <c r="Q38" s="25"/>
      <c r="R38" s="25"/>
      <c r="S38" s="25"/>
    </row>
    <row r="39" spans="2:19">
      <c r="H39" s="25"/>
      <c r="I39" s="25"/>
      <c r="L39" s="25"/>
      <c r="M39" s="25"/>
      <c r="N39" s="27"/>
      <c r="O39" s="25"/>
      <c r="P39" s="25"/>
      <c r="Q39" s="26"/>
    </row>
    <row r="40" spans="2:19" ht="18.75">
      <c r="B40" s="1" t="s">
        <v>8</v>
      </c>
      <c r="H40" s="25"/>
      <c r="I40" s="25"/>
      <c r="L40" s="25"/>
      <c r="M40" s="25"/>
      <c r="N40" s="27"/>
      <c r="O40" s="28"/>
      <c r="P40" s="25"/>
      <c r="Q40" s="26"/>
    </row>
    <row r="41" spans="2:19">
      <c r="B41" t="s">
        <v>5</v>
      </c>
      <c r="H41" s="25"/>
      <c r="I41" s="25"/>
      <c r="L41" s="25"/>
      <c r="M41" s="25"/>
      <c r="N41" s="25"/>
      <c r="O41" s="25"/>
      <c r="P41" s="25"/>
      <c r="Q41" s="26"/>
    </row>
    <row r="42" spans="2:19">
      <c r="C42" s="2" t="s">
        <v>9</v>
      </c>
      <c r="D42" s="2" t="s">
        <v>10</v>
      </c>
      <c r="E42" s="2" t="s">
        <v>11</v>
      </c>
      <c r="F42" s="2" t="s">
        <v>12</v>
      </c>
      <c r="G42" s="2" t="s">
        <v>0</v>
      </c>
      <c r="H42" s="25"/>
      <c r="I42" s="10" t="s">
        <v>26</v>
      </c>
      <c r="L42" s="25"/>
      <c r="M42" s="25"/>
      <c r="N42" s="25"/>
      <c r="O42" s="25"/>
      <c r="P42" s="25"/>
      <c r="Q42" s="26"/>
    </row>
    <row r="43" spans="2:19">
      <c r="B43" s="2" t="s">
        <v>2</v>
      </c>
      <c r="C43" s="5">
        <v>0.26</v>
      </c>
      <c r="D43" s="5">
        <v>0.26</v>
      </c>
      <c r="E43" s="5">
        <v>0.28999999999999998</v>
      </c>
      <c r="F43" s="5">
        <v>0.26</v>
      </c>
      <c r="G43" s="5">
        <v>0.25</v>
      </c>
      <c r="H43" s="26">
        <f>ROUND(AVERAGE(C43:G43),2)</f>
        <v>0.26</v>
      </c>
      <c r="I43" s="26">
        <f>ROUND(_xlfn.STDEV.S(C43:G43),2)</f>
        <v>0.02</v>
      </c>
      <c r="L43" s="26"/>
      <c r="M43" s="25"/>
      <c r="N43" s="25"/>
      <c r="O43" s="25"/>
      <c r="P43" s="25"/>
      <c r="Q43" s="25"/>
      <c r="R43" s="25"/>
      <c r="S43" s="25"/>
    </row>
    <row r="44" spans="2:19">
      <c r="B44" s="2" t="s">
        <v>4</v>
      </c>
      <c r="C44" s="5">
        <v>0.24</v>
      </c>
      <c r="D44" s="5">
        <v>0.25</v>
      </c>
      <c r="E44" s="5">
        <v>0.3</v>
      </c>
      <c r="F44" s="5">
        <v>0.27</v>
      </c>
      <c r="G44" s="5">
        <v>0.27</v>
      </c>
      <c r="H44" s="26">
        <f>ROUND(AVERAGE(C44:G44),2)</f>
        <v>0.27</v>
      </c>
      <c r="I44" s="26">
        <f>ROUND(_xlfn.STDEV.S(C44:G44),2)</f>
        <v>0.02</v>
      </c>
      <c r="L44" s="26"/>
      <c r="M44" s="25"/>
      <c r="N44" s="25"/>
      <c r="O44" s="25"/>
      <c r="P44" s="25"/>
      <c r="Q44" s="25"/>
      <c r="R44" s="25"/>
      <c r="S44" s="25"/>
    </row>
    <row r="45" spans="2:19">
      <c r="H45" s="25"/>
      <c r="I45" s="25"/>
      <c r="J45" s="25"/>
      <c r="K45" s="25"/>
      <c r="L45" s="25"/>
      <c r="M45" s="25"/>
      <c r="N45" s="27"/>
      <c r="O45" s="25"/>
      <c r="P45" s="25"/>
      <c r="Q45" s="26"/>
    </row>
    <row r="46" spans="2:19">
      <c r="H46" s="25"/>
      <c r="I46" s="25"/>
      <c r="J46" s="25"/>
      <c r="K46" s="25"/>
      <c r="L46" s="25"/>
      <c r="M46" s="25"/>
      <c r="N46" s="27"/>
      <c r="O46" s="29"/>
      <c r="P46" s="25"/>
      <c r="Q46" s="26"/>
    </row>
    <row r="47" spans="2:19">
      <c r="B47" t="s">
        <v>30</v>
      </c>
      <c r="J47" s="25"/>
      <c r="K47" s="25"/>
      <c r="L47" s="25"/>
      <c r="M47" s="25"/>
      <c r="N47" s="27"/>
      <c r="O47" s="25"/>
      <c r="P47" s="25"/>
      <c r="Q47" s="26"/>
    </row>
    <row r="48" spans="2:19">
      <c r="J48" s="25"/>
      <c r="K48" s="25"/>
      <c r="L48" s="25"/>
      <c r="M48" s="25"/>
      <c r="N48" s="27"/>
      <c r="O48" s="28"/>
      <c r="P48" s="25"/>
      <c r="Q48" s="26"/>
    </row>
    <row r="49" spans="2:18" ht="18.75">
      <c r="B49" s="1" t="s">
        <v>7</v>
      </c>
      <c r="P49"/>
      <c r="Q49" s="10"/>
    </row>
    <row r="50" spans="2:18">
      <c r="B50" t="s">
        <v>5</v>
      </c>
      <c r="P50"/>
      <c r="Q50" s="10"/>
    </row>
    <row r="51" spans="2:18">
      <c r="C51" s="2" t="s">
        <v>9</v>
      </c>
      <c r="D51" s="2" t="s">
        <v>10</v>
      </c>
      <c r="E51" s="2" t="s">
        <v>11</v>
      </c>
      <c r="F51" s="2" t="s">
        <v>12</v>
      </c>
      <c r="G51" s="2" t="s">
        <v>0</v>
      </c>
      <c r="H51" s="25"/>
      <c r="I51" s="10" t="s">
        <v>26</v>
      </c>
      <c r="P51"/>
      <c r="Q51" s="10"/>
    </row>
    <row r="52" spans="2:18">
      <c r="B52" s="2" t="s">
        <v>2</v>
      </c>
      <c r="C52" s="5">
        <v>0.35</v>
      </c>
      <c r="D52" s="5">
        <v>0.27</v>
      </c>
      <c r="E52" s="5">
        <v>0.3</v>
      </c>
      <c r="F52" s="5">
        <v>0.31</v>
      </c>
      <c r="G52" s="5">
        <v>0.25</v>
      </c>
      <c r="H52" s="10">
        <f>ROUND(AVERAGE(C52:G52),2)</f>
        <v>0.3</v>
      </c>
      <c r="I52" s="26">
        <f>ROUND(_xlfn.STDEV.S(C52:G52),2)</f>
        <v>0.04</v>
      </c>
      <c r="P52"/>
      <c r="Q52" s="10"/>
    </row>
    <row r="53" spans="2:18">
      <c r="B53" s="2" t="s">
        <v>4</v>
      </c>
      <c r="C53" s="5">
        <v>0.46</v>
      </c>
      <c r="D53" s="5">
        <v>0.36</v>
      </c>
      <c r="E53" s="5">
        <v>0.46</v>
      </c>
      <c r="F53" s="5">
        <v>0.4</v>
      </c>
      <c r="G53" s="5">
        <v>0.37</v>
      </c>
      <c r="H53" s="10">
        <f>ROUND(AVERAGE(C53:G53),2)</f>
        <v>0.41</v>
      </c>
      <c r="I53" s="26">
        <f>ROUND(_xlfn.STDEV.S(C53:G53),2)</f>
        <v>0.05</v>
      </c>
      <c r="J53" s="25"/>
      <c r="K53" s="25"/>
      <c r="L53" s="25"/>
      <c r="M53" s="25"/>
      <c r="N53" s="25"/>
      <c r="O53" s="25"/>
      <c r="P53" s="25"/>
      <c r="Q53" s="26"/>
      <c r="R53" s="25"/>
    </row>
    <row r="54" spans="2:18">
      <c r="H54" s="25"/>
      <c r="I54" s="25"/>
      <c r="J54" s="25"/>
      <c r="K54" s="25"/>
      <c r="L54" s="25"/>
      <c r="M54" s="25"/>
      <c r="N54" s="25"/>
      <c r="O54" s="25"/>
      <c r="P54" s="25"/>
      <c r="Q54" s="26"/>
      <c r="R54" s="25"/>
    </row>
    <row r="55" spans="2:18" ht="18.75">
      <c r="B55" s="1" t="s">
        <v>8</v>
      </c>
      <c r="H55" s="25"/>
      <c r="I55" s="25"/>
      <c r="J55" s="25"/>
      <c r="K55" s="25"/>
      <c r="L55" s="25"/>
      <c r="M55" s="25"/>
      <c r="N55" s="25"/>
      <c r="O55" s="25"/>
      <c r="P55" s="25"/>
      <c r="Q55" s="26"/>
      <c r="R55" s="25"/>
    </row>
    <row r="56" spans="2:18">
      <c r="B56" t="s">
        <v>5</v>
      </c>
      <c r="H56" s="25"/>
      <c r="I56" s="25"/>
      <c r="J56" s="25"/>
      <c r="K56" s="25"/>
      <c r="L56" s="25"/>
      <c r="M56" s="25"/>
      <c r="N56" s="25"/>
      <c r="O56" s="25"/>
      <c r="P56" s="25"/>
      <c r="Q56" s="26"/>
      <c r="R56" s="25"/>
    </row>
    <row r="57" spans="2:18">
      <c r="C57" s="2" t="s">
        <v>9</v>
      </c>
      <c r="D57" s="2" t="s">
        <v>10</v>
      </c>
      <c r="E57" s="2" t="s">
        <v>11</v>
      </c>
      <c r="F57" s="2" t="s">
        <v>12</v>
      </c>
      <c r="G57" s="2" t="s">
        <v>0</v>
      </c>
      <c r="H57" s="25"/>
      <c r="I57" s="10" t="s">
        <v>26</v>
      </c>
      <c r="J57" s="25"/>
      <c r="K57" s="25"/>
      <c r="L57" s="25"/>
      <c r="M57" s="25"/>
      <c r="N57" s="25"/>
      <c r="O57" s="25"/>
      <c r="P57" s="25"/>
      <c r="Q57" s="26"/>
      <c r="R57" s="25"/>
    </row>
    <row r="58" spans="2:18">
      <c r="B58" s="2" t="s">
        <v>2</v>
      </c>
      <c r="C58" s="5">
        <v>0.25</v>
      </c>
      <c r="D58" s="5">
        <v>0.3</v>
      </c>
      <c r="E58" s="5">
        <v>0.27</v>
      </c>
      <c r="F58" s="5">
        <v>0.25</v>
      </c>
      <c r="G58" s="5">
        <v>0.25</v>
      </c>
      <c r="H58" s="26">
        <f>ROUND(AVERAGE(C58:G58),2)</f>
        <v>0.26</v>
      </c>
      <c r="I58" s="26">
        <f>ROUND(_xlfn.STDEV.S(C58:G58),2)</f>
        <v>0.02</v>
      </c>
      <c r="J58" s="25"/>
      <c r="K58" s="25"/>
      <c r="L58" s="25"/>
      <c r="M58" s="25"/>
      <c r="N58" s="25"/>
      <c r="O58" s="25"/>
      <c r="P58" s="25"/>
      <c r="Q58" s="26"/>
      <c r="R58" s="25"/>
    </row>
    <row r="59" spans="2:18">
      <c r="B59" s="2" t="s">
        <v>4</v>
      </c>
      <c r="C59" s="5">
        <v>0.25</v>
      </c>
      <c r="D59" s="5">
        <v>0.28999999999999998</v>
      </c>
      <c r="E59" s="5">
        <v>0.3</v>
      </c>
      <c r="F59" s="5">
        <v>0.26</v>
      </c>
      <c r="G59" s="5">
        <v>0.26</v>
      </c>
      <c r="H59" s="26">
        <f>ROUND(AVERAGE(C59:G59),2)</f>
        <v>0.27</v>
      </c>
      <c r="I59" s="26">
        <f>ROUND(_xlfn.STDEV.S(C59:G59),2)</f>
        <v>0.02</v>
      </c>
      <c r="J59" s="25"/>
      <c r="K59" s="25"/>
      <c r="L59" s="25"/>
      <c r="M59" s="25"/>
      <c r="N59" s="25"/>
      <c r="O59" s="25"/>
      <c r="P59" s="25"/>
      <c r="Q59" s="26"/>
      <c r="R59" s="25"/>
    </row>
    <row r="60" spans="2:18">
      <c r="J60" s="25"/>
      <c r="K60" s="25"/>
      <c r="L60" s="25"/>
      <c r="M60" s="25"/>
      <c r="N60" s="25"/>
      <c r="O60" s="25"/>
      <c r="P60" s="25"/>
      <c r="Q60" s="26"/>
      <c r="R60" s="25"/>
    </row>
    <row r="61" spans="2:18">
      <c r="J61" s="25"/>
      <c r="K61" s="25"/>
      <c r="L61" s="25"/>
      <c r="M61" s="25"/>
      <c r="N61" s="25"/>
      <c r="O61" s="25"/>
      <c r="P61" s="25"/>
      <c r="Q61" s="26"/>
      <c r="R61" s="25"/>
    </row>
    <row r="62" spans="2:18">
      <c r="B62" t="s">
        <v>32</v>
      </c>
      <c r="P62"/>
      <c r="Q62" s="10"/>
    </row>
    <row r="63" spans="2:18">
      <c r="P63"/>
      <c r="Q63" s="10"/>
    </row>
    <row r="64" spans="2:18" ht="18.75">
      <c r="B64" s="1" t="s">
        <v>7</v>
      </c>
      <c r="P64"/>
      <c r="Q64" s="10"/>
    </row>
    <row r="65" spans="2:17">
      <c r="B65" t="s">
        <v>5</v>
      </c>
      <c r="P65"/>
      <c r="Q65" s="10"/>
    </row>
    <row r="66" spans="2:17">
      <c r="C66" s="2" t="s">
        <v>9</v>
      </c>
      <c r="D66" s="2" t="s">
        <v>10</v>
      </c>
      <c r="E66" s="2" t="s">
        <v>11</v>
      </c>
      <c r="F66" s="2" t="s">
        <v>12</v>
      </c>
      <c r="G66" s="2" t="s">
        <v>0</v>
      </c>
      <c r="H66" s="25"/>
      <c r="I66" s="10" t="s">
        <v>26</v>
      </c>
      <c r="P66"/>
      <c r="Q66" s="10"/>
    </row>
    <row r="67" spans="2:17">
      <c r="B67" s="2" t="s">
        <v>2</v>
      </c>
      <c r="C67" s="5">
        <v>0.28000000000000003</v>
      </c>
      <c r="D67" s="5">
        <v>0.28999999999999998</v>
      </c>
      <c r="E67" s="5">
        <v>0.27</v>
      </c>
      <c r="F67" s="5">
        <v>0.26</v>
      </c>
      <c r="G67" s="5">
        <v>0.25</v>
      </c>
      <c r="H67" s="10">
        <f>AVERAGE(C67:G67)</f>
        <v>0.27</v>
      </c>
      <c r="I67" s="26">
        <f>ROUND(_xlfn.STDEV.S(C67:G67),2)</f>
        <v>0.02</v>
      </c>
      <c r="P67"/>
      <c r="Q67" s="10"/>
    </row>
    <row r="68" spans="2:17">
      <c r="B68" s="2" t="s">
        <v>4</v>
      </c>
      <c r="C68" s="5">
        <v>0.45</v>
      </c>
      <c r="D68" s="5">
        <v>0.4</v>
      </c>
      <c r="E68" s="5">
        <v>0.36</v>
      </c>
      <c r="F68" s="5">
        <v>0.47</v>
      </c>
      <c r="G68" s="5">
        <v>0.38</v>
      </c>
      <c r="H68" s="10">
        <f>ROUND(AVERAGE(C68:G68),2)</f>
        <v>0.41</v>
      </c>
      <c r="I68" s="26">
        <f>ROUND(_xlfn.STDEV.S(C68:G68),2)</f>
        <v>0.05</v>
      </c>
      <c r="P68"/>
      <c r="Q68" s="10"/>
    </row>
    <row r="69" spans="2:17">
      <c r="H69" s="25"/>
      <c r="I69" s="25"/>
      <c r="P69"/>
      <c r="Q69" s="10"/>
    </row>
    <row r="70" spans="2:17" ht="18.75">
      <c r="B70" s="1" t="s">
        <v>8</v>
      </c>
      <c r="H70" s="25"/>
      <c r="I70" s="25"/>
      <c r="P70"/>
      <c r="Q70" s="10"/>
    </row>
    <row r="71" spans="2:17">
      <c r="B71" t="s">
        <v>5</v>
      </c>
      <c r="H71" s="25"/>
      <c r="I71" s="25"/>
      <c r="P71"/>
      <c r="Q71" s="10"/>
    </row>
    <row r="72" spans="2:17">
      <c r="C72" s="2" t="s">
        <v>9</v>
      </c>
      <c r="D72" s="2" t="s">
        <v>10</v>
      </c>
      <c r="E72" s="2" t="s">
        <v>11</v>
      </c>
      <c r="F72" s="2" t="s">
        <v>12</v>
      </c>
      <c r="G72" s="2" t="s">
        <v>0</v>
      </c>
      <c r="H72" s="25"/>
      <c r="I72" s="10" t="s">
        <v>26</v>
      </c>
      <c r="P72"/>
      <c r="Q72" s="10"/>
    </row>
    <row r="73" spans="2:17">
      <c r="B73" s="2" t="s">
        <v>2</v>
      </c>
      <c r="C73" s="5">
        <v>0.26</v>
      </c>
      <c r="D73" s="5">
        <v>0.25</v>
      </c>
      <c r="E73" s="5">
        <v>0.25</v>
      </c>
      <c r="F73" s="5">
        <v>0.26</v>
      </c>
      <c r="G73" s="5">
        <v>0.25</v>
      </c>
      <c r="H73" s="26">
        <f>ROUND(AVERAGE(C73:G73),2)</f>
        <v>0.25</v>
      </c>
      <c r="I73" s="26">
        <f>ROUND(_xlfn.STDEV.S(C73:G73),2)</f>
        <v>0.01</v>
      </c>
      <c r="P73"/>
      <c r="Q73" s="10"/>
    </row>
    <row r="74" spans="2:17">
      <c r="B74" s="2" t="s">
        <v>4</v>
      </c>
      <c r="C74" s="5">
        <v>0.26</v>
      </c>
      <c r="D74" s="5">
        <v>0.26</v>
      </c>
      <c r="E74" s="5">
        <v>0.25</v>
      </c>
      <c r="F74" s="5">
        <v>0.25</v>
      </c>
      <c r="G74" s="5">
        <v>0.26</v>
      </c>
      <c r="H74" s="26">
        <f>ROUND(AVERAGE(C74:G74),2)</f>
        <v>0.26</v>
      </c>
      <c r="I74" s="26">
        <f>ROUND(_xlfn.STDEV.S(C74:G74),2)</f>
        <v>0.01</v>
      </c>
      <c r="P74"/>
      <c r="Q74" s="10"/>
    </row>
    <row r="75" spans="2:17">
      <c r="P75"/>
      <c r="Q75" s="10"/>
    </row>
    <row r="76" spans="2:17">
      <c r="P76"/>
      <c r="Q76" s="10"/>
    </row>
    <row r="77" spans="2:17">
      <c r="B77" t="s">
        <v>37</v>
      </c>
      <c r="P77"/>
      <c r="Q77" s="10"/>
    </row>
    <row r="78" spans="2:17">
      <c r="P78"/>
      <c r="Q78" s="10"/>
    </row>
    <row r="79" spans="2:17" ht="18.75">
      <c r="B79" s="1" t="s">
        <v>7</v>
      </c>
      <c r="P79"/>
      <c r="Q79" s="10"/>
    </row>
    <row r="80" spans="2:17">
      <c r="B80" t="s">
        <v>5</v>
      </c>
      <c r="P80"/>
      <c r="Q80" s="10"/>
    </row>
    <row r="81" spans="2:17">
      <c r="C81" s="2" t="s">
        <v>9</v>
      </c>
      <c r="D81" s="2" t="s">
        <v>10</v>
      </c>
      <c r="E81" s="2" t="s">
        <v>11</v>
      </c>
      <c r="F81" s="2" t="s">
        <v>12</v>
      </c>
      <c r="G81" s="2" t="s">
        <v>0</v>
      </c>
      <c r="H81" s="25"/>
      <c r="I81" s="10" t="s">
        <v>26</v>
      </c>
      <c r="P81"/>
      <c r="Q81" s="10"/>
    </row>
    <row r="82" spans="2:17">
      <c r="B82" s="2" t="s">
        <v>2</v>
      </c>
      <c r="C82" s="5">
        <v>0.26</v>
      </c>
      <c r="D82" s="5">
        <v>0.26</v>
      </c>
      <c r="E82" s="5">
        <v>0.25</v>
      </c>
      <c r="F82" s="5">
        <v>0.28000000000000003</v>
      </c>
      <c r="G82" s="5">
        <v>0.3</v>
      </c>
      <c r="H82" s="10">
        <f>ROUND(AVERAGE(C82:G82),2)</f>
        <v>0.27</v>
      </c>
      <c r="I82" s="26">
        <f>ROUND(_xlfn.STDEV.S(C82:G82),2)</f>
        <v>0.02</v>
      </c>
      <c r="P82"/>
      <c r="Q82" s="10"/>
    </row>
    <row r="83" spans="2:17">
      <c r="B83" s="2" t="s">
        <v>4</v>
      </c>
      <c r="C83" s="5">
        <v>0.43</v>
      </c>
      <c r="D83" s="5">
        <v>0.39</v>
      </c>
      <c r="E83" s="5">
        <v>0.37</v>
      </c>
      <c r="F83" s="5">
        <v>0.36</v>
      </c>
      <c r="G83" s="5">
        <v>0.44</v>
      </c>
      <c r="H83" s="10">
        <f>ROUND(AVERAGE(C83:G83),2)</f>
        <v>0.4</v>
      </c>
      <c r="I83" s="26">
        <f>ROUND(_xlfn.STDEV.S(C83:G83),2)</f>
        <v>0.04</v>
      </c>
      <c r="P83"/>
      <c r="Q83" s="10"/>
    </row>
    <row r="84" spans="2:17">
      <c r="H84" s="25"/>
      <c r="I84" s="25"/>
      <c r="P84"/>
      <c r="Q84" s="10"/>
    </row>
    <row r="85" spans="2:17" ht="18.75">
      <c r="B85" s="1" t="s">
        <v>8</v>
      </c>
      <c r="H85" s="25"/>
      <c r="I85" s="25"/>
      <c r="P85"/>
      <c r="Q85" s="10"/>
    </row>
    <row r="86" spans="2:17">
      <c r="B86" t="s">
        <v>5</v>
      </c>
      <c r="H86" s="25"/>
      <c r="I86" s="25"/>
      <c r="P86"/>
      <c r="Q86" s="10"/>
    </row>
    <row r="87" spans="2:17">
      <c r="C87" s="2" t="s">
        <v>9</v>
      </c>
      <c r="D87" s="2" t="s">
        <v>10</v>
      </c>
      <c r="E87" s="2" t="s">
        <v>11</v>
      </c>
      <c r="F87" s="2" t="s">
        <v>12</v>
      </c>
      <c r="G87" s="2" t="s">
        <v>0</v>
      </c>
      <c r="H87" s="25"/>
      <c r="I87" s="10" t="s">
        <v>26</v>
      </c>
      <c r="P87"/>
      <c r="Q87" s="10"/>
    </row>
    <row r="88" spans="2:17">
      <c r="B88" s="2" t="s">
        <v>2</v>
      </c>
      <c r="C88" s="5">
        <v>0.25</v>
      </c>
      <c r="D88" s="5">
        <v>0.27</v>
      </c>
      <c r="E88" s="5">
        <v>0.28000000000000003</v>
      </c>
      <c r="F88" s="5">
        <v>0.25</v>
      </c>
      <c r="G88" s="5">
        <v>0.26</v>
      </c>
      <c r="H88" s="26">
        <f>ROUND(AVERAGE(C88:G88),2)</f>
        <v>0.26</v>
      </c>
      <c r="I88" s="26">
        <f>ROUND(_xlfn.STDEV.S(C88:G88),2)</f>
        <v>0.01</v>
      </c>
      <c r="P88"/>
      <c r="Q88" s="10"/>
    </row>
    <row r="89" spans="2:17">
      <c r="B89" s="2" t="s">
        <v>4</v>
      </c>
      <c r="C89" s="5">
        <v>0.26</v>
      </c>
      <c r="D89" s="5">
        <v>0.25</v>
      </c>
      <c r="E89" s="5">
        <v>0.28000000000000003</v>
      </c>
      <c r="F89" s="5">
        <v>0.26</v>
      </c>
      <c r="G89" s="5">
        <v>0.25</v>
      </c>
      <c r="H89" s="26">
        <f>ROUND(AVERAGE(C89:G89),2)</f>
        <v>0.26</v>
      </c>
      <c r="I89" s="26">
        <f>ROUND(_xlfn.STDEV.S(C89:G89),2)</f>
        <v>0.01</v>
      </c>
      <c r="P89"/>
      <c r="Q89" s="10"/>
    </row>
    <row r="90" spans="2:17">
      <c r="P90"/>
      <c r="Q90" s="10"/>
    </row>
    <row r="91" spans="2:17">
      <c r="P91"/>
      <c r="Q91" s="10"/>
    </row>
    <row r="92" spans="2:17">
      <c r="P92"/>
      <c r="Q92" s="10"/>
    </row>
    <row r="93" spans="2:17">
      <c r="P93"/>
      <c r="Q93" s="10"/>
    </row>
    <row r="94" spans="2:17">
      <c r="P94"/>
      <c r="Q94" s="10"/>
    </row>
    <row r="95" spans="2:17">
      <c r="P95"/>
      <c r="Q95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D16-5900-47C2-B296-90AA14D5BC74}">
  <dimension ref="A1:Z43"/>
  <sheetViews>
    <sheetView zoomScale="115" zoomScaleNormal="115" workbookViewId="0">
      <selection activeCell="V32" sqref="V32"/>
    </sheetView>
  </sheetViews>
  <sheetFormatPr defaultRowHeight="15"/>
  <cols>
    <col min="1" max="1" width="16.28515625" bestFit="1" customWidth="1"/>
    <col min="3" max="3" width="9.140625" style="10"/>
    <col min="5" max="5" width="9.140625" style="10" customWidth="1"/>
    <col min="7" max="7" width="9.140625" style="10"/>
    <col min="9" max="9" width="9.140625" style="10"/>
    <col min="10" max="10" width="9.140625" style="17"/>
    <col min="11" max="11" width="9.140625" style="10" customWidth="1"/>
    <col min="12" max="12" width="9.140625" customWidth="1"/>
    <col min="13" max="13" width="9.140625" style="10"/>
    <col min="14" max="14" width="10" bestFit="1" customWidth="1"/>
    <col min="15" max="15" width="9.140625" style="10"/>
    <col min="16" max="16" width="10" bestFit="1" customWidth="1"/>
    <col min="18" max="18" width="10" bestFit="1" customWidth="1"/>
    <col min="20" max="20" width="10" bestFit="1" customWidth="1"/>
    <col min="22" max="22" width="10" bestFit="1" customWidth="1"/>
    <col min="24" max="24" width="11.140625" bestFit="1" customWidth="1"/>
  </cols>
  <sheetData>
    <row r="1" spans="1:26" ht="18.75">
      <c r="A1" s="9" t="s">
        <v>7</v>
      </c>
      <c r="B1" s="11">
        <f>AVERAGE(P6,P9)</f>
        <v>0.22264285714285714</v>
      </c>
    </row>
    <row r="2" spans="1:26">
      <c r="A2" t="s">
        <v>28</v>
      </c>
    </row>
    <row r="3" spans="1:26">
      <c r="B3" s="37" t="s">
        <v>18</v>
      </c>
      <c r="C3" s="38" t="s">
        <v>26</v>
      </c>
      <c r="D3" s="37" t="s">
        <v>19</v>
      </c>
      <c r="E3" s="38" t="s">
        <v>26</v>
      </c>
      <c r="F3" s="37" t="s">
        <v>20</v>
      </c>
      <c r="G3" s="38" t="s">
        <v>26</v>
      </c>
      <c r="H3" s="37" t="s">
        <v>21</v>
      </c>
      <c r="I3" s="38" t="s">
        <v>26</v>
      </c>
      <c r="J3" s="37" t="s">
        <v>22</v>
      </c>
      <c r="K3" s="38" t="s">
        <v>26</v>
      </c>
      <c r="L3" s="37" t="s">
        <v>23</v>
      </c>
      <c r="M3" s="38" t="s">
        <v>26</v>
      </c>
      <c r="N3" s="37" t="s">
        <v>33</v>
      </c>
      <c r="O3" s="39" t="s">
        <v>26</v>
      </c>
      <c r="P3" s="40"/>
      <c r="Q3" s="19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22" t="s">
        <v>1</v>
      </c>
      <c r="B4" s="39">
        <v>0.47000000000000003</v>
      </c>
      <c r="C4" s="39">
        <v>0.01</v>
      </c>
      <c r="D4" s="39">
        <v>0.22</v>
      </c>
      <c r="E4" s="39">
        <v>0.04</v>
      </c>
      <c r="F4" s="39">
        <v>0.35</v>
      </c>
      <c r="G4" s="39">
        <v>0.04</v>
      </c>
      <c r="H4" s="39">
        <v>0.52</v>
      </c>
      <c r="I4" s="39">
        <v>0.06</v>
      </c>
      <c r="J4" s="39">
        <v>0.43</v>
      </c>
      <c r="K4" s="39">
        <v>0.02</v>
      </c>
      <c r="L4" s="39">
        <v>0.53</v>
      </c>
      <c r="M4" s="39">
        <v>0.15</v>
      </c>
      <c r="N4" s="39">
        <v>0.35</v>
      </c>
      <c r="O4" s="39">
        <v>0.02</v>
      </c>
      <c r="P4" s="19"/>
      <c r="Q4" s="20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22" t="s">
        <v>3</v>
      </c>
      <c r="B5" s="39">
        <v>0.51</v>
      </c>
      <c r="C5" s="39">
        <v>0.03</v>
      </c>
      <c r="D5" s="39">
        <v>0.37</v>
      </c>
      <c r="E5" s="39">
        <v>0.06</v>
      </c>
      <c r="F5" s="39">
        <v>0.43</v>
      </c>
      <c r="G5" s="39">
        <v>0.05</v>
      </c>
      <c r="H5" s="39">
        <v>0.61</v>
      </c>
      <c r="I5" s="39">
        <v>0.05</v>
      </c>
      <c r="J5" s="39">
        <v>0.51</v>
      </c>
      <c r="K5" s="39">
        <v>0.06</v>
      </c>
      <c r="L5" s="39">
        <v>0.6</v>
      </c>
      <c r="M5" s="39">
        <v>0.17</v>
      </c>
      <c r="N5" s="39">
        <v>0.38</v>
      </c>
      <c r="O5" s="39">
        <v>0.02</v>
      </c>
      <c r="P5" s="19"/>
      <c r="Q5" s="20"/>
      <c r="R5" s="17" t="s">
        <v>38</v>
      </c>
      <c r="S5" s="17"/>
      <c r="T5" s="17"/>
      <c r="U5" s="17"/>
      <c r="V5" s="17"/>
      <c r="W5" s="17"/>
      <c r="X5" s="17"/>
      <c r="Y5" s="17"/>
      <c r="Z5" s="17"/>
    </row>
    <row r="6" spans="1:26">
      <c r="A6" s="20" t="s">
        <v>27</v>
      </c>
      <c r="B6" s="41">
        <v>8.5099999999999995E-2</v>
      </c>
      <c r="C6" s="42"/>
      <c r="D6" s="41">
        <v>0.68179999999999996</v>
      </c>
      <c r="E6" s="42"/>
      <c r="F6" s="41">
        <v>0.2286</v>
      </c>
      <c r="G6" s="42"/>
      <c r="H6" s="41">
        <v>0.1731</v>
      </c>
      <c r="I6" s="42"/>
      <c r="J6" s="41">
        <v>0.18609999999999999</v>
      </c>
      <c r="K6" s="42"/>
      <c r="L6" s="41">
        <v>0.1321</v>
      </c>
      <c r="M6" s="42"/>
      <c r="N6" s="41">
        <v>8.5699999999999998E-2</v>
      </c>
      <c r="O6" s="42"/>
      <c r="P6" s="34">
        <f>AVERAGE(B6:N6)</f>
        <v>0.22464285714285712</v>
      </c>
      <c r="Q6" s="19"/>
      <c r="R6" s="37" t="s">
        <v>34</v>
      </c>
      <c r="S6" s="38" t="s">
        <v>26</v>
      </c>
      <c r="T6" s="37" t="s">
        <v>33</v>
      </c>
      <c r="U6" s="38" t="s">
        <v>26</v>
      </c>
      <c r="V6" s="37" t="s">
        <v>35</v>
      </c>
      <c r="W6" s="38" t="s">
        <v>26</v>
      </c>
      <c r="X6" s="37" t="s">
        <v>36</v>
      </c>
      <c r="Y6" s="38" t="s">
        <v>26</v>
      </c>
      <c r="Z6" s="17"/>
    </row>
    <row r="7" spans="1:26">
      <c r="A7" s="22" t="s">
        <v>2</v>
      </c>
      <c r="B7" s="39">
        <v>0.52</v>
      </c>
      <c r="C7" s="39">
        <v>0.06</v>
      </c>
      <c r="D7" s="39">
        <v>0.17</v>
      </c>
      <c r="E7" s="39">
        <v>0.05</v>
      </c>
      <c r="F7" s="39">
        <v>0.37</v>
      </c>
      <c r="G7" s="39">
        <v>0.06</v>
      </c>
      <c r="H7" s="39">
        <v>0.69</v>
      </c>
      <c r="I7" s="39">
        <v>0.09</v>
      </c>
      <c r="J7" s="39">
        <v>0.61</v>
      </c>
      <c r="K7" s="39">
        <v>0.02</v>
      </c>
      <c r="L7" s="39">
        <v>0.38</v>
      </c>
      <c r="M7" s="39">
        <v>7.0000000000000007E-2</v>
      </c>
      <c r="N7" s="39">
        <v>0.41</v>
      </c>
      <c r="O7" s="39">
        <v>0.03</v>
      </c>
      <c r="P7" s="35"/>
      <c r="Q7" s="19"/>
      <c r="R7" s="39">
        <v>0.28000000000000003</v>
      </c>
      <c r="S7" s="39">
        <v>0.04</v>
      </c>
      <c r="T7" s="39">
        <v>0.3</v>
      </c>
      <c r="U7" s="43">
        <v>0.04</v>
      </c>
      <c r="V7" s="39">
        <v>0.27</v>
      </c>
      <c r="W7" s="39">
        <v>0.02</v>
      </c>
      <c r="X7" s="39">
        <v>0.27</v>
      </c>
      <c r="Y7" s="39">
        <v>0.02</v>
      </c>
      <c r="Z7" s="17"/>
    </row>
    <row r="8" spans="1:26">
      <c r="A8" s="22" t="s">
        <v>4</v>
      </c>
      <c r="B8" s="39">
        <v>0.59</v>
      </c>
      <c r="C8" s="39">
        <v>0.03</v>
      </c>
      <c r="D8" s="39">
        <v>0.28999999999999998</v>
      </c>
      <c r="E8" s="39">
        <v>0.05</v>
      </c>
      <c r="F8" s="39">
        <v>0.42</v>
      </c>
      <c r="G8" s="39">
        <v>0.06</v>
      </c>
      <c r="H8" s="39">
        <v>0.76</v>
      </c>
      <c r="I8" s="39">
        <v>0.04</v>
      </c>
      <c r="J8" s="39">
        <v>0.65</v>
      </c>
      <c r="K8" s="39">
        <v>0.02</v>
      </c>
      <c r="L8" s="39">
        <v>0.44</v>
      </c>
      <c r="M8" s="39">
        <v>0.08</v>
      </c>
      <c r="N8" s="39">
        <v>0.51</v>
      </c>
      <c r="O8" s="39">
        <v>0.08</v>
      </c>
      <c r="P8" s="35"/>
      <c r="Q8" s="19"/>
      <c r="R8" s="39">
        <v>0.28000000000000003</v>
      </c>
      <c r="S8" s="39">
        <v>0.05</v>
      </c>
      <c r="T8" s="39">
        <v>0.41</v>
      </c>
      <c r="U8" s="43">
        <v>0.05</v>
      </c>
      <c r="V8" s="39">
        <v>0.41</v>
      </c>
      <c r="W8" s="39">
        <v>0.05</v>
      </c>
      <c r="X8" s="39">
        <v>0.4</v>
      </c>
      <c r="Y8" s="39">
        <v>0.04</v>
      </c>
      <c r="Z8" s="17"/>
    </row>
    <row r="9" spans="1:26">
      <c r="A9" s="20" t="s">
        <v>27</v>
      </c>
      <c r="B9" s="41">
        <v>0.1346</v>
      </c>
      <c r="C9" s="42"/>
      <c r="D9" s="41">
        <v>0.70589999999999997</v>
      </c>
      <c r="E9" s="42"/>
      <c r="F9" s="41">
        <v>0.1351</v>
      </c>
      <c r="G9" s="42"/>
      <c r="H9" s="41">
        <v>0.10150000000000001</v>
      </c>
      <c r="I9" s="42"/>
      <c r="J9" s="41">
        <v>6.5600000000000006E-2</v>
      </c>
      <c r="K9" s="42"/>
      <c r="L9" s="41">
        <v>0.15790000000000001</v>
      </c>
      <c r="M9" s="42"/>
      <c r="N9" s="41">
        <v>0.24390000000000001</v>
      </c>
      <c r="O9" s="42"/>
      <c r="P9" s="34">
        <f>AVERAGE(B9:N9)</f>
        <v>0.22064285714285714</v>
      </c>
      <c r="Q9" s="19"/>
      <c r="R9" s="44">
        <v>0</v>
      </c>
      <c r="S9" s="45"/>
      <c r="T9" s="41">
        <v>0.36670000000000003</v>
      </c>
      <c r="U9" s="42"/>
      <c r="V9" s="46">
        <v>0.51849999999999996</v>
      </c>
      <c r="W9" s="45"/>
      <c r="X9" s="46">
        <v>0.48149999999999998</v>
      </c>
      <c r="Y9" s="45"/>
      <c r="Z9" s="17"/>
    </row>
    <row r="10" spans="1:26">
      <c r="J10"/>
      <c r="P10" s="12"/>
      <c r="Q10" s="18"/>
      <c r="R10" s="10" t="s">
        <v>39</v>
      </c>
      <c r="S10" s="10"/>
      <c r="T10" s="10"/>
      <c r="U10" s="10"/>
      <c r="V10" s="10"/>
      <c r="W10" s="10"/>
      <c r="X10" s="10"/>
    </row>
    <row r="11" spans="1:26">
      <c r="J11"/>
      <c r="P11" s="12"/>
      <c r="Q11" s="18"/>
      <c r="R11" s="24" t="s">
        <v>34</v>
      </c>
      <c r="S11" s="23" t="s">
        <v>26</v>
      </c>
      <c r="T11" s="24" t="s">
        <v>33</v>
      </c>
      <c r="U11" s="23" t="s">
        <v>26</v>
      </c>
      <c r="V11" s="24" t="s">
        <v>35</v>
      </c>
      <c r="W11" s="5" t="s">
        <v>26</v>
      </c>
      <c r="X11" s="24" t="s">
        <v>36</v>
      </c>
      <c r="Y11" s="23" t="s">
        <v>26</v>
      </c>
    </row>
    <row r="12" spans="1:26" ht="18.75">
      <c r="A12" s="8" t="s">
        <v>8</v>
      </c>
      <c r="B12" s="13">
        <f>AVERAGE(P17,P20)</f>
        <v>-1.0635714285714287E-2</v>
      </c>
      <c r="J12"/>
      <c r="P12" s="12"/>
      <c r="Q12" s="18"/>
      <c r="R12" s="39">
        <v>0.26</v>
      </c>
      <c r="S12" s="39">
        <v>0.02</v>
      </c>
      <c r="T12" s="39">
        <v>0.26</v>
      </c>
      <c r="U12" s="39">
        <v>0.02</v>
      </c>
      <c r="V12" s="39">
        <v>0.25</v>
      </c>
      <c r="W12" s="39">
        <v>0.01</v>
      </c>
      <c r="X12" s="39">
        <v>0.26</v>
      </c>
      <c r="Y12" s="39">
        <v>0.01</v>
      </c>
    </row>
    <row r="13" spans="1:26">
      <c r="A13" t="s">
        <v>28</v>
      </c>
      <c r="J13"/>
      <c r="P13" s="12"/>
      <c r="Q13" s="18"/>
      <c r="R13" s="39">
        <v>0.27</v>
      </c>
      <c r="S13" s="39">
        <v>0.02</v>
      </c>
      <c r="T13" s="39">
        <v>0.27</v>
      </c>
      <c r="U13" s="39">
        <v>0.02</v>
      </c>
      <c r="V13" s="39">
        <v>0.26</v>
      </c>
      <c r="W13" s="39">
        <v>0.01</v>
      </c>
      <c r="X13" s="39">
        <v>0.26</v>
      </c>
      <c r="Y13" s="39">
        <v>0.01</v>
      </c>
    </row>
    <row r="14" spans="1:26">
      <c r="B14" s="37" t="s">
        <v>18</v>
      </c>
      <c r="C14" s="38" t="s">
        <v>26</v>
      </c>
      <c r="D14" s="37" t="s">
        <v>19</v>
      </c>
      <c r="E14" s="38" t="s">
        <v>26</v>
      </c>
      <c r="F14" s="37" t="s">
        <v>20</v>
      </c>
      <c r="G14" s="38" t="s">
        <v>26</v>
      </c>
      <c r="H14" s="37" t="s">
        <v>21</v>
      </c>
      <c r="I14" s="38" t="s">
        <v>26</v>
      </c>
      <c r="J14" s="37" t="s">
        <v>22</v>
      </c>
      <c r="K14" s="38" t="s">
        <v>26</v>
      </c>
      <c r="L14" s="37" t="s">
        <v>23</v>
      </c>
      <c r="M14" s="38" t="s">
        <v>26</v>
      </c>
      <c r="N14" s="37" t="s">
        <v>33</v>
      </c>
      <c r="O14" s="39" t="s">
        <v>26</v>
      </c>
      <c r="P14" s="40"/>
      <c r="Q14" s="26"/>
      <c r="R14" s="41">
        <v>3.8399999999999997E-2</v>
      </c>
      <c r="S14" s="45"/>
      <c r="T14" s="41">
        <v>3.8399999999999997E-2</v>
      </c>
      <c r="U14" s="45"/>
      <c r="V14" s="44">
        <v>0.04</v>
      </c>
      <c r="W14" s="45"/>
      <c r="X14" s="44">
        <v>0</v>
      </c>
      <c r="Y14" s="45"/>
    </row>
    <row r="15" spans="1:26">
      <c r="A15" s="3" t="s">
        <v>1</v>
      </c>
      <c r="B15" s="39">
        <v>0.5</v>
      </c>
      <c r="C15" s="39">
        <v>0.01</v>
      </c>
      <c r="D15" s="39">
        <v>0.33</v>
      </c>
      <c r="E15" s="39">
        <v>0.12</v>
      </c>
      <c r="F15" s="39">
        <v>0.42</v>
      </c>
      <c r="G15" s="39">
        <v>0.04</v>
      </c>
      <c r="H15" s="39">
        <v>0.56000000000000005</v>
      </c>
      <c r="I15" s="39">
        <v>0.01</v>
      </c>
      <c r="J15" s="39">
        <v>0.45</v>
      </c>
      <c r="K15" s="39">
        <v>0.03</v>
      </c>
      <c r="L15" s="39">
        <v>0.45</v>
      </c>
      <c r="M15" s="39">
        <v>0.12</v>
      </c>
      <c r="N15" s="39">
        <v>0.35</v>
      </c>
      <c r="O15" s="39">
        <v>0.02</v>
      </c>
      <c r="P15" s="19"/>
      <c r="Q15" s="25"/>
      <c r="R15" s="10"/>
      <c r="S15" s="10"/>
      <c r="T15" s="10"/>
      <c r="U15" s="10"/>
      <c r="V15" s="10"/>
      <c r="W15" s="10"/>
      <c r="X15" s="10"/>
    </row>
    <row r="16" spans="1:26">
      <c r="A16" s="3" t="s">
        <v>3</v>
      </c>
      <c r="B16" s="39">
        <v>0.49</v>
      </c>
      <c r="C16" s="39">
        <v>0.02</v>
      </c>
      <c r="D16" s="39">
        <v>0.34</v>
      </c>
      <c r="E16" s="39">
        <v>0.13</v>
      </c>
      <c r="F16" s="39">
        <v>0.41</v>
      </c>
      <c r="G16" s="39">
        <v>0.05</v>
      </c>
      <c r="H16" s="39">
        <v>0.56000000000000005</v>
      </c>
      <c r="I16" s="39">
        <v>0.01</v>
      </c>
      <c r="J16" s="39">
        <v>0.45</v>
      </c>
      <c r="K16" s="39">
        <v>0.04</v>
      </c>
      <c r="L16" s="39">
        <v>0.43</v>
      </c>
      <c r="M16" s="39">
        <v>0.12</v>
      </c>
      <c r="N16" s="39">
        <v>0.35</v>
      </c>
      <c r="O16" s="39">
        <v>0.02</v>
      </c>
      <c r="P16" s="19"/>
      <c r="Q16" s="25"/>
    </row>
    <row r="17" spans="1:17">
      <c r="A17" s="20" t="s">
        <v>27</v>
      </c>
      <c r="B17" s="47">
        <v>-0.02</v>
      </c>
      <c r="C17" s="42"/>
      <c r="D17" s="41">
        <v>3.0300000000000001E-2</v>
      </c>
      <c r="E17" s="42"/>
      <c r="F17" s="41">
        <v>-2.3800000000000002E-2</v>
      </c>
      <c r="G17" s="42"/>
      <c r="H17" s="47">
        <v>0</v>
      </c>
      <c r="I17" s="42"/>
      <c r="J17" s="47">
        <v>0</v>
      </c>
      <c r="K17" s="42"/>
      <c r="L17" s="41">
        <v>-4.4400000000000002E-2</v>
      </c>
      <c r="M17" s="42"/>
      <c r="N17" s="47">
        <v>0</v>
      </c>
      <c r="O17" s="42"/>
      <c r="P17" s="36">
        <f>AVERAGE(B17:N17)</f>
        <v>-8.2714285714285719E-3</v>
      </c>
      <c r="Q17" s="26"/>
    </row>
    <row r="18" spans="1:17">
      <c r="A18" s="3" t="s">
        <v>2</v>
      </c>
      <c r="B18" s="39">
        <v>0.56999999999999995</v>
      </c>
      <c r="C18" s="39">
        <v>0.01</v>
      </c>
      <c r="D18" s="39">
        <v>0.17</v>
      </c>
      <c r="E18" s="39">
        <v>0.03</v>
      </c>
      <c r="F18" s="39">
        <v>0.36</v>
      </c>
      <c r="G18" s="39">
        <v>0.03</v>
      </c>
      <c r="H18" s="39">
        <v>0.72</v>
      </c>
      <c r="I18" s="39">
        <v>0.06</v>
      </c>
      <c r="J18" s="39">
        <v>0.62</v>
      </c>
      <c r="K18" s="39">
        <v>0.02</v>
      </c>
      <c r="L18" s="39">
        <v>0.41</v>
      </c>
      <c r="M18" s="39">
        <v>0.12</v>
      </c>
      <c r="N18" s="39">
        <v>0.42</v>
      </c>
      <c r="O18" s="39">
        <v>0.03</v>
      </c>
      <c r="P18" s="35"/>
      <c r="Q18" s="19"/>
    </row>
    <row r="19" spans="1:17">
      <c r="A19" s="3" t="s">
        <v>4</v>
      </c>
      <c r="B19" s="39">
        <v>0.56999999999999995</v>
      </c>
      <c r="C19" s="39">
        <v>0.01</v>
      </c>
      <c r="D19" s="39">
        <v>0.16</v>
      </c>
      <c r="E19" s="39">
        <v>0.03</v>
      </c>
      <c r="F19" s="39">
        <v>0.36</v>
      </c>
      <c r="G19" s="39">
        <v>0.03</v>
      </c>
      <c r="H19" s="39">
        <v>0.72</v>
      </c>
      <c r="I19" s="39">
        <v>0.06</v>
      </c>
      <c r="J19" s="39">
        <v>0.63</v>
      </c>
      <c r="K19" s="39">
        <v>0.02</v>
      </c>
      <c r="L19" s="39">
        <v>0.4</v>
      </c>
      <c r="M19" s="39">
        <v>0.11</v>
      </c>
      <c r="N19" s="39">
        <v>0.41</v>
      </c>
      <c r="O19" s="39">
        <v>0.03</v>
      </c>
      <c r="P19" s="35"/>
      <c r="Q19" s="19"/>
    </row>
    <row r="20" spans="1:17">
      <c r="A20" s="20" t="s">
        <v>27</v>
      </c>
      <c r="B20" s="47">
        <v>0</v>
      </c>
      <c r="C20" s="42"/>
      <c r="D20" s="41">
        <v>-5.8799999999999998E-2</v>
      </c>
      <c r="E20" s="42"/>
      <c r="F20" s="47">
        <v>0</v>
      </c>
      <c r="G20" s="42"/>
      <c r="H20" s="47">
        <v>0</v>
      </c>
      <c r="I20" s="42"/>
      <c r="J20" s="41">
        <v>1.61E-2</v>
      </c>
      <c r="K20" s="42"/>
      <c r="L20" s="41">
        <v>-2.4400000000000002E-2</v>
      </c>
      <c r="M20" s="42"/>
      <c r="N20" s="41">
        <v>-2.3900000000000001E-2</v>
      </c>
      <c r="O20" s="42"/>
      <c r="P20" s="36">
        <f>AVERAGE(B20:N20)</f>
        <v>-1.3000000000000001E-2</v>
      </c>
      <c r="Q20" s="26"/>
    </row>
    <row r="21" spans="1:17">
      <c r="J21"/>
      <c r="Q21" s="17"/>
    </row>
    <row r="22" spans="1:17" ht="15.75" thickBot="1">
      <c r="A22" s="16"/>
      <c r="B22" s="16"/>
      <c r="C22" s="21"/>
      <c r="D22" s="16"/>
      <c r="E22" s="21"/>
      <c r="F22" s="16"/>
      <c r="G22" s="21"/>
      <c r="H22" s="16"/>
      <c r="I22" s="21"/>
      <c r="J22" s="16"/>
      <c r="K22" s="21"/>
      <c r="L22" s="16"/>
      <c r="M22" s="21"/>
      <c r="N22" s="16"/>
      <c r="O22" s="21"/>
      <c r="P22" s="16"/>
      <c r="Q22" s="20"/>
    </row>
    <row r="23" spans="1:17">
      <c r="J23"/>
      <c r="Q23" s="17"/>
    </row>
    <row r="24" spans="1:17" ht="18.75">
      <c r="A24" s="9" t="s">
        <v>7</v>
      </c>
      <c r="B24" s="11">
        <f ca="1">AVERAGE(I29,I32)</f>
        <v>-4.2642857142857135E-3</v>
      </c>
      <c r="J24"/>
      <c r="Q24" s="17"/>
    </row>
    <row r="25" spans="1:17">
      <c r="A25" t="s">
        <v>29</v>
      </c>
      <c r="J25"/>
      <c r="Q25" s="17"/>
    </row>
    <row r="26" spans="1:17">
      <c r="B26" s="5" t="s">
        <v>18</v>
      </c>
      <c r="C26" s="5" t="s">
        <v>19</v>
      </c>
      <c r="D26" s="5" t="s">
        <v>20</v>
      </c>
      <c r="E26" s="5" t="s">
        <v>21</v>
      </c>
      <c r="F26" s="5" t="s">
        <v>22</v>
      </c>
      <c r="G26" s="5" t="s">
        <v>23</v>
      </c>
      <c r="H26" s="5" t="s">
        <v>24</v>
      </c>
      <c r="Q26" s="17"/>
    </row>
    <row r="27" spans="1:17">
      <c r="A27" s="3" t="s">
        <v>1</v>
      </c>
      <c r="B27" s="5">
        <v>6.22</v>
      </c>
      <c r="C27" s="5">
        <v>6.02</v>
      </c>
      <c r="D27" s="5">
        <v>6.31</v>
      </c>
      <c r="E27" s="5">
        <v>5.1100000000000003</v>
      </c>
      <c r="F27" s="5">
        <v>6.91</v>
      </c>
      <c r="G27" s="5">
        <v>3.98</v>
      </c>
      <c r="H27" s="5">
        <v>4.84</v>
      </c>
      <c r="I27" s="10" t="s">
        <v>25</v>
      </c>
      <c r="Q27" s="17"/>
    </row>
    <row r="28" spans="1:17">
      <c r="A28" s="3" t="s">
        <v>3</v>
      </c>
      <c r="B28" s="5">
        <v>6.69</v>
      </c>
      <c r="C28" s="5">
        <v>6.12</v>
      </c>
      <c r="D28" s="5">
        <v>6.11</v>
      </c>
      <c r="E28" s="5">
        <v>4.8600000000000003</v>
      </c>
      <c r="F28" s="5">
        <v>6.74</v>
      </c>
      <c r="G28" s="5">
        <v>3.83</v>
      </c>
      <c r="H28" s="5">
        <v>4.91</v>
      </c>
      <c r="I28" s="10" t="s">
        <v>25</v>
      </c>
      <c r="Q28" s="17"/>
    </row>
    <row r="29" spans="1:17">
      <c r="A29" s="20" t="s">
        <v>27</v>
      </c>
      <c r="B29" s="6">
        <v>7.5600000000000001E-2</v>
      </c>
      <c r="C29" s="6">
        <v>1.66E-2</v>
      </c>
      <c r="D29" s="6">
        <v>-3.1699999999999999E-2</v>
      </c>
      <c r="E29" s="6">
        <v>-4.8899999999999999E-2</v>
      </c>
      <c r="F29" s="6">
        <v>-2.46E-2</v>
      </c>
      <c r="G29" s="6">
        <v>-3.7699999999999997E-2</v>
      </c>
      <c r="H29" s="6">
        <v>1.4500000000000001E-2</v>
      </c>
      <c r="I29" s="6">
        <f ca="1">AVERAGE(B29:M29)</f>
        <v>-5.1714285714285707E-3</v>
      </c>
      <c r="Q29" s="18"/>
    </row>
    <row r="30" spans="1:17">
      <c r="A30" s="3" t="s">
        <v>2</v>
      </c>
      <c r="B30" s="5">
        <v>4.45</v>
      </c>
      <c r="C30" s="5">
        <v>4.07</v>
      </c>
      <c r="D30" s="5">
        <v>4.5199999999999996</v>
      </c>
      <c r="E30" s="5">
        <v>5.54</v>
      </c>
      <c r="F30" s="5">
        <v>20.54</v>
      </c>
      <c r="G30" s="5">
        <v>9.76</v>
      </c>
      <c r="H30" s="5">
        <v>6.66</v>
      </c>
      <c r="I30" s="10" t="s">
        <v>25</v>
      </c>
      <c r="Q30" s="18"/>
    </row>
    <row r="31" spans="1:17">
      <c r="A31" s="3" t="s">
        <v>4</v>
      </c>
      <c r="B31" s="5">
        <v>4.34</v>
      </c>
      <c r="C31" s="5">
        <v>3.96</v>
      </c>
      <c r="D31" s="5">
        <v>4.4000000000000004</v>
      </c>
      <c r="E31" s="5">
        <v>5.56</v>
      </c>
      <c r="F31" s="5">
        <v>21.9</v>
      </c>
      <c r="G31" s="5">
        <v>9.76</v>
      </c>
      <c r="H31" s="5">
        <v>6.56</v>
      </c>
      <c r="I31" s="10" t="s">
        <v>25</v>
      </c>
      <c r="Q31" s="18"/>
    </row>
    <row r="32" spans="1:17">
      <c r="A32" s="20" t="s">
        <v>27</v>
      </c>
      <c r="B32" s="6">
        <v>-2.47E-2</v>
      </c>
      <c r="C32" s="6">
        <v>-2.7E-2</v>
      </c>
      <c r="D32" s="6">
        <v>-2.6599999999999999E-2</v>
      </c>
      <c r="E32" s="6">
        <v>3.5999999999999999E-3</v>
      </c>
      <c r="F32" s="6">
        <v>6.6199999999999995E-2</v>
      </c>
      <c r="G32" s="14">
        <v>0</v>
      </c>
      <c r="H32" s="6">
        <v>-1.4999999999999999E-2</v>
      </c>
      <c r="I32" s="6">
        <f ca="1">AVERAGE(B32:M32)</f>
        <v>-3.3571428571428563E-3</v>
      </c>
      <c r="Q32" s="18"/>
    </row>
    <row r="33" spans="1:17">
      <c r="C33"/>
      <c r="E33"/>
      <c r="G33"/>
      <c r="I33"/>
      <c r="Q33" s="18"/>
    </row>
    <row r="34" spans="1:17">
      <c r="C34"/>
      <c r="E34"/>
      <c r="G34"/>
      <c r="I34"/>
      <c r="Q34" s="18"/>
    </row>
    <row r="35" spans="1:17" ht="18.75">
      <c r="A35" s="8" t="s">
        <v>8</v>
      </c>
      <c r="B35" s="15">
        <f ca="1">AVERAGE(I40,I43)</f>
        <v>1.4507142857142857E-2</v>
      </c>
      <c r="C35"/>
      <c r="E35"/>
      <c r="G35"/>
      <c r="I35"/>
      <c r="Q35" s="18"/>
    </row>
    <row r="36" spans="1:17">
      <c r="A36" t="s">
        <v>29</v>
      </c>
      <c r="C36"/>
      <c r="E36"/>
      <c r="G36"/>
      <c r="I36"/>
      <c r="Q36" s="18"/>
    </row>
    <row r="37" spans="1:17">
      <c r="B37" s="5" t="s">
        <v>18</v>
      </c>
      <c r="C37" s="5" t="s">
        <v>19</v>
      </c>
      <c r="D37" s="5" t="s">
        <v>20</v>
      </c>
      <c r="E37" s="5" t="s">
        <v>21</v>
      </c>
      <c r="F37" s="5" t="s">
        <v>22</v>
      </c>
      <c r="G37" s="5" t="s">
        <v>23</v>
      </c>
      <c r="H37" s="5" t="s">
        <v>24</v>
      </c>
      <c r="I37"/>
      <c r="Q37" s="18"/>
    </row>
    <row r="38" spans="1:17">
      <c r="A38" s="3" t="s">
        <v>1</v>
      </c>
      <c r="B38" s="5">
        <v>6.27</v>
      </c>
      <c r="C38" s="5">
        <v>5.1100000000000003</v>
      </c>
      <c r="D38" s="5">
        <v>6.32</v>
      </c>
      <c r="E38" s="5">
        <v>5.36</v>
      </c>
      <c r="F38" s="5">
        <v>7.46</v>
      </c>
      <c r="G38" s="5">
        <v>4.1399999999999997</v>
      </c>
      <c r="H38" s="5">
        <v>5.09</v>
      </c>
      <c r="I38" s="10" t="s">
        <v>25</v>
      </c>
      <c r="Q38" s="18"/>
    </row>
    <row r="39" spans="1:17">
      <c r="A39" s="3" t="s">
        <v>3</v>
      </c>
      <c r="B39" s="5">
        <v>6.58</v>
      </c>
      <c r="C39" s="5">
        <v>5.49</v>
      </c>
      <c r="D39" s="5">
        <v>6.58</v>
      </c>
      <c r="E39" s="5">
        <v>5.46</v>
      </c>
      <c r="F39" s="5">
        <v>7.57</v>
      </c>
      <c r="G39" s="5">
        <v>4.09</v>
      </c>
      <c r="H39" s="5">
        <v>5.0599999999999996</v>
      </c>
      <c r="I39" s="10" t="s">
        <v>25</v>
      </c>
      <c r="Q39" s="18"/>
    </row>
    <row r="40" spans="1:17">
      <c r="A40" s="20" t="s">
        <v>27</v>
      </c>
      <c r="B40" s="7">
        <v>4.9399999999999999E-2</v>
      </c>
      <c r="C40" s="7">
        <v>7.4399999999999994E-2</v>
      </c>
      <c r="D40" s="7">
        <v>4.1099999999999998E-2</v>
      </c>
      <c r="E40" s="7">
        <v>1.8700000000000001E-2</v>
      </c>
      <c r="F40" s="7">
        <v>1.47E-2</v>
      </c>
      <c r="G40" s="7">
        <v>-1.21E-2</v>
      </c>
      <c r="H40" s="7">
        <v>-5.8999999999999999E-3</v>
      </c>
      <c r="I40" s="7">
        <f ca="1">AVERAGE(B40:M40)</f>
        <v>2.5757142857142857E-2</v>
      </c>
      <c r="Q40" s="18"/>
    </row>
    <row r="41" spans="1:17">
      <c r="A41" s="3" t="s">
        <v>2</v>
      </c>
      <c r="B41" s="5">
        <v>4.32</v>
      </c>
      <c r="C41" s="5">
        <v>4.26</v>
      </c>
      <c r="D41" s="5">
        <v>4.41</v>
      </c>
      <c r="E41" s="5">
        <v>5.04</v>
      </c>
      <c r="F41" s="5">
        <v>20.83</v>
      </c>
      <c r="G41" s="5">
        <v>9.5500000000000007</v>
      </c>
      <c r="H41" s="5">
        <v>6.58</v>
      </c>
      <c r="I41" s="10" t="s">
        <v>25</v>
      </c>
      <c r="Q41" s="18"/>
    </row>
    <row r="42" spans="1:17">
      <c r="A42" s="3" t="s">
        <v>4</v>
      </c>
      <c r="B42" s="5">
        <v>4.25</v>
      </c>
      <c r="C42" s="5">
        <v>4.3099999999999996</v>
      </c>
      <c r="D42" s="5">
        <v>4.4400000000000004</v>
      </c>
      <c r="E42" s="5">
        <v>5.35</v>
      </c>
      <c r="F42" s="5">
        <v>21.23</v>
      </c>
      <c r="G42" s="5">
        <v>9.2799999999999994</v>
      </c>
      <c r="H42" s="5">
        <v>6.37</v>
      </c>
      <c r="I42" s="10" t="s">
        <v>25</v>
      </c>
      <c r="Q42" s="18"/>
    </row>
    <row r="43" spans="1:17">
      <c r="A43" s="20" t="s">
        <v>27</v>
      </c>
      <c r="B43" s="7">
        <v>-1.6199999999999999E-2</v>
      </c>
      <c r="C43" s="7">
        <v>1.17E-2</v>
      </c>
      <c r="D43" s="7">
        <v>6.7999999999999996E-3</v>
      </c>
      <c r="E43" s="7">
        <v>6.1499999999999999E-2</v>
      </c>
      <c r="F43" s="7">
        <v>1.9199999999999998E-2</v>
      </c>
      <c r="G43" s="7">
        <v>-2.8299999999999999E-2</v>
      </c>
      <c r="H43" s="7">
        <v>-3.1899999999999998E-2</v>
      </c>
      <c r="I43" s="7">
        <f ca="1">AVERAGE(B43:M43)</f>
        <v>3.2571428571428565E-3</v>
      </c>
      <c r="Q4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done-STAT</vt:lpstr>
      <vt:lpstr>IND</vt:lpstr>
      <vt:lpstr>ok-MULTIV</vt:lpstr>
      <vt:lpstr>ok-NONSTAT</vt:lpstr>
      <vt:lpstr>ok-ODE</vt:lpstr>
      <vt:lpstr>ok-PISCHAT</vt:lpstr>
      <vt:lpstr>ok-ECON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2023-04-25T12:33:24Z</dcterms:created>
  <dcterms:modified xsi:type="dcterms:W3CDTF">2023-05-04T10:53:25Z</dcterms:modified>
</cp:coreProperties>
</file>