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lengesworldwide.sharepoint.com/sites/teams/m&amp;e/Methodologies and Compliance/Ratings Marketplace Project/"/>
    </mc:Choice>
  </mc:AlternateContent>
  <xr:revisionPtr revIDLastSave="0" documentId="8_{EFDF70FF-7AC4-47E7-A876-28AB600A9042}" xr6:coauthVersionLast="32" xr6:coauthVersionMax="32" xr10:uidLastSave="{00000000-0000-0000-0000-000000000000}"/>
  <bookViews>
    <workbookView xWindow="0" yWindow="0" windowWidth="19200" windowHeight="6520" xr2:uid="{76B6F4A1-4155-455A-9BDB-6A0AA6E7A23C}"/>
  </bookViews>
  <sheets>
    <sheet name="Initial Inputs" sheetId="1" r:id="rId1"/>
  </sheets>
  <externalReferences>
    <externalReference r:id="rId2"/>
    <externalReference r:id="rId3"/>
    <externalReference r:id="rId4"/>
    <externalReference r:id="rId5"/>
  </externalReferences>
  <definedNames>
    <definedName name="Experience">'[1]User Attributes Factors'!$B$3:$B$8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Score">'[4]2. Scoring'!$Z$5:$Z$8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68" i="1"/>
  <c r="G68" i="1"/>
  <c r="G71" i="1" s="1"/>
  <c r="F68" i="1"/>
  <c r="F71" i="1" s="1"/>
  <c r="F50" i="1"/>
  <c r="F57" i="1" s="1"/>
  <c r="F59" i="1" s="1"/>
  <c r="F62" i="1" s="1"/>
  <c r="E50" i="1"/>
  <c r="G46" i="1"/>
  <c r="G50" i="1" s="1"/>
  <c r="F24" i="1"/>
  <c r="H22" i="1"/>
  <c r="G22" i="1"/>
  <c r="F22" i="1"/>
  <c r="H17" i="1"/>
  <c r="H18" i="1" s="1"/>
  <c r="H12" i="1"/>
  <c r="G12" i="1"/>
  <c r="G17" i="1" s="1"/>
  <c r="F12" i="1"/>
  <c r="F17" i="1" s="1"/>
  <c r="F33" i="1" l="1"/>
  <c r="F18" i="1"/>
  <c r="G57" i="1"/>
  <c r="G59" i="1" s="1"/>
  <c r="G62" i="1" s="1"/>
  <c r="G72" i="1" s="1"/>
  <c r="H46" i="1"/>
  <c r="H50" i="1" s="1"/>
  <c r="H57" i="1" s="1"/>
  <c r="H59" i="1" s="1"/>
  <c r="H62" i="1" s="1"/>
  <c r="H72" i="1" s="1"/>
  <c r="G18" i="1"/>
  <c r="G33" i="1"/>
  <c r="F72" i="1"/>
  <c r="H33" i="1"/>
  <c r="H37" i="1" l="1"/>
  <c r="H39" i="1"/>
  <c r="H40" i="1" s="1"/>
  <c r="G37" i="1"/>
  <c r="G39" i="1" s="1"/>
  <c r="G40" i="1" s="1"/>
  <c r="F37" i="1"/>
  <c r="F39" i="1"/>
  <c r="F40" i="1" s="1"/>
</calcChain>
</file>

<file path=xl/sharedStrings.xml><?xml version="1.0" encoding="utf-8"?>
<sst xmlns="http://schemas.openxmlformats.org/spreadsheetml/2006/main" count="56" uniqueCount="56">
  <si>
    <t>FY 2015</t>
  </si>
  <si>
    <t>FY 2016</t>
  </si>
  <si>
    <t>FY 2017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</si>
  <si>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</si>
  <si>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</si>
  <si>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</si>
  <si>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</si>
  <si>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</si>
  <si>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</si>
  <si>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</si>
  <si>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</si>
  <si>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</si>
  <si>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$ Sales projections for 6 Months out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</si>
  <si>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</si>
  <si>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</si>
  <si>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</si>
  <si>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</si>
  <si>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</si>
  <si>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</si>
  <si>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</si>
  <si>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</si>
  <si>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</si>
  <si>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</si>
  <si>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</si>
  <si>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</si>
  <si>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</si>
  <si>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</si>
  <si>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</si>
  <si>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</si>
  <si>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</si>
  <si>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</si>
  <si>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</si>
  <si>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</si>
  <si>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</si>
  <si>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</si>
  <si>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</si>
  <si>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Additional Orders Placed (demand not met)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</si>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</sst>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5" fillId="0" borderId="0" xfId="0" applyFont="1"/>
    <xf numFmtId="165" fontId="5" fillId="0" borderId="0" xfId="1" applyNumberFormat="1" applyFont="1"/>
    <xf numFmtId="164" fontId="3" fillId="0" borderId="0" xfId="0" applyNumberFormat="1" applyFont="1" applyFill="1"/>
    <xf numFmtId="164" fontId="6" fillId="0" borderId="0" xfId="0" applyNumberFormat="1" applyFont="1"/>
    <xf numFmtId="9" fontId="3" fillId="0" borderId="0" xfId="1" applyFont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7" fillId="0" borderId="0" xfId="0" applyFont="1" applyFill="1"/>
    <xf numFmtId="0" fontId="2" fillId="0" borderId="0" xfId="0" applyFont="1" applyFill="1"/>
    <xf numFmtId="6" fontId="3" fillId="0" borderId="0" xfId="0" applyNumberFormat="1" applyFon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_Marketplace%20Data%20inp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Inputs"/>
      <sheetName val="Finance Sheet"/>
      <sheetName val="Input Sheet"/>
      <sheetName val="INPUT old"/>
      <sheetName val="Dashboard"/>
      <sheetName val="19. Financial Ratios"/>
      <sheetName val=" Marketplace Credit Rating"/>
      <sheetName val="OLD Calc IS"/>
      <sheetName val="old Calc BS"/>
      <sheetName val="OLD Monthly 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1DB4-69FD-4541-9C34-6D99EACB3923}">
  <dimension ref="A2:I72"/>
  <sheetViews>
    <sheetView tabSelected="1" workbookViewId="0">
      <pane xSplit="5" ySplit="2" topLeftCell="F65" activePane="bottomRight" state="frozen"/>
      <selection pane="topRight" activeCell="F1" sqref="F1"/>
      <selection pane="bottomLeft" activeCell="A2" sqref="A2"/>
      <selection pane="bottomRight" activeCell="C81" sqref="C81"/>
    </sheetView>
  </sheetViews>
  <sheetFormatPr defaultRowHeight="14.5" x14ac:dyDescent="0.35"/>
  <cols>
    <col min="1" max="1" width="2.08984375" customWidth="1"/>
    <col min="2" max="2" width="4.54296875" customWidth="1"/>
    <col min="3" max="3" width="36.08984375" customWidth="1"/>
    <col min="6" max="6" width="9.6328125" bestFit="1" customWidth="1"/>
    <col min="9" max="9" width="11.08984375" customWidth="1"/>
  </cols>
  <sheetData>
    <row r="2" spans="1:8" s="1" customFormat="1" x14ac:dyDescent="0.35"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</row>
    <row r="5" spans="1:8" x14ac:dyDescent="0.35">
      <c r="B5" t="s">
        <v>4</v>
      </c>
    </row>
    <row r="6" spans="1:8" x14ac:dyDescent="0.35">
      <c r="C6" s="2" t="s">
        <v>5</v>
      </c>
      <c r="F6" s="3">
        <v>200</v>
      </c>
      <c r="G6" s="3">
        <v>237.5</v>
      </c>
      <c r="H6" s="3">
        <v>600</v>
      </c>
    </row>
    <row r="7" spans="1:8" x14ac:dyDescent="0.35">
      <c r="C7" s="2" t="s">
        <v>6</v>
      </c>
      <c r="F7" s="3">
        <v>1200</v>
      </c>
      <c r="G7" s="3">
        <v>1900</v>
      </c>
      <c r="H7" s="3">
        <v>2400</v>
      </c>
    </row>
    <row r="8" spans="1:8" x14ac:dyDescent="0.35">
      <c r="C8" s="2" t="s">
        <v>7</v>
      </c>
      <c r="F8" s="3">
        <v>296</v>
      </c>
      <c r="G8" s="3">
        <v>351.5</v>
      </c>
      <c r="H8" s="3">
        <v>444</v>
      </c>
    </row>
    <row r="9" spans="1:8" x14ac:dyDescent="0.35">
      <c r="C9" s="2" t="s">
        <v>8</v>
      </c>
      <c r="F9" s="3">
        <v>656</v>
      </c>
      <c r="G9" s="3">
        <v>779</v>
      </c>
      <c r="H9" s="3">
        <v>984</v>
      </c>
    </row>
    <row r="10" spans="1:8" x14ac:dyDescent="0.35">
      <c r="C10" s="2" t="s">
        <v>9</v>
      </c>
      <c r="F10" s="3">
        <v>392</v>
      </c>
      <c r="G10" s="3">
        <v>465.5</v>
      </c>
      <c r="H10" s="3">
        <v>588</v>
      </c>
    </row>
    <row r="11" spans="1:8" x14ac:dyDescent="0.35">
      <c r="C11" t="s">
        <v>10</v>
      </c>
      <c r="F11" s="4">
        <v>3520</v>
      </c>
      <c r="G11" s="4">
        <v>4180</v>
      </c>
      <c r="H11" s="4">
        <v>5280</v>
      </c>
    </row>
    <row r="12" spans="1:8" x14ac:dyDescent="0.35">
      <c r="C12" t="s">
        <v>11</v>
      </c>
      <c r="F12" s="5">
        <f>SUM(F6:F11)</f>
        <v>6264</v>
      </c>
      <c r="G12" s="5">
        <f t="shared" ref="G12:H12" si="0">SUM(G6:G11)</f>
        <v>7913.5</v>
      </c>
      <c r="H12" s="5">
        <f t="shared" si="0"/>
        <v>10296</v>
      </c>
    </row>
    <row r="14" spans="1:8" x14ac:dyDescent="0.35">
      <c r="B14" t="s">
        <v>12</v>
      </c>
    </row>
    <row r="16" spans="1:8" x14ac:dyDescent="0.35">
      <c r="B16" t="s">
        <v>13</v>
      </c>
      <c r="F16" s="3">
        <v>4100</v>
      </c>
      <c r="G16" s="3">
        <v>4700</v>
      </c>
      <c r="H16" s="3">
        <v>6000</v>
      </c>
    </row>
    <row r="17" spans="2:8" x14ac:dyDescent="0.35">
      <c r="B17" t="s">
        <v>14</v>
      </c>
      <c r="F17" s="5">
        <f>F12-F16</f>
        <v>2164</v>
      </c>
      <c r="G17" s="5">
        <f>G12-G16</f>
        <v>3213.5</v>
      </c>
      <c r="H17" s="5">
        <f>H12-H16</f>
        <v>4296</v>
      </c>
    </row>
    <row r="18" spans="2:8" s="6" customFormat="1" x14ac:dyDescent="0.35">
      <c r="C18" s="6" t="s">
        <v>15</v>
      </c>
      <c r="F18" s="7">
        <f>F17/F12</f>
        <v>0.34546615581098339</v>
      </c>
      <c r="G18" s="7">
        <f>G17/G12</f>
        <v>0.40607822076198902</v>
      </c>
      <c r="H18" s="7">
        <f>H17/H12</f>
        <v>0.41724941724941728</v>
      </c>
    </row>
    <row r="20" spans="2:8" x14ac:dyDescent="0.35">
      <c r="B20" t="s">
        <v>16</v>
      </c>
      <c r="F20" s="3">
        <v>1000</v>
      </c>
      <c r="G20" s="3">
        <v>1100</v>
      </c>
      <c r="H20" s="3">
        <v>1200</v>
      </c>
    </row>
    <row r="21" spans="2:8" x14ac:dyDescent="0.35">
      <c r="C21" t="s">
        <v>17</v>
      </c>
      <c r="F21" s="3">
        <v>0</v>
      </c>
      <c r="G21" s="3">
        <v>0</v>
      </c>
      <c r="H21" s="3">
        <v>0</v>
      </c>
    </row>
    <row r="22" spans="2:8" x14ac:dyDescent="0.35">
      <c r="B22" t="s">
        <v>18</v>
      </c>
      <c r="F22" s="5">
        <f>SUM(F20:F21)</f>
        <v>1000</v>
      </c>
      <c r="G22" s="5">
        <f t="shared" ref="G22:H22" si="1">SUM(G20:G21)</f>
        <v>1100</v>
      </c>
      <c r="H22" s="5">
        <f t="shared" si="1"/>
        <v>1200</v>
      </c>
    </row>
    <row r="23" spans="2:8" x14ac:dyDescent="0.35">
      <c r="F23" s="2"/>
      <c r="G23" s="2"/>
      <c r="H23" s="2"/>
    </row>
    <row r="24" spans="2:8" x14ac:dyDescent="0.35">
      <c r="B24" t="s">
        <v>19</v>
      </c>
      <c r="F24" s="3">
        <f>800</f>
        <v>800</v>
      </c>
      <c r="G24" s="3">
        <v>900</v>
      </c>
      <c r="H24" s="3">
        <v>950</v>
      </c>
    </row>
    <row r="25" spans="2:8" x14ac:dyDescent="0.35">
      <c r="F25" s="2"/>
      <c r="G25" s="2"/>
      <c r="H25" s="2"/>
    </row>
    <row r="26" spans="2:8" x14ac:dyDescent="0.35">
      <c r="B26" t="s">
        <v>20</v>
      </c>
      <c r="F26" s="3">
        <v>180</v>
      </c>
      <c r="G26" s="3">
        <v>200</v>
      </c>
      <c r="H26" s="3">
        <v>275</v>
      </c>
    </row>
    <row r="27" spans="2:8" x14ac:dyDescent="0.35">
      <c r="F27" s="3"/>
      <c r="G27" s="3"/>
      <c r="H27" s="3"/>
    </row>
    <row r="28" spans="2:8" x14ac:dyDescent="0.35">
      <c r="B28" t="s">
        <v>21</v>
      </c>
      <c r="F28" s="3">
        <v>200</v>
      </c>
      <c r="G28" s="3">
        <v>250</v>
      </c>
      <c r="H28" s="3">
        <v>280</v>
      </c>
    </row>
    <row r="29" spans="2:8" x14ac:dyDescent="0.35">
      <c r="B29" t="s">
        <v>22</v>
      </c>
      <c r="F29" s="3">
        <v>0</v>
      </c>
      <c r="G29" s="3">
        <v>0</v>
      </c>
      <c r="H29" s="3">
        <v>0</v>
      </c>
    </row>
    <row r="30" spans="2:8" x14ac:dyDescent="0.35">
      <c r="F30" s="3"/>
      <c r="G30" s="3"/>
      <c r="H30" s="3"/>
    </row>
    <row r="31" spans="2:8" x14ac:dyDescent="0.35">
      <c r="B31" t="s">
        <v>23</v>
      </c>
      <c r="F31" s="3">
        <v>0</v>
      </c>
      <c r="G31" s="3">
        <v>0</v>
      </c>
      <c r="H31" s="3">
        <v>10</v>
      </c>
    </row>
    <row r="33" spans="1:9" x14ac:dyDescent="0.35">
      <c r="B33" t="s">
        <v>24</v>
      </c>
      <c r="F33" s="5">
        <f>F17-F22-F24-F26-F28-F29-F31</f>
        <v>-16</v>
      </c>
      <c r="G33" s="5">
        <f t="shared" ref="G33:H33" si="2">G17-G22-G24-G26-G28-G29-G31</f>
        <v>763.5</v>
      </c>
      <c r="H33" s="5">
        <f t="shared" si="2"/>
        <v>1581</v>
      </c>
    </row>
    <row r="35" spans="1:9" x14ac:dyDescent="0.35">
      <c r="B35" t="s">
        <v>25</v>
      </c>
      <c r="F35" s="8">
        <v>0</v>
      </c>
      <c r="G35" s="8">
        <v>50</v>
      </c>
      <c r="H35" s="8">
        <v>50</v>
      </c>
    </row>
    <row r="37" spans="1:9" x14ac:dyDescent="0.35">
      <c r="B37" t="s">
        <v>26</v>
      </c>
      <c r="F37" s="9">
        <f>$B$38*F33</f>
        <v>-4</v>
      </c>
      <c r="G37" s="9">
        <f t="shared" ref="G37:H37" si="3">$B$38*G33</f>
        <v>190.875</v>
      </c>
      <c r="H37" s="9">
        <f t="shared" si="3"/>
        <v>395.25</v>
      </c>
    </row>
    <row r="38" spans="1:9" x14ac:dyDescent="0.35">
      <c r="B38" s="10">
        <v>0.25</v>
      </c>
      <c r="C38" t="s">
        <v>27</v>
      </c>
    </row>
    <row r="39" spans="1:9" x14ac:dyDescent="0.35">
      <c r="B39" t="s">
        <v>28</v>
      </c>
      <c r="F39" s="5">
        <f>F33-F35-F37</f>
        <v>-12</v>
      </c>
      <c r="G39" s="5">
        <f t="shared" ref="G39:H39" si="4">G33-G35-G37</f>
        <v>522.625</v>
      </c>
      <c r="H39" s="5">
        <f t="shared" si="4"/>
        <v>1135.75</v>
      </c>
    </row>
    <row r="40" spans="1:9" s="6" customFormat="1" x14ac:dyDescent="0.35">
      <c r="C40" s="6" t="s">
        <v>29</v>
      </c>
      <c r="F40" s="7">
        <f>F39/F12</f>
        <v>-1.9157088122605363E-3</v>
      </c>
      <c r="G40" s="7">
        <f>G39/G12</f>
        <v>6.6042206356226707E-2</v>
      </c>
      <c r="H40" s="7">
        <f>H39/H12</f>
        <v>0.11030982905982906</v>
      </c>
    </row>
    <row r="43" spans="1:9" x14ac:dyDescent="0.35">
      <c r="A43" s="1" t="s">
        <v>30</v>
      </c>
    </row>
    <row r="44" spans="1:9" x14ac:dyDescent="0.35">
      <c r="C44" s="1" t="s">
        <v>31</v>
      </c>
    </row>
    <row r="45" spans="1:9" s="11" customFormat="1" x14ac:dyDescent="0.35">
      <c r="B45" s="12" t="s">
        <v>32</v>
      </c>
      <c r="I45"/>
    </row>
    <row r="46" spans="1:9" s="11" customFormat="1" x14ac:dyDescent="0.35">
      <c r="C46" s="11" t="s">
        <v>33</v>
      </c>
      <c r="F46" s="11">
        <v>200</v>
      </c>
      <c r="G46" s="11">
        <f>F50</f>
        <v>-30</v>
      </c>
      <c r="H46" s="11">
        <f>G50</f>
        <v>-151</v>
      </c>
      <c r="I46"/>
    </row>
    <row r="47" spans="1:9" s="11" customFormat="1" x14ac:dyDescent="0.35">
      <c r="C47" s="11" t="s">
        <v>34</v>
      </c>
      <c r="F47" s="13">
        <v>200</v>
      </c>
      <c r="G47" s="13">
        <v>359</v>
      </c>
      <c r="H47" s="13">
        <v>550</v>
      </c>
      <c r="I47"/>
    </row>
    <row r="48" spans="1:9" s="11" customFormat="1" x14ac:dyDescent="0.35">
      <c r="C48" s="11" t="s">
        <v>35</v>
      </c>
      <c r="F48" s="13">
        <v>420</v>
      </c>
      <c r="G48" s="13">
        <v>470</v>
      </c>
      <c r="H48" s="13">
        <v>535</v>
      </c>
      <c r="I48"/>
    </row>
    <row r="49" spans="1:9" s="11" customFormat="1" x14ac:dyDescent="0.35">
      <c r="C49" s="11" t="s">
        <v>36</v>
      </c>
      <c r="E49" s="13">
        <v>85</v>
      </c>
      <c r="F49" s="13">
        <v>10</v>
      </c>
      <c r="G49" s="13">
        <v>10</v>
      </c>
      <c r="H49" s="13">
        <v>10</v>
      </c>
      <c r="I49"/>
    </row>
    <row r="50" spans="1:9" s="11" customFormat="1" x14ac:dyDescent="0.35">
      <c r="C50" s="12" t="s">
        <v>37</v>
      </c>
      <c r="E50" s="11">
        <f>-85</f>
        <v>-85</v>
      </c>
      <c r="F50" s="14">
        <f>(F46+F47-F48-F49)</f>
        <v>-30</v>
      </c>
      <c r="G50" s="14">
        <f t="shared" ref="G50:H50" si="5">(G46+G47-G48-G49)</f>
        <v>-151</v>
      </c>
      <c r="H50" s="14">
        <f t="shared" si="5"/>
        <v>-146</v>
      </c>
      <c r="I50"/>
    </row>
    <row r="51" spans="1:9" s="11" customFormat="1" x14ac:dyDescent="0.35">
      <c r="I51"/>
    </row>
    <row r="52" spans="1:9" s="11" customFormat="1" ht="16.5" customHeight="1" x14ac:dyDescent="0.35"/>
    <row r="53" spans="1:9" s="11" customFormat="1" x14ac:dyDescent="0.35">
      <c r="A53" s="15" t="s">
        <v>38</v>
      </c>
    </row>
    <row r="54" spans="1:9" s="11" customFormat="1" x14ac:dyDescent="0.35">
      <c r="A54" s="15"/>
      <c r="B54" s="15" t="s">
        <v>39</v>
      </c>
    </row>
    <row r="55" spans="1:9" s="11" customFormat="1" x14ac:dyDescent="0.35">
      <c r="B55" s="11" t="s">
        <v>40</v>
      </c>
      <c r="F55" s="3">
        <v>800</v>
      </c>
      <c r="G55" s="3">
        <v>850</v>
      </c>
      <c r="H55" s="3">
        <v>1105</v>
      </c>
    </row>
    <row r="56" spans="1:9" s="11" customFormat="1" x14ac:dyDescent="0.35">
      <c r="B56" s="11" t="s">
        <v>41</v>
      </c>
      <c r="F56" s="3">
        <v>250</v>
      </c>
      <c r="G56" s="3">
        <v>300</v>
      </c>
      <c r="H56" s="3">
        <v>400</v>
      </c>
    </row>
    <row r="57" spans="1:9" s="11" customFormat="1" x14ac:dyDescent="0.35">
      <c r="B57" s="11" t="s">
        <v>42</v>
      </c>
      <c r="D57" s="16">
        <v>5</v>
      </c>
      <c r="E57" s="11" t="s">
        <v>43</v>
      </c>
      <c r="F57" s="9">
        <f>IF(F50&gt;0,F50*$D$57,0)</f>
        <v>0</v>
      </c>
      <c r="G57" s="9">
        <f>IF(G50&gt;0,G50*$D$57,0)</f>
        <v>0</v>
      </c>
      <c r="H57" s="9">
        <f>IF(H50&gt;0,H50*$D$57,0)</f>
        <v>0</v>
      </c>
    </row>
    <row r="58" spans="1:9" s="11" customFormat="1" x14ac:dyDescent="0.35">
      <c r="B58" s="11" t="s">
        <v>44</v>
      </c>
      <c r="F58" s="3">
        <v>0</v>
      </c>
      <c r="G58" s="3">
        <v>0</v>
      </c>
      <c r="H58" s="3">
        <v>0</v>
      </c>
    </row>
    <row r="59" spans="1:9" s="11" customFormat="1" x14ac:dyDescent="0.35">
      <c r="B59" s="11" t="s">
        <v>45</v>
      </c>
      <c r="F59" s="9">
        <f t="shared" ref="F59:G59" si="6">SUM(F55:F58)</f>
        <v>1050</v>
      </c>
      <c r="G59" s="9">
        <f t="shared" si="6"/>
        <v>1150</v>
      </c>
      <c r="H59" s="9">
        <f>SUM(H55:H58)</f>
        <v>1505</v>
      </c>
    </row>
    <row r="60" spans="1:9" s="11" customFormat="1" x14ac:dyDescent="0.35">
      <c r="F60" s="3"/>
    </row>
    <row r="61" spans="1:9" s="11" customFormat="1" x14ac:dyDescent="0.35">
      <c r="B61" s="11" t="s">
        <v>46</v>
      </c>
      <c r="F61" s="3">
        <v>200</v>
      </c>
      <c r="G61" s="3">
        <v>200</v>
      </c>
      <c r="H61" s="3">
        <v>240</v>
      </c>
    </row>
    <row r="62" spans="1:9" s="11" customFormat="1" x14ac:dyDescent="0.35">
      <c r="B62" s="11" t="s">
        <v>47</v>
      </c>
      <c r="F62" s="3">
        <f>F59+F61</f>
        <v>1250</v>
      </c>
      <c r="G62" s="9">
        <f>G59+G61</f>
        <v>1350</v>
      </c>
      <c r="H62" s="9">
        <f>H59+H61</f>
        <v>1745</v>
      </c>
    </row>
    <row r="63" spans="1:9" s="11" customFormat="1" x14ac:dyDescent="0.35"/>
    <row r="64" spans="1:9" s="11" customFormat="1" x14ac:dyDescent="0.35">
      <c r="B64" s="15" t="s">
        <v>48</v>
      </c>
    </row>
    <row r="65" spans="2:8" s="11" customFormat="1" x14ac:dyDescent="0.35">
      <c r="B65" s="11" t="s">
        <v>49</v>
      </c>
      <c r="F65" s="3">
        <v>0</v>
      </c>
      <c r="G65" s="3">
        <v>0</v>
      </c>
      <c r="H65" s="3">
        <v>50</v>
      </c>
    </row>
    <row r="66" spans="2:8" s="11" customFormat="1" x14ac:dyDescent="0.35">
      <c r="B66" s="11" t="s">
        <v>50</v>
      </c>
      <c r="F66" s="3">
        <v>75</v>
      </c>
      <c r="G66" s="3">
        <v>95</v>
      </c>
      <c r="H66" s="3">
        <v>130</v>
      </c>
    </row>
    <row r="67" spans="2:8" s="11" customFormat="1" x14ac:dyDescent="0.35">
      <c r="B67" s="11" t="s">
        <v>51</v>
      </c>
      <c r="F67" s="3">
        <v>0</v>
      </c>
      <c r="G67" s="3">
        <v>25</v>
      </c>
      <c r="H67" s="3">
        <v>32</v>
      </c>
    </row>
    <row r="68" spans="2:8" s="11" customFormat="1" x14ac:dyDescent="0.35">
      <c r="B68" s="11" t="s">
        <v>52</v>
      </c>
      <c r="F68" s="17">
        <f>SUM(F65:F67)</f>
        <v>75</v>
      </c>
      <c r="G68" s="17">
        <f t="shared" ref="G68:H68" si="7">SUM(G65:G67)</f>
        <v>120</v>
      </c>
      <c r="H68" s="17">
        <f t="shared" si="7"/>
        <v>212</v>
      </c>
    </row>
    <row r="70" spans="2:8" x14ac:dyDescent="0.35">
      <c r="B70" s="11" t="s">
        <v>53</v>
      </c>
      <c r="F70" s="3">
        <v>0</v>
      </c>
      <c r="G70" s="3">
        <v>500</v>
      </c>
      <c r="H70" s="3">
        <v>450</v>
      </c>
    </row>
    <row r="71" spans="2:8" x14ac:dyDescent="0.35">
      <c r="B71" s="11" t="s">
        <v>54</v>
      </c>
      <c r="F71" s="5">
        <f>F70+F68</f>
        <v>75</v>
      </c>
      <c r="G71" s="5">
        <f t="shared" ref="G71:H71" si="8">G70+G68</f>
        <v>620</v>
      </c>
      <c r="H71" s="5">
        <f t="shared" si="8"/>
        <v>662</v>
      </c>
    </row>
    <row r="72" spans="2:8" x14ac:dyDescent="0.35">
      <c r="B72" s="11" t="s">
        <v>55</v>
      </c>
      <c r="F72" s="5">
        <f>F62-F71</f>
        <v>1175</v>
      </c>
      <c r="G72" s="5">
        <f t="shared" ref="G72:H72" si="9">G62-G71</f>
        <v>730</v>
      </c>
      <c r="H72" s="5">
        <f t="shared" si="9"/>
        <v>1083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7" ma:contentTypeDescription="Create a new document." ma:contentTypeScope="" ma:versionID="016673616e7f89e6acd8bb1a26b34ff0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c3d6650fdcdee15bc75fcb47c7bf88e9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Props1.xml><?xml version="1.0" encoding="utf-8"?>
<ds:datastoreItem xmlns:ds="http://schemas.openxmlformats.org/officeDocument/2006/customXml" ds:itemID="{3FBCF5AA-1FDA-44FF-9EE3-9B2D5C91B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3AB96-1A25-4497-B259-B92CA3F80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8C7F63-E146-4A90-A869-A25FC1A8A02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6abbd11-5fa5-4fb5-934f-c9dafa9719a5"/>
    <ds:schemaRef ds:uri="http://purl.org/dc/terms/"/>
    <ds:schemaRef ds:uri="4dc371fa-f391-4a02-9320-6a0c1df9692b"/>
    <ds:schemaRef ds:uri="de4839cc-f48b-48be-962f-21b9911415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dcterms:created xsi:type="dcterms:W3CDTF">2018-05-15T11:08:46Z</dcterms:created>
  <dcterms:modified xsi:type="dcterms:W3CDTF">2018-05-15T11:09:13Z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</Properties>
</file>