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lengesworldwide.sharepoint.com/sites/teams/m&amp;e/Methodologies and Compliance/Ratings Marketplace Project/"/>
    </mc:Choice>
  </mc:AlternateContent>
  <xr:revisionPtr revIDLastSave="0" documentId="8_{D92D829E-3384-4BEF-BE47-E028860D218B}" xr6:coauthVersionLast="33" xr6:coauthVersionMax="33" xr10:uidLastSave="{00000000-0000-0000-0000-000000000000}"/>
  <bookViews>
    <workbookView xWindow="0" yWindow="0" windowWidth="19200" windowHeight="4910" xr2:uid="{871D0FDF-43EF-4032-9AFE-E9E51BD0A091}"/>
  </bookViews>
  <sheets>
    <sheet name="Monthy Input 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'[2]User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'[3]2. Diagnostic'!#REF!</definedName>
    <definedName name="Interest">'[2]User Attributes Factors'!$D$3:$D$8</definedName>
    <definedName name="N_A">'[3]2. Diagnostic'!#REF!</definedName>
    <definedName name="Potential">#REF!</definedName>
    <definedName name="PTE">#REF!</definedName>
    <definedName name="PTE_F">#REF!</definedName>
    <definedName name="Score">'[4]2. Scoring'!$Z$5:$Z$8</definedName>
    <definedName name="Sector">#REF!</definedName>
    <definedName name="Suppliers">#REF!</definedName>
    <definedName name="T.TF">#REF!</definedName>
    <definedName name="T.TI">#REF!</definedName>
  </definedName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4" i="1" s="1"/>
  <c r="F43" i="1"/>
  <c r="F50" i="1" s="1"/>
  <c r="F52" i="1" s="1"/>
  <c r="F55" i="1" s="1"/>
  <c r="F65" i="1" s="1"/>
  <c r="F40" i="1"/>
  <c r="F11" i="1"/>
  <c r="F27" i="1" s="1"/>
  <c r="F31" i="1" l="1"/>
  <c r="F33" i="1" s="1"/>
  <c r="F34" i="1" s="1"/>
</calcChain>
</file>

<file path=xl/sharedStrings.xml><?xml version="1.0" encoding="utf-8"?>
<sst xmlns="http://schemas.openxmlformats.org/spreadsheetml/2006/main" count="47" uniqueCount="47">
  <si>
    <t>CURRENT MONTH</t>
  </si>
  <si>
    <t>Income Statement Information</t>
  </si>
  <si>
    <t>$  Sales by top customers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</si>
  <si>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</si>
  <si>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</si>
  <si>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</si>
  <si>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</si>
  <si>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</si>
  <si>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</si>
  <si>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</si>
  <si>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$ Sales projections for 6 M out</t>
  </si>
  <si>
    <t>Cost of Goods Sold</t>
  </si>
  <si>
    <t>Payroll Costs</t>
  </si>
  <si>
    <t>Rent/ Leases</t>
  </si>
  <si>
    <t>Sales, General &amp; Administrative</t>
  </si>
  <si>
    <t>Other &amp; Miscellaneous</t>
  </si>
  <si>
    <t>Other #2 ______________</t>
  </si>
  <si>
    <t>EBIT</t>
  </si>
  <si>
    <t>Interest Expense</t>
  </si>
  <si>
    <t>Rate</t>
  </si>
  <si>
    <t>Taxes</t>
  </si>
  <si>
    <t>Net Income</t>
  </si>
  <si>
    <t>Net Profit Margin %</t>
  </si>
  <si>
    <t>PRODUCTION INFORMATION</t>
  </si>
  <si>
    <t>in UNITS!!!</t>
  </si>
  <si>
    <t>+ Ending Inventory / - Outstanding Orders</t>
  </si>
  <si>
    <t>If Pos 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</si>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</sst>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64" fontId="3" fillId="0" borderId="0" xfId="0" applyNumberFormat="1" applyFont="1" applyFill="1"/>
    <xf numFmtId="0" fontId="3" fillId="0" borderId="0" xfId="0" applyFont="1" applyFill="1"/>
    <xf numFmtId="0" fontId="0" fillId="0" borderId="1" xfId="0" applyBorder="1" applyAlignment="1">
      <alignment horizontal="right"/>
    </xf>
    <xf numFmtId="9" fontId="3" fillId="0" borderId="2" xfId="1" applyFont="1" applyBorder="1"/>
    <xf numFmtId="165" fontId="5" fillId="0" borderId="0" xfId="0" applyNumberFormat="1" applyFont="1"/>
    <xf numFmtId="165" fontId="0" fillId="0" borderId="0" xfId="0" applyNumberFormat="1"/>
    <xf numFmtId="0" fontId="6" fillId="0" borderId="0" xfId="0" applyFont="1"/>
    <xf numFmtId="166" fontId="6" fillId="0" borderId="0" xfId="1" applyNumberFormat="1" applyFont="1"/>
    <xf numFmtId="0" fontId="2" fillId="0" borderId="0" xfId="0" applyFont="1"/>
    <xf numFmtId="0" fontId="0" fillId="2" borderId="0" xfId="0" quotePrefix="1" applyFill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  <xf numFmtId="0" fontId="0" fillId="0" borderId="0" xfId="0" applyFill="1"/>
    <xf numFmtId="0" fontId="2" fillId="0" borderId="0" xfId="0" applyFont="1" applyFill="1"/>
    <xf numFmtId="164" fontId="5" fillId="0" borderId="0" xfId="0" applyNumberFormat="1" applyFont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Marketplace%20Data%20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iagnosis%20Question%20for%20Accelerator%20vs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Inputs"/>
      <sheetName val="Finance Sheet"/>
      <sheetName val="Charts for Dashes"/>
      <sheetName val="Monthy Input Sheet"/>
      <sheetName val="Finance Dash"/>
      <sheetName val="Manager Dash"/>
      <sheetName val="Notes from Ian meeting 2"/>
      <sheetName val="INPUT old"/>
      <sheetName val="For Luca"/>
      <sheetName val="For Luca -another"/>
      <sheetName val="19. Financial Ratios"/>
      <sheetName val=" Marketplace Credit Rating"/>
      <sheetName val="OLD Calc IS"/>
      <sheetName val="old Calc BS"/>
      <sheetName val="OLD Monthly 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828-C4B6-4581-95B0-6865216DF3C7}">
  <dimension ref="A1:F65"/>
  <sheetViews>
    <sheetView tabSelected="1" zoomScale="70" zoomScaleNormal="70" workbookViewId="0">
      <selection activeCell="H1" sqref="H1"/>
    </sheetView>
  </sheetViews>
  <sheetFormatPr defaultRowHeight="14.5" x14ac:dyDescent="0.35"/>
  <cols>
    <col min="3" max="3" width="24.1796875" customWidth="1"/>
    <col min="5" max="5" width="16.08984375" customWidth="1"/>
  </cols>
  <sheetData>
    <row r="1" spans="1:6" x14ac:dyDescent="0.35">
      <c r="C1" t="s">
        <v>0</v>
      </c>
      <c r="F1" s="1">
        <v>43191</v>
      </c>
    </row>
    <row r="2" spans="1:6" x14ac:dyDescent="0.35">
      <c r="A2" t="s">
        <v>1</v>
      </c>
      <c r="F2" s="1"/>
    </row>
    <row r="4" spans="1:6" x14ac:dyDescent="0.35">
      <c r="B4" t="s">
        <v>2</v>
      </c>
    </row>
    <row r="5" spans="1:6" x14ac:dyDescent="0.35">
      <c r="C5" t="s">
        <v>3</v>
      </c>
      <c r="F5" s="2">
        <v>25</v>
      </c>
    </row>
    <row r="6" spans="1:6" x14ac:dyDescent="0.35">
      <c r="C6" t="s">
        <v>4</v>
      </c>
      <c r="F6" s="2">
        <v>200</v>
      </c>
    </row>
    <row r="7" spans="1:6" x14ac:dyDescent="0.35">
      <c r="C7" t="s">
        <v>5</v>
      </c>
      <c r="F7" s="2">
        <v>37</v>
      </c>
    </row>
    <row r="8" spans="1:6" x14ac:dyDescent="0.35">
      <c r="C8" t="s">
        <v>6</v>
      </c>
      <c r="F8" s="2">
        <v>82</v>
      </c>
    </row>
    <row r="9" spans="1:6" x14ac:dyDescent="0.35">
      <c r="C9" t="s">
        <v>7</v>
      </c>
      <c r="F9" s="2">
        <v>49</v>
      </c>
    </row>
    <row r="10" spans="1:6" x14ac:dyDescent="0.35">
      <c r="C10" t="s">
        <v>8</v>
      </c>
      <c r="F10" s="3">
        <v>440</v>
      </c>
    </row>
    <row r="11" spans="1:6" x14ac:dyDescent="0.35">
      <c r="C11" t="s">
        <v>9</v>
      </c>
      <c r="F11" s="4">
        <f>SUM(F5:F10)</f>
        <v>833</v>
      </c>
    </row>
    <row r="13" spans="1:6" x14ac:dyDescent="0.35">
      <c r="B13" t="s">
        <v>10</v>
      </c>
      <c r="F13" s="2">
        <v>900</v>
      </c>
    </row>
    <row r="16" spans="1:6" x14ac:dyDescent="0.35">
      <c r="B16" t="s">
        <v>11</v>
      </c>
      <c r="F16" s="4">
        <v>520</v>
      </c>
    </row>
    <row r="18" spans="1:6" x14ac:dyDescent="0.35">
      <c r="B18" t="s">
        <v>12</v>
      </c>
      <c r="F18" s="5">
        <v>100</v>
      </c>
    </row>
    <row r="19" spans="1:6" x14ac:dyDescent="0.35">
      <c r="F19" s="6"/>
    </row>
    <row r="20" spans="1:6" x14ac:dyDescent="0.35">
      <c r="B20" t="s">
        <v>13</v>
      </c>
      <c r="F20" s="5">
        <v>75</v>
      </c>
    </row>
    <row r="21" spans="1:6" x14ac:dyDescent="0.35">
      <c r="F21" s="6"/>
    </row>
    <row r="22" spans="1:6" x14ac:dyDescent="0.35">
      <c r="B22" t="s">
        <v>14</v>
      </c>
      <c r="F22" s="5">
        <v>62</v>
      </c>
    </row>
    <row r="23" spans="1:6" x14ac:dyDescent="0.35">
      <c r="F23" s="6"/>
    </row>
    <row r="24" spans="1:6" x14ac:dyDescent="0.35">
      <c r="B24" t="s">
        <v>15</v>
      </c>
      <c r="F24" s="5">
        <v>25</v>
      </c>
    </row>
    <row r="25" spans="1:6" x14ac:dyDescent="0.35">
      <c r="B25" t="s">
        <v>16</v>
      </c>
      <c r="F25" s="5">
        <v>0</v>
      </c>
    </row>
    <row r="26" spans="1:6" x14ac:dyDescent="0.35">
      <c r="F26" s="4"/>
    </row>
    <row r="27" spans="1:6" x14ac:dyDescent="0.35">
      <c r="B27" t="s">
        <v>17</v>
      </c>
      <c r="F27" s="4">
        <f>F11-F16-F18-F20-F22-F24</f>
        <v>51</v>
      </c>
    </row>
    <row r="29" spans="1:6" x14ac:dyDescent="0.35">
      <c r="B29" t="s">
        <v>18</v>
      </c>
      <c r="F29" s="5">
        <v>0</v>
      </c>
    </row>
    <row r="30" spans="1:6" x14ac:dyDescent="0.35">
      <c r="A30" s="7" t="s">
        <v>19</v>
      </c>
    </row>
    <row r="31" spans="1:6" x14ac:dyDescent="0.35">
      <c r="A31" s="8">
        <v>0.25</v>
      </c>
      <c r="B31" t="s">
        <v>20</v>
      </c>
      <c r="F31" s="9">
        <f>F27*A31</f>
        <v>12.75</v>
      </c>
    </row>
    <row r="33" spans="1:6" x14ac:dyDescent="0.35">
      <c r="B33" t="s">
        <v>21</v>
      </c>
      <c r="F33" s="10">
        <f>F27-F29-F31</f>
        <v>38.25</v>
      </c>
    </row>
    <row r="34" spans="1:6" x14ac:dyDescent="0.35">
      <c r="A34" s="11"/>
      <c r="B34" s="11"/>
      <c r="C34" s="11" t="s">
        <v>22</v>
      </c>
      <c r="D34" s="11"/>
      <c r="E34" s="11"/>
      <c r="F34" s="12">
        <f>F33/F11</f>
        <v>4.5918367346938778E-2</v>
      </c>
    </row>
    <row r="37" spans="1:6" x14ac:dyDescent="0.35">
      <c r="A37" t="s">
        <v>23</v>
      </c>
    </row>
    <row r="38" spans="1:6" x14ac:dyDescent="0.35">
      <c r="C38" s="13" t="s">
        <v>24</v>
      </c>
    </row>
    <row r="39" spans="1:6" x14ac:dyDescent="0.35">
      <c r="B39" s="14" t="s">
        <v>25</v>
      </c>
      <c r="C39" s="15"/>
      <c r="D39" s="15"/>
      <c r="E39" s="15"/>
      <c r="F39" s="15"/>
    </row>
    <row r="40" spans="1:6" x14ac:dyDescent="0.35">
      <c r="B40" s="15"/>
      <c r="C40" s="15" t="s">
        <v>26</v>
      </c>
      <c r="D40" s="15"/>
      <c r="E40" s="15"/>
      <c r="F40" s="15">
        <f>E43</f>
        <v>25</v>
      </c>
    </row>
    <row r="41" spans="1:6" x14ac:dyDescent="0.35">
      <c r="B41" s="15"/>
      <c r="C41" s="15" t="s">
        <v>27</v>
      </c>
      <c r="D41" s="15"/>
      <c r="E41" s="15"/>
      <c r="F41" s="16">
        <v>10</v>
      </c>
    </row>
    <row r="42" spans="1:6" x14ac:dyDescent="0.35">
      <c r="B42" s="15"/>
      <c r="C42" s="15" t="s">
        <v>28</v>
      </c>
      <c r="D42" s="15"/>
      <c r="E42" s="15"/>
      <c r="F42" s="16">
        <v>15</v>
      </c>
    </row>
    <row r="43" spans="1:6" x14ac:dyDescent="0.35">
      <c r="B43" s="15"/>
      <c r="C43" s="14" t="s">
        <v>29</v>
      </c>
      <c r="D43" s="15"/>
      <c r="E43" s="15">
        <v>25</v>
      </c>
      <c r="F43" s="17">
        <f>(F40+F41-F42)</f>
        <v>20</v>
      </c>
    </row>
    <row r="44" spans="1:6" x14ac:dyDescent="0.35">
      <c r="A44" s="18"/>
      <c r="B44" s="18"/>
      <c r="C44" s="18"/>
      <c r="D44" s="18"/>
      <c r="E44" s="18"/>
      <c r="F44" s="18"/>
    </row>
    <row r="45" spans="1:6" x14ac:dyDescent="0.35">
      <c r="B45" s="18"/>
      <c r="C45" s="18"/>
      <c r="D45" s="18"/>
      <c r="E45" s="18"/>
      <c r="F45" s="18"/>
    </row>
    <row r="46" spans="1:6" x14ac:dyDescent="0.35">
      <c r="A46" s="19" t="s">
        <v>30</v>
      </c>
      <c r="B46" s="18"/>
      <c r="C46" s="6"/>
      <c r="D46" s="18"/>
      <c r="E46" s="18"/>
      <c r="F46" s="18"/>
    </row>
    <row r="47" spans="1:6" x14ac:dyDescent="0.35">
      <c r="A47" s="19"/>
      <c r="B47" s="19" t="s">
        <v>31</v>
      </c>
      <c r="C47" s="6"/>
      <c r="D47" s="18"/>
      <c r="E47" s="18"/>
      <c r="F47" s="18"/>
    </row>
    <row r="48" spans="1:6" x14ac:dyDescent="0.35">
      <c r="A48" s="18"/>
      <c r="B48" s="18" t="s">
        <v>32</v>
      </c>
      <c r="C48" s="18"/>
      <c r="D48" s="18"/>
      <c r="E48" s="18"/>
      <c r="F48" s="2">
        <v>500</v>
      </c>
    </row>
    <row r="49" spans="1:6" x14ac:dyDescent="0.35">
      <c r="A49" s="18"/>
      <c r="B49" s="18" t="s">
        <v>33</v>
      </c>
      <c r="C49" s="18"/>
      <c r="D49" s="18"/>
      <c r="E49" s="18"/>
      <c r="F49" s="2">
        <v>200</v>
      </c>
    </row>
    <row r="50" spans="1:6" x14ac:dyDescent="0.35">
      <c r="A50" s="18"/>
      <c r="B50" s="18" t="s">
        <v>34</v>
      </c>
      <c r="F50" s="20">
        <f t="shared" ref="F50" si="0">IF(F43&gt;0,F43*$D$57,0)</f>
        <v>0</v>
      </c>
    </row>
    <row r="51" spans="1:6" x14ac:dyDescent="0.35">
      <c r="A51" s="18"/>
      <c r="B51" s="18" t="s">
        <v>35</v>
      </c>
      <c r="F51" s="2">
        <v>0</v>
      </c>
    </row>
    <row r="52" spans="1:6" x14ac:dyDescent="0.35">
      <c r="A52" s="18"/>
      <c r="B52" s="18" t="s">
        <v>36</v>
      </c>
      <c r="F52" s="20">
        <f t="shared" ref="F52" si="1">SUM(F48:F51)</f>
        <v>700</v>
      </c>
    </row>
    <row r="53" spans="1:6" x14ac:dyDescent="0.35">
      <c r="A53" s="18"/>
      <c r="B53" s="18"/>
      <c r="F53" s="2"/>
    </row>
    <row r="54" spans="1:6" x14ac:dyDescent="0.35">
      <c r="A54" s="18"/>
      <c r="B54" s="18" t="s">
        <v>37</v>
      </c>
      <c r="F54" s="2">
        <v>180</v>
      </c>
    </row>
    <row r="55" spans="1:6" x14ac:dyDescent="0.35">
      <c r="A55" s="18"/>
      <c r="B55" s="18" t="s">
        <v>38</v>
      </c>
      <c r="F55" s="20">
        <f t="shared" ref="F55" si="2">F52+F54</f>
        <v>880</v>
      </c>
    </row>
    <row r="56" spans="1:6" x14ac:dyDescent="0.35">
      <c r="A56" s="18"/>
      <c r="B56" s="18"/>
      <c r="F56" s="2"/>
    </row>
    <row r="57" spans="1:6" x14ac:dyDescent="0.35">
      <c r="A57" s="18"/>
      <c r="B57" s="19" t="s">
        <v>39</v>
      </c>
      <c r="F57" s="2"/>
    </row>
    <row r="58" spans="1:6" x14ac:dyDescent="0.35">
      <c r="A58" s="18"/>
      <c r="B58" s="18" t="s">
        <v>40</v>
      </c>
      <c r="F58" s="2">
        <v>0</v>
      </c>
    </row>
    <row r="59" spans="1:6" x14ac:dyDescent="0.35">
      <c r="A59" s="18"/>
      <c r="B59" s="18" t="s">
        <v>41</v>
      </c>
      <c r="F59" s="2">
        <v>110</v>
      </c>
    </row>
    <row r="60" spans="1:6" x14ac:dyDescent="0.35">
      <c r="A60" s="18"/>
      <c r="B60" s="18" t="s">
        <v>42</v>
      </c>
      <c r="F60" s="2">
        <v>20</v>
      </c>
    </row>
    <row r="61" spans="1:6" x14ac:dyDescent="0.35">
      <c r="A61" s="18"/>
      <c r="B61" s="18" t="s">
        <v>43</v>
      </c>
      <c r="F61" s="21">
        <f t="shared" ref="F61" si="3">SUM(F58:F60)</f>
        <v>130</v>
      </c>
    </row>
    <row r="63" spans="1:6" x14ac:dyDescent="0.35">
      <c r="B63" s="18" t="s">
        <v>44</v>
      </c>
      <c r="F63" s="2">
        <v>450</v>
      </c>
    </row>
    <row r="64" spans="1:6" x14ac:dyDescent="0.35">
      <c r="B64" s="18" t="s">
        <v>45</v>
      </c>
      <c r="F64" s="4">
        <f t="shared" ref="F64" si="4">F63+F61</f>
        <v>580</v>
      </c>
    </row>
    <row r="65" spans="2:6" x14ac:dyDescent="0.35">
      <c r="B65" s="18" t="s">
        <v>46</v>
      </c>
      <c r="F65" s="4">
        <f t="shared" ref="F65" si="5">F55-F64</f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10" ma:contentTypeDescription="Create a new document." ma:contentTypeScope="" ma:versionID="312459a1490c7cd55f1d40c0151d0117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1f7010a5ed0f7a6f954002ba2dc94c3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Props1.xml><?xml version="1.0" encoding="utf-8"?>
<ds:datastoreItem xmlns:ds="http://schemas.openxmlformats.org/officeDocument/2006/customXml" ds:itemID="{EF1B42B5-B156-44F7-B3C6-C9EB1D4FB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DDD83A-0D81-45AA-AC1B-8A9FC2A790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200ADA-A8EB-430B-9920-9E5A2436DF23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dc371fa-f391-4a02-9320-6a0c1df9692b"/>
    <ds:schemaRef ds:uri="66abbd11-5fa5-4fb5-934f-c9dafa9719a5"/>
    <ds:schemaRef ds:uri="de4839cc-f48b-48be-962f-21b99114152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Monthy Input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Deborah Sorin</cp:lastModifiedBy>
  <dcterms:created xsi:type="dcterms:W3CDTF">2018-06-23T18:17:06Z</dcterms:created>
  <dcterms:modified xsi:type="dcterms:W3CDTF">2018-06-23T18:17:58Z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</Properties>
</file>