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swinkels/Documents/Projecten/Project Liberation/"/>
    </mc:Choice>
  </mc:AlternateContent>
  <xr:revisionPtr revIDLastSave="0" documentId="13_ncr:1_{4BECE546-E08B-CF40-A3E3-89142095FC83}" xr6:coauthVersionLast="45" xr6:coauthVersionMax="45" xr10:uidLastSave="{00000000-0000-0000-0000-000000000000}"/>
  <bookViews>
    <workbookView xWindow="0" yWindow="0" windowWidth="28800" windowHeight="18000" xr2:uid="{6A9C544B-DC0C-7049-A152-F8ACF7A6DA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J14" i="1" s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J16" i="1" l="1"/>
  <c r="J17" i="1" s="1"/>
</calcChain>
</file>

<file path=xl/sharedStrings.xml><?xml version="1.0" encoding="utf-8"?>
<sst xmlns="http://schemas.openxmlformats.org/spreadsheetml/2006/main" count="80" uniqueCount="67">
  <si>
    <t>Bedrijfsnaam</t>
  </si>
  <si>
    <t>Naam van het product</t>
  </si>
  <si>
    <t>Bestelnr. / Order code</t>
  </si>
  <si>
    <t>Aantal</t>
  </si>
  <si>
    <t>Totaal</t>
  </si>
  <si>
    <t>Opmerking door/voor besteller</t>
  </si>
  <si>
    <t>Directe link naar product</t>
  </si>
  <si>
    <t>Mouser</t>
  </si>
  <si>
    <t>356-ESP32WROOM-32D</t>
  </si>
  <si>
    <t>262-BME280</t>
  </si>
  <si>
    <t>506-FSM4JAH</t>
  </si>
  <si>
    <t>534-2477</t>
  </si>
  <si>
    <t>513-NJU7223F33</t>
  </si>
  <si>
    <t>512-BC547BTA</t>
  </si>
  <si>
    <t>756-MFR3-10KFC</t>
  </si>
  <si>
    <t>756-MFR3-4K7FC</t>
  </si>
  <si>
    <t>756-MFR3-1K0FC</t>
  </si>
  <si>
    <t>594-K104K15X7RF53H5</t>
  </si>
  <si>
    <t>710-860020672005</t>
  </si>
  <si>
    <t>https://nl.mouser.com/ProductDetail/Espressif-Systems/ESP32-WROOM-32D?qs=sGAEpiMZZMsRr7brxAGoXSSUPDSAjAiV9B80wJWTtYueWqJICnl18Q%3D%3D</t>
  </si>
  <si>
    <t>https://nl.mouser.com/ProductDetail/Bosch-Sensortec/BME280?qs=%2Fha2pyFaduhBmvOG3J6ai2bmvHMBROMmBoD1t7B8lA52IWlrbalRPw%3D%3D</t>
  </si>
  <si>
    <t>642-MHS122K</t>
  </si>
  <si>
    <t>ESP32-WROOM-32D</t>
  </si>
  <si>
    <t>BME280</t>
  </si>
  <si>
    <t>MHS122K</t>
  </si>
  <si>
    <t>https://nl.mouser.com/ProductDetail/Apem/MHS122K?qs=sGAEpiMZZMtHXLepoqNyVZHUmh3BZZ%2FL5BB0Uv5Iez0%3D</t>
  </si>
  <si>
    <t>https://nl.mouser.com/ProductDetail/TE-Connectivity-Alcoswitch/FSM4JAH?qs=sGAEpiMZZMsgGjVA3toVBAK0o4DxfcqiwQ41DmnDGT0%3D</t>
  </si>
  <si>
    <t>FSM4JAH</t>
  </si>
  <si>
    <t>Keystone 2477</t>
  </si>
  <si>
    <t>NJU7223F33</t>
  </si>
  <si>
    <t>BC547BTA</t>
  </si>
  <si>
    <t>MFR3-10KFC</t>
  </si>
  <si>
    <t>MFR3-4K7FC</t>
  </si>
  <si>
    <t>MFR3-1K0FC</t>
  </si>
  <si>
    <t>K104K15X7RF53H5</t>
  </si>
  <si>
    <t>https://nl.mouser.com/ProductDetail/Keystone-Electronics/2477?qs=sGAEpiMZZMt13fpse6CWDYVh9FApKpUCniGCHQbAIyU%3D</t>
  </si>
  <si>
    <t>https://nl.mouser.com/ProductDetail/NJR/NJU7223F33?qs=%2Fha2pyFaduh1EKvFcTFx4Aq59C9rSPpqpfGUZ%2FH8eaG54qspyzOAHw%3D%3D</t>
  </si>
  <si>
    <t>https://nl.mouser.com/ProductDetail/ON-Semiconductor-Fairchild/BC547BTA?qs=%2Fha2pyFaduiNTHPExqPpRpJnp%252B1JZAazzpYi%252B%252BtDkqLWEH3eYK%252Bnkw%3D%3D</t>
  </si>
  <si>
    <t>https://nl.mouser.com/ProductDetail/Welwyn-Components-TT-Electronics/MFR3-10KFC?qs=%2Fha2pyFadujalMH%252BMoxYB4VET5SP3ziFqNDbZoAljyKkhp2XUHi4Mw%3D%3D</t>
  </si>
  <si>
    <t>https://nl.mouser.com/ProductDetail/Welwyn-Components-TT-Electronics/MFR3-4K7FC?qs=%2Fha2pyFadujalMH%252BMoxYB0i0ojW03lz5R%2F5e%2FhaPIS9pxviWvO2T5w%3D%3D</t>
  </si>
  <si>
    <t>https://nl.mouser.com/ProductDetail/Welwyn-Components-TT-Electronics/MFR3-1K0FC?qs=%2Fha2pyFadujalMH%252BMoxYB6mYeO%252BKwpg34i2j%252BcqZRe95tQdKUXfzCg%3D%3D</t>
  </si>
  <si>
    <t>https://nl.mouser.com/ProductDetail/Vishay-BC-Components/K104K15X7RF53H5?qs=%2Fha2pyFadujQ%252Bv0xHOEo91Fp6rFGP5krddC9atAtGbhqRpBS8EDS0g%3D%3D</t>
  </si>
  <si>
    <t>860020672005</t>
  </si>
  <si>
    <t>https://nl.mouser.com/ProductDetail/Wurth-Elektronik/860020672005?qs=%2Fha2pyFadujWWZCacnG3T2l%252BeUQtSuWnRt06b7fnqCWsjZ1bxNRJqw%3D%3D</t>
  </si>
  <si>
    <t>MCU</t>
  </si>
  <si>
    <t>Sensor</t>
  </si>
  <si>
    <t>Power switch</t>
  </si>
  <si>
    <t>Push button</t>
  </si>
  <si>
    <t>Battery holder</t>
  </si>
  <si>
    <t>3.3V Regulator</t>
  </si>
  <si>
    <t>NPN-Transistor</t>
  </si>
  <si>
    <t>Battery</t>
  </si>
  <si>
    <t>Prijs/st ; 
excl BTW</t>
  </si>
  <si>
    <t>Prijs/st ; 
incl BTW</t>
  </si>
  <si>
    <t>Aantal 
/ PCB</t>
  </si>
  <si>
    <t>Totaal:</t>
  </si>
  <si>
    <t>inclusief BTW</t>
  </si>
  <si>
    <t>#</t>
  </si>
  <si>
    <t>10k Resistor</t>
  </si>
  <si>
    <t>4k7 Resistor</t>
  </si>
  <si>
    <t>1k0 Resistor</t>
  </si>
  <si>
    <t>100n Capacitor</t>
  </si>
  <si>
    <t>1u Capacitor</t>
  </si>
  <si>
    <t>Per unit (+ ca. €2,- voor de PCB)</t>
  </si>
  <si>
    <t>658-LR6XWA/2SB</t>
  </si>
  <si>
    <t>LR6XWA/B2</t>
  </si>
  <si>
    <t>https://nl.mouser.com/ProductDetail/Panasonic-Battery/LR6XWA-B2?qs=sGAEpiMZZMvWbzBWipm%252Bdf%2FkqOlPMDa7gHYeRm4AtMw%3D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</si>
</sst>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* #,##0.00_-;\-&quot;€&quot;* #,##0.00_-;_-&quot;€&quot;* &quot;-&quot;??_-;_-@_-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 (Body)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Border="1"/>
    <xf numFmtId="44" fontId="0" fillId="0" borderId="0" xfId="0" applyNumberFormat="1" applyBorder="1"/>
    <xf numFmtId="0" fontId="0" fillId="0" borderId="6" xfId="0" applyBorder="1"/>
    <xf numFmtId="49" fontId="0" fillId="0" borderId="0" xfId="0" quotePrefix="1" applyNumberFormat="1" applyBorder="1"/>
    <xf numFmtId="0" fontId="0" fillId="0" borderId="8" xfId="0" applyBorder="1"/>
    <xf numFmtId="44" fontId="0" fillId="0" borderId="8" xfId="0" applyNumberFormat="1" applyBorder="1"/>
    <xf numFmtId="0" fontId="0" fillId="0" borderId="9" xfId="0" applyBorder="1"/>
    <xf numFmtId="44" fontId="0" fillId="2" borderId="10" xfId="0" applyNumberFormat="1" applyFill="1" applyBorder="1"/>
    <xf numFmtId="44" fontId="0" fillId="2" borderId="11" xfId="0" applyNumberFormat="1" applyFill="1" applyBorder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/>
    <xf numFmtId="0" fontId="1" fillId="0" borderId="2" xfId="0" applyFont="1" applyBorder="1" applyAlignment="1">
      <alignment horizontal="center" vertical="center"/>
    </xf>
    <xf numFmtId="0" fontId="2" fillId="2" borderId="10" xfId="1" applyFill="1" applyBorder="1"/>
    <xf numFmtId="0" fontId="2" fillId="2" borderId="11" xfId="1" applyFill="1" applyBorder="1"/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44" fontId="0" fillId="2" borderId="1" xfId="0" applyNumberFormat="1" applyFill="1" applyBorder="1" applyAlignment="1">
      <alignment vertical="center"/>
    </xf>
    <xf numFmtId="44" fontId="0" fillId="0" borderId="1" xfId="0" applyNumberFormat="1" applyBorder="1" applyAlignment="1">
      <alignment vertical="center"/>
    </xf>
    <xf numFmtId="0" fontId="4" fillId="0" borderId="0" xfId="0" applyFont="1" applyAlignment="1"/>
    <xf numFmtId="0" fontId="5" fillId="0" borderId="0" xfId="0" applyFont="1" applyAlignment="1"/>
    <xf numFmtId="44" fontId="0" fillId="0" borderId="9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l.mouser.com/ProductDetail/Welwyn-Components-TT-Electronics/MFR3-10KFC?qs=%2Fha2pyFadujalMH%252BMoxYB4VET5SP3ziFqNDbZoAljyKkhp2XUHi4Mw%3D%3D" TargetMode="External"/><Relationship Id="rId3" Type="http://schemas.openxmlformats.org/officeDocument/2006/relationships/hyperlink" Target="https://nl.mouser.com/ProductDetail/Apem/MHS122K?qs=sGAEpiMZZMtHXLepoqNyVZHUmh3BZZ%2FL5BB0Uv5Iez0%3D" TargetMode="External"/><Relationship Id="rId7" Type="http://schemas.openxmlformats.org/officeDocument/2006/relationships/hyperlink" Target="https://nl.mouser.com/ProductDetail/ON-Semiconductor-Fairchild/BC547BTA?qs=%2Fha2pyFaduiNTHPExqPpRpJnp%252B1JZAazzpYi%252B%252BtDkqLWEH3eYK%252Bnkw%3D%3D" TargetMode="External"/><Relationship Id="rId12" Type="http://schemas.openxmlformats.org/officeDocument/2006/relationships/hyperlink" Target="https://nl.mouser.com/ProductDetail/Wurth-Elektronik/860020672005?qs=%2Fha2pyFadujWWZCacnG3T2l%252BeUQtSuWnRt06b7fnqCWsjZ1bxNRJqw%3D%3D" TargetMode="External"/><Relationship Id="rId2" Type="http://schemas.openxmlformats.org/officeDocument/2006/relationships/hyperlink" Target="https://nl.mouser.com/ProductDetail/Espressif-Systems/ESP32-WROOM-32D?qs=sGAEpiMZZMsRr7brxAGoXSSUPDSAjAiV9B80wJWTtYueWqJICnl18Q%3D%3D" TargetMode="External"/><Relationship Id="rId1" Type="http://schemas.openxmlformats.org/officeDocument/2006/relationships/hyperlink" Target="https://nl.mouser.com/ProductDetail/Bosch-Sensortec/BME280?qs=%2Fha2pyFaduhBmvOG3J6ai2bmvHMBROMmBoD1t7B8lA52IWlrbalRPw%3D%3D" TargetMode="External"/><Relationship Id="rId6" Type="http://schemas.openxmlformats.org/officeDocument/2006/relationships/hyperlink" Target="https://nl.mouser.com/ProductDetail/NJR/NJU7223F33?qs=%2Fha2pyFaduh1EKvFcTFx4Aq59C9rSPpqpfGUZ%2FH8eaG54qspyzOAHw%3D%3D" TargetMode="External"/><Relationship Id="rId11" Type="http://schemas.openxmlformats.org/officeDocument/2006/relationships/hyperlink" Target="https://nl.mouser.com/ProductDetail/Vishay-BC-Components/K104K15X7RF53H5?qs=%2Fha2pyFadujQ%252Bv0xHOEo91Fp6rFGP5krddC9atAtGbhqRpBS8EDS0g%3D%3D" TargetMode="External"/><Relationship Id="rId5" Type="http://schemas.openxmlformats.org/officeDocument/2006/relationships/hyperlink" Target="https://nl.mouser.com/ProductDetail/Keystone-Electronics/2477?qs=sGAEpiMZZMt13fpse6CWDYVh9FApKpUCniGCHQbAIyU%3D" TargetMode="External"/><Relationship Id="rId10" Type="http://schemas.openxmlformats.org/officeDocument/2006/relationships/hyperlink" Target="https://nl.mouser.com/ProductDetail/Welwyn-Components-TT-Electronics/MFR3-1K0FC?qs=%2Fha2pyFadujalMH%252BMoxYB6mYeO%252BKwpg34i2j%252BcqZRe95tQdKUXfzCg%3D%3D" TargetMode="External"/><Relationship Id="rId4" Type="http://schemas.openxmlformats.org/officeDocument/2006/relationships/hyperlink" Target="https://nl.mouser.com/ProductDetail/TE-Connectivity-Alcoswitch/FSM4JAH?qs=sGAEpiMZZMsgGjVA3toVBAK0o4DxfcqiwQ41DmnDGT0%3D" TargetMode="External"/><Relationship Id="rId9" Type="http://schemas.openxmlformats.org/officeDocument/2006/relationships/hyperlink" Target="https://nl.mouser.com/ProductDetail/Welwyn-Components-TT-Electronics/MFR3-4K7FC?qs=%2Fha2pyFadujalMH%252BMoxYB0i0ojW03lz5R%2F5e%2FhaPIS9pxviWvO2T5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A476-4D9A-C94D-B931-52FC3E8AAA66}">
  <dimension ref="A1:K17"/>
  <sheetViews>
    <sheetView tabSelected="1" workbookViewId="0">
      <selection activeCell="K29" sqref="K29"/>
    </sheetView>
  </sheetViews>
  <sheetFormatPr baseColWidth="10" defaultRowHeight="16"/>
  <cols>
    <col min="1" max="1" width="3.1640625" bestFit="1" customWidth="1"/>
    <col min="2" max="2" width="12.1640625" bestFit="1" customWidth="1"/>
    <col min="3" max="3" width="19.5" bestFit="1" customWidth="1"/>
    <col min="4" max="5" width="21.1640625" bestFit="1" customWidth="1"/>
    <col min="6" max="6" width="6.5" hidden="1" customWidth="1"/>
    <col min="7" max="7" width="6.5" bestFit="1" customWidth="1"/>
    <col min="8" max="8" width="8.83203125" hidden="1" customWidth="1"/>
    <col min="9" max="9" width="8.5" bestFit="1" customWidth="1"/>
    <col min="10" max="10" width="9" bestFit="1" customWidth="1"/>
    <col min="11" max="11" width="26.83203125" bestFit="1" customWidth="1"/>
  </cols>
  <sheetData>
    <row r="1" spans="1:11" ht="52" thickBot="1">
      <c r="A1" s="18" t="s">
        <v>57</v>
      </c>
      <c r="B1" s="13" t="s">
        <v>0</v>
      </c>
      <c r="C1" s="13" t="s">
        <v>1</v>
      </c>
      <c r="D1" s="13" t="s">
        <v>6</v>
      </c>
      <c r="E1" s="14" t="s">
        <v>2</v>
      </c>
      <c r="F1" s="12" t="s">
        <v>54</v>
      </c>
      <c r="G1" s="13" t="s">
        <v>3</v>
      </c>
      <c r="H1" s="12" t="s">
        <v>52</v>
      </c>
      <c r="I1" s="12" t="s">
        <v>53</v>
      </c>
      <c r="J1" s="13" t="s">
        <v>4</v>
      </c>
      <c r="K1" s="15" t="s">
        <v>5</v>
      </c>
    </row>
    <row r="2" spans="1:11" ht="17" thickTop="1">
      <c r="A2" s="21">
        <v>1</v>
      </c>
      <c r="B2" s="16" t="s">
        <v>7</v>
      </c>
      <c r="C2" s="3" t="s">
        <v>22</v>
      </c>
      <c r="D2" s="19" t="s">
        <v>19</v>
      </c>
      <c r="E2" s="16" t="s">
        <v>8</v>
      </c>
      <c r="F2" s="3">
        <v>1</v>
      </c>
      <c r="G2" s="16">
        <v>27</v>
      </c>
      <c r="H2" s="4">
        <v>3.42</v>
      </c>
      <c r="I2" s="4">
        <f>H2*1.21</f>
        <v>4.1381999999999994</v>
      </c>
      <c r="J2" s="10">
        <f>I2*G2</f>
        <v>111.73139999999998</v>
      </c>
      <c r="K2" s="5" t="s">
        <v>44</v>
      </c>
    </row>
    <row r="3" spans="1:11">
      <c r="A3" s="21">
        <v>2</v>
      </c>
      <c r="B3" s="16" t="s">
        <v>7</v>
      </c>
      <c r="C3" s="3" t="s">
        <v>23</v>
      </c>
      <c r="D3" s="19" t="s">
        <v>20</v>
      </c>
      <c r="E3" s="16" t="s">
        <v>9</v>
      </c>
      <c r="F3" s="3">
        <v>1</v>
      </c>
      <c r="G3" s="16">
        <v>27</v>
      </c>
      <c r="H3" s="4">
        <v>3.36</v>
      </c>
      <c r="I3" s="4">
        <f t="shared" ref="I3:I14" si="0">H3*1.21</f>
        <v>4.0655999999999999</v>
      </c>
      <c r="J3" s="10">
        <f t="shared" ref="J3:J14" si="1">I3*G3</f>
        <v>109.77119999999999</v>
      </c>
      <c r="K3" s="5" t="s">
        <v>45</v>
      </c>
    </row>
    <row r="4" spans="1:11">
      <c r="A4" s="21">
        <v>3</v>
      </c>
      <c r="B4" s="16" t="s">
        <v>7</v>
      </c>
      <c r="C4" s="3" t="s">
        <v>24</v>
      </c>
      <c r="D4" s="19" t="s">
        <v>25</v>
      </c>
      <c r="E4" s="16" t="s">
        <v>21</v>
      </c>
      <c r="F4" s="3">
        <v>1</v>
      </c>
      <c r="G4" s="16">
        <v>27</v>
      </c>
      <c r="H4" s="4">
        <v>1.25</v>
      </c>
      <c r="I4" s="4">
        <f t="shared" si="0"/>
        <v>1.5125</v>
      </c>
      <c r="J4" s="10">
        <f t="shared" si="1"/>
        <v>40.837499999999999</v>
      </c>
      <c r="K4" s="5" t="s">
        <v>46</v>
      </c>
    </row>
    <row r="5" spans="1:11">
      <c r="A5" s="21">
        <v>4</v>
      </c>
      <c r="B5" s="16" t="s">
        <v>7</v>
      </c>
      <c r="C5" s="3" t="s">
        <v>27</v>
      </c>
      <c r="D5" s="19" t="s">
        <v>26</v>
      </c>
      <c r="E5" s="16" t="s">
        <v>10</v>
      </c>
      <c r="F5" s="3">
        <v>1</v>
      </c>
      <c r="G5" s="16">
        <v>27</v>
      </c>
      <c r="H5" s="4">
        <v>8.7999999999999995E-2</v>
      </c>
      <c r="I5" s="4">
        <f t="shared" si="0"/>
        <v>0.10647999999999999</v>
      </c>
      <c r="J5" s="10">
        <f t="shared" si="1"/>
        <v>2.8749599999999997</v>
      </c>
      <c r="K5" s="5" t="s">
        <v>47</v>
      </c>
    </row>
    <row r="6" spans="1:11">
      <c r="A6" s="21">
        <v>5</v>
      </c>
      <c r="B6" s="16" t="s">
        <v>7</v>
      </c>
      <c r="C6" s="3" t="s">
        <v>28</v>
      </c>
      <c r="D6" s="19" t="s">
        <v>35</v>
      </c>
      <c r="E6" s="16" t="s">
        <v>11</v>
      </c>
      <c r="F6" s="3">
        <v>1</v>
      </c>
      <c r="G6" s="16">
        <v>27</v>
      </c>
      <c r="H6" s="4">
        <v>1.35</v>
      </c>
      <c r="I6" s="4">
        <f t="shared" si="0"/>
        <v>1.6335</v>
      </c>
      <c r="J6" s="10">
        <f t="shared" si="1"/>
        <v>44.104500000000002</v>
      </c>
      <c r="K6" s="5" t="s">
        <v>48</v>
      </c>
    </row>
    <row r="7" spans="1:11">
      <c r="A7" s="21">
        <v>6</v>
      </c>
      <c r="B7" s="16" t="s">
        <v>7</v>
      </c>
      <c r="C7" s="3" t="s">
        <v>29</v>
      </c>
      <c r="D7" s="19" t="s">
        <v>36</v>
      </c>
      <c r="E7" s="16" t="s">
        <v>12</v>
      </c>
      <c r="F7" s="3">
        <v>1</v>
      </c>
      <c r="G7" s="16">
        <v>27</v>
      </c>
      <c r="H7" s="4">
        <v>0.92400000000000004</v>
      </c>
      <c r="I7" s="4">
        <f t="shared" si="0"/>
        <v>1.1180399999999999</v>
      </c>
      <c r="J7" s="10">
        <f t="shared" si="1"/>
        <v>30.187079999999998</v>
      </c>
      <c r="K7" s="5" t="s">
        <v>49</v>
      </c>
    </row>
    <row r="8" spans="1:11">
      <c r="A8" s="21">
        <v>7</v>
      </c>
      <c r="B8" s="16" t="s">
        <v>7</v>
      </c>
      <c r="C8" s="3" t="s">
        <v>30</v>
      </c>
      <c r="D8" s="19" t="s">
        <v>37</v>
      </c>
      <c r="E8" s="16" t="s">
        <v>13</v>
      </c>
      <c r="F8" s="3">
        <v>2</v>
      </c>
      <c r="G8" s="16">
        <v>100</v>
      </c>
      <c r="H8" s="4">
        <v>5.2999999999999999E-2</v>
      </c>
      <c r="I8" s="4">
        <f t="shared" si="0"/>
        <v>6.4129999999999993E-2</v>
      </c>
      <c r="J8" s="10">
        <f t="shared" si="1"/>
        <v>6.4129999999999994</v>
      </c>
      <c r="K8" s="5" t="s">
        <v>50</v>
      </c>
    </row>
    <row r="9" spans="1:11">
      <c r="A9" s="21">
        <v>8</v>
      </c>
      <c r="B9" s="16" t="s">
        <v>7</v>
      </c>
      <c r="C9" s="3" t="s">
        <v>31</v>
      </c>
      <c r="D9" s="19" t="s">
        <v>38</v>
      </c>
      <c r="E9" s="16" t="s">
        <v>14</v>
      </c>
      <c r="F9" s="3">
        <v>3</v>
      </c>
      <c r="G9" s="16">
        <v>100</v>
      </c>
      <c r="H9" s="4">
        <v>2.9000000000000001E-2</v>
      </c>
      <c r="I9" s="4">
        <f t="shared" si="0"/>
        <v>3.5090000000000003E-2</v>
      </c>
      <c r="J9" s="10">
        <f t="shared" si="1"/>
        <v>3.5090000000000003</v>
      </c>
      <c r="K9" s="5" t="s">
        <v>58</v>
      </c>
    </row>
    <row r="10" spans="1:11">
      <c r="A10" s="21">
        <v>9</v>
      </c>
      <c r="B10" s="16" t="s">
        <v>7</v>
      </c>
      <c r="C10" s="3" t="s">
        <v>32</v>
      </c>
      <c r="D10" s="19" t="s">
        <v>39</v>
      </c>
      <c r="E10" s="16" t="s">
        <v>15</v>
      </c>
      <c r="F10" s="3">
        <v>3</v>
      </c>
      <c r="G10" s="16">
        <v>100</v>
      </c>
      <c r="H10" s="4">
        <v>2.9000000000000001E-2</v>
      </c>
      <c r="I10" s="4">
        <f t="shared" si="0"/>
        <v>3.5090000000000003E-2</v>
      </c>
      <c r="J10" s="10">
        <f t="shared" si="1"/>
        <v>3.5090000000000003</v>
      </c>
      <c r="K10" s="5" t="s">
        <v>59</v>
      </c>
    </row>
    <row r="11" spans="1:11">
      <c r="A11" s="21">
        <v>10</v>
      </c>
      <c r="B11" s="16" t="s">
        <v>7</v>
      </c>
      <c r="C11" s="3" t="s">
        <v>33</v>
      </c>
      <c r="D11" s="19" t="s">
        <v>40</v>
      </c>
      <c r="E11" s="16" t="s">
        <v>16</v>
      </c>
      <c r="F11" s="3">
        <v>2</v>
      </c>
      <c r="G11" s="16">
        <v>100</v>
      </c>
      <c r="H11" s="4">
        <v>2.9000000000000001E-2</v>
      </c>
      <c r="I11" s="4">
        <f t="shared" si="0"/>
        <v>3.5090000000000003E-2</v>
      </c>
      <c r="J11" s="10">
        <f t="shared" si="1"/>
        <v>3.5090000000000003</v>
      </c>
      <c r="K11" s="5" t="s">
        <v>60</v>
      </c>
    </row>
    <row r="12" spans="1:11">
      <c r="A12" s="21">
        <v>11</v>
      </c>
      <c r="B12" s="16" t="s">
        <v>7</v>
      </c>
      <c r="C12" s="3" t="s">
        <v>34</v>
      </c>
      <c r="D12" s="19" t="s">
        <v>41</v>
      </c>
      <c r="E12" s="16" t="s">
        <v>17</v>
      </c>
      <c r="F12" s="3">
        <v>3</v>
      </c>
      <c r="G12" s="16">
        <v>125</v>
      </c>
      <c r="H12" s="4">
        <v>0.04</v>
      </c>
      <c r="I12" s="4">
        <f t="shared" si="0"/>
        <v>4.8399999999999999E-2</v>
      </c>
      <c r="J12" s="10">
        <f t="shared" si="1"/>
        <v>6.05</v>
      </c>
      <c r="K12" s="5" t="s">
        <v>61</v>
      </c>
    </row>
    <row r="13" spans="1:11">
      <c r="A13" s="21">
        <v>12</v>
      </c>
      <c r="B13" s="16" t="s">
        <v>7</v>
      </c>
      <c r="C13" s="6" t="s">
        <v>42</v>
      </c>
      <c r="D13" s="19" t="s">
        <v>43</v>
      </c>
      <c r="E13" s="16" t="s">
        <v>18</v>
      </c>
      <c r="F13" s="3">
        <v>1</v>
      </c>
      <c r="G13" s="16">
        <v>40</v>
      </c>
      <c r="H13" s="4">
        <v>7.4999999999999997E-2</v>
      </c>
      <c r="I13" s="4">
        <f t="shared" si="0"/>
        <v>9.0749999999999997E-2</v>
      </c>
      <c r="J13" s="10">
        <f t="shared" si="1"/>
        <v>3.63</v>
      </c>
      <c r="K13" s="5" t="s">
        <v>62</v>
      </c>
    </row>
    <row r="14" spans="1:11">
      <c r="A14" s="22">
        <v>13</v>
      </c>
      <c r="B14" s="17" t="s">
        <v>7</v>
      </c>
      <c r="C14" s="7" t="s">
        <v>65</v>
      </c>
      <c r="D14" s="20" t="s">
        <v>66</v>
      </c>
      <c r="E14" s="17" t="s">
        <v>64</v>
      </c>
      <c r="F14" s="7">
        <v>4</v>
      </c>
      <c r="G14" s="17">
        <v>100</v>
      </c>
      <c r="H14" s="8">
        <v>0.33</v>
      </c>
      <c r="I14" s="27">
        <f t="shared" si="0"/>
        <v>0.39929999999999999</v>
      </c>
      <c r="J14" s="11">
        <f t="shared" si="1"/>
        <v>39.93</v>
      </c>
      <c r="K14" s="9" t="s">
        <v>51</v>
      </c>
    </row>
    <row r="16" spans="1:11">
      <c r="I16" s="2" t="s">
        <v>55</v>
      </c>
      <c r="J16" s="23">
        <f>SUM(J2:J14)</f>
        <v>406.05663999999996</v>
      </c>
      <c r="K16" s="25" t="s">
        <v>56</v>
      </c>
    </row>
    <row r="17" spans="9:11">
      <c r="I17" s="1" t="s">
        <v>55</v>
      </c>
      <c r="J17" s="24">
        <f>J16/25</f>
        <v>16.2422656</v>
      </c>
      <c r="K17" s="26" t="s">
        <v>63</v>
      </c>
    </row>
  </sheetData>
  <hyperlinks>
    <hyperlink ref="D3" r:id="rId1" xr:uid="{50D7714F-B1B9-7247-9BBD-28606B276A26}"/>
    <hyperlink ref="D2" r:id="rId2" xr:uid="{8184C753-02B2-E348-B46A-085CC15404CA}"/>
    <hyperlink ref="D4" r:id="rId3" xr:uid="{52BCB89E-5183-0448-89A0-184B065F697D}"/>
    <hyperlink ref="D5" r:id="rId4" xr:uid="{2F70AA7C-35A0-704C-B51C-3F71A21EA047}"/>
    <hyperlink ref="D6" r:id="rId5" xr:uid="{4EE8DD2D-A718-644B-B4B4-0182A2660C08}"/>
    <hyperlink ref="D7" r:id="rId6" xr:uid="{DF3A09BB-FA6B-4741-AC19-240357C2D923}"/>
    <hyperlink ref="D8" r:id="rId7" xr:uid="{98AEF5F3-6E95-4E43-8C0B-AD6878DED75D}"/>
    <hyperlink ref="D9" r:id="rId8" xr:uid="{2E5933C1-C9BA-3342-B576-C2CA736ACA7A}"/>
    <hyperlink ref="D10" r:id="rId9" xr:uid="{DF268143-F74F-A24C-9AD9-7E8D1828736B}"/>
    <hyperlink ref="D11" r:id="rId10" xr:uid="{8C0C66FD-685E-C84A-9DC2-AFB2707B5226}"/>
    <hyperlink ref="D12" r:id="rId11" xr:uid="{429182E5-4B57-8744-9526-5F0A5567BE73}"/>
    <hyperlink ref="D13" r:id="rId12" xr:uid="{CA92EE4F-0019-E048-AE58-2AD45DA4781B}"/>
  </hyperlinks>
  <pageMargins left="0.7" right="0.7" top="0.75" bottom="0.75" header="0.3" footer="0.3"/>
  <ignoredErrors>
    <ignoredError sqref="C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2019-11-18T12:51:16Z</dcterms:created>
  <dcterms:modified xsi:type="dcterms:W3CDTF">2019-11-18T15:09:49Z</dcterms:modified>
</cp:coreProperties>
</file>