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charts/chartEx7.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svwdc02\RedirectFolders$\luca.pozzi\Downloads\"/>
    </mc:Choice>
  </mc:AlternateContent>
  <xr:revisionPtr revIDLastSave="0" documentId="13_ncr:1_{5B1FE933-68B5-4C19-B1D0-77E767394F33}" xr6:coauthVersionLast="47" xr6:coauthVersionMax="47" xr10:uidLastSave="{00000000-0000-0000-0000-000000000000}"/>
  <bookViews>
    <workbookView xWindow="-120" yWindow="-120" windowWidth="29040" windowHeight="15720" tabRatio="500" xr2:uid="{00000000-000D-0000-FFFF-FFFF00000000}"/>
  </bookViews>
  <sheets>
    <sheet name="Fail_Combinata" sheetId="4" r:id="rId1"/>
    <sheet name="Temp_Carroponte" sheetId="5" r:id="rId2"/>
  </sheets>
  <externalReferences>
    <externalReference r:id="rId3"/>
  </externalReferences>
  <definedNames>
    <definedName name="_xlchart.v1.0" hidden="1">Fail_Combinata!$L$2</definedName>
    <definedName name="_xlchart.v1.1" hidden="1">Fail_Combinata!$L$3:$L$102</definedName>
    <definedName name="_xlchart.v1.10" hidden="1">Fail_Combinata!$K$3:$K$106</definedName>
    <definedName name="_xlchart.v1.11" hidden="1">[1]Tempi_Carroponte!$B$2:$B$98</definedName>
    <definedName name="_xlchart.v1.2" hidden="1">Fail_Combinata!$E$2</definedName>
    <definedName name="_xlchart.v1.3" hidden="1">Fail_Combinata!$E$3:$E$102</definedName>
    <definedName name="_xlchart.v1.4" hidden="1">Fail_Combinata!$G$3:$G$102</definedName>
    <definedName name="_xlchart.v1.5" hidden="1">Fail_Combinata!$C$2</definedName>
    <definedName name="_xlchart.v1.6" hidden="1">Fail_Combinata!$C$3:$C$102</definedName>
    <definedName name="_xlchart.v1.7" hidden="1">Fail_Combinata!$J$2</definedName>
    <definedName name="_xlchart.v1.8" hidden="1">Fail_Combinata!$J$3:$J$107</definedName>
    <definedName name="_xlchart.v1.9" hidden="1">Fail_Combinata!$K$2</definedName>
    <definedName name="dati">#REF!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1" i="5" l="1"/>
  <c r="B100" i="5"/>
  <c r="J112" i="4" l="1"/>
  <c r="L112" i="4"/>
  <c r="L111" i="4"/>
  <c r="L110" i="4"/>
  <c r="G106" i="4"/>
  <c r="G105" i="4"/>
  <c r="K112" i="4"/>
  <c r="K111" i="4"/>
  <c r="K110" i="4"/>
  <c r="D105" i="4"/>
  <c r="J111" i="4"/>
  <c r="J110"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C4" i="4"/>
  <c r="C106" i="4" s="1"/>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3" i="4"/>
  <c r="E3" i="4"/>
  <c r="E106" i="4" s="1"/>
  <c r="C105" i="4" l="1"/>
  <c r="E105" i="4"/>
</calcChain>
</file>

<file path=xl/sharedStrings.xml><?xml version="1.0" encoding="utf-8"?>
<sst xmlns="http://schemas.openxmlformats.org/spreadsheetml/2006/main" count="20" uniqueCount="14">
  <si>
    <t>Indice</t>
  </si>
  <si>
    <t>5,94753 11,7212 10,5311 7,19705 15,9976 13,3238 6,90088 8,64885 10,9129 7,42352 13,0574 14,6356 11,9664 5,64824 13,3181 9,92669 5,38367 15,0411 20,3577 6,35716 7,96192 16,9151 6,38239 6,37255 12,0657 5,60253 6,91384 13,8815 5,06921 8,84358 9,16724 7,70957 5,14663 5,11295 12,7626 7,32377 11,8395 9,75925 19,6269 6,97371 12,1371 5,28753 15,7408 28,5116 11,3373 5,39244 9,60452 5,03486 14,2481 5,13272 5,31404 8,61825 5,9764 7,20789 10,6674 7,35362 8,17584 6,88037 10,3057 6,74926 11,0348 8,34817 5,2703 8,71979 10,1974 7,14416 9,02938 6,40224 5,70001 9,39739 6,48561 10,2437 17,4205 9,29074 15,1162 14,7591 8,31302 8,39004 7,26969 7,50013 5,62226 11,1805 10,6704 6,7366 5,71301 7,97209 5,32431 9,63153 6,12371 7,55266 14,5188 10,7598 8,55543 9,45886 8,68505 5,85525 6,95459 17,9861 5,4073 8,24621</t>
  </si>
  <si>
    <t>Combinata_Ore</t>
  </si>
  <si>
    <t>Combinata_Minuti</t>
  </si>
  <si>
    <t>Foratrice_Ore</t>
  </si>
  <si>
    <t>Fortrice_Minuti</t>
  </si>
  <si>
    <t>Segatrice_Ore</t>
  </si>
  <si>
    <t>Segatrice_Minuti</t>
  </si>
  <si>
    <t>MEAN TIME TO FAILURE</t>
  </si>
  <si>
    <t>MEAN TIME TO REPAIR</t>
  </si>
  <si>
    <t>Rilevazione</t>
  </si>
  <si>
    <t>Tempo (min)</t>
  </si>
  <si>
    <t>Dev Std</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</si>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</sst>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indexed="8"/>
      <name val="ARIAL"/>
      <charset val="1"/>
    </font>
    <font>
      <sz val="10"/>
      <color indexed="8"/>
      <name val="Arial"/>
      <family val="2"/>
    </font>
    <font>
      <b/>
      <sz val="10"/>
      <color theme="0"/>
      <name val="Arial"/>
      <family val="2"/>
    </font>
    <font>
      <sz val="10"/>
      <color theme="1"/>
      <name val="Arial"/>
      <family val="2"/>
    </font>
    <font>
      <sz val="8"/>
      <color rgb="FFFFFFFF"/>
      <name val="Courier New"/>
      <family val="3"/>
    </font>
    <font>
      <sz val="10"/>
      <color indexed="8"/>
      <name val="ARIAL"/>
      <family val="2"/>
      <charset val="1"/>
    </font>
    <font>
      <b/>
      <sz val="10"/>
      <color theme="0"/>
      <name val="ARIAL"/>
      <family val="2"/>
      <charset val="1"/>
    </font>
    <font>
      <sz val="8"/>
      <color rgb="FF111827"/>
      <name val="Courier New"/>
      <family val="3"/>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
    <xf numFmtId="0" fontId="0" fillId="0" borderId="0">
      <alignment vertical="top"/>
    </xf>
  </cellStyleXfs>
  <cellXfs count="20">
    <xf numFmtId="0" fontId="0" fillId="0" borderId="0" xfId="0">
      <alignment vertical="top"/>
    </xf>
    <xf numFmtId="0" fontId="1" fillId="0" borderId="0" xfId="0" applyFont="1">
      <alignment vertical="top"/>
    </xf>
    <xf numFmtId="1" fontId="0" fillId="0" borderId="0" xfId="0" applyNumberFormat="1">
      <alignment vertical="top"/>
    </xf>
    <xf numFmtId="3" fontId="0" fillId="0" borderId="0" xfId="0" applyNumberFormat="1">
      <alignment vertical="top"/>
    </xf>
    <xf numFmtId="2" fontId="0" fillId="0" borderId="0" xfId="0" applyNumberFormat="1">
      <alignment vertical="top"/>
    </xf>
    <xf numFmtId="0" fontId="4" fillId="0" borderId="0" xfId="0" applyFont="1">
      <alignment vertical="top"/>
    </xf>
    <xf numFmtId="0" fontId="5" fillId="0" borderId="0" xfId="0" applyFont="1">
      <alignment vertical="top"/>
    </xf>
    <xf numFmtId="1" fontId="5" fillId="0" borderId="0" xfId="0" applyNumberFormat="1" applyFont="1">
      <alignment vertical="top"/>
    </xf>
    <xf numFmtId="2" fontId="5" fillId="0" borderId="0" xfId="0" applyNumberFormat="1" applyFont="1">
      <alignment vertical="top"/>
    </xf>
    <xf numFmtId="2" fontId="3" fillId="2" borderId="1" xfId="0" applyNumberFormat="1" applyFont="1" applyFill="1" applyBorder="1">
      <alignment vertical="top"/>
    </xf>
    <xf numFmtId="2" fontId="3" fillId="2" borderId="2" xfId="0" applyNumberFormat="1" applyFont="1" applyFill="1" applyBorder="1">
      <alignment vertical="top"/>
    </xf>
    <xf numFmtId="2" fontId="3" fillId="2" borderId="0" xfId="0" applyNumberFormat="1" applyFont="1" applyFill="1">
      <alignment vertical="top"/>
    </xf>
    <xf numFmtId="2" fontId="3" fillId="0" borderId="0" xfId="0" applyNumberFormat="1" applyFont="1">
      <alignment vertical="top"/>
    </xf>
    <xf numFmtId="0" fontId="3" fillId="0" borderId="0" xfId="0" applyFont="1">
      <alignment vertical="top"/>
    </xf>
    <xf numFmtId="1" fontId="6" fillId="0" borderId="0" xfId="0" applyNumberFormat="1" applyFont="1">
      <alignment vertical="top"/>
    </xf>
    <xf numFmtId="0" fontId="2" fillId="0" borderId="0" xfId="0" applyFont="1">
      <alignment vertical="top"/>
    </xf>
    <xf numFmtId="0" fontId="7" fillId="0" borderId="0" xfId="0" applyFont="1">
      <alignment vertical="top"/>
    </xf>
    <xf numFmtId="164" fontId="0" fillId="0" borderId="0" xfId="0" applyNumberFormat="1">
      <alignment vertical="top"/>
    </xf>
    <xf numFmtId="0" fontId="1" fillId="0" borderId="0" xfId="0" applyFont="1" applyAlignment="1">
      <alignment horizontal="center" vertical="top"/>
    </xf>
    <xf numFmtId="0" fontId="0" fillId="0" borderId="0" xfId="0" applyAlignment="1">
      <alignment horizontal="center" vertical="top"/>
    </xf>
  </cellXfs>
  <cellStyles count="1">
    <cellStyle name="Normale" xfId="0" builtinId="0"/>
  </cellStyles>
  <dxfs count="8">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font>
        <b val="0"/>
        <i val="0"/>
        <strike val="0"/>
        <condense val="0"/>
        <extend val="0"/>
        <outline val="0"/>
        <shadow val="0"/>
        <u val="none"/>
        <vertAlign val="baseline"/>
        <sz val="10"/>
        <color indexed="8"/>
        <name val="Arial"/>
        <family val="2"/>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MTFF COMBINATA</cx:v>
        </cx:txData>
      </cx:tx>
      <cx:txPr>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latin typeface="Calibri"/>
            </a:rPr>
            <a:t>MTFF COMBINATA</a:t>
          </a:r>
        </a:p>
      </cx:txPr>
    </cx:title>
    <cx:plotArea>
      <cx:plotAreaRegion>
        <cx:series layoutId="clusteredColumn" uniqueId="{215F4FC0-5E73-4113-99A8-F1AABFFE4372}">
          <cx:tx>
            <cx:txData>
              <cx:f>_xlchart.v1.5</cx:f>
              <cx:v>Combinata_Minuti</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MTFF FORATRICE</cx:v>
        </cx:txData>
      </cx:tx>
      <cx:txPr>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latin typeface="Calibri"/>
            </a:rPr>
            <a:t>MTFF FORATRICE</a:t>
          </a:r>
        </a:p>
      </cx:txPr>
    </cx:title>
    <cx:plotArea>
      <cx:plotAreaRegion>
        <cx:series layoutId="clusteredColumn" uniqueId="{41F08765-EAF2-476E-A2CF-E59B18419688}">
          <cx:tx>
            <cx:txData>
              <cx:f>_xlchart.v1.2</cx:f>
              <cx:v>Fortrice_Minuti</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MTTF SEGATRICE</cx:v>
        </cx:txData>
      </cx:tx>
      <cx:txPr>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latin typeface="Calibri"/>
            </a:rPr>
            <a:t>MTTF SEGATRICE</a:t>
          </a:r>
        </a:p>
      </cx:txPr>
    </cx:title>
    <cx:plotArea>
      <cx:plotAreaRegion>
        <cx:series layoutId="clusteredColumn" uniqueId="{8D757D8B-8852-4456-9BFD-C9380939AF40}">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MTRR COMBINATA</cx:v>
        </cx:txData>
      </cx:tx>
      <cx:txPr>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latin typeface="Calibri"/>
            </a:rPr>
            <a:t>MTRR COMBINATA</a:t>
          </a:r>
        </a:p>
      </cx:txPr>
    </cx:title>
    <cx:plotArea>
      <cx:plotAreaRegion>
        <cx:series layoutId="clusteredColumn" uniqueId="{948466CE-6C9C-42BC-90C3-9D1407A51CAC}">
          <cx:tx>
            <cx:txData>
              <cx:f>_xlchart.v1.7</cx:f>
              <cx:v>Combinata_Minuti</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MTRR FORATRICE</cx:v>
        </cx:txData>
      </cx:tx>
      <cx:txPr>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latin typeface="Calibri"/>
            </a:rPr>
            <a:t>MTRR FORATRICE</a:t>
          </a:r>
        </a:p>
      </cx:txPr>
    </cx:title>
    <cx:plotArea>
      <cx:plotAreaRegion>
        <cx:series layoutId="clusteredColumn" uniqueId="{8AF28458-295D-4F9C-AD4F-BF40D5253F5F}">
          <cx:tx>
            <cx:txData>
              <cx:f>_xlchart.v1.9</cx:f>
              <cx:v>Fortrice_Minuti</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MTTR SEGATRICE</cx:v>
        </cx:txData>
      </cx:tx>
      <cx:txPr>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latin typeface="Calibri"/>
            </a:rPr>
            <a:t>MTTR SEGATRICE</a:t>
          </a:r>
        </a:p>
      </cx:txPr>
    </cx:title>
    <cx:plotArea>
      <cx:plotAreaRegion>
        <cx:series layoutId="clusteredColumn" uniqueId="{FF23EDF7-05E0-4FD6-893B-8C6DCE6491AB}">
          <cx:tx>
            <cx:txData>
              <cx:f>_xlchart.v1.0</cx:f>
              <cx:v>Segatrice_Minuti</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Tempo rimozione pezzi con carroponte</cx:v>
        </cx:txData>
      </cx:tx>
      <cx:txPr>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latin typeface="Calibri" panose="020F0502020204030204"/>
            </a:rPr>
            <a:t>Tempo rimozione pezzi con carroponte</a:t>
          </a:r>
        </a:p>
      </cx:txPr>
    </cx:title>
    <cx:plotArea>
      <cx:plotAreaRegion>
        <cx:series layoutId="clusteredColumn" uniqueId="{FEE09C8E-F1F5-4140-9F41-EAF0ADB5F46B}">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12</xdr:col>
      <xdr:colOff>180109</xdr:colOff>
      <xdr:row>1</xdr:row>
      <xdr:rowOff>69271</xdr:rowOff>
    </xdr:from>
    <xdr:to>
      <xdr:col>19</xdr:col>
      <xdr:colOff>484909</xdr:colOff>
      <xdr:row>17</xdr:row>
      <xdr:rowOff>152399</xdr:rowOff>
    </xdr:to>
    <mc:AlternateContent xmlns:mc="http://schemas.openxmlformats.org/markup-compatibility/2006">
      <mc:Choice xmlns:cx1="http://schemas.microsoft.com/office/drawing/2015/9/8/chartex" Requires="cx1">
        <xdr:graphicFrame macro="">
          <xdr:nvGraphicFramePr>
            <xdr:cNvPr id="6" name="Grafico 5">
              <a:extLst>
                <a:ext uri="{FF2B5EF4-FFF2-40B4-BE49-F238E27FC236}">
                  <a16:creationId xmlns:a16="http://schemas.microsoft.com/office/drawing/2014/main" id="{A660121B-CF7A-8B67-31B1-FA95F14659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086484" y="231196"/>
              <a:ext cx="4438650" cy="2673928"/>
            </a:xfrm>
            <a:prstGeom prst="rect">
              <a:avLst/>
            </a:prstGeom>
            <a:solidFill>
              <a:prstClr val="white"/>
            </a:solidFill>
            <a:ln w="1">
              <a:solidFill>
                <a:prstClr val="green"/>
              </a:solidFill>
            </a:ln>
          </xdr:spPr>
          <xdr:txBody>
            <a:bodyPr vertOverflow="clip" horzOverflow="clip"/>
            <a:lstStyle/>
            <a:p>
              <a:r>
                <a:rPr lang="it-CH"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12</xdr:col>
      <xdr:colOff>263237</xdr:colOff>
      <xdr:row>18</xdr:row>
      <xdr:rowOff>152401</xdr:rowOff>
    </xdr:from>
    <xdr:to>
      <xdr:col>19</xdr:col>
      <xdr:colOff>568037</xdr:colOff>
      <xdr:row>35</xdr:row>
      <xdr:rowOff>69274</xdr:rowOff>
    </xdr:to>
    <mc:AlternateContent xmlns:mc="http://schemas.openxmlformats.org/markup-compatibility/2006">
      <mc:Choice xmlns:cx1="http://schemas.microsoft.com/office/drawing/2015/9/8/chartex" Requires="cx1">
        <xdr:graphicFrame macro="">
          <xdr:nvGraphicFramePr>
            <xdr:cNvPr id="7" name="Grafico 6">
              <a:extLst>
                <a:ext uri="{FF2B5EF4-FFF2-40B4-BE49-F238E27FC236}">
                  <a16:creationId xmlns:a16="http://schemas.microsoft.com/office/drawing/2014/main" id="{75020E29-8445-E3C1-3093-634B2F070D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169612" y="3067051"/>
              <a:ext cx="4438650" cy="2669598"/>
            </a:xfrm>
            <a:prstGeom prst="rect">
              <a:avLst/>
            </a:prstGeom>
            <a:solidFill>
              <a:prstClr val="white"/>
            </a:solidFill>
            <a:ln w="1">
              <a:solidFill>
                <a:prstClr val="green"/>
              </a:solidFill>
            </a:ln>
          </xdr:spPr>
          <xdr:txBody>
            <a:bodyPr vertOverflow="clip" horzOverflow="clip"/>
            <a:lstStyle/>
            <a:p>
              <a:r>
                <a:rPr lang="it-CH"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12</xdr:col>
      <xdr:colOff>263236</xdr:colOff>
      <xdr:row>36</xdr:row>
      <xdr:rowOff>83127</xdr:rowOff>
    </xdr:from>
    <xdr:to>
      <xdr:col>19</xdr:col>
      <xdr:colOff>568036</xdr:colOff>
      <xdr:row>53</xdr:row>
      <xdr:rowOff>0</xdr:rowOff>
    </xdr:to>
    <mc:AlternateContent xmlns:mc="http://schemas.openxmlformats.org/markup-compatibility/2006">
      <mc:Choice xmlns:cx1="http://schemas.microsoft.com/office/drawing/2015/9/8/chartex" Requires="cx1">
        <xdr:graphicFrame macro="">
          <xdr:nvGraphicFramePr>
            <xdr:cNvPr id="8" name="Grafico 7">
              <a:extLst>
                <a:ext uri="{FF2B5EF4-FFF2-40B4-BE49-F238E27FC236}">
                  <a16:creationId xmlns:a16="http://schemas.microsoft.com/office/drawing/2014/main" id="{2DEE62CC-0F52-1B08-4CFA-09757415CE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169611" y="5912427"/>
              <a:ext cx="4438650" cy="2669598"/>
            </a:xfrm>
            <a:prstGeom prst="rect">
              <a:avLst/>
            </a:prstGeom>
            <a:solidFill>
              <a:prstClr val="white"/>
            </a:solidFill>
            <a:ln w="1">
              <a:solidFill>
                <a:prstClr val="green"/>
              </a:solidFill>
            </a:ln>
          </xdr:spPr>
          <xdr:txBody>
            <a:bodyPr vertOverflow="clip" horzOverflow="clip"/>
            <a:lstStyle/>
            <a:p>
              <a:r>
                <a:rPr lang="it-CH"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19</xdr:col>
      <xdr:colOff>581893</xdr:colOff>
      <xdr:row>1</xdr:row>
      <xdr:rowOff>36120</xdr:rowOff>
    </xdr:from>
    <xdr:to>
      <xdr:col>27</xdr:col>
      <xdr:colOff>277093</xdr:colOff>
      <xdr:row>18</xdr:row>
      <xdr:rowOff>3463</xdr:rowOff>
    </xdr:to>
    <mc:AlternateContent xmlns:mc="http://schemas.openxmlformats.org/markup-compatibility/2006">
      <mc:Choice xmlns:cx1="http://schemas.microsoft.com/office/drawing/2015/9/8/chartex" Requires="cx1">
        <xdr:graphicFrame macro="">
          <xdr:nvGraphicFramePr>
            <xdr:cNvPr id="10" name="Grafico 9">
              <a:extLst>
                <a:ext uri="{FF2B5EF4-FFF2-40B4-BE49-F238E27FC236}">
                  <a16:creationId xmlns:a16="http://schemas.microsoft.com/office/drawing/2014/main" id="{DB7E6FEE-D0CF-9ABD-69FE-535F74C41F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622118" y="198045"/>
              <a:ext cx="4419600" cy="2720068"/>
            </a:xfrm>
            <a:prstGeom prst="rect">
              <a:avLst/>
            </a:prstGeom>
            <a:solidFill>
              <a:prstClr val="white"/>
            </a:solidFill>
            <a:ln w="1">
              <a:solidFill>
                <a:prstClr val="green"/>
              </a:solidFill>
            </a:ln>
          </xdr:spPr>
          <xdr:txBody>
            <a:bodyPr vertOverflow="clip" horzOverflow="clip"/>
            <a:lstStyle/>
            <a:p>
              <a:r>
                <a:rPr lang="it-CH"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20</xdr:col>
      <xdr:colOff>90056</xdr:colOff>
      <xdr:row>18</xdr:row>
      <xdr:rowOff>161801</xdr:rowOff>
    </xdr:from>
    <xdr:to>
      <xdr:col>27</xdr:col>
      <xdr:colOff>394856</xdr:colOff>
      <xdr:row>35</xdr:row>
      <xdr:rowOff>129143</xdr:rowOff>
    </xdr:to>
    <mc:AlternateContent xmlns:mc="http://schemas.openxmlformats.org/markup-compatibility/2006">
      <mc:Choice xmlns:cx1="http://schemas.microsoft.com/office/drawing/2015/9/8/chartex" Requires="cx1">
        <xdr:graphicFrame macro="">
          <xdr:nvGraphicFramePr>
            <xdr:cNvPr id="12" name="Grafico 11">
              <a:extLst>
                <a:ext uri="{FF2B5EF4-FFF2-40B4-BE49-F238E27FC236}">
                  <a16:creationId xmlns:a16="http://schemas.microsoft.com/office/drawing/2014/main" id="{295A5D05-4901-CA13-8B62-9DFE9898C6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720831" y="3076451"/>
              <a:ext cx="4438650" cy="2720067"/>
            </a:xfrm>
            <a:prstGeom prst="rect">
              <a:avLst/>
            </a:prstGeom>
            <a:solidFill>
              <a:prstClr val="white"/>
            </a:solidFill>
            <a:ln w="1">
              <a:solidFill>
                <a:prstClr val="green"/>
              </a:solidFill>
            </a:ln>
          </xdr:spPr>
          <xdr:txBody>
            <a:bodyPr vertOverflow="clip" horzOverflow="clip"/>
            <a:lstStyle/>
            <a:p>
              <a:r>
                <a:rPr lang="it-CH"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20</xdr:col>
      <xdr:colOff>110837</xdr:colOff>
      <xdr:row>36</xdr:row>
      <xdr:rowOff>33251</xdr:rowOff>
    </xdr:from>
    <xdr:to>
      <xdr:col>27</xdr:col>
      <xdr:colOff>415637</xdr:colOff>
      <xdr:row>52</xdr:row>
      <xdr:rowOff>108758</xdr:rowOff>
    </xdr:to>
    <mc:AlternateContent xmlns:mc="http://schemas.openxmlformats.org/markup-compatibility/2006">
      <mc:Choice xmlns:cx1="http://schemas.microsoft.com/office/drawing/2015/9/8/chartex" Requires="cx1">
        <xdr:graphicFrame macro="">
          <xdr:nvGraphicFramePr>
            <xdr:cNvPr id="13" name="Grafico 12">
              <a:extLst>
                <a:ext uri="{FF2B5EF4-FFF2-40B4-BE49-F238E27FC236}">
                  <a16:creationId xmlns:a16="http://schemas.microsoft.com/office/drawing/2014/main" id="{B690267B-AB3D-B9AC-34FD-21BCCE9CC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7741612" y="5862551"/>
              <a:ext cx="4438650" cy="2666307"/>
            </a:xfrm>
            <a:prstGeom prst="rect">
              <a:avLst/>
            </a:prstGeom>
            <a:solidFill>
              <a:prstClr val="white"/>
            </a:solidFill>
            <a:ln w="1">
              <a:solidFill>
                <a:prstClr val="green"/>
              </a:solidFill>
            </a:ln>
          </xdr:spPr>
          <xdr:txBody>
            <a:bodyPr vertOverflow="clip" horzOverflow="clip"/>
            <a:lstStyle/>
            <a:p>
              <a:r>
                <a:rPr lang="it-CH"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19</xdr:row>
      <xdr:rowOff>60960</xdr:rowOff>
    </xdr:to>
    <mc:AlternateContent xmlns:mc="http://schemas.openxmlformats.org/markup-compatibility/2006">
      <mc:Choice xmlns:cx1="http://schemas.microsoft.com/office/drawing/2015/9/8/chartex" Requires="cx1">
        <xdr:graphicFrame macro="">
          <xdr:nvGraphicFramePr>
            <xdr:cNvPr id="3" name="Grafico 2">
              <a:extLst>
                <a:ext uri="{FF2B5EF4-FFF2-40B4-BE49-F238E27FC236}">
                  <a16:creationId xmlns:a16="http://schemas.microsoft.com/office/drawing/2014/main" id="{593355CA-BBAD-4FC3-A1F6-1562AAEDBD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00375" y="485775"/>
              <a:ext cx="4438650" cy="2651760"/>
            </a:xfrm>
            <a:prstGeom prst="rect">
              <a:avLst/>
            </a:prstGeom>
            <a:solidFill>
              <a:prstClr val="white"/>
            </a:solidFill>
            <a:ln w="1">
              <a:solidFill>
                <a:prstClr val="green"/>
              </a:solidFill>
            </a:ln>
          </xdr:spPr>
          <xdr:txBody>
            <a:bodyPr vertOverflow="clip" horzOverflow="clip"/>
            <a:lstStyle/>
            <a:p>
              <a:r>
                <a:rPr lang="it-CH"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tente/Downloads/FermiMacchin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i_Fail"/>
      <sheetName val="Tempi_Carroponte"/>
    </sheetNames>
    <sheetDataSet>
      <sheetData sheetId="0" refreshError="1"/>
      <sheetData sheetId="1">
        <row r="2">
          <cell r="B2">
            <v>4.7</v>
          </cell>
        </row>
        <row r="3">
          <cell r="B3">
            <v>2.2000000000000002</v>
          </cell>
        </row>
        <row r="4">
          <cell r="B4">
            <v>3.4</v>
          </cell>
        </row>
        <row r="5">
          <cell r="B5">
            <v>3</v>
          </cell>
        </row>
        <row r="6">
          <cell r="B6">
            <v>2.5</v>
          </cell>
        </row>
        <row r="7">
          <cell r="B7">
            <v>4.0999999999999996</v>
          </cell>
        </row>
        <row r="8">
          <cell r="B8">
            <v>3.6</v>
          </cell>
        </row>
        <row r="9">
          <cell r="B9">
            <v>4.0999999999999996</v>
          </cell>
        </row>
        <row r="10">
          <cell r="B10">
            <v>3.5</v>
          </cell>
        </row>
        <row r="11">
          <cell r="B11">
            <v>3.9</v>
          </cell>
        </row>
        <row r="12">
          <cell r="B12">
            <v>3.6</v>
          </cell>
        </row>
        <row r="13">
          <cell r="B13">
            <v>4.2</v>
          </cell>
        </row>
        <row r="14">
          <cell r="B14">
            <v>4.4000000000000004</v>
          </cell>
        </row>
        <row r="15">
          <cell r="B15">
            <v>4.9000000000000004</v>
          </cell>
        </row>
        <row r="16">
          <cell r="B16">
            <v>4.2</v>
          </cell>
        </row>
        <row r="17">
          <cell r="B17">
            <v>3.2</v>
          </cell>
        </row>
        <row r="18">
          <cell r="B18">
            <v>4.7</v>
          </cell>
        </row>
        <row r="19">
          <cell r="B19">
            <v>4.4000000000000004</v>
          </cell>
        </row>
        <row r="20">
          <cell r="B20">
            <v>5.0999999999999996</v>
          </cell>
        </row>
        <row r="21">
          <cell r="B21">
            <v>5.0999999999999996</v>
          </cell>
        </row>
        <row r="22">
          <cell r="B22">
            <v>4.2</v>
          </cell>
        </row>
        <row r="23">
          <cell r="B23">
            <v>4.9000000000000004</v>
          </cell>
        </row>
        <row r="24">
          <cell r="B24">
            <v>2.9</v>
          </cell>
        </row>
        <row r="25">
          <cell r="B25">
            <v>4.2</v>
          </cell>
        </row>
        <row r="26">
          <cell r="B26">
            <v>3.3</v>
          </cell>
        </row>
        <row r="27">
          <cell r="B27">
            <v>4.5999999999999996</v>
          </cell>
        </row>
        <row r="28">
          <cell r="B28">
            <v>3.4</v>
          </cell>
        </row>
        <row r="29">
          <cell r="B29">
            <v>3.7</v>
          </cell>
        </row>
        <row r="30">
          <cell r="B30">
            <v>4.2</v>
          </cell>
        </row>
        <row r="31">
          <cell r="B31">
            <v>3.7</v>
          </cell>
        </row>
        <row r="32">
          <cell r="B32">
            <v>3.4</v>
          </cell>
        </row>
        <row r="33">
          <cell r="B33">
            <v>4.2</v>
          </cell>
        </row>
        <row r="34">
          <cell r="B34">
            <v>3.8</v>
          </cell>
        </row>
        <row r="35">
          <cell r="B35">
            <v>4.2</v>
          </cell>
        </row>
        <row r="36">
          <cell r="B36">
            <v>5</v>
          </cell>
        </row>
        <row r="37">
          <cell r="B37">
            <v>4.3</v>
          </cell>
        </row>
        <row r="38">
          <cell r="B38">
            <v>3.9</v>
          </cell>
        </row>
        <row r="39">
          <cell r="B39">
            <v>4.5999999999999996</v>
          </cell>
        </row>
        <row r="40">
          <cell r="B40">
            <v>3.7</v>
          </cell>
        </row>
        <row r="41">
          <cell r="B41">
            <v>4.5</v>
          </cell>
        </row>
        <row r="42">
          <cell r="B42">
            <v>3.1</v>
          </cell>
        </row>
        <row r="43">
          <cell r="B43">
            <v>4</v>
          </cell>
        </row>
        <row r="44">
          <cell r="B44">
            <v>4</v>
          </cell>
        </row>
        <row r="45">
          <cell r="B45">
            <v>3.5</v>
          </cell>
        </row>
        <row r="46">
          <cell r="B46">
            <v>4.2</v>
          </cell>
        </row>
        <row r="47">
          <cell r="B47">
            <v>2.9</v>
          </cell>
        </row>
        <row r="48">
          <cell r="B48">
            <v>4.2</v>
          </cell>
        </row>
        <row r="49">
          <cell r="B49">
            <v>4.8</v>
          </cell>
        </row>
        <row r="50">
          <cell r="B50">
            <v>3.5</v>
          </cell>
        </row>
        <row r="51">
          <cell r="B51">
            <v>2.9</v>
          </cell>
        </row>
        <row r="52">
          <cell r="B52">
            <v>3.8</v>
          </cell>
        </row>
        <row r="53">
          <cell r="B53">
            <v>3.8</v>
          </cell>
        </row>
        <row r="54">
          <cell r="B54">
            <v>3.6</v>
          </cell>
        </row>
        <row r="55">
          <cell r="B55">
            <v>3.8</v>
          </cell>
        </row>
        <row r="56">
          <cell r="B56">
            <v>2.6</v>
          </cell>
        </row>
        <row r="57">
          <cell r="B57">
            <v>4.2</v>
          </cell>
        </row>
        <row r="58">
          <cell r="B58">
            <v>3.9</v>
          </cell>
        </row>
        <row r="59">
          <cell r="B59">
            <v>4.7</v>
          </cell>
        </row>
        <row r="60">
          <cell r="B60">
            <v>4.0999999999999996</v>
          </cell>
        </row>
        <row r="61">
          <cell r="B61">
            <v>4</v>
          </cell>
        </row>
        <row r="62">
          <cell r="B62">
            <v>4.5</v>
          </cell>
        </row>
        <row r="63">
          <cell r="B63">
            <v>4.2</v>
          </cell>
        </row>
        <row r="64">
          <cell r="B64">
            <v>4.0999999999999996</v>
          </cell>
        </row>
        <row r="65">
          <cell r="B65">
            <v>4.5</v>
          </cell>
        </row>
        <row r="66">
          <cell r="B66">
            <v>4.0999999999999996</v>
          </cell>
        </row>
        <row r="67">
          <cell r="B67">
            <v>4.5</v>
          </cell>
        </row>
        <row r="68">
          <cell r="B68">
            <v>4.3</v>
          </cell>
        </row>
        <row r="69">
          <cell r="B69">
            <v>3.8</v>
          </cell>
        </row>
        <row r="70">
          <cell r="B70">
            <v>4</v>
          </cell>
        </row>
        <row r="71">
          <cell r="B71">
            <v>3.6</v>
          </cell>
        </row>
        <row r="72">
          <cell r="B72">
            <v>4.3</v>
          </cell>
        </row>
        <row r="73">
          <cell r="B73">
            <v>3.7</v>
          </cell>
        </row>
        <row r="74">
          <cell r="B74">
            <v>4.8</v>
          </cell>
        </row>
        <row r="75">
          <cell r="B75">
            <v>3.7</v>
          </cell>
        </row>
        <row r="76">
          <cell r="B76">
            <v>4</v>
          </cell>
        </row>
        <row r="77">
          <cell r="B77">
            <v>3.5</v>
          </cell>
        </row>
        <row r="78">
          <cell r="B78">
            <v>3.8</v>
          </cell>
        </row>
        <row r="79">
          <cell r="B79">
            <v>3.6</v>
          </cell>
        </row>
        <row r="80">
          <cell r="B80">
            <v>4.8</v>
          </cell>
        </row>
        <row r="81">
          <cell r="B81">
            <v>4.4000000000000004</v>
          </cell>
        </row>
        <row r="82">
          <cell r="B82">
            <v>3.7</v>
          </cell>
        </row>
        <row r="83">
          <cell r="B83">
            <v>3.6</v>
          </cell>
        </row>
        <row r="84">
          <cell r="B84">
            <v>4.0999999999999996</v>
          </cell>
        </row>
        <row r="85">
          <cell r="B85">
            <v>4.3</v>
          </cell>
        </row>
        <row r="86">
          <cell r="B86">
            <v>4.4000000000000004</v>
          </cell>
        </row>
        <row r="87">
          <cell r="B87">
            <v>4.8</v>
          </cell>
        </row>
        <row r="88">
          <cell r="B88">
            <v>3.5</v>
          </cell>
        </row>
        <row r="89">
          <cell r="B89">
            <v>4.8</v>
          </cell>
        </row>
        <row r="90">
          <cell r="B90">
            <v>4.5999999999999996</v>
          </cell>
        </row>
        <row r="91">
          <cell r="B91">
            <v>3.3</v>
          </cell>
        </row>
        <row r="92">
          <cell r="B92">
            <v>4.0999999999999996</v>
          </cell>
        </row>
        <row r="93">
          <cell r="B93">
            <v>4</v>
          </cell>
        </row>
        <row r="94">
          <cell r="B94">
            <v>4.4000000000000004</v>
          </cell>
        </row>
        <row r="95">
          <cell r="B95">
            <v>4.0999999999999996</v>
          </cell>
        </row>
        <row r="96">
          <cell r="B96">
            <v>4</v>
          </cell>
        </row>
        <row r="97">
          <cell r="B97">
            <v>4.0999999999999996</v>
          </cell>
        </row>
        <row r="98">
          <cell r="B98">
            <v>3.1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1712F3-8136-4C50-A0FB-0E039FAB2895}" name="Tabella2" displayName="Tabella2" ref="A2:A102" totalsRowShown="0">
  <autoFilter ref="A2:A102" xr:uid="{6D1712F3-8136-4C50-A0FB-0E039FAB2895}"/>
  <tableColumns count="1">
    <tableColumn id="3" xr3:uid="{02312E47-5FEA-4572-A710-ADC449A17FC8}" name="Indic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578EA3-F95B-45DE-B850-1387FD33FFA1}" name="Tabella5" displayName="Tabella5" ref="B2:G103" totalsRowCount="1" headerRowDxfId="7">
  <autoFilter ref="B2:G102" xr:uid="{C1578EA3-F95B-45DE-B850-1387FD33FFA1}"/>
  <tableColumns count="6">
    <tableColumn id="1" xr3:uid="{7771B70E-ABDA-4041-BA14-EAB9D767910A}" name="Combinata_Ore" dataDxfId="6"/>
    <tableColumn id="2" xr3:uid="{C5869750-BE64-420A-9ACF-5A965F68263B}" name="Combinata_Minuti" dataDxfId="5">
      <calculatedColumnFormula>B3*60</calculatedColumnFormula>
    </tableColumn>
    <tableColumn id="3" xr3:uid="{01051874-814A-4AA2-AF70-1C7BB2B3F669}" name="Foratrice_Ore"/>
    <tableColumn id="4" xr3:uid="{FA3DDE41-8B30-4B19-BD63-3008126527D5}" name="Fortrice_Minuti" dataDxfId="4">
      <calculatedColumnFormula>D3*60</calculatedColumnFormula>
    </tableColumn>
    <tableColumn id="5" xr3:uid="{A71F719E-6491-4BDE-BA73-8B945D626831}" name="Segatrice_Ore"/>
    <tableColumn id="6" xr3:uid="{D352E395-E02F-4907-9F9A-E9FCC4EE4BD3}" name="Segatrice_Minuti" dataDxfId="3">
      <calculatedColumnFormula>F3*60</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C375CD-692E-41A0-BD9F-0C5F602F5B25}" name="Tabella247" displayName="Tabella247" ref="I2:I108" totalsRowShown="0">
  <autoFilter ref="I2:I108" xr:uid="{47C375CD-692E-41A0-BD9F-0C5F602F5B25}"/>
  <tableColumns count="1">
    <tableColumn id="3" xr3:uid="{1715C640-0234-4C80-BB1D-F7AA8C8F41DC}" name="Indic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8E750AD-EE56-4622-A1A2-81CBAFF5FEE2}" name="Tabella48" displayName="Tabella48" ref="J2:L108" totalsRowShown="0">
  <autoFilter ref="J2:L108" xr:uid="{18E750AD-EE56-4622-A1A2-81CBAFF5FEE2}"/>
  <tableColumns count="3">
    <tableColumn id="1" xr3:uid="{CA748BAF-362F-4217-97D1-A144A1435A3D}" name="Combinata_Minuti" dataDxfId="2"/>
    <tableColumn id="2" xr3:uid="{2F539C58-F5A4-4C55-9BD5-3C981B9E81FF}" name="Fortrice_Minuti" dataDxfId="1"/>
    <tableColumn id="3" xr3:uid="{03020A40-BC89-4B9C-9DF4-E19E13BA8086}" name="Segatrice_Minuti" dataDxfId="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A0011C-DAE8-4D00-89BC-2876B56F0C83}" name="Tabella1" displayName="Tabella1" ref="A1:B98" totalsRowShown="0">
  <autoFilter ref="A1:B98" xr:uid="{D1A0011C-DAE8-4D00-89BC-2876B56F0C83}"/>
  <tableColumns count="2">
    <tableColumn id="1" xr3:uid="{39AA79D9-8080-43C9-BED9-93D9419AF253}" name="Rilevazione"/>
    <tableColumn id="2" xr3:uid="{B270AD01-AFF4-476E-BA47-49B5081FAF62}" name="Tempo (mi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B5B73-EC90-4D41-AAC6-3CC7D8027608}">
  <dimension ref="A1:P225"/>
  <sheetViews>
    <sheetView tabSelected="1" zoomScale="85" zoomScaleNormal="85" workbookViewId="0">
      <selection activeCell="J12" sqref="J12"/>
    </sheetView>
  </sheetViews>
  <sheetFormatPr defaultColWidth="8.85546875" defaultRowHeight="12.75" x14ac:dyDescent="0.2"/>
  <cols>
    <col min="1" max="1" width="11.7109375" bestFit="1" customWidth="1"/>
    <col min="2" max="2" width="16.42578125" hidden="1" customWidth="1"/>
    <col min="3" max="3" width="22.28515625" style="2" bestFit="1" customWidth="1"/>
    <col min="4" max="4" width="15" hidden="1" customWidth="1"/>
    <col min="5" max="5" width="22.140625" bestFit="1" customWidth="1"/>
    <col min="6" max="6" width="15.28515625" hidden="1" customWidth="1"/>
    <col min="7" max="7" width="23.42578125" customWidth="1"/>
    <col min="8" max="8" width="6.28515625" customWidth="1"/>
    <col min="9" max="9" width="17.140625" bestFit="1" customWidth="1"/>
    <col min="10" max="10" width="22.28515625" bestFit="1" customWidth="1"/>
    <col min="11" max="11" width="22.140625" bestFit="1" customWidth="1"/>
    <col min="12" max="12" width="23.42578125" bestFit="1" customWidth="1"/>
  </cols>
  <sheetData>
    <row r="1" spans="1:16" x14ac:dyDescent="0.2">
      <c r="A1" s="18" t="s">
        <v>8</v>
      </c>
      <c r="B1" s="19"/>
      <c r="C1" s="19"/>
      <c r="D1" s="19"/>
      <c r="E1" s="19"/>
      <c r="F1" s="19"/>
      <c r="G1" s="19"/>
      <c r="I1" s="18" t="s">
        <v>9</v>
      </c>
      <c r="J1" s="19"/>
      <c r="K1" s="19"/>
      <c r="L1" s="19"/>
      <c r="N1" s="3"/>
      <c r="O1" s="5" t="s">
        <v>1</v>
      </c>
      <c r="P1" s="3"/>
    </row>
    <row r="2" spans="1:16" x14ac:dyDescent="0.2">
      <c r="A2" s="1" t="s">
        <v>0</v>
      </c>
      <c r="B2" s="6" t="s">
        <v>2</v>
      </c>
      <c r="C2" s="7" t="s">
        <v>3</v>
      </c>
      <c r="D2" s="1" t="s">
        <v>4</v>
      </c>
      <c r="E2" s="1" t="s">
        <v>5</v>
      </c>
      <c r="F2" s="1" t="s">
        <v>6</v>
      </c>
      <c r="G2" s="1" t="s">
        <v>7</v>
      </c>
      <c r="I2" s="1" t="s">
        <v>0</v>
      </c>
      <c r="J2" s="8" t="s">
        <v>3</v>
      </c>
      <c r="K2" s="1" t="s">
        <v>5</v>
      </c>
      <c r="L2" s="1" t="s">
        <v>7</v>
      </c>
    </row>
    <row r="3" spans="1:16" x14ac:dyDescent="0.2">
      <c r="A3">
        <v>1</v>
      </c>
      <c r="B3">
        <v>5.9475300000000004</v>
      </c>
      <c r="C3" s="4">
        <f>B3*60</f>
        <v>356.85180000000003</v>
      </c>
      <c r="D3">
        <v>3.6049600000000002</v>
      </c>
      <c r="E3" s="4">
        <f>D3*60</f>
        <v>216.29760000000002</v>
      </c>
      <c r="F3">
        <v>7.9569099999999997</v>
      </c>
      <c r="G3" s="4">
        <f>F3*60</f>
        <v>477.41460000000001</v>
      </c>
      <c r="I3">
        <v>1</v>
      </c>
      <c r="J3" s="4">
        <v>11.5616</v>
      </c>
      <c r="K3" s="4">
        <v>7.9546200000000002</v>
      </c>
      <c r="L3" s="4">
        <v>10.252800000000001</v>
      </c>
    </row>
    <row r="4" spans="1:16" x14ac:dyDescent="0.2">
      <c r="A4">
        <v>2</v>
      </c>
      <c r="B4">
        <v>11.7212</v>
      </c>
      <c r="C4" s="4">
        <f t="shared" ref="C4:C67" si="0">B4*60</f>
        <v>703.27199999999993</v>
      </c>
      <c r="D4">
        <v>1.377</v>
      </c>
      <c r="E4" s="4">
        <f t="shared" ref="E4:E67" si="1">D4*60</f>
        <v>82.62</v>
      </c>
      <c r="F4">
        <v>1.3089200000000001</v>
      </c>
      <c r="G4" s="4">
        <f t="shared" ref="G4:G67" si="2">F4*60</f>
        <v>78.535200000000003</v>
      </c>
      <c r="I4">
        <v>2</v>
      </c>
      <c r="J4" s="4">
        <v>11.835800000000001</v>
      </c>
      <c r="K4" s="4">
        <v>7.79711</v>
      </c>
      <c r="L4" s="4">
        <v>7.6710500000000001</v>
      </c>
    </row>
    <row r="5" spans="1:16" x14ac:dyDescent="0.2">
      <c r="A5">
        <v>3</v>
      </c>
      <c r="B5">
        <v>10.5311</v>
      </c>
      <c r="C5" s="4">
        <f t="shared" si="0"/>
        <v>631.86599999999999</v>
      </c>
      <c r="D5">
        <v>13.532400000000001</v>
      </c>
      <c r="E5" s="4">
        <f t="shared" si="1"/>
        <v>811.94400000000007</v>
      </c>
      <c r="F5">
        <v>9.2313399999999994</v>
      </c>
      <c r="G5" s="4">
        <f t="shared" si="2"/>
        <v>553.88040000000001</v>
      </c>
      <c r="I5">
        <v>3</v>
      </c>
      <c r="J5" s="4">
        <v>14.067</v>
      </c>
      <c r="K5" s="4">
        <v>10.8132</v>
      </c>
      <c r="L5" s="4">
        <v>6.5802300000000002</v>
      </c>
    </row>
    <row r="6" spans="1:16" x14ac:dyDescent="0.2">
      <c r="A6">
        <v>4</v>
      </c>
      <c r="B6">
        <v>7.1970499999999999</v>
      </c>
      <c r="C6" s="4">
        <f t="shared" si="0"/>
        <v>431.82299999999998</v>
      </c>
      <c r="D6">
        <v>4.5810500000000003</v>
      </c>
      <c r="E6" s="4">
        <f t="shared" si="1"/>
        <v>274.863</v>
      </c>
      <c r="F6">
        <v>16.371700000000001</v>
      </c>
      <c r="G6" s="4">
        <f t="shared" si="2"/>
        <v>982.30200000000002</v>
      </c>
      <c r="I6">
        <v>4</v>
      </c>
      <c r="J6" s="4">
        <v>13.812799999999999</v>
      </c>
      <c r="K6" s="4">
        <v>6.7237499999999999</v>
      </c>
      <c r="L6" s="4">
        <v>12.4208</v>
      </c>
    </row>
    <row r="7" spans="1:16" x14ac:dyDescent="0.2">
      <c r="A7">
        <v>5</v>
      </c>
      <c r="B7">
        <v>15.9976</v>
      </c>
      <c r="C7" s="4">
        <f t="shared" si="0"/>
        <v>959.85599999999999</v>
      </c>
      <c r="D7">
        <v>1.8650199999999999</v>
      </c>
      <c r="E7" s="4">
        <f t="shared" si="1"/>
        <v>111.90119999999999</v>
      </c>
      <c r="F7">
        <v>2.8572700000000002</v>
      </c>
      <c r="G7" s="4">
        <f t="shared" si="2"/>
        <v>171.43620000000001</v>
      </c>
      <c r="I7">
        <v>5</v>
      </c>
      <c r="J7" s="4">
        <v>10.259399999999999</v>
      </c>
      <c r="K7" s="4">
        <v>11.336600000000001</v>
      </c>
      <c r="L7" s="4">
        <v>12.845000000000001</v>
      </c>
    </row>
    <row r="8" spans="1:16" x14ac:dyDescent="0.2">
      <c r="A8">
        <v>6</v>
      </c>
      <c r="B8">
        <v>13.3238</v>
      </c>
      <c r="C8" s="4">
        <f t="shared" si="0"/>
        <v>799.428</v>
      </c>
      <c r="D8">
        <v>0.87522299999999997</v>
      </c>
      <c r="E8" s="4">
        <f t="shared" si="1"/>
        <v>52.513379999999998</v>
      </c>
      <c r="F8">
        <v>0.151144</v>
      </c>
      <c r="G8" s="4">
        <f t="shared" si="2"/>
        <v>9.0686400000000003</v>
      </c>
      <c r="I8">
        <v>6</v>
      </c>
      <c r="J8" s="4">
        <v>10.155799999999999</v>
      </c>
      <c r="K8" s="4">
        <v>7.3973699999999996</v>
      </c>
      <c r="L8" s="4">
        <v>9.8001000000000005</v>
      </c>
    </row>
    <row r="9" spans="1:16" x14ac:dyDescent="0.2">
      <c r="A9">
        <v>7</v>
      </c>
      <c r="B9">
        <v>6.9008799999999999</v>
      </c>
      <c r="C9" s="4">
        <f t="shared" si="0"/>
        <v>414.05279999999999</v>
      </c>
      <c r="D9">
        <v>1.29636</v>
      </c>
      <c r="E9" s="4">
        <f t="shared" si="1"/>
        <v>77.781599999999997</v>
      </c>
      <c r="F9">
        <v>2.0259800000000001</v>
      </c>
      <c r="G9" s="4">
        <f t="shared" si="2"/>
        <v>121.55880000000001</v>
      </c>
      <c r="I9">
        <v>7</v>
      </c>
      <c r="J9" s="4">
        <v>11.4689</v>
      </c>
      <c r="K9" s="4">
        <v>11.262700000000001</v>
      </c>
      <c r="L9" s="4">
        <v>13.318</v>
      </c>
    </row>
    <row r="10" spans="1:16" x14ac:dyDescent="0.2">
      <c r="A10">
        <v>8</v>
      </c>
      <c r="B10">
        <v>8.6488499999999995</v>
      </c>
      <c r="C10" s="4">
        <f t="shared" si="0"/>
        <v>518.93099999999993</v>
      </c>
      <c r="D10">
        <v>9.7220200000000006</v>
      </c>
      <c r="E10" s="4">
        <f t="shared" si="1"/>
        <v>583.32120000000009</v>
      </c>
      <c r="F10">
        <v>5.60642</v>
      </c>
      <c r="G10" s="4">
        <f t="shared" si="2"/>
        <v>336.3852</v>
      </c>
      <c r="I10">
        <v>8</v>
      </c>
      <c r="J10" s="4">
        <v>8.5233899999999991</v>
      </c>
      <c r="K10" s="4">
        <v>9.7266700000000004</v>
      </c>
      <c r="L10" s="4">
        <v>9.1341300000000007</v>
      </c>
    </row>
    <row r="11" spans="1:16" x14ac:dyDescent="0.2">
      <c r="A11">
        <v>9</v>
      </c>
      <c r="B11">
        <v>10.9129</v>
      </c>
      <c r="C11" s="4">
        <f t="shared" si="0"/>
        <v>654.774</v>
      </c>
      <c r="D11">
        <v>8.4086999999999996</v>
      </c>
      <c r="E11" s="4">
        <f t="shared" si="1"/>
        <v>504.52199999999999</v>
      </c>
      <c r="F11">
        <v>12.511799999999999</v>
      </c>
      <c r="G11" s="4">
        <f t="shared" si="2"/>
        <v>750.70799999999997</v>
      </c>
      <c r="I11">
        <v>9</v>
      </c>
      <c r="J11" s="4">
        <v>12.988200000000001</v>
      </c>
      <c r="K11" s="4">
        <v>10.7873</v>
      </c>
      <c r="L11" s="4">
        <v>9.7513299999999994</v>
      </c>
    </row>
    <row r="12" spans="1:16" x14ac:dyDescent="0.2">
      <c r="A12">
        <v>10</v>
      </c>
      <c r="B12">
        <v>7.4235199999999999</v>
      </c>
      <c r="C12" s="4">
        <f t="shared" si="0"/>
        <v>445.41120000000001</v>
      </c>
      <c r="D12">
        <v>3.7766899999999999</v>
      </c>
      <c r="E12" s="4">
        <f t="shared" si="1"/>
        <v>226.60139999999998</v>
      </c>
      <c r="F12">
        <v>0.66424000000000005</v>
      </c>
      <c r="G12" s="4">
        <f t="shared" si="2"/>
        <v>39.854400000000005</v>
      </c>
      <c r="I12">
        <v>10</v>
      </c>
      <c r="J12" s="4">
        <v>14.0357</v>
      </c>
      <c r="K12" s="4">
        <v>7.28498</v>
      </c>
      <c r="L12" s="4">
        <v>7.0723700000000003</v>
      </c>
    </row>
    <row r="13" spans="1:16" x14ac:dyDescent="0.2">
      <c r="A13">
        <v>11</v>
      </c>
      <c r="B13">
        <v>13.057399999999999</v>
      </c>
      <c r="C13" s="4">
        <f t="shared" si="0"/>
        <v>783.44399999999996</v>
      </c>
      <c r="D13">
        <v>4.9428200000000002</v>
      </c>
      <c r="E13" s="4">
        <f t="shared" si="1"/>
        <v>296.56920000000002</v>
      </c>
      <c r="F13">
        <v>5.9786799999999998</v>
      </c>
      <c r="G13" s="4">
        <f t="shared" si="2"/>
        <v>358.7208</v>
      </c>
      <c r="I13">
        <v>11</v>
      </c>
      <c r="J13" s="4">
        <v>14.482100000000001</v>
      </c>
      <c r="K13" s="4">
        <v>4.6687399999999997</v>
      </c>
      <c r="L13" s="4">
        <v>10.351900000000001</v>
      </c>
    </row>
    <row r="14" spans="1:16" x14ac:dyDescent="0.2">
      <c r="A14">
        <v>12</v>
      </c>
      <c r="B14">
        <v>14.6356</v>
      </c>
      <c r="C14" s="4">
        <f t="shared" si="0"/>
        <v>878.13599999999997</v>
      </c>
      <c r="D14">
        <v>31.4376</v>
      </c>
      <c r="E14" s="4">
        <f t="shared" si="1"/>
        <v>1886.2560000000001</v>
      </c>
      <c r="F14">
        <v>5.2780500000000004</v>
      </c>
      <c r="G14" s="4">
        <f t="shared" si="2"/>
        <v>316.68299999999999</v>
      </c>
      <c r="I14">
        <v>12</v>
      </c>
      <c r="J14" s="4">
        <v>9.9236900000000006</v>
      </c>
      <c r="K14" s="4">
        <v>4.5011999999999999</v>
      </c>
      <c r="L14" s="4">
        <v>8.8456399999999995</v>
      </c>
    </row>
    <row r="15" spans="1:16" x14ac:dyDescent="0.2">
      <c r="A15">
        <v>13</v>
      </c>
      <c r="B15">
        <v>11.9664</v>
      </c>
      <c r="C15" s="4">
        <f t="shared" si="0"/>
        <v>717.98400000000004</v>
      </c>
      <c r="D15">
        <v>11.8078</v>
      </c>
      <c r="E15" s="4">
        <f t="shared" si="1"/>
        <v>708.46800000000007</v>
      </c>
      <c r="F15">
        <v>18.727900000000002</v>
      </c>
      <c r="G15" s="4">
        <f t="shared" si="2"/>
        <v>1123.6740000000002</v>
      </c>
      <c r="I15">
        <v>13</v>
      </c>
      <c r="J15" s="4">
        <v>9.7336399999999994</v>
      </c>
      <c r="K15" s="4">
        <v>5.1067200000000001</v>
      </c>
      <c r="L15" s="4">
        <v>6.6268000000000002</v>
      </c>
    </row>
    <row r="16" spans="1:16" x14ac:dyDescent="0.2">
      <c r="A16">
        <v>14</v>
      </c>
      <c r="B16">
        <v>5.6482400000000004</v>
      </c>
      <c r="C16" s="4">
        <f t="shared" si="0"/>
        <v>338.89440000000002</v>
      </c>
      <c r="D16">
        <v>4.0185899999999997</v>
      </c>
      <c r="E16" s="4">
        <f t="shared" si="1"/>
        <v>241.11539999999997</v>
      </c>
      <c r="F16">
        <v>2.8176600000000001</v>
      </c>
      <c r="G16" s="4">
        <f t="shared" si="2"/>
        <v>169.05959999999999</v>
      </c>
      <c r="I16">
        <v>14</v>
      </c>
      <c r="J16" s="4">
        <v>13.8271</v>
      </c>
      <c r="K16" s="4">
        <v>4.3036899999999996</v>
      </c>
      <c r="L16" s="4">
        <v>10.1381</v>
      </c>
    </row>
    <row r="17" spans="1:12" x14ac:dyDescent="0.2">
      <c r="A17">
        <v>15</v>
      </c>
      <c r="B17">
        <v>13.318099999999999</v>
      </c>
      <c r="C17" s="4">
        <f t="shared" si="0"/>
        <v>799.08600000000001</v>
      </c>
      <c r="D17">
        <v>9.0140899999999995</v>
      </c>
      <c r="E17" s="4">
        <f t="shared" si="1"/>
        <v>540.84539999999993</v>
      </c>
      <c r="F17">
        <v>6.0673300000000001</v>
      </c>
      <c r="G17" s="4">
        <f t="shared" si="2"/>
        <v>364.03980000000001</v>
      </c>
      <c r="I17">
        <v>15</v>
      </c>
      <c r="J17" s="4">
        <v>8.58643</v>
      </c>
      <c r="K17" s="4">
        <v>10.6938</v>
      </c>
      <c r="L17" s="4">
        <v>11.633800000000001</v>
      </c>
    </row>
    <row r="18" spans="1:12" x14ac:dyDescent="0.2">
      <c r="A18">
        <v>16</v>
      </c>
      <c r="B18">
        <v>9.9266900000000007</v>
      </c>
      <c r="C18" s="4">
        <f t="shared" si="0"/>
        <v>595.60140000000001</v>
      </c>
      <c r="D18">
        <v>4.8555099999999998</v>
      </c>
      <c r="E18" s="4">
        <f t="shared" si="1"/>
        <v>291.3306</v>
      </c>
      <c r="F18">
        <v>7.2228300000000001</v>
      </c>
      <c r="G18" s="4">
        <f t="shared" si="2"/>
        <v>433.3698</v>
      </c>
      <c r="I18">
        <v>16</v>
      </c>
      <c r="J18" s="4">
        <v>10.581899999999999</v>
      </c>
      <c r="K18" s="4">
        <v>8.9238599999999995</v>
      </c>
      <c r="L18" s="4">
        <v>9.1053300000000004</v>
      </c>
    </row>
    <row r="19" spans="1:12" x14ac:dyDescent="0.2">
      <c r="A19">
        <v>17</v>
      </c>
      <c r="B19">
        <v>5.3836700000000004</v>
      </c>
      <c r="C19" s="4">
        <f t="shared" si="0"/>
        <v>323.02020000000005</v>
      </c>
      <c r="D19">
        <v>1.8070999999999999</v>
      </c>
      <c r="E19" s="4">
        <f t="shared" si="1"/>
        <v>108.426</v>
      </c>
      <c r="F19">
        <v>19.021999999999998</v>
      </c>
      <c r="G19" s="4">
        <f t="shared" si="2"/>
        <v>1141.32</v>
      </c>
      <c r="I19">
        <v>17</v>
      </c>
      <c r="J19" s="4">
        <v>12.1523</v>
      </c>
      <c r="K19" s="4">
        <v>9.4868600000000001</v>
      </c>
      <c r="L19" s="4">
        <v>9.7514900000000004</v>
      </c>
    </row>
    <row r="20" spans="1:12" x14ac:dyDescent="0.2">
      <c r="A20">
        <v>18</v>
      </c>
      <c r="B20">
        <v>15.0411</v>
      </c>
      <c r="C20" s="4">
        <f t="shared" si="0"/>
        <v>902.46600000000001</v>
      </c>
      <c r="D20">
        <v>6.1514199999999999</v>
      </c>
      <c r="E20" s="4">
        <f t="shared" si="1"/>
        <v>369.08519999999999</v>
      </c>
      <c r="F20">
        <v>4.34476</v>
      </c>
      <c r="G20" s="4">
        <f t="shared" si="2"/>
        <v>260.68560000000002</v>
      </c>
      <c r="I20">
        <v>18</v>
      </c>
      <c r="J20" s="4">
        <v>10.921099999999999</v>
      </c>
      <c r="K20" s="4">
        <v>12.960900000000001</v>
      </c>
      <c r="L20" s="4">
        <v>9.2465899999999994</v>
      </c>
    </row>
    <row r="21" spans="1:12" x14ac:dyDescent="0.2">
      <c r="A21">
        <v>19</v>
      </c>
      <c r="B21">
        <v>20.357700000000001</v>
      </c>
      <c r="C21" s="4">
        <f t="shared" si="0"/>
        <v>1221.462</v>
      </c>
      <c r="D21">
        <v>3.0500400000000001</v>
      </c>
      <c r="E21" s="4">
        <f t="shared" si="1"/>
        <v>183.00239999999999</v>
      </c>
      <c r="F21">
        <v>6.04711</v>
      </c>
      <c r="G21" s="4">
        <f t="shared" si="2"/>
        <v>362.82659999999998</v>
      </c>
      <c r="I21">
        <v>19</v>
      </c>
      <c r="J21" s="4">
        <v>8.96462</v>
      </c>
      <c r="K21" s="4">
        <v>8.4305299999999992</v>
      </c>
      <c r="L21" s="4">
        <v>11.575100000000001</v>
      </c>
    </row>
    <row r="22" spans="1:12" x14ac:dyDescent="0.2">
      <c r="A22">
        <v>20</v>
      </c>
      <c r="B22">
        <v>6.3571600000000004</v>
      </c>
      <c r="C22" s="4">
        <f t="shared" si="0"/>
        <v>381.42960000000005</v>
      </c>
      <c r="D22">
        <v>1.90256</v>
      </c>
      <c r="E22" s="4">
        <f t="shared" si="1"/>
        <v>114.1536</v>
      </c>
      <c r="F22">
        <v>4.1439000000000004</v>
      </c>
      <c r="G22" s="4">
        <f t="shared" si="2"/>
        <v>248.63400000000001</v>
      </c>
      <c r="I22">
        <v>20</v>
      </c>
      <c r="J22" s="4">
        <v>13.7821</v>
      </c>
      <c r="K22" s="4">
        <v>3.8424200000000002</v>
      </c>
      <c r="L22" s="4">
        <v>9.2262900000000005</v>
      </c>
    </row>
    <row r="23" spans="1:12" x14ac:dyDescent="0.2">
      <c r="A23">
        <v>21</v>
      </c>
      <c r="B23">
        <v>7.9619200000000001</v>
      </c>
      <c r="C23" s="4">
        <f t="shared" si="0"/>
        <v>477.71519999999998</v>
      </c>
      <c r="D23">
        <v>2.8432599999999999</v>
      </c>
      <c r="E23" s="4">
        <f t="shared" si="1"/>
        <v>170.59559999999999</v>
      </c>
      <c r="F23">
        <v>2.31073</v>
      </c>
      <c r="G23" s="4">
        <f t="shared" si="2"/>
        <v>138.6438</v>
      </c>
      <c r="I23">
        <v>21</v>
      </c>
      <c r="J23" s="4">
        <v>14.597200000000001</v>
      </c>
      <c r="K23" s="4">
        <v>10.042</v>
      </c>
      <c r="L23" s="4">
        <v>10.273400000000001</v>
      </c>
    </row>
    <row r="24" spans="1:12" x14ac:dyDescent="0.2">
      <c r="A24">
        <v>22</v>
      </c>
      <c r="B24">
        <v>16.915099999999999</v>
      </c>
      <c r="C24" s="4">
        <f t="shared" si="0"/>
        <v>1014.9059999999999</v>
      </c>
      <c r="D24">
        <v>13.0985</v>
      </c>
      <c r="E24" s="4">
        <f t="shared" si="1"/>
        <v>785.91</v>
      </c>
      <c r="F24">
        <v>7.4206399999999997</v>
      </c>
      <c r="G24" s="4">
        <f t="shared" si="2"/>
        <v>445.23839999999996</v>
      </c>
      <c r="I24">
        <v>22</v>
      </c>
      <c r="J24" s="4">
        <v>13.235799999999999</v>
      </c>
      <c r="K24" s="4">
        <v>12.686400000000001</v>
      </c>
      <c r="L24" s="4">
        <v>9.3368699999999993</v>
      </c>
    </row>
    <row r="25" spans="1:12" x14ac:dyDescent="0.2">
      <c r="A25">
        <v>23</v>
      </c>
      <c r="B25">
        <v>6.38239</v>
      </c>
      <c r="C25" s="4">
        <f t="shared" si="0"/>
        <v>382.9434</v>
      </c>
      <c r="D25">
        <v>8.1662099999999995</v>
      </c>
      <c r="E25" s="4">
        <f t="shared" si="1"/>
        <v>489.97259999999994</v>
      </c>
      <c r="F25">
        <v>8.14175</v>
      </c>
      <c r="G25" s="4">
        <f t="shared" si="2"/>
        <v>488.505</v>
      </c>
      <c r="I25">
        <v>23</v>
      </c>
      <c r="J25" s="4">
        <v>8.3943499999999993</v>
      </c>
      <c r="K25" s="4">
        <v>9.3220100000000006</v>
      </c>
      <c r="L25" s="4">
        <v>13.0304</v>
      </c>
    </row>
    <row r="26" spans="1:12" x14ac:dyDescent="0.2">
      <c r="A26">
        <v>24</v>
      </c>
      <c r="B26">
        <v>6.3725500000000004</v>
      </c>
      <c r="C26" s="4">
        <f t="shared" si="0"/>
        <v>382.35300000000001</v>
      </c>
      <c r="D26">
        <v>5.3875400000000004</v>
      </c>
      <c r="E26" s="4">
        <f t="shared" si="1"/>
        <v>323.25240000000002</v>
      </c>
      <c r="F26">
        <v>2.8002899999999999</v>
      </c>
      <c r="G26" s="4">
        <f t="shared" si="2"/>
        <v>168.01740000000001</v>
      </c>
      <c r="I26">
        <v>24</v>
      </c>
      <c r="J26" s="4">
        <v>6.3434799999999996</v>
      </c>
      <c r="K26" s="4">
        <v>7.6191199999999997</v>
      </c>
      <c r="L26" s="4">
        <v>11.651</v>
      </c>
    </row>
    <row r="27" spans="1:12" x14ac:dyDescent="0.2">
      <c r="A27">
        <v>25</v>
      </c>
      <c r="B27">
        <v>12.0657</v>
      </c>
      <c r="C27" s="4">
        <f t="shared" si="0"/>
        <v>723.94200000000001</v>
      </c>
      <c r="D27">
        <v>8.2379300000000004</v>
      </c>
      <c r="E27" s="4">
        <f t="shared" si="1"/>
        <v>494.2758</v>
      </c>
      <c r="F27">
        <v>15.8688</v>
      </c>
      <c r="G27" s="4">
        <f t="shared" si="2"/>
        <v>952.12800000000004</v>
      </c>
      <c r="I27">
        <v>25</v>
      </c>
      <c r="J27" s="4">
        <v>14.0097</v>
      </c>
      <c r="K27" s="4">
        <v>9.2311200000000007</v>
      </c>
      <c r="L27" s="4">
        <v>6.9881799999999998</v>
      </c>
    </row>
    <row r="28" spans="1:12" x14ac:dyDescent="0.2">
      <c r="A28">
        <v>26</v>
      </c>
      <c r="B28">
        <v>5.6025299999999998</v>
      </c>
      <c r="C28" s="4">
        <f t="shared" si="0"/>
        <v>336.15179999999998</v>
      </c>
      <c r="D28">
        <v>0.76405800000000001</v>
      </c>
      <c r="E28" s="4">
        <f t="shared" si="1"/>
        <v>45.84348</v>
      </c>
      <c r="F28">
        <v>0.57498899999999997</v>
      </c>
      <c r="G28" s="4">
        <f t="shared" si="2"/>
        <v>34.499339999999997</v>
      </c>
      <c r="I28">
        <v>26</v>
      </c>
      <c r="J28" s="4">
        <v>15.4495</v>
      </c>
      <c r="K28" s="4">
        <v>8.6623699999999992</v>
      </c>
      <c r="L28" s="4">
        <v>14.6152</v>
      </c>
    </row>
    <row r="29" spans="1:12" x14ac:dyDescent="0.2">
      <c r="A29">
        <v>27</v>
      </c>
      <c r="B29">
        <v>6.9138400000000004</v>
      </c>
      <c r="C29" s="4">
        <f t="shared" si="0"/>
        <v>414.83040000000005</v>
      </c>
      <c r="D29">
        <v>10.8231</v>
      </c>
      <c r="E29" s="4">
        <f t="shared" si="1"/>
        <v>649.38599999999997</v>
      </c>
      <c r="F29">
        <v>1.51959</v>
      </c>
      <c r="G29" s="4">
        <f t="shared" si="2"/>
        <v>91.175399999999996</v>
      </c>
      <c r="I29">
        <v>27</v>
      </c>
      <c r="J29" s="4">
        <v>11.1378</v>
      </c>
      <c r="K29" s="4">
        <v>8.0915499999999998</v>
      </c>
      <c r="L29" s="4">
        <v>9.3672900000000006</v>
      </c>
    </row>
    <row r="30" spans="1:12" x14ac:dyDescent="0.2">
      <c r="A30">
        <v>28</v>
      </c>
      <c r="B30">
        <v>13.881500000000001</v>
      </c>
      <c r="C30" s="4">
        <f t="shared" si="0"/>
        <v>832.8900000000001</v>
      </c>
      <c r="D30">
        <v>0.63489700000000004</v>
      </c>
      <c r="E30" s="4">
        <f t="shared" si="1"/>
        <v>38.093820000000001</v>
      </c>
      <c r="F30">
        <v>4.0030999999999999</v>
      </c>
      <c r="G30" s="4">
        <f t="shared" si="2"/>
        <v>240.18599999999998</v>
      </c>
      <c r="I30">
        <v>28</v>
      </c>
      <c r="J30" s="4">
        <v>11.185600000000001</v>
      </c>
      <c r="K30" s="4">
        <v>8.4756400000000003</v>
      </c>
      <c r="L30" s="4">
        <v>11.0648</v>
      </c>
    </row>
    <row r="31" spans="1:12" x14ac:dyDescent="0.2">
      <c r="A31">
        <v>29</v>
      </c>
      <c r="B31">
        <v>5.06921</v>
      </c>
      <c r="C31" s="4">
        <f t="shared" si="0"/>
        <v>304.15260000000001</v>
      </c>
      <c r="D31">
        <v>33.099600000000002</v>
      </c>
      <c r="E31" s="4">
        <f t="shared" si="1"/>
        <v>1985.9760000000001</v>
      </c>
      <c r="F31">
        <v>18.463100000000001</v>
      </c>
      <c r="G31" s="4">
        <f t="shared" si="2"/>
        <v>1107.7860000000001</v>
      </c>
      <c r="I31">
        <v>29</v>
      </c>
      <c r="J31" s="4">
        <v>9.4995600000000007</v>
      </c>
      <c r="K31" s="4">
        <v>11.793900000000001</v>
      </c>
      <c r="L31" s="4">
        <v>9.8218099999999993</v>
      </c>
    </row>
    <row r="32" spans="1:12" x14ac:dyDescent="0.2">
      <c r="A32">
        <v>30</v>
      </c>
      <c r="B32">
        <v>8.8435799999999993</v>
      </c>
      <c r="C32" s="4">
        <f t="shared" si="0"/>
        <v>530.61479999999995</v>
      </c>
      <c r="D32">
        <v>8.9298500000000001</v>
      </c>
      <c r="E32" s="4">
        <f t="shared" si="1"/>
        <v>535.79100000000005</v>
      </c>
      <c r="F32">
        <v>0.32084600000000002</v>
      </c>
      <c r="G32" s="4">
        <f t="shared" si="2"/>
        <v>19.25076</v>
      </c>
      <c r="I32">
        <v>30</v>
      </c>
      <c r="J32" s="4">
        <v>10.855499999999999</v>
      </c>
      <c r="K32" s="4">
        <v>9.7586499999999994</v>
      </c>
      <c r="L32" s="4">
        <v>12.2577</v>
      </c>
    </row>
    <row r="33" spans="1:12" x14ac:dyDescent="0.2">
      <c r="A33">
        <v>31</v>
      </c>
      <c r="B33">
        <v>9.1672399999999996</v>
      </c>
      <c r="C33" s="4">
        <f t="shared" si="0"/>
        <v>550.03440000000001</v>
      </c>
      <c r="D33">
        <v>4.8596700000000004</v>
      </c>
      <c r="E33" s="4">
        <f t="shared" si="1"/>
        <v>291.58020000000005</v>
      </c>
      <c r="F33">
        <v>0.63373599999999997</v>
      </c>
      <c r="G33" s="4">
        <f t="shared" si="2"/>
        <v>38.024159999999995</v>
      </c>
      <c r="I33">
        <v>31</v>
      </c>
      <c r="J33" s="4">
        <v>8.2086299999999994</v>
      </c>
      <c r="K33" s="4">
        <v>7.1927300000000001</v>
      </c>
      <c r="L33" s="4">
        <v>13.073700000000001</v>
      </c>
    </row>
    <row r="34" spans="1:12" x14ac:dyDescent="0.2">
      <c r="A34">
        <v>32</v>
      </c>
      <c r="B34">
        <v>7.7095700000000003</v>
      </c>
      <c r="C34" s="4">
        <f t="shared" si="0"/>
        <v>462.57420000000002</v>
      </c>
      <c r="D34">
        <v>3.09544</v>
      </c>
      <c r="E34" s="4">
        <f t="shared" si="1"/>
        <v>185.72640000000001</v>
      </c>
      <c r="F34">
        <v>0.68718999999999997</v>
      </c>
      <c r="G34" s="4">
        <f t="shared" si="2"/>
        <v>41.231400000000001</v>
      </c>
      <c r="I34">
        <v>32</v>
      </c>
      <c r="J34" s="4">
        <v>9.4519000000000002</v>
      </c>
      <c r="K34" s="4">
        <v>8.8124300000000009</v>
      </c>
      <c r="L34" s="4">
        <v>9.7888400000000004</v>
      </c>
    </row>
    <row r="35" spans="1:12" x14ac:dyDescent="0.2">
      <c r="A35">
        <v>33</v>
      </c>
      <c r="B35">
        <v>5.14663</v>
      </c>
      <c r="C35" s="4">
        <f t="shared" si="0"/>
        <v>308.7978</v>
      </c>
      <c r="D35">
        <v>6.6304400000000001</v>
      </c>
      <c r="E35" s="4">
        <f t="shared" si="1"/>
        <v>397.82640000000004</v>
      </c>
      <c r="F35">
        <v>1.8710100000000001</v>
      </c>
      <c r="G35" s="4">
        <f t="shared" si="2"/>
        <v>112.26060000000001</v>
      </c>
      <c r="I35">
        <v>33</v>
      </c>
      <c r="J35" s="4">
        <v>14.6754</v>
      </c>
      <c r="K35" s="4">
        <v>7.6766100000000002</v>
      </c>
      <c r="L35" s="4">
        <v>12.6035</v>
      </c>
    </row>
    <row r="36" spans="1:12" x14ac:dyDescent="0.2">
      <c r="A36">
        <v>34</v>
      </c>
      <c r="B36">
        <v>5.1129499999999997</v>
      </c>
      <c r="C36" s="4">
        <f t="shared" si="0"/>
        <v>306.77699999999999</v>
      </c>
      <c r="D36">
        <v>4.5069499999999998</v>
      </c>
      <c r="E36" s="4">
        <f t="shared" si="1"/>
        <v>270.41699999999997</v>
      </c>
      <c r="F36">
        <v>4.0428600000000001</v>
      </c>
      <c r="G36" s="4">
        <f t="shared" si="2"/>
        <v>242.57160000000002</v>
      </c>
      <c r="I36">
        <v>34</v>
      </c>
      <c r="J36" s="4">
        <v>10.2948</v>
      </c>
      <c r="K36" s="4">
        <v>7.5462400000000001</v>
      </c>
      <c r="L36" s="4">
        <v>10.646599999999999</v>
      </c>
    </row>
    <row r="37" spans="1:12" x14ac:dyDescent="0.2">
      <c r="A37">
        <v>35</v>
      </c>
      <c r="B37">
        <v>12.762600000000001</v>
      </c>
      <c r="C37" s="4">
        <f t="shared" si="0"/>
        <v>765.75600000000009</v>
      </c>
      <c r="D37">
        <v>2.4514100000000001</v>
      </c>
      <c r="E37" s="4">
        <f t="shared" si="1"/>
        <v>147.08459999999999</v>
      </c>
      <c r="F37">
        <v>7.9800899999999997</v>
      </c>
      <c r="G37" s="4">
        <f t="shared" si="2"/>
        <v>478.80539999999996</v>
      </c>
      <c r="I37">
        <v>35</v>
      </c>
      <c r="J37" s="4">
        <v>11.1919</v>
      </c>
      <c r="K37" s="4">
        <v>9.7701100000000007</v>
      </c>
      <c r="L37" s="4">
        <v>10.6883</v>
      </c>
    </row>
    <row r="38" spans="1:12" x14ac:dyDescent="0.2">
      <c r="A38">
        <v>36</v>
      </c>
      <c r="B38">
        <v>7.3237699999999997</v>
      </c>
      <c r="C38" s="4">
        <f t="shared" si="0"/>
        <v>439.42619999999999</v>
      </c>
      <c r="D38">
        <v>1.9724900000000001</v>
      </c>
      <c r="E38" s="4">
        <f t="shared" si="1"/>
        <v>118.3494</v>
      </c>
      <c r="F38">
        <v>5.6420300000000001</v>
      </c>
      <c r="G38" s="4">
        <f t="shared" si="2"/>
        <v>338.52179999999998</v>
      </c>
      <c r="I38">
        <v>36</v>
      </c>
      <c r="J38" s="4">
        <v>10.3423</v>
      </c>
      <c r="K38" s="4">
        <v>7.37113</v>
      </c>
      <c r="L38" s="4">
        <v>8.5333699999999997</v>
      </c>
    </row>
    <row r="39" spans="1:12" x14ac:dyDescent="0.2">
      <c r="A39">
        <v>37</v>
      </c>
      <c r="B39">
        <v>11.839499999999999</v>
      </c>
      <c r="C39" s="4">
        <f t="shared" si="0"/>
        <v>710.37</v>
      </c>
      <c r="D39">
        <v>3.61341</v>
      </c>
      <c r="E39" s="4">
        <f t="shared" si="1"/>
        <v>216.80459999999999</v>
      </c>
      <c r="F39">
        <v>3.7040000000000002</v>
      </c>
      <c r="G39" s="4">
        <f t="shared" si="2"/>
        <v>222.24</v>
      </c>
      <c r="I39">
        <v>37</v>
      </c>
      <c r="J39" s="4">
        <v>12.2422</v>
      </c>
      <c r="K39" s="4">
        <v>5.74146</v>
      </c>
      <c r="L39" s="4">
        <v>5.8938300000000003</v>
      </c>
    </row>
    <row r="40" spans="1:12" x14ac:dyDescent="0.2">
      <c r="A40">
        <v>38</v>
      </c>
      <c r="B40">
        <v>9.7592499999999998</v>
      </c>
      <c r="C40" s="4">
        <f t="shared" si="0"/>
        <v>585.55499999999995</v>
      </c>
      <c r="D40">
        <v>1.9809399999999999</v>
      </c>
      <c r="E40" s="4">
        <f t="shared" si="1"/>
        <v>118.85639999999999</v>
      </c>
      <c r="F40">
        <v>7.8804400000000001</v>
      </c>
      <c r="G40" s="4">
        <f t="shared" si="2"/>
        <v>472.82640000000004</v>
      </c>
      <c r="I40">
        <v>38</v>
      </c>
      <c r="J40" s="4">
        <v>12.8415</v>
      </c>
      <c r="K40" s="4">
        <v>8.1970799999999997</v>
      </c>
      <c r="L40" s="4">
        <v>8.8968799999999995</v>
      </c>
    </row>
    <row r="41" spans="1:12" x14ac:dyDescent="0.2">
      <c r="A41">
        <v>39</v>
      </c>
      <c r="B41">
        <v>19.626899999999999</v>
      </c>
      <c r="C41" s="4">
        <f t="shared" si="0"/>
        <v>1177.614</v>
      </c>
      <c r="D41">
        <v>0.50739699999999999</v>
      </c>
      <c r="E41" s="4">
        <f t="shared" si="1"/>
        <v>30.443819999999999</v>
      </c>
      <c r="F41">
        <v>5.8210499999999996</v>
      </c>
      <c r="G41" s="4">
        <f t="shared" si="2"/>
        <v>349.26299999999998</v>
      </c>
      <c r="I41">
        <v>39</v>
      </c>
      <c r="J41" s="4">
        <v>17.617799999999999</v>
      </c>
      <c r="K41" s="4">
        <v>11.9808</v>
      </c>
      <c r="L41" s="4">
        <v>9.6486099999999997</v>
      </c>
    </row>
    <row r="42" spans="1:12" x14ac:dyDescent="0.2">
      <c r="A42">
        <v>40</v>
      </c>
      <c r="B42">
        <v>6.9737099999999996</v>
      </c>
      <c r="C42" s="4">
        <f t="shared" si="0"/>
        <v>418.42259999999999</v>
      </c>
      <c r="D42">
        <v>0.33522600000000002</v>
      </c>
      <c r="E42" s="4">
        <f t="shared" si="1"/>
        <v>20.11356</v>
      </c>
      <c r="F42">
        <v>23.864699999999999</v>
      </c>
      <c r="G42" s="4">
        <f t="shared" si="2"/>
        <v>1431.8820000000001</v>
      </c>
      <c r="I42">
        <v>40</v>
      </c>
      <c r="J42" s="4">
        <v>12.222799999999999</v>
      </c>
      <c r="K42" s="4">
        <v>6.0150300000000003</v>
      </c>
      <c r="L42" s="4">
        <v>11.303699999999999</v>
      </c>
    </row>
    <row r="43" spans="1:12" x14ac:dyDescent="0.2">
      <c r="A43">
        <v>41</v>
      </c>
      <c r="B43">
        <v>12.1371</v>
      </c>
      <c r="C43" s="4">
        <f t="shared" si="0"/>
        <v>728.226</v>
      </c>
      <c r="D43">
        <v>10.785299999999999</v>
      </c>
      <c r="E43" s="4">
        <f t="shared" si="1"/>
        <v>647.11799999999994</v>
      </c>
      <c r="F43">
        <v>7.7337400000000001</v>
      </c>
      <c r="G43" s="4">
        <f t="shared" si="2"/>
        <v>464.02440000000001</v>
      </c>
      <c r="I43">
        <v>41</v>
      </c>
      <c r="J43" s="4">
        <v>12.606199999999999</v>
      </c>
      <c r="K43" s="4">
        <v>13.7338</v>
      </c>
      <c r="L43" s="4">
        <v>9.8414800000000007</v>
      </c>
    </row>
    <row r="44" spans="1:12" x14ac:dyDescent="0.2">
      <c r="A44">
        <v>42</v>
      </c>
      <c r="B44">
        <v>5.2875300000000003</v>
      </c>
      <c r="C44" s="4">
        <f t="shared" si="0"/>
        <v>317.2518</v>
      </c>
      <c r="D44">
        <v>1.72905</v>
      </c>
      <c r="E44" s="4">
        <f t="shared" si="1"/>
        <v>103.74299999999999</v>
      </c>
      <c r="F44">
        <v>1.6335200000000001</v>
      </c>
      <c r="G44" s="4">
        <f t="shared" si="2"/>
        <v>98.011200000000002</v>
      </c>
      <c r="I44">
        <v>42</v>
      </c>
      <c r="J44" s="4">
        <v>11.593</v>
      </c>
      <c r="K44" s="4">
        <v>10.899699999999999</v>
      </c>
      <c r="L44" s="4">
        <v>13.3908</v>
      </c>
    </row>
    <row r="45" spans="1:12" x14ac:dyDescent="0.2">
      <c r="A45">
        <v>43</v>
      </c>
      <c r="B45">
        <v>15.7408</v>
      </c>
      <c r="C45" s="4">
        <f t="shared" si="0"/>
        <v>944.44799999999998</v>
      </c>
      <c r="D45">
        <v>1.1012599999999999</v>
      </c>
      <c r="E45" s="4">
        <f t="shared" si="1"/>
        <v>66.075599999999994</v>
      </c>
      <c r="F45">
        <v>3.7433399999999999</v>
      </c>
      <c r="G45" s="4">
        <f t="shared" si="2"/>
        <v>224.60039999999998</v>
      </c>
      <c r="I45">
        <v>43</v>
      </c>
      <c r="J45" s="4">
        <v>8.8946400000000008</v>
      </c>
      <c r="K45" s="4">
        <v>8.7099100000000007</v>
      </c>
      <c r="L45" s="4">
        <v>10.353899999999999</v>
      </c>
    </row>
    <row r="46" spans="1:12" x14ac:dyDescent="0.2">
      <c r="A46">
        <v>44</v>
      </c>
      <c r="B46">
        <v>28.511600000000001</v>
      </c>
      <c r="C46" s="4">
        <f t="shared" si="0"/>
        <v>1710.6960000000001</v>
      </c>
      <c r="D46">
        <v>1.8528800000000001</v>
      </c>
      <c r="E46" s="4">
        <f t="shared" si="1"/>
        <v>111.17280000000001</v>
      </c>
      <c r="F46">
        <v>1.3157099999999999</v>
      </c>
      <c r="G46" s="4">
        <f t="shared" si="2"/>
        <v>78.942599999999999</v>
      </c>
      <c r="I46">
        <v>44</v>
      </c>
      <c r="J46" s="4">
        <v>12.358599999999999</v>
      </c>
      <c r="K46" s="4">
        <v>9.3268699999999995</v>
      </c>
      <c r="L46" s="4">
        <v>10.482200000000001</v>
      </c>
    </row>
    <row r="47" spans="1:12" x14ac:dyDescent="0.2">
      <c r="A47">
        <v>45</v>
      </c>
      <c r="B47">
        <v>11.337300000000001</v>
      </c>
      <c r="C47" s="4">
        <f t="shared" si="0"/>
        <v>680.23800000000006</v>
      </c>
      <c r="D47">
        <v>1.81568</v>
      </c>
      <c r="E47" s="4">
        <f t="shared" si="1"/>
        <v>108.9408</v>
      </c>
      <c r="F47">
        <v>2.9862500000000001</v>
      </c>
      <c r="G47" s="4">
        <f t="shared" si="2"/>
        <v>179.17500000000001</v>
      </c>
      <c r="I47">
        <v>45</v>
      </c>
      <c r="J47" s="4">
        <v>11.5801</v>
      </c>
      <c r="K47" s="4">
        <v>6.6315200000000001</v>
      </c>
      <c r="L47" s="4">
        <v>11.2865</v>
      </c>
    </row>
    <row r="48" spans="1:12" x14ac:dyDescent="0.2">
      <c r="A48">
        <v>46</v>
      </c>
      <c r="B48">
        <v>5.3924399999999997</v>
      </c>
      <c r="C48" s="4">
        <f t="shared" si="0"/>
        <v>323.54640000000001</v>
      </c>
      <c r="D48">
        <v>6.6666499999999997</v>
      </c>
      <c r="E48" s="4">
        <f t="shared" si="1"/>
        <v>399.99899999999997</v>
      </c>
      <c r="F48">
        <v>0.95864499999999997</v>
      </c>
      <c r="G48" s="4">
        <f t="shared" si="2"/>
        <v>57.518699999999995</v>
      </c>
      <c r="I48">
        <v>46</v>
      </c>
      <c r="J48" s="4">
        <v>14.3185</v>
      </c>
      <c r="K48" s="4">
        <v>8.8535799999999991</v>
      </c>
      <c r="L48" s="4">
        <v>12.790900000000001</v>
      </c>
    </row>
    <row r="49" spans="1:12" x14ac:dyDescent="0.2">
      <c r="A49">
        <v>47</v>
      </c>
      <c r="B49">
        <v>9.6045200000000008</v>
      </c>
      <c r="C49" s="4">
        <f t="shared" si="0"/>
        <v>576.27120000000002</v>
      </c>
      <c r="D49">
        <v>0.54419200000000001</v>
      </c>
      <c r="E49" s="4">
        <f t="shared" si="1"/>
        <v>32.651519999999998</v>
      </c>
      <c r="F49">
        <v>21.424299999999999</v>
      </c>
      <c r="G49" s="4">
        <f t="shared" si="2"/>
        <v>1285.4579999999999</v>
      </c>
      <c r="I49">
        <v>47</v>
      </c>
      <c r="J49" s="4">
        <v>11.9617</v>
      </c>
      <c r="K49" s="4">
        <v>8.1501599999999996</v>
      </c>
      <c r="L49" s="4">
        <v>10.482900000000001</v>
      </c>
    </row>
    <row r="50" spans="1:12" x14ac:dyDescent="0.2">
      <c r="A50">
        <v>48</v>
      </c>
      <c r="B50">
        <v>5.0348600000000001</v>
      </c>
      <c r="C50" s="4">
        <f t="shared" si="0"/>
        <v>302.09160000000003</v>
      </c>
      <c r="D50">
        <v>3.8696700000000002</v>
      </c>
      <c r="E50" s="4">
        <f t="shared" si="1"/>
        <v>232.18020000000001</v>
      </c>
      <c r="F50">
        <v>4.14635</v>
      </c>
      <c r="G50" s="4">
        <f t="shared" si="2"/>
        <v>248.78100000000001</v>
      </c>
      <c r="I50">
        <v>48</v>
      </c>
      <c r="J50" s="4">
        <v>10.0906</v>
      </c>
      <c r="K50" s="4">
        <v>9.2414199999999997</v>
      </c>
      <c r="L50" s="4">
        <v>10.7554</v>
      </c>
    </row>
    <row r="51" spans="1:12" x14ac:dyDescent="0.2">
      <c r="A51">
        <v>49</v>
      </c>
      <c r="B51">
        <v>14.248100000000001</v>
      </c>
      <c r="C51" s="4">
        <f t="shared" si="0"/>
        <v>854.88600000000008</v>
      </c>
      <c r="D51">
        <v>36.936</v>
      </c>
      <c r="E51" s="4">
        <f t="shared" si="1"/>
        <v>2216.16</v>
      </c>
      <c r="F51">
        <v>0.48247499999999999</v>
      </c>
      <c r="G51" s="4">
        <f t="shared" si="2"/>
        <v>28.948499999999999</v>
      </c>
      <c r="I51">
        <v>49</v>
      </c>
      <c r="J51" s="4">
        <v>12.866300000000001</v>
      </c>
      <c r="K51" s="4">
        <v>6.3368099999999998</v>
      </c>
      <c r="L51" s="4">
        <v>10.4198</v>
      </c>
    </row>
    <row r="52" spans="1:12" x14ac:dyDescent="0.2">
      <c r="A52">
        <v>50</v>
      </c>
      <c r="B52">
        <v>5.1327199999999999</v>
      </c>
      <c r="C52" s="4">
        <f t="shared" si="0"/>
        <v>307.96319999999997</v>
      </c>
      <c r="D52">
        <v>0.80586599999999997</v>
      </c>
      <c r="E52" s="4">
        <f t="shared" si="1"/>
        <v>48.351959999999998</v>
      </c>
      <c r="F52">
        <v>3.1648900000000002</v>
      </c>
      <c r="G52" s="4">
        <f t="shared" si="2"/>
        <v>189.89340000000001</v>
      </c>
      <c r="I52">
        <v>50</v>
      </c>
      <c r="J52" s="4">
        <v>10.6037</v>
      </c>
      <c r="K52" s="4">
        <v>5.4418499999999996</v>
      </c>
      <c r="L52" s="4">
        <v>8.3679500000000004</v>
      </c>
    </row>
    <row r="53" spans="1:12" x14ac:dyDescent="0.2">
      <c r="A53">
        <v>51</v>
      </c>
      <c r="B53">
        <v>5.3140400000000003</v>
      </c>
      <c r="C53" s="4">
        <f t="shared" si="0"/>
        <v>318.8424</v>
      </c>
      <c r="D53">
        <v>15.9511</v>
      </c>
      <c r="E53" s="4">
        <f t="shared" si="1"/>
        <v>957.06600000000003</v>
      </c>
      <c r="F53">
        <v>6.7807599999999999</v>
      </c>
      <c r="G53" s="4">
        <f t="shared" si="2"/>
        <v>406.84559999999999</v>
      </c>
      <c r="I53">
        <v>51</v>
      </c>
      <c r="J53" s="4">
        <v>10.1561</v>
      </c>
      <c r="K53" s="4">
        <v>11.8263</v>
      </c>
      <c r="L53" s="4">
        <v>10.8264</v>
      </c>
    </row>
    <row r="54" spans="1:12" x14ac:dyDescent="0.2">
      <c r="A54">
        <v>52</v>
      </c>
      <c r="B54">
        <v>8.6182499999999997</v>
      </c>
      <c r="C54" s="4">
        <f t="shared" si="0"/>
        <v>517.09500000000003</v>
      </c>
      <c r="D54">
        <v>0.61754299999999995</v>
      </c>
      <c r="E54" s="4">
        <f t="shared" si="1"/>
        <v>37.052579999999999</v>
      </c>
      <c r="F54">
        <v>9.6552799999999994</v>
      </c>
      <c r="G54" s="4">
        <f t="shared" si="2"/>
        <v>579.31679999999994</v>
      </c>
      <c r="I54">
        <v>52</v>
      </c>
      <c r="J54" s="4">
        <v>15.4055</v>
      </c>
      <c r="K54" s="4">
        <v>10.9945</v>
      </c>
      <c r="L54" s="4">
        <v>11.2982</v>
      </c>
    </row>
    <row r="55" spans="1:12" x14ac:dyDescent="0.2">
      <c r="A55">
        <v>53</v>
      </c>
      <c r="B55">
        <v>5.9763999999999999</v>
      </c>
      <c r="C55" s="4">
        <f t="shared" si="0"/>
        <v>358.584</v>
      </c>
      <c r="D55">
        <v>13.1172</v>
      </c>
      <c r="E55" s="4">
        <f t="shared" si="1"/>
        <v>787.03200000000004</v>
      </c>
      <c r="F55">
        <v>1.01372</v>
      </c>
      <c r="G55" s="4">
        <f t="shared" si="2"/>
        <v>60.8232</v>
      </c>
      <c r="I55">
        <v>53</v>
      </c>
      <c r="J55" s="4">
        <v>9.9545600000000007</v>
      </c>
      <c r="K55" s="4">
        <v>11.3742</v>
      </c>
      <c r="L55" s="4">
        <v>8.8720700000000008</v>
      </c>
    </row>
    <row r="56" spans="1:12" x14ac:dyDescent="0.2">
      <c r="A56">
        <v>54</v>
      </c>
      <c r="B56">
        <v>7.2078899999999999</v>
      </c>
      <c r="C56" s="4">
        <f t="shared" si="0"/>
        <v>432.47339999999997</v>
      </c>
      <c r="D56">
        <v>4.6587199999999998</v>
      </c>
      <c r="E56" s="4">
        <f t="shared" si="1"/>
        <v>279.52319999999997</v>
      </c>
      <c r="F56">
        <v>2.2355</v>
      </c>
      <c r="G56" s="4">
        <f t="shared" si="2"/>
        <v>134.13</v>
      </c>
      <c r="I56">
        <v>54</v>
      </c>
      <c r="J56" s="4">
        <v>10.357200000000001</v>
      </c>
      <c r="K56" s="4">
        <v>6.9251199999999997</v>
      </c>
      <c r="L56" s="4">
        <v>8.9105899999999991</v>
      </c>
    </row>
    <row r="57" spans="1:12" x14ac:dyDescent="0.2">
      <c r="A57">
        <v>55</v>
      </c>
      <c r="B57">
        <v>10.667400000000001</v>
      </c>
      <c r="C57" s="4">
        <f t="shared" si="0"/>
        <v>640.0440000000001</v>
      </c>
      <c r="D57">
        <v>7.3460900000000002</v>
      </c>
      <c r="E57" s="4">
        <f t="shared" si="1"/>
        <v>440.7654</v>
      </c>
      <c r="F57">
        <v>2.6490999999999998</v>
      </c>
      <c r="G57" s="4">
        <f t="shared" si="2"/>
        <v>158.946</v>
      </c>
      <c r="I57">
        <v>55</v>
      </c>
      <c r="J57" s="4">
        <v>8.2988999999999997</v>
      </c>
      <c r="K57" s="4">
        <v>8.0652000000000008</v>
      </c>
      <c r="L57" s="4">
        <v>10.1396</v>
      </c>
    </row>
    <row r="58" spans="1:12" x14ac:dyDescent="0.2">
      <c r="A58">
        <v>56</v>
      </c>
      <c r="B58">
        <v>7.3536200000000003</v>
      </c>
      <c r="C58" s="4">
        <f t="shared" si="0"/>
        <v>441.21719999999999</v>
      </c>
      <c r="D58">
        <v>3.8925299999999998</v>
      </c>
      <c r="E58" s="4">
        <f t="shared" si="1"/>
        <v>233.55179999999999</v>
      </c>
      <c r="F58">
        <v>5.8050499999999996</v>
      </c>
      <c r="G58" s="4">
        <f t="shared" si="2"/>
        <v>348.303</v>
      </c>
      <c r="I58">
        <v>56</v>
      </c>
      <c r="J58" s="4">
        <v>14.1318</v>
      </c>
      <c r="K58" s="4">
        <v>12.985099999999999</v>
      </c>
      <c r="L58" s="4">
        <v>9.2374100000000006</v>
      </c>
    </row>
    <row r="59" spans="1:12" x14ac:dyDescent="0.2">
      <c r="A59">
        <v>57</v>
      </c>
      <c r="B59">
        <v>8.1758400000000009</v>
      </c>
      <c r="C59" s="4">
        <f t="shared" si="0"/>
        <v>490.55040000000008</v>
      </c>
      <c r="D59">
        <v>28.494499999999999</v>
      </c>
      <c r="E59" s="4">
        <f t="shared" si="1"/>
        <v>1709.6699999999998</v>
      </c>
      <c r="F59">
        <v>3.5699299999999998</v>
      </c>
      <c r="G59" s="4">
        <f t="shared" si="2"/>
        <v>214.19579999999999</v>
      </c>
      <c r="I59">
        <v>57</v>
      </c>
      <c r="J59" s="4">
        <v>9.4512599999999996</v>
      </c>
      <c r="K59" s="4">
        <v>7.8417599999999998</v>
      </c>
      <c r="L59" s="4">
        <v>10.569100000000001</v>
      </c>
    </row>
    <row r="60" spans="1:12" x14ac:dyDescent="0.2">
      <c r="A60">
        <v>58</v>
      </c>
      <c r="B60">
        <v>6.8803700000000001</v>
      </c>
      <c r="C60" s="4">
        <f t="shared" si="0"/>
        <v>412.82220000000001</v>
      </c>
      <c r="D60">
        <v>12.7471</v>
      </c>
      <c r="E60" s="4">
        <f t="shared" si="1"/>
        <v>764.82600000000002</v>
      </c>
      <c r="F60">
        <v>2.5710199999999999</v>
      </c>
      <c r="G60" s="4">
        <f t="shared" si="2"/>
        <v>154.2612</v>
      </c>
      <c r="I60">
        <v>58</v>
      </c>
      <c r="J60" s="4">
        <v>10.750299999999999</v>
      </c>
      <c r="K60" s="4">
        <v>7.0731900000000003</v>
      </c>
      <c r="L60" s="4">
        <v>8.23766</v>
      </c>
    </row>
    <row r="61" spans="1:12" x14ac:dyDescent="0.2">
      <c r="A61">
        <v>59</v>
      </c>
      <c r="B61">
        <v>10.3057</v>
      </c>
      <c r="C61" s="4">
        <f t="shared" si="0"/>
        <v>618.34199999999998</v>
      </c>
      <c r="D61">
        <v>8.52074</v>
      </c>
      <c r="E61" s="4">
        <f t="shared" si="1"/>
        <v>511.24439999999998</v>
      </c>
      <c r="F61">
        <v>0.45665099999999997</v>
      </c>
      <c r="G61" s="4">
        <f t="shared" si="2"/>
        <v>27.399059999999999</v>
      </c>
      <c r="I61">
        <v>59</v>
      </c>
      <c r="J61" s="4">
        <v>10.3963</v>
      </c>
      <c r="K61" s="4">
        <v>11.422499999999999</v>
      </c>
      <c r="L61" s="4">
        <v>11.7164</v>
      </c>
    </row>
    <row r="62" spans="1:12" x14ac:dyDescent="0.2">
      <c r="A62">
        <v>60</v>
      </c>
      <c r="B62">
        <v>6.7492599999999996</v>
      </c>
      <c r="C62" s="4">
        <f t="shared" si="0"/>
        <v>404.9556</v>
      </c>
      <c r="D62">
        <v>2.9014099999999998</v>
      </c>
      <c r="E62" s="4">
        <f t="shared" si="1"/>
        <v>174.08459999999999</v>
      </c>
      <c r="F62">
        <v>13.001899999999999</v>
      </c>
      <c r="G62" s="4">
        <f t="shared" si="2"/>
        <v>780.11399999999992</v>
      </c>
      <c r="I62">
        <v>60</v>
      </c>
      <c r="J62" s="4">
        <v>8.1255900000000008</v>
      </c>
      <c r="K62" s="4">
        <v>8.6568100000000001</v>
      </c>
      <c r="L62" s="4">
        <v>9.5418000000000003</v>
      </c>
    </row>
    <row r="63" spans="1:12" x14ac:dyDescent="0.2">
      <c r="A63">
        <v>61</v>
      </c>
      <c r="B63">
        <v>11.034800000000001</v>
      </c>
      <c r="C63" s="4">
        <f t="shared" si="0"/>
        <v>662.08800000000008</v>
      </c>
      <c r="D63">
        <v>1.2921499999999999</v>
      </c>
      <c r="E63" s="4">
        <f t="shared" si="1"/>
        <v>77.528999999999996</v>
      </c>
      <c r="F63">
        <v>3.8415900000000001</v>
      </c>
      <c r="G63" s="4">
        <f t="shared" si="2"/>
        <v>230.49540000000002</v>
      </c>
      <c r="I63">
        <v>61</v>
      </c>
      <c r="J63" s="4">
        <v>18.540099999999999</v>
      </c>
      <c r="K63" s="4">
        <v>10.0649</v>
      </c>
      <c r="L63" s="4">
        <v>9.4604800000000004</v>
      </c>
    </row>
    <row r="64" spans="1:12" x14ac:dyDescent="0.2">
      <c r="A64">
        <v>62</v>
      </c>
      <c r="B64">
        <v>8.3481699999999996</v>
      </c>
      <c r="C64" s="4">
        <f t="shared" si="0"/>
        <v>500.89019999999999</v>
      </c>
      <c r="D64">
        <v>1.1808099999999999</v>
      </c>
      <c r="E64" s="4">
        <f t="shared" si="1"/>
        <v>70.84859999999999</v>
      </c>
      <c r="F64">
        <v>1.6611400000000001</v>
      </c>
      <c r="G64" s="4">
        <f t="shared" si="2"/>
        <v>99.668400000000005</v>
      </c>
      <c r="I64">
        <v>62</v>
      </c>
      <c r="J64" s="4">
        <v>12.2628</v>
      </c>
      <c r="K64" s="4">
        <v>10.6889</v>
      </c>
      <c r="L64" s="4">
        <v>6.9459499999999998</v>
      </c>
    </row>
    <row r="65" spans="1:12" x14ac:dyDescent="0.2">
      <c r="A65">
        <v>63</v>
      </c>
      <c r="B65">
        <v>5.2702999999999998</v>
      </c>
      <c r="C65" s="4">
        <f t="shared" si="0"/>
        <v>316.21799999999996</v>
      </c>
      <c r="D65">
        <v>4.2929700000000004</v>
      </c>
      <c r="E65" s="4">
        <f t="shared" si="1"/>
        <v>257.57820000000004</v>
      </c>
      <c r="F65">
        <v>3.0225300000000002</v>
      </c>
      <c r="G65" s="4">
        <f t="shared" si="2"/>
        <v>181.3518</v>
      </c>
      <c r="I65">
        <v>63</v>
      </c>
      <c r="J65" s="4">
        <v>12.4489</v>
      </c>
      <c r="K65" s="4">
        <v>9.1598400000000009</v>
      </c>
      <c r="L65" s="4">
        <v>8.5643399999999996</v>
      </c>
    </row>
    <row r="66" spans="1:12" x14ac:dyDescent="0.2">
      <c r="A66">
        <v>64</v>
      </c>
      <c r="B66">
        <v>8.7197899999999997</v>
      </c>
      <c r="C66" s="4">
        <f t="shared" si="0"/>
        <v>523.18740000000003</v>
      </c>
      <c r="D66">
        <v>4.7685700000000004</v>
      </c>
      <c r="E66" s="4">
        <f t="shared" si="1"/>
        <v>286.11420000000004</v>
      </c>
      <c r="F66">
        <v>5.7307800000000002</v>
      </c>
      <c r="G66" s="4">
        <f t="shared" si="2"/>
        <v>343.84680000000003</v>
      </c>
      <c r="I66">
        <v>64</v>
      </c>
      <c r="J66" s="4">
        <v>13.0275</v>
      </c>
      <c r="K66" s="4">
        <v>7.4862900000000003</v>
      </c>
      <c r="L66" s="4">
        <v>11.4269</v>
      </c>
    </row>
    <row r="67" spans="1:12" x14ac:dyDescent="0.2">
      <c r="A67">
        <v>65</v>
      </c>
      <c r="B67">
        <v>10.1974</v>
      </c>
      <c r="C67" s="4">
        <f t="shared" si="0"/>
        <v>611.84400000000005</v>
      </c>
      <c r="D67">
        <v>3.3298000000000001</v>
      </c>
      <c r="E67" s="4">
        <f t="shared" si="1"/>
        <v>199.78800000000001</v>
      </c>
      <c r="F67">
        <v>30.5959</v>
      </c>
      <c r="G67" s="4">
        <f t="shared" si="2"/>
        <v>1835.7539999999999</v>
      </c>
      <c r="I67">
        <v>65</v>
      </c>
      <c r="J67" s="4">
        <v>10.336600000000001</v>
      </c>
      <c r="K67" s="4">
        <v>6.8057499999999997</v>
      </c>
      <c r="L67" s="4">
        <v>10.169499999999999</v>
      </c>
    </row>
    <row r="68" spans="1:12" x14ac:dyDescent="0.2">
      <c r="A68">
        <v>66</v>
      </c>
      <c r="B68">
        <v>7.1441600000000003</v>
      </c>
      <c r="C68" s="4">
        <f t="shared" ref="C68:C102" si="3">B68*60</f>
        <v>428.64960000000002</v>
      </c>
      <c r="D68">
        <v>4.1450300000000002</v>
      </c>
      <c r="E68" s="4">
        <f t="shared" ref="E68:E102" si="4">D68*60</f>
        <v>248.70180000000002</v>
      </c>
      <c r="F68">
        <v>13.0947</v>
      </c>
      <c r="G68" s="4">
        <f t="shared" ref="G68:G102" si="5">F68*60</f>
        <v>785.68200000000002</v>
      </c>
      <c r="I68">
        <v>66</v>
      </c>
      <c r="J68" s="4">
        <v>10.8645</v>
      </c>
      <c r="K68" s="4">
        <v>13.1099</v>
      </c>
      <c r="L68" s="4">
        <v>10.4832</v>
      </c>
    </row>
    <row r="69" spans="1:12" x14ac:dyDescent="0.2">
      <c r="A69">
        <v>67</v>
      </c>
      <c r="B69">
        <v>9.0293799999999997</v>
      </c>
      <c r="C69" s="4">
        <f t="shared" si="3"/>
        <v>541.76279999999997</v>
      </c>
      <c r="D69">
        <v>11.129099999999999</v>
      </c>
      <c r="E69" s="4">
        <f t="shared" si="4"/>
        <v>667.74599999999998</v>
      </c>
      <c r="F69">
        <v>3.0767600000000002</v>
      </c>
      <c r="G69" s="4">
        <f t="shared" si="5"/>
        <v>184.60560000000001</v>
      </c>
      <c r="I69">
        <v>67</v>
      </c>
      <c r="J69" s="4">
        <v>9.4884599999999999</v>
      </c>
      <c r="K69" s="4">
        <v>5.88042</v>
      </c>
      <c r="L69" s="4">
        <v>9.2153299999999998</v>
      </c>
    </row>
    <row r="70" spans="1:12" x14ac:dyDescent="0.2">
      <c r="A70">
        <v>68</v>
      </c>
      <c r="B70">
        <v>6.4022399999999999</v>
      </c>
      <c r="C70" s="4">
        <f t="shared" si="3"/>
        <v>384.13439999999997</v>
      </c>
      <c r="D70">
        <v>1.44276</v>
      </c>
      <c r="E70" s="4">
        <f t="shared" si="4"/>
        <v>86.565600000000003</v>
      </c>
      <c r="F70">
        <v>2.1772100000000001</v>
      </c>
      <c r="G70" s="4">
        <f t="shared" si="5"/>
        <v>130.6326</v>
      </c>
      <c r="I70">
        <v>68</v>
      </c>
      <c r="J70" s="4">
        <v>14.3086</v>
      </c>
      <c r="K70" s="4">
        <v>10.5639</v>
      </c>
      <c r="L70" s="4">
        <v>12.484999999999999</v>
      </c>
    </row>
    <row r="71" spans="1:12" x14ac:dyDescent="0.2">
      <c r="A71">
        <v>69</v>
      </c>
      <c r="B71">
        <v>5.7000099999999998</v>
      </c>
      <c r="C71" s="4">
        <f t="shared" si="3"/>
        <v>342.00059999999996</v>
      </c>
      <c r="D71">
        <v>6.71279</v>
      </c>
      <c r="E71" s="4">
        <f t="shared" si="4"/>
        <v>402.76740000000001</v>
      </c>
      <c r="F71">
        <v>11.564</v>
      </c>
      <c r="G71" s="4">
        <f t="shared" si="5"/>
        <v>693.84</v>
      </c>
      <c r="I71">
        <v>69</v>
      </c>
      <c r="J71" s="4">
        <v>13.390499999999999</v>
      </c>
      <c r="K71" s="4">
        <v>7.8435800000000002</v>
      </c>
      <c r="L71" s="4">
        <v>8.8765599999999996</v>
      </c>
    </row>
    <row r="72" spans="1:12" x14ac:dyDescent="0.2">
      <c r="A72">
        <v>70</v>
      </c>
      <c r="B72">
        <v>9.3973899999999997</v>
      </c>
      <c r="C72" s="4">
        <f t="shared" si="3"/>
        <v>563.84339999999997</v>
      </c>
      <c r="D72">
        <v>8.3345199999999995</v>
      </c>
      <c r="E72" s="4">
        <f t="shared" si="4"/>
        <v>500.07119999999998</v>
      </c>
      <c r="F72">
        <v>10.4244</v>
      </c>
      <c r="G72" s="4">
        <f t="shared" si="5"/>
        <v>625.46400000000006</v>
      </c>
      <c r="I72">
        <v>70</v>
      </c>
      <c r="J72" s="4">
        <v>12.37</v>
      </c>
      <c r="K72" s="4">
        <v>7.9291900000000002</v>
      </c>
      <c r="L72" s="4">
        <v>7.1187500000000004</v>
      </c>
    </row>
    <row r="73" spans="1:12" x14ac:dyDescent="0.2">
      <c r="A73">
        <v>71</v>
      </c>
      <c r="B73">
        <v>6.4856100000000003</v>
      </c>
      <c r="C73" s="4">
        <f t="shared" si="3"/>
        <v>389.13660000000004</v>
      </c>
      <c r="D73">
        <v>4.1147799999999997</v>
      </c>
      <c r="E73" s="4">
        <f t="shared" si="4"/>
        <v>246.88679999999999</v>
      </c>
      <c r="F73">
        <v>5.4342199999999998</v>
      </c>
      <c r="G73" s="4">
        <f t="shared" si="5"/>
        <v>326.0532</v>
      </c>
      <c r="I73">
        <v>71</v>
      </c>
      <c r="J73" s="4">
        <v>12.8376</v>
      </c>
      <c r="K73" s="4">
        <v>9.9389800000000008</v>
      </c>
      <c r="L73" s="4">
        <v>11.36</v>
      </c>
    </row>
    <row r="74" spans="1:12" x14ac:dyDescent="0.2">
      <c r="A74">
        <v>72</v>
      </c>
      <c r="B74">
        <v>10.2437</v>
      </c>
      <c r="C74" s="4">
        <f t="shared" si="3"/>
        <v>614.62200000000007</v>
      </c>
      <c r="D74">
        <v>3.2696100000000001</v>
      </c>
      <c r="E74" s="4">
        <f t="shared" si="4"/>
        <v>196.17660000000001</v>
      </c>
      <c r="F74">
        <v>7.5906399999999996</v>
      </c>
      <c r="G74" s="4">
        <f t="shared" si="5"/>
        <v>455.4384</v>
      </c>
      <c r="I74">
        <v>72</v>
      </c>
      <c r="J74" s="4">
        <v>13.4617</v>
      </c>
      <c r="K74" s="4">
        <v>12.889799999999999</v>
      </c>
      <c r="L74" s="4">
        <v>9.9993200000000009</v>
      </c>
    </row>
    <row r="75" spans="1:12" x14ac:dyDescent="0.2">
      <c r="A75">
        <v>73</v>
      </c>
      <c r="B75">
        <v>17.420500000000001</v>
      </c>
      <c r="C75" s="4">
        <f t="shared" si="3"/>
        <v>1045.23</v>
      </c>
      <c r="D75">
        <v>0.388374</v>
      </c>
      <c r="E75" s="4">
        <f t="shared" si="4"/>
        <v>23.302440000000001</v>
      </c>
      <c r="F75">
        <v>0.604105</v>
      </c>
      <c r="G75" s="4">
        <f t="shared" si="5"/>
        <v>36.246299999999998</v>
      </c>
      <c r="I75">
        <v>73</v>
      </c>
      <c r="J75" s="4">
        <v>15.4087</v>
      </c>
      <c r="K75" s="4">
        <v>9.4628200000000007</v>
      </c>
      <c r="L75" s="4">
        <v>10.014699999999999</v>
      </c>
    </row>
    <row r="76" spans="1:12" x14ac:dyDescent="0.2">
      <c r="A76">
        <v>74</v>
      </c>
      <c r="B76">
        <v>9.2907399999999996</v>
      </c>
      <c r="C76" s="4">
        <f t="shared" si="3"/>
        <v>557.44439999999997</v>
      </c>
      <c r="D76">
        <v>15.704700000000001</v>
      </c>
      <c r="E76" s="4">
        <f t="shared" si="4"/>
        <v>942.28200000000004</v>
      </c>
      <c r="F76">
        <v>7.3147200000000003</v>
      </c>
      <c r="G76" s="4">
        <f t="shared" si="5"/>
        <v>438.88320000000004</v>
      </c>
      <c r="I76">
        <v>74</v>
      </c>
      <c r="J76" s="4">
        <v>10.6244</v>
      </c>
      <c r="K76" s="4">
        <v>12.913</v>
      </c>
      <c r="L76" s="4">
        <v>12.793200000000001</v>
      </c>
    </row>
    <row r="77" spans="1:12" x14ac:dyDescent="0.2">
      <c r="A77">
        <v>75</v>
      </c>
      <c r="B77">
        <v>15.116199999999999</v>
      </c>
      <c r="C77" s="4">
        <f t="shared" si="3"/>
        <v>906.97199999999998</v>
      </c>
      <c r="D77">
        <v>2.605</v>
      </c>
      <c r="E77" s="4">
        <f t="shared" si="4"/>
        <v>156.30000000000001</v>
      </c>
      <c r="F77">
        <v>2.3500100000000002</v>
      </c>
      <c r="G77" s="4">
        <f t="shared" si="5"/>
        <v>141.00060000000002</v>
      </c>
      <c r="I77">
        <v>75</v>
      </c>
      <c r="J77" s="4">
        <v>7.9862399999999996</v>
      </c>
      <c r="K77" s="4">
        <v>7.6520400000000004</v>
      </c>
      <c r="L77" s="4">
        <v>8.20017</v>
      </c>
    </row>
    <row r="78" spans="1:12" x14ac:dyDescent="0.2">
      <c r="A78">
        <v>76</v>
      </c>
      <c r="B78">
        <v>14.7591</v>
      </c>
      <c r="C78" s="4">
        <f t="shared" si="3"/>
        <v>885.54600000000005</v>
      </c>
      <c r="D78">
        <v>7.6413500000000001</v>
      </c>
      <c r="E78" s="4">
        <f t="shared" si="4"/>
        <v>458.48099999999999</v>
      </c>
      <c r="F78">
        <v>7.2550600000000003</v>
      </c>
      <c r="G78" s="4">
        <f t="shared" si="5"/>
        <v>435.30360000000002</v>
      </c>
      <c r="I78">
        <v>76</v>
      </c>
      <c r="J78" s="4">
        <v>9.8014399999999995</v>
      </c>
      <c r="K78" s="4">
        <v>11.099500000000001</v>
      </c>
      <c r="L78" s="4">
        <v>4.3359300000000003</v>
      </c>
    </row>
    <row r="79" spans="1:12" x14ac:dyDescent="0.2">
      <c r="A79">
        <v>77</v>
      </c>
      <c r="B79">
        <v>8.3130199999999999</v>
      </c>
      <c r="C79" s="4">
        <f t="shared" si="3"/>
        <v>498.78120000000001</v>
      </c>
      <c r="D79">
        <v>9.3927999999999994</v>
      </c>
      <c r="E79" s="4">
        <f t="shared" si="4"/>
        <v>563.56799999999998</v>
      </c>
      <c r="F79">
        <v>13.7422</v>
      </c>
      <c r="G79" s="4">
        <f t="shared" si="5"/>
        <v>824.53200000000004</v>
      </c>
      <c r="I79">
        <v>77</v>
      </c>
      <c r="J79" s="4">
        <v>11.470499999999999</v>
      </c>
      <c r="K79" s="4">
        <v>10.206799999999999</v>
      </c>
      <c r="L79" s="4">
        <v>9.1286699999999996</v>
      </c>
    </row>
    <row r="80" spans="1:12" x14ac:dyDescent="0.2">
      <c r="A80">
        <v>78</v>
      </c>
      <c r="B80">
        <v>8.3900400000000008</v>
      </c>
      <c r="C80" s="4">
        <f t="shared" si="3"/>
        <v>503.40240000000006</v>
      </c>
      <c r="D80">
        <v>2.24783</v>
      </c>
      <c r="E80" s="4">
        <f t="shared" si="4"/>
        <v>134.8698</v>
      </c>
      <c r="F80">
        <v>2.5150800000000002</v>
      </c>
      <c r="G80" s="4">
        <f t="shared" si="5"/>
        <v>150.90480000000002</v>
      </c>
      <c r="I80">
        <v>78</v>
      </c>
      <c r="J80" s="4">
        <v>14.6646</v>
      </c>
      <c r="K80" s="4">
        <v>13.4512</v>
      </c>
      <c r="L80" s="4">
        <v>7.2623899999999999</v>
      </c>
    </row>
    <row r="81" spans="1:12" x14ac:dyDescent="0.2">
      <c r="A81">
        <v>79</v>
      </c>
      <c r="B81">
        <v>7.2696899999999998</v>
      </c>
      <c r="C81" s="4">
        <f t="shared" si="3"/>
        <v>436.1814</v>
      </c>
      <c r="D81">
        <v>4.0987400000000003</v>
      </c>
      <c r="E81" s="4">
        <f t="shared" si="4"/>
        <v>245.92440000000002</v>
      </c>
      <c r="F81">
        <v>4.7554800000000004</v>
      </c>
      <c r="G81" s="4">
        <f t="shared" si="5"/>
        <v>285.3288</v>
      </c>
      <c r="I81">
        <v>79</v>
      </c>
      <c r="J81" s="4">
        <v>11.816700000000001</v>
      </c>
      <c r="K81" s="4">
        <v>4.62887</v>
      </c>
      <c r="L81" s="4">
        <v>10.4932</v>
      </c>
    </row>
    <row r="82" spans="1:12" x14ac:dyDescent="0.2">
      <c r="A82">
        <v>80</v>
      </c>
      <c r="B82">
        <v>7.5001300000000004</v>
      </c>
      <c r="C82" s="4">
        <f t="shared" si="3"/>
        <v>450.00780000000003</v>
      </c>
      <c r="D82">
        <v>4.14276</v>
      </c>
      <c r="E82" s="4">
        <f t="shared" si="4"/>
        <v>248.56559999999999</v>
      </c>
      <c r="F82">
        <v>30.241099999999999</v>
      </c>
      <c r="G82" s="4">
        <f t="shared" si="5"/>
        <v>1814.4659999999999</v>
      </c>
      <c r="I82">
        <v>80</v>
      </c>
      <c r="J82" s="4">
        <v>8.6533800000000003</v>
      </c>
      <c r="K82" s="4">
        <v>7.9831200000000004</v>
      </c>
      <c r="L82" s="4">
        <v>9.9921299999999995</v>
      </c>
    </row>
    <row r="83" spans="1:12" x14ac:dyDescent="0.2">
      <c r="A83">
        <v>81</v>
      </c>
      <c r="B83">
        <v>5.6222599999999998</v>
      </c>
      <c r="C83" s="4">
        <f t="shared" si="3"/>
        <v>337.3356</v>
      </c>
      <c r="D83">
        <v>1.8720699999999999</v>
      </c>
      <c r="E83" s="4">
        <f t="shared" si="4"/>
        <v>112.32419999999999</v>
      </c>
      <c r="F83">
        <v>29.156600000000001</v>
      </c>
      <c r="G83" s="4">
        <f t="shared" si="5"/>
        <v>1749.396</v>
      </c>
      <c r="I83">
        <v>81</v>
      </c>
      <c r="J83" s="4">
        <v>11.4948</v>
      </c>
      <c r="K83" s="4">
        <v>8.4766200000000005</v>
      </c>
      <c r="L83" s="4">
        <v>10.117699999999999</v>
      </c>
    </row>
    <row r="84" spans="1:12" x14ac:dyDescent="0.2">
      <c r="A84">
        <v>82</v>
      </c>
      <c r="B84">
        <v>11.1805</v>
      </c>
      <c r="C84" s="4">
        <f t="shared" si="3"/>
        <v>670.83</v>
      </c>
      <c r="D84">
        <v>4.0299199999999997</v>
      </c>
      <c r="E84" s="4">
        <f t="shared" si="4"/>
        <v>241.79519999999999</v>
      </c>
      <c r="F84">
        <v>2.77807</v>
      </c>
      <c r="G84" s="4">
        <f t="shared" si="5"/>
        <v>166.6842</v>
      </c>
      <c r="I84">
        <v>82</v>
      </c>
      <c r="J84" s="4">
        <v>8.5320800000000006</v>
      </c>
      <c r="K84" s="4">
        <v>8.0926200000000001</v>
      </c>
      <c r="L84" s="4">
        <v>12.3094</v>
      </c>
    </row>
    <row r="85" spans="1:12" x14ac:dyDescent="0.2">
      <c r="A85">
        <v>83</v>
      </c>
      <c r="B85">
        <v>10.670400000000001</v>
      </c>
      <c r="C85" s="4">
        <f t="shared" si="3"/>
        <v>640.22400000000005</v>
      </c>
      <c r="D85">
        <v>1.71271</v>
      </c>
      <c r="E85" s="4">
        <f t="shared" si="4"/>
        <v>102.76259999999999</v>
      </c>
      <c r="F85">
        <v>18.275700000000001</v>
      </c>
      <c r="G85" s="4">
        <f t="shared" si="5"/>
        <v>1096.5419999999999</v>
      </c>
      <c r="I85">
        <v>83</v>
      </c>
      <c r="J85" s="4">
        <v>11.4559</v>
      </c>
      <c r="K85" s="4">
        <v>13.8474</v>
      </c>
      <c r="L85" s="4">
        <v>8.2097200000000008</v>
      </c>
    </row>
    <row r="86" spans="1:12" x14ac:dyDescent="0.2">
      <c r="A86">
        <v>84</v>
      </c>
      <c r="B86">
        <v>6.7366000000000001</v>
      </c>
      <c r="C86" s="4">
        <f t="shared" si="3"/>
        <v>404.19600000000003</v>
      </c>
      <c r="D86">
        <v>3.7760199999999999</v>
      </c>
      <c r="E86" s="4">
        <f t="shared" si="4"/>
        <v>226.56119999999999</v>
      </c>
      <c r="F86">
        <v>8.6091800000000003</v>
      </c>
      <c r="G86" s="4">
        <f t="shared" si="5"/>
        <v>516.55079999999998</v>
      </c>
      <c r="I86">
        <v>84</v>
      </c>
      <c r="J86" s="4">
        <v>15.4397</v>
      </c>
      <c r="K86" s="4">
        <v>12.2303</v>
      </c>
      <c r="L86" s="4">
        <v>11.880100000000001</v>
      </c>
    </row>
    <row r="87" spans="1:12" x14ac:dyDescent="0.2">
      <c r="A87">
        <v>85</v>
      </c>
      <c r="B87">
        <v>5.7130099999999997</v>
      </c>
      <c r="C87" s="4">
        <f t="shared" si="3"/>
        <v>342.78059999999999</v>
      </c>
      <c r="D87">
        <v>3.3074300000000001</v>
      </c>
      <c r="E87" s="4">
        <f t="shared" si="4"/>
        <v>198.44580000000002</v>
      </c>
      <c r="F87">
        <v>9.6299499999999991</v>
      </c>
      <c r="G87" s="4">
        <f t="shared" si="5"/>
        <v>577.79699999999991</v>
      </c>
      <c r="I87">
        <v>85</v>
      </c>
      <c r="J87" s="4">
        <v>9.5949600000000004</v>
      </c>
      <c r="K87" s="4">
        <v>7.5316299999999998</v>
      </c>
      <c r="L87" s="4">
        <v>8.3635300000000008</v>
      </c>
    </row>
    <row r="88" spans="1:12" x14ac:dyDescent="0.2">
      <c r="A88">
        <v>86</v>
      </c>
      <c r="B88">
        <v>7.9720899999999997</v>
      </c>
      <c r="C88" s="4">
        <f t="shared" si="3"/>
        <v>478.3254</v>
      </c>
      <c r="D88">
        <v>6.2951300000000003</v>
      </c>
      <c r="E88" s="4">
        <f t="shared" si="4"/>
        <v>377.70780000000002</v>
      </c>
      <c r="F88">
        <v>11.198</v>
      </c>
      <c r="G88" s="4">
        <f t="shared" si="5"/>
        <v>671.88</v>
      </c>
      <c r="I88">
        <v>86</v>
      </c>
      <c r="J88" s="4">
        <v>8.7713099999999997</v>
      </c>
      <c r="K88" s="4">
        <v>10.0486</v>
      </c>
      <c r="L88" s="4">
        <v>11.768599999999999</v>
      </c>
    </row>
    <row r="89" spans="1:12" x14ac:dyDescent="0.2">
      <c r="A89">
        <v>87</v>
      </c>
      <c r="B89">
        <v>5.3243099999999997</v>
      </c>
      <c r="C89" s="4">
        <f t="shared" si="3"/>
        <v>319.45859999999999</v>
      </c>
      <c r="D89">
        <v>10.386200000000001</v>
      </c>
      <c r="E89" s="4">
        <f t="shared" si="4"/>
        <v>623.17200000000003</v>
      </c>
      <c r="F89">
        <v>12.251200000000001</v>
      </c>
      <c r="G89" s="4">
        <f t="shared" si="5"/>
        <v>735.072</v>
      </c>
      <c r="I89">
        <v>87</v>
      </c>
      <c r="J89" s="4">
        <v>9.2718600000000002</v>
      </c>
      <c r="K89" s="4">
        <v>5.1189099999999996</v>
      </c>
      <c r="L89" s="4">
        <v>7.90916</v>
      </c>
    </row>
    <row r="90" spans="1:12" x14ac:dyDescent="0.2">
      <c r="A90">
        <v>88</v>
      </c>
      <c r="B90">
        <v>9.6315299999999997</v>
      </c>
      <c r="C90" s="4">
        <f t="shared" si="3"/>
        <v>577.89179999999999</v>
      </c>
      <c r="D90">
        <v>7.4184400000000004</v>
      </c>
      <c r="E90" s="4">
        <f t="shared" si="4"/>
        <v>445.10640000000001</v>
      </c>
      <c r="F90">
        <v>6.4396899999999997</v>
      </c>
      <c r="G90" s="4">
        <f t="shared" si="5"/>
        <v>386.38139999999999</v>
      </c>
      <c r="I90">
        <v>88</v>
      </c>
      <c r="J90" s="4">
        <v>13.269299999999999</v>
      </c>
      <c r="K90" s="4">
        <v>4.9519000000000002</v>
      </c>
      <c r="L90" s="4">
        <v>6.3981000000000003</v>
      </c>
    </row>
    <row r="91" spans="1:12" x14ac:dyDescent="0.2">
      <c r="A91">
        <v>89</v>
      </c>
      <c r="B91">
        <v>6.12371</v>
      </c>
      <c r="C91" s="4">
        <f t="shared" si="3"/>
        <v>367.42259999999999</v>
      </c>
      <c r="D91">
        <v>13.427099999999999</v>
      </c>
      <c r="E91" s="4">
        <f t="shared" si="4"/>
        <v>805.62599999999998</v>
      </c>
      <c r="F91">
        <v>0.99188200000000004</v>
      </c>
      <c r="G91" s="4">
        <f t="shared" si="5"/>
        <v>59.512920000000001</v>
      </c>
      <c r="I91">
        <v>89</v>
      </c>
      <c r="J91" s="4">
        <v>12.2171</v>
      </c>
      <c r="K91" s="4">
        <v>8.0070599999999992</v>
      </c>
      <c r="L91" s="4">
        <v>8.7155799999999992</v>
      </c>
    </row>
    <row r="92" spans="1:12" x14ac:dyDescent="0.2">
      <c r="A92">
        <v>90</v>
      </c>
      <c r="B92">
        <v>7.5526600000000004</v>
      </c>
      <c r="C92" s="4">
        <f t="shared" si="3"/>
        <v>453.15960000000001</v>
      </c>
      <c r="D92">
        <v>1.3075000000000001</v>
      </c>
      <c r="E92" s="4">
        <f t="shared" si="4"/>
        <v>78.45</v>
      </c>
      <c r="F92">
        <v>3.3961999999999999</v>
      </c>
      <c r="G92" s="4">
        <f t="shared" si="5"/>
        <v>203.77199999999999</v>
      </c>
      <c r="I92">
        <v>90</v>
      </c>
      <c r="J92" s="4">
        <v>8.8527500000000003</v>
      </c>
      <c r="K92" s="4">
        <v>7.2130700000000001</v>
      </c>
      <c r="L92" s="4">
        <v>9.8100699999999996</v>
      </c>
    </row>
    <row r="93" spans="1:12" x14ac:dyDescent="0.2">
      <c r="A93">
        <v>91</v>
      </c>
      <c r="B93">
        <v>14.518800000000001</v>
      </c>
      <c r="C93" s="4">
        <f t="shared" si="3"/>
        <v>871.12800000000004</v>
      </c>
      <c r="D93">
        <v>3.88029</v>
      </c>
      <c r="E93" s="4">
        <f t="shared" si="4"/>
        <v>232.81739999999999</v>
      </c>
      <c r="F93">
        <v>6.22</v>
      </c>
      <c r="G93" s="4">
        <f t="shared" si="5"/>
        <v>373.2</v>
      </c>
      <c r="I93">
        <v>91</v>
      </c>
      <c r="J93" s="4">
        <v>12.9634</v>
      </c>
      <c r="K93" s="4">
        <v>8.2277199999999997</v>
      </c>
      <c r="L93" s="4">
        <v>9.3291699999999995</v>
      </c>
    </row>
    <row r="94" spans="1:12" x14ac:dyDescent="0.2">
      <c r="A94">
        <v>92</v>
      </c>
      <c r="B94">
        <v>10.7598</v>
      </c>
      <c r="C94" s="4">
        <f t="shared" si="3"/>
        <v>645.58799999999997</v>
      </c>
      <c r="D94">
        <v>13.7933</v>
      </c>
      <c r="E94" s="4">
        <f t="shared" si="4"/>
        <v>827.59800000000007</v>
      </c>
      <c r="F94">
        <v>0.97528499999999996</v>
      </c>
      <c r="G94" s="4">
        <f t="shared" si="5"/>
        <v>58.517099999999999</v>
      </c>
      <c r="I94">
        <v>92</v>
      </c>
      <c r="J94" s="4">
        <v>10.835800000000001</v>
      </c>
      <c r="K94" s="4">
        <v>8.6272199999999994</v>
      </c>
      <c r="L94" s="4">
        <v>8.9714399999999994</v>
      </c>
    </row>
    <row r="95" spans="1:12" x14ac:dyDescent="0.2">
      <c r="A95">
        <v>93</v>
      </c>
      <c r="B95">
        <v>8.5554299999999994</v>
      </c>
      <c r="C95" s="4">
        <f t="shared" si="3"/>
        <v>513.32579999999996</v>
      </c>
      <c r="D95">
        <v>5.6500899999999996</v>
      </c>
      <c r="E95" s="4">
        <f t="shared" si="4"/>
        <v>339.00539999999995</v>
      </c>
      <c r="F95">
        <v>1.9572499999999999</v>
      </c>
      <c r="G95" s="4">
        <f t="shared" si="5"/>
        <v>117.435</v>
      </c>
      <c r="I95">
        <v>93</v>
      </c>
      <c r="J95" s="4">
        <v>9.7677499999999995</v>
      </c>
      <c r="K95" s="4">
        <v>10.4704</v>
      </c>
      <c r="L95" s="4">
        <v>9.7583300000000008</v>
      </c>
    </row>
    <row r="96" spans="1:12" x14ac:dyDescent="0.2">
      <c r="A96">
        <v>94</v>
      </c>
      <c r="B96">
        <v>9.4588599999999996</v>
      </c>
      <c r="C96" s="4">
        <f t="shared" si="3"/>
        <v>567.53160000000003</v>
      </c>
      <c r="D96">
        <v>4.6435899999999997</v>
      </c>
      <c r="E96" s="4">
        <f t="shared" si="4"/>
        <v>278.61539999999997</v>
      </c>
      <c r="F96">
        <v>1.49915</v>
      </c>
      <c r="G96" s="4">
        <f t="shared" si="5"/>
        <v>89.948999999999998</v>
      </c>
      <c r="I96">
        <v>94</v>
      </c>
      <c r="J96" s="4">
        <v>12.1492</v>
      </c>
      <c r="K96" s="4">
        <v>10.1035</v>
      </c>
      <c r="L96" s="4">
        <v>12.5627</v>
      </c>
    </row>
    <row r="97" spans="1:12" x14ac:dyDescent="0.2">
      <c r="A97">
        <v>95</v>
      </c>
      <c r="B97">
        <v>8.6850500000000004</v>
      </c>
      <c r="C97" s="4">
        <f t="shared" si="3"/>
        <v>521.10300000000007</v>
      </c>
      <c r="D97">
        <v>10.978999999999999</v>
      </c>
      <c r="E97" s="4">
        <f t="shared" si="4"/>
        <v>658.74</v>
      </c>
      <c r="F97">
        <v>5.3793300000000004</v>
      </c>
      <c r="G97" s="4">
        <f t="shared" si="5"/>
        <v>322.75980000000004</v>
      </c>
      <c r="I97">
        <v>95</v>
      </c>
      <c r="J97" s="4">
        <v>14.819800000000001</v>
      </c>
      <c r="K97" s="4">
        <v>7.9644700000000004</v>
      </c>
      <c r="L97" s="4">
        <v>10.5989</v>
      </c>
    </row>
    <row r="98" spans="1:12" x14ac:dyDescent="0.2">
      <c r="A98">
        <v>96</v>
      </c>
      <c r="B98">
        <v>5.8552499999999998</v>
      </c>
      <c r="C98" s="4">
        <f t="shared" si="3"/>
        <v>351.315</v>
      </c>
      <c r="D98">
        <v>2.7964600000000002</v>
      </c>
      <c r="E98" s="4">
        <f t="shared" si="4"/>
        <v>167.7876</v>
      </c>
      <c r="F98">
        <v>3.1457299999999999</v>
      </c>
      <c r="G98" s="4">
        <f t="shared" si="5"/>
        <v>188.74379999999999</v>
      </c>
      <c r="I98">
        <v>96</v>
      </c>
      <c r="J98" s="4">
        <v>9.5770700000000009</v>
      </c>
      <c r="K98" s="4">
        <v>6.0029700000000004</v>
      </c>
      <c r="L98" s="4">
        <v>11.3926</v>
      </c>
    </row>
    <row r="99" spans="1:12" x14ac:dyDescent="0.2">
      <c r="A99">
        <v>97</v>
      </c>
      <c r="B99">
        <v>6.9545899999999996</v>
      </c>
      <c r="C99" s="4">
        <f t="shared" si="3"/>
        <v>417.27539999999999</v>
      </c>
      <c r="D99">
        <v>7.5600800000000001</v>
      </c>
      <c r="E99" s="4">
        <f t="shared" si="4"/>
        <v>453.60480000000001</v>
      </c>
      <c r="F99">
        <v>2.97471</v>
      </c>
      <c r="G99" s="4">
        <f t="shared" si="5"/>
        <v>178.48259999999999</v>
      </c>
      <c r="I99">
        <v>97</v>
      </c>
      <c r="J99" s="4">
        <v>14.212400000000001</v>
      </c>
      <c r="K99" s="4">
        <v>4.4994199999999998</v>
      </c>
      <c r="L99" s="4">
        <v>8.7934800000000006</v>
      </c>
    </row>
    <row r="100" spans="1:12" x14ac:dyDescent="0.2">
      <c r="A100">
        <v>98</v>
      </c>
      <c r="B100">
        <v>17.9861</v>
      </c>
      <c r="C100" s="4">
        <f t="shared" si="3"/>
        <v>1079.1659999999999</v>
      </c>
      <c r="D100">
        <v>3.29352</v>
      </c>
      <c r="E100" s="4">
        <f t="shared" si="4"/>
        <v>197.6112</v>
      </c>
      <c r="F100">
        <v>6.1677999999999997</v>
      </c>
      <c r="G100" s="4">
        <f t="shared" si="5"/>
        <v>370.06799999999998</v>
      </c>
      <c r="I100">
        <v>98</v>
      </c>
      <c r="J100" s="4">
        <v>12.623799999999999</v>
      </c>
      <c r="K100" s="4">
        <v>11.3012</v>
      </c>
      <c r="L100" s="4">
        <v>5.8509700000000002</v>
      </c>
    </row>
    <row r="101" spans="1:12" x14ac:dyDescent="0.2">
      <c r="A101">
        <v>99</v>
      </c>
      <c r="B101">
        <v>5.4073000000000002</v>
      </c>
      <c r="C101" s="4">
        <f t="shared" si="3"/>
        <v>324.43799999999999</v>
      </c>
      <c r="D101">
        <v>21.717600000000001</v>
      </c>
      <c r="E101" s="4">
        <f t="shared" si="4"/>
        <v>1303.056</v>
      </c>
      <c r="F101">
        <v>1.2946299999999999</v>
      </c>
      <c r="G101" s="4">
        <f t="shared" si="5"/>
        <v>77.677799999999991</v>
      </c>
      <c r="I101">
        <v>99</v>
      </c>
      <c r="J101" s="4">
        <v>11.343500000000001</v>
      </c>
      <c r="K101" s="4">
        <v>8.6808499999999995</v>
      </c>
      <c r="L101" s="4">
        <v>10.2493</v>
      </c>
    </row>
    <row r="102" spans="1:12" x14ac:dyDescent="0.2">
      <c r="A102">
        <v>100</v>
      </c>
      <c r="B102">
        <v>8.2462099999999996</v>
      </c>
      <c r="C102" s="4">
        <f t="shared" si="3"/>
        <v>494.77259999999995</v>
      </c>
      <c r="D102">
        <v>9.3761399999999995</v>
      </c>
      <c r="E102" s="4">
        <f t="shared" si="4"/>
        <v>562.5684</v>
      </c>
      <c r="F102">
        <v>0.22176399999999999</v>
      </c>
      <c r="G102" s="4">
        <f t="shared" si="5"/>
        <v>13.30584</v>
      </c>
      <c r="I102">
        <v>100</v>
      </c>
      <c r="J102" s="4">
        <v>11.816700000000001</v>
      </c>
      <c r="K102" s="4">
        <v>7.6047000000000002</v>
      </c>
      <c r="L102" s="4">
        <v>8.5143199999999997</v>
      </c>
    </row>
    <row r="103" spans="1:12" x14ac:dyDescent="0.2">
      <c r="C103"/>
      <c r="I103">
        <v>101</v>
      </c>
      <c r="J103" s="4">
        <v>8.6533800000000003</v>
      </c>
      <c r="K103" s="4">
        <v>4.4994199999999998</v>
      </c>
      <c r="L103" s="4"/>
    </row>
    <row r="104" spans="1:12" x14ac:dyDescent="0.2">
      <c r="I104">
        <v>102</v>
      </c>
      <c r="J104" s="4">
        <v>11.4948</v>
      </c>
      <c r="K104" s="4">
        <v>11.3012</v>
      </c>
      <c r="L104" s="4"/>
    </row>
    <row r="105" spans="1:12" x14ac:dyDescent="0.2">
      <c r="A105" s="1" t="s">
        <v>12</v>
      </c>
      <c r="C105" s="4">
        <f>_xlfn.STDEV.S(Tabella5[Combinata_Minuti])</f>
        <v>243.95235961228951</v>
      </c>
      <c r="D105" s="2">
        <f>_xlfn.STDEV.S(Tabella5[Foratrice_Ore])</f>
        <v>6.8141636362994111</v>
      </c>
      <c r="E105" s="4">
        <f>_xlfn.STDEV.S(Tabella5[Fortrice_Minuti])</f>
        <v>408.84981817796483</v>
      </c>
      <c r="G105" s="4">
        <f>_xlfn.STDEV.S(Tabella5[Segatrice_Minuti])</f>
        <v>396.26713209951356</v>
      </c>
      <c r="I105">
        <v>103</v>
      </c>
      <c r="J105" s="4">
        <v>8.5320800000000006</v>
      </c>
      <c r="K105" s="4">
        <v>8.6808499999999995</v>
      </c>
      <c r="L105" s="4"/>
    </row>
    <row r="106" spans="1:12" x14ac:dyDescent="0.2">
      <c r="A106" s="1" t="s">
        <v>13</v>
      </c>
      <c r="C106" s="4">
        <f>AVERAGE(Tabella5[Combinata_Minuti])</f>
        <v>569.03370000000007</v>
      </c>
      <c r="E106" s="4">
        <f>AVERAGE(Tabella5[Fortrice_Minuti])</f>
        <v>391.0654715999998</v>
      </c>
      <c r="G106" s="4">
        <f>AVERAGE(Tabella5[Segatrice_Minuti])</f>
        <v>394.06125719999983</v>
      </c>
      <c r="I106">
        <v>104</v>
      </c>
      <c r="J106" s="4">
        <v>11.4559</v>
      </c>
      <c r="K106" s="4">
        <v>7.6047000000000002</v>
      </c>
      <c r="L106" s="4"/>
    </row>
    <row r="107" spans="1:12" x14ac:dyDescent="0.2">
      <c r="I107">
        <v>105</v>
      </c>
      <c r="J107" s="4">
        <v>15.4397</v>
      </c>
      <c r="K107" s="4"/>
      <c r="L107" s="4"/>
    </row>
    <row r="110" spans="1:12" x14ac:dyDescent="0.2">
      <c r="J110" s="4">
        <f>_xlfn.STDEV.S(J3:J107)</f>
        <v>2.2650547112101251</v>
      </c>
      <c r="K110" s="4">
        <f>_xlfn.STDEV.S(K3:K106)</f>
        <v>2.3763734663826321</v>
      </c>
      <c r="L110" s="4">
        <f>_xlfn.STDEV.S(L3:L102)</f>
        <v>1.8768704893371533</v>
      </c>
    </row>
    <row r="111" spans="1:12" x14ac:dyDescent="0.2">
      <c r="J111" s="4">
        <f>AVERAGE(J3:J107)</f>
        <v>11.597241904761905</v>
      </c>
      <c r="K111" s="4">
        <f>AVERAGE(K3:K106)</f>
        <v>8.8012041346153858</v>
      </c>
      <c r="L111" s="4">
        <f>AVERAGE(L3:L102)</f>
        <v>9.9218077999999963</v>
      </c>
    </row>
    <row r="112" spans="1:12" x14ac:dyDescent="0.2">
      <c r="J112" s="4">
        <f>_xlfn.VAR.S(J3:J107)</f>
        <v>5.1304728447751833</v>
      </c>
      <c r="K112" s="4">
        <f>_xlfn.VAR.S(K3:K106)</f>
        <v>5.6471508517274076</v>
      </c>
      <c r="L112" s="4">
        <f>_xlfn.VAR.S(L3:L102)</f>
        <v>3.5226428337446856</v>
      </c>
    </row>
    <row r="119" spans="1:11" x14ac:dyDescent="0.2">
      <c r="C119" s="14"/>
      <c r="D119" s="15"/>
      <c r="E119" s="15"/>
      <c r="F119" s="15"/>
      <c r="G119" s="15"/>
      <c r="H119" s="15"/>
      <c r="I119" s="15"/>
      <c r="J119" s="15"/>
      <c r="K119" s="15"/>
    </row>
    <row r="120" spans="1:11" x14ac:dyDescent="0.2">
      <c r="A120" s="4"/>
      <c r="C120" s="12"/>
      <c r="D120" s="13"/>
      <c r="E120" s="12"/>
      <c r="F120" s="13"/>
      <c r="G120" s="12"/>
      <c r="H120" s="16"/>
      <c r="I120" s="12"/>
      <c r="J120" s="12"/>
      <c r="K120" s="12"/>
    </row>
    <row r="121" spans="1:11" x14ac:dyDescent="0.2">
      <c r="A121" s="4"/>
      <c r="C121" s="12"/>
      <c r="D121" s="13"/>
      <c r="E121" s="12"/>
      <c r="F121" s="13"/>
      <c r="G121" s="12"/>
      <c r="H121" s="16"/>
      <c r="I121" s="12"/>
      <c r="J121" s="12"/>
      <c r="K121" s="12"/>
    </row>
    <row r="122" spans="1:11" x14ac:dyDescent="0.2">
      <c r="A122" s="4"/>
      <c r="C122" s="12"/>
      <c r="D122" s="13"/>
      <c r="E122" s="12"/>
      <c r="F122" s="13"/>
      <c r="G122" s="12"/>
      <c r="H122" s="12"/>
      <c r="I122" s="12"/>
      <c r="J122" s="12"/>
      <c r="K122" s="12"/>
    </row>
    <row r="123" spans="1:11" x14ac:dyDescent="0.2">
      <c r="A123" s="4"/>
      <c r="C123" s="12"/>
      <c r="D123" s="13"/>
      <c r="E123" s="12"/>
      <c r="F123" s="13"/>
      <c r="G123" s="12"/>
      <c r="H123" s="12"/>
      <c r="I123" s="12"/>
      <c r="J123" s="12"/>
      <c r="K123" s="12"/>
    </row>
    <row r="124" spans="1:11" x14ac:dyDescent="0.2">
      <c r="A124" s="4"/>
      <c r="C124" s="12"/>
      <c r="D124" s="13"/>
      <c r="E124" s="12"/>
      <c r="F124" s="13"/>
      <c r="G124" s="12"/>
      <c r="H124" s="12"/>
      <c r="I124" s="12"/>
      <c r="J124" s="12"/>
      <c r="K124" s="12"/>
    </row>
    <row r="125" spans="1:11" x14ac:dyDescent="0.2">
      <c r="A125" s="4"/>
      <c r="C125" s="12"/>
      <c r="D125" s="13"/>
      <c r="E125" s="12"/>
      <c r="F125" s="13"/>
      <c r="G125" s="12"/>
      <c r="H125" s="12"/>
      <c r="I125" s="12"/>
      <c r="J125" s="12"/>
      <c r="K125" s="12"/>
    </row>
    <row r="126" spans="1:11" x14ac:dyDescent="0.2">
      <c r="A126" s="4"/>
      <c r="C126" s="12"/>
      <c r="D126" s="13"/>
      <c r="E126" s="12"/>
      <c r="F126" s="13"/>
      <c r="G126" s="12"/>
      <c r="H126" s="12"/>
      <c r="I126" s="12"/>
      <c r="J126" s="12"/>
      <c r="K126" s="12"/>
    </row>
    <row r="127" spans="1:11" x14ac:dyDescent="0.2">
      <c r="A127" s="4"/>
      <c r="C127" s="12"/>
      <c r="D127" s="13"/>
      <c r="E127" s="12"/>
      <c r="F127" s="13"/>
      <c r="G127" s="12"/>
      <c r="H127" s="12"/>
      <c r="I127" s="12"/>
      <c r="J127" s="12"/>
      <c r="K127" s="12"/>
    </row>
    <row r="128" spans="1:11" x14ac:dyDescent="0.2">
      <c r="A128" s="4"/>
      <c r="C128" s="12"/>
      <c r="D128" s="13"/>
      <c r="E128" s="12"/>
      <c r="F128" s="13"/>
      <c r="G128" s="12"/>
      <c r="H128" s="12"/>
      <c r="I128" s="12"/>
      <c r="J128" s="12"/>
      <c r="K128" s="12"/>
    </row>
    <row r="129" spans="1:11" x14ac:dyDescent="0.2">
      <c r="A129" s="4"/>
      <c r="C129" s="12"/>
      <c r="D129" s="13"/>
      <c r="E129" s="12"/>
      <c r="F129" s="13"/>
      <c r="G129" s="12"/>
      <c r="H129" s="12"/>
      <c r="I129" s="12"/>
      <c r="J129" s="12"/>
      <c r="K129" s="12"/>
    </row>
    <row r="130" spans="1:11" x14ac:dyDescent="0.2">
      <c r="A130" s="4"/>
      <c r="C130" s="12"/>
      <c r="D130" s="13"/>
      <c r="E130" s="12"/>
      <c r="F130" s="13"/>
      <c r="G130" s="12"/>
      <c r="H130" s="12"/>
      <c r="I130" s="12"/>
      <c r="J130" s="12"/>
      <c r="K130" s="12"/>
    </row>
    <row r="131" spans="1:11" x14ac:dyDescent="0.2">
      <c r="A131" s="4"/>
      <c r="C131" s="12"/>
      <c r="D131" s="13"/>
      <c r="E131" s="12"/>
      <c r="F131" s="13"/>
      <c r="G131" s="12"/>
      <c r="H131" s="12"/>
      <c r="I131" s="12"/>
      <c r="J131" s="12"/>
      <c r="K131" s="12"/>
    </row>
    <row r="132" spans="1:11" x14ac:dyDescent="0.2">
      <c r="A132" s="4"/>
      <c r="C132" s="12"/>
      <c r="D132" s="13"/>
      <c r="E132" s="12"/>
      <c r="F132" s="13"/>
      <c r="G132" s="12"/>
      <c r="H132" s="12"/>
      <c r="I132" s="12"/>
      <c r="J132" s="12"/>
      <c r="K132" s="12"/>
    </row>
    <row r="133" spans="1:11" x14ac:dyDescent="0.2">
      <c r="A133" s="4"/>
      <c r="C133" s="12"/>
      <c r="D133" s="13"/>
      <c r="E133" s="12"/>
      <c r="F133" s="13"/>
      <c r="G133" s="12"/>
      <c r="H133" s="12"/>
      <c r="I133" s="12"/>
      <c r="J133" s="12"/>
      <c r="K133" s="12"/>
    </row>
    <row r="134" spans="1:11" x14ac:dyDescent="0.2">
      <c r="A134" s="4"/>
      <c r="C134" s="12"/>
      <c r="D134" s="13"/>
      <c r="E134" s="12"/>
      <c r="F134" s="13"/>
      <c r="G134" s="12"/>
      <c r="H134" s="12"/>
      <c r="I134" s="12"/>
      <c r="J134" s="12"/>
      <c r="K134" s="12"/>
    </row>
    <row r="135" spans="1:11" x14ac:dyDescent="0.2">
      <c r="A135" s="4"/>
      <c r="C135" s="12"/>
      <c r="D135" s="13"/>
      <c r="E135" s="12"/>
      <c r="F135" s="13"/>
      <c r="G135" s="12"/>
      <c r="H135" s="12"/>
      <c r="I135" s="12"/>
      <c r="J135" s="12"/>
      <c r="K135" s="12"/>
    </row>
    <row r="136" spans="1:11" x14ac:dyDescent="0.2">
      <c r="A136" s="4"/>
      <c r="C136" s="12"/>
      <c r="D136" s="13"/>
      <c r="E136" s="12"/>
      <c r="F136" s="13"/>
      <c r="G136" s="12"/>
      <c r="H136" s="12"/>
      <c r="I136" s="12"/>
      <c r="J136" s="12"/>
      <c r="K136" s="12"/>
    </row>
    <row r="137" spans="1:11" x14ac:dyDescent="0.2">
      <c r="A137" s="4"/>
      <c r="C137" s="12"/>
      <c r="D137" s="13"/>
      <c r="E137" s="12"/>
      <c r="F137" s="13"/>
      <c r="G137" s="12"/>
      <c r="H137" s="12"/>
      <c r="I137" s="12"/>
      <c r="J137" s="12"/>
      <c r="K137" s="12"/>
    </row>
    <row r="138" spans="1:11" x14ac:dyDescent="0.2">
      <c r="A138" s="4"/>
      <c r="C138" s="12"/>
      <c r="D138" s="13"/>
      <c r="E138" s="12"/>
      <c r="F138" s="13"/>
      <c r="G138" s="12"/>
      <c r="H138" s="12"/>
      <c r="I138" s="12"/>
      <c r="J138" s="12"/>
      <c r="K138" s="12"/>
    </row>
    <row r="139" spans="1:11" x14ac:dyDescent="0.2">
      <c r="A139" s="4"/>
      <c r="C139" s="12"/>
      <c r="D139" s="13"/>
      <c r="E139" s="12"/>
      <c r="F139" s="13"/>
      <c r="G139" s="12"/>
      <c r="H139" s="12"/>
      <c r="I139" s="12"/>
      <c r="J139" s="12"/>
      <c r="K139" s="12"/>
    </row>
    <row r="140" spans="1:11" x14ac:dyDescent="0.2">
      <c r="A140" s="4"/>
      <c r="C140" s="12"/>
      <c r="D140" s="13"/>
      <c r="E140" s="12"/>
      <c r="F140" s="13"/>
      <c r="G140" s="12"/>
      <c r="H140" s="12"/>
      <c r="I140" s="12"/>
      <c r="J140" s="12"/>
      <c r="K140" s="12"/>
    </row>
    <row r="141" spans="1:11" x14ac:dyDescent="0.2">
      <c r="A141" s="4"/>
      <c r="C141" s="12"/>
      <c r="D141" s="13"/>
      <c r="E141" s="12"/>
      <c r="F141" s="13"/>
      <c r="G141" s="12"/>
      <c r="H141" s="12"/>
      <c r="I141" s="12"/>
      <c r="J141" s="12"/>
      <c r="K141" s="12"/>
    </row>
    <row r="142" spans="1:11" x14ac:dyDescent="0.2">
      <c r="A142" s="4"/>
      <c r="C142" s="12"/>
      <c r="D142" s="13"/>
      <c r="E142" s="12"/>
      <c r="F142" s="13"/>
      <c r="G142" s="12"/>
      <c r="H142" s="12"/>
      <c r="I142" s="12"/>
      <c r="J142" s="12"/>
      <c r="K142" s="12"/>
    </row>
    <row r="143" spans="1:11" x14ac:dyDescent="0.2">
      <c r="A143" s="4"/>
      <c r="C143" s="12"/>
      <c r="D143" s="13"/>
      <c r="E143" s="12"/>
      <c r="F143" s="13"/>
      <c r="G143" s="12"/>
      <c r="H143" s="12"/>
      <c r="I143" s="12"/>
      <c r="J143" s="12"/>
      <c r="K143" s="12"/>
    </row>
    <row r="144" spans="1:11" x14ac:dyDescent="0.2">
      <c r="A144" s="4"/>
      <c r="C144" s="12"/>
      <c r="D144" s="13"/>
      <c r="E144" s="12"/>
      <c r="F144" s="13"/>
      <c r="G144" s="12"/>
      <c r="H144" s="12"/>
      <c r="I144" s="12"/>
      <c r="J144" s="12"/>
      <c r="K144" s="12"/>
    </row>
    <row r="145" spans="1:11" x14ac:dyDescent="0.2">
      <c r="A145" s="4"/>
      <c r="C145" s="12"/>
      <c r="D145" s="13"/>
      <c r="E145" s="12"/>
      <c r="F145" s="13"/>
      <c r="G145" s="12"/>
      <c r="H145" s="12"/>
      <c r="I145" s="12"/>
      <c r="J145" s="12"/>
      <c r="K145" s="12"/>
    </row>
    <row r="146" spans="1:11" x14ac:dyDescent="0.2">
      <c r="A146" s="4"/>
      <c r="C146" s="12"/>
      <c r="D146" s="13"/>
      <c r="E146" s="12"/>
      <c r="F146" s="13"/>
      <c r="G146" s="12"/>
      <c r="H146" s="12"/>
      <c r="I146" s="12"/>
      <c r="J146" s="12"/>
      <c r="K146" s="12"/>
    </row>
    <row r="147" spans="1:11" x14ac:dyDescent="0.2">
      <c r="A147" s="4"/>
      <c r="C147" s="12"/>
      <c r="D147" s="13"/>
      <c r="E147" s="12"/>
      <c r="F147" s="13"/>
      <c r="G147" s="12"/>
      <c r="H147" s="12"/>
      <c r="I147" s="12"/>
      <c r="J147" s="12"/>
      <c r="K147" s="12"/>
    </row>
    <row r="148" spans="1:11" x14ac:dyDescent="0.2">
      <c r="A148" s="4"/>
      <c r="C148" s="12"/>
      <c r="D148" s="13"/>
      <c r="E148" s="12"/>
      <c r="F148" s="13"/>
      <c r="G148" s="12"/>
      <c r="H148" s="12"/>
      <c r="I148" s="12"/>
      <c r="J148" s="12"/>
      <c r="K148" s="12"/>
    </row>
    <row r="149" spans="1:11" x14ac:dyDescent="0.2">
      <c r="A149" s="4"/>
      <c r="C149" s="12"/>
      <c r="D149" s="13"/>
      <c r="E149" s="12"/>
      <c r="F149" s="13"/>
      <c r="G149" s="12"/>
      <c r="H149" s="12"/>
      <c r="I149" s="12"/>
      <c r="J149" s="12"/>
      <c r="K149" s="12"/>
    </row>
    <row r="150" spans="1:11" x14ac:dyDescent="0.2">
      <c r="A150" s="4"/>
      <c r="C150" s="12"/>
      <c r="D150" s="13"/>
      <c r="E150" s="12"/>
      <c r="F150" s="13"/>
      <c r="G150" s="12"/>
      <c r="H150" s="12"/>
      <c r="I150" s="12"/>
      <c r="J150" s="12"/>
      <c r="K150" s="12"/>
    </row>
    <row r="151" spans="1:11" x14ac:dyDescent="0.2">
      <c r="A151" s="4"/>
      <c r="C151" s="12"/>
      <c r="D151" s="13"/>
      <c r="E151" s="12"/>
      <c r="F151" s="13"/>
      <c r="G151" s="12"/>
      <c r="H151" s="12"/>
      <c r="I151" s="12"/>
      <c r="J151" s="12"/>
      <c r="K151" s="12"/>
    </row>
    <row r="152" spans="1:11" x14ac:dyDescent="0.2">
      <c r="A152" s="4"/>
      <c r="C152" s="12"/>
      <c r="D152" s="13"/>
      <c r="E152" s="12"/>
      <c r="F152" s="13"/>
      <c r="G152" s="12"/>
      <c r="H152" s="12"/>
      <c r="I152" s="12"/>
      <c r="J152" s="12"/>
      <c r="K152" s="12"/>
    </row>
    <row r="153" spans="1:11" x14ac:dyDescent="0.2">
      <c r="A153" s="4"/>
      <c r="C153" s="12"/>
      <c r="D153" s="13"/>
      <c r="E153" s="12"/>
      <c r="F153" s="13"/>
      <c r="G153" s="12"/>
      <c r="H153" s="12"/>
      <c r="I153" s="12"/>
      <c r="J153" s="12"/>
      <c r="K153" s="12"/>
    </row>
    <row r="154" spans="1:11" x14ac:dyDescent="0.2">
      <c r="A154" s="4"/>
      <c r="C154" s="12"/>
      <c r="D154" s="13"/>
      <c r="E154" s="12"/>
      <c r="F154" s="13"/>
      <c r="G154" s="12"/>
      <c r="H154" s="12"/>
      <c r="I154" s="12"/>
      <c r="J154" s="12"/>
      <c r="K154" s="12"/>
    </row>
    <row r="155" spans="1:11" x14ac:dyDescent="0.2">
      <c r="A155" s="4"/>
      <c r="C155" s="12"/>
      <c r="D155" s="13"/>
      <c r="E155" s="12"/>
      <c r="F155" s="13"/>
      <c r="G155" s="12"/>
      <c r="H155" s="12"/>
      <c r="I155" s="12"/>
      <c r="J155" s="12"/>
      <c r="K155" s="12"/>
    </row>
    <row r="156" spans="1:11" x14ac:dyDescent="0.2">
      <c r="A156" s="4"/>
      <c r="C156" s="12"/>
      <c r="D156" s="13"/>
      <c r="E156" s="12"/>
      <c r="F156" s="13"/>
      <c r="G156" s="12"/>
      <c r="H156" s="12"/>
      <c r="I156" s="12"/>
      <c r="J156" s="12"/>
      <c r="K156" s="12"/>
    </row>
    <row r="157" spans="1:11" x14ac:dyDescent="0.2">
      <c r="A157" s="4"/>
      <c r="C157" s="12"/>
      <c r="D157" s="13"/>
      <c r="E157" s="12"/>
      <c r="F157" s="13"/>
      <c r="G157" s="12"/>
      <c r="H157" s="12"/>
      <c r="I157" s="12"/>
      <c r="J157" s="12"/>
      <c r="K157" s="12"/>
    </row>
    <row r="158" spans="1:11" x14ac:dyDescent="0.2">
      <c r="A158" s="4"/>
      <c r="C158" s="12"/>
      <c r="D158" s="13"/>
      <c r="E158" s="12"/>
      <c r="F158" s="13"/>
      <c r="G158" s="12"/>
      <c r="H158" s="12"/>
      <c r="I158" s="12"/>
      <c r="J158" s="12"/>
      <c r="K158" s="12"/>
    </row>
    <row r="159" spans="1:11" x14ac:dyDescent="0.2">
      <c r="A159" s="4"/>
      <c r="C159" s="12"/>
      <c r="D159" s="13"/>
      <c r="E159" s="12"/>
      <c r="F159" s="13"/>
      <c r="G159" s="12"/>
      <c r="H159" s="12"/>
      <c r="I159" s="12"/>
      <c r="J159" s="12"/>
      <c r="K159" s="12"/>
    </row>
    <row r="160" spans="1:11" x14ac:dyDescent="0.2">
      <c r="A160" s="4"/>
      <c r="C160" s="12"/>
      <c r="D160" s="13"/>
      <c r="E160" s="12"/>
      <c r="F160" s="13"/>
      <c r="G160" s="12"/>
      <c r="H160" s="12"/>
      <c r="I160" s="12"/>
      <c r="J160" s="12"/>
      <c r="K160" s="12"/>
    </row>
    <row r="161" spans="1:11" x14ac:dyDescent="0.2">
      <c r="A161" s="4"/>
      <c r="C161" s="12"/>
      <c r="D161" s="13"/>
      <c r="E161" s="12"/>
      <c r="F161" s="13"/>
      <c r="G161" s="12"/>
      <c r="H161" s="12"/>
      <c r="I161" s="12"/>
      <c r="J161" s="12"/>
      <c r="K161" s="12"/>
    </row>
    <row r="162" spans="1:11" x14ac:dyDescent="0.2">
      <c r="A162" s="4"/>
      <c r="C162" s="12"/>
      <c r="D162" s="13"/>
      <c r="E162" s="12"/>
      <c r="F162" s="13"/>
      <c r="G162" s="12"/>
      <c r="H162" s="12"/>
      <c r="I162" s="12"/>
      <c r="J162" s="12"/>
      <c r="K162" s="12"/>
    </row>
    <row r="163" spans="1:11" x14ac:dyDescent="0.2">
      <c r="A163" s="4"/>
      <c r="C163" s="12"/>
      <c r="D163" s="13"/>
      <c r="E163" s="12"/>
      <c r="F163" s="13"/>
      <c r="G163" s="12"/>
      <c r="H163" s="12"/>
      <c r="I163" s="12"/>
      <c r="J163" s="12"/>
      <c r="K163" s="12"/>
    </row>
    <row r="164" spans="1:11" x14ac:dyDescent="0.2">
      <c r="A164" s="4"/>
      <c r="C164" s="12"/>
      <c r="D164" s="13"/>
      <c r="E164" s="12"/>
      <c r="F164" s="13"/>
      <c r="G164" s="12"/>
      <c r="H164" s="12"/>
      <c r="I164" s="12"/>
      <c r="J164" s="12"/>
      <c r="K164" s="12"/>
    </row>
    <row r="165" spans="1:11" x14ac:dyDescent="0.2">
      <c r="A165" s="4"/>
      <c r="C165" s="12"/>
      <c r="D165" s="13"/>
      <c r="E165" s="12"/>
      <c r="F165" s="13"/>
      <c r="G165" s="12"/>
      <c r="H165" s="12"/>
      <c r="I165" s="12"/>
      <c r="J165" s="12"/>
      <c r="K165" s="12"/>
    </row>
    <row r="166" spans="1:11" x14ac:dyDescent="0.2">
      <c r="A166" s="4"/>
      <c r="C166" s="12"/>
      <c r="D166" s="13"/>
      <c r="E166" s="12"/>
      <c r="F166" s="13"/>
      <c r="G166" s="12"/>
      <c r="H166" s="12"/>
      <c r="I166" s="12"/>
      <c r="J166" s="12"/>
      <c r="K166" s="12"/>
    </row>
    <row r="167" spans="1:11" x14ac:dyDescent="0.2">
      <c r="A167" s="4"/>
      <c r="C167" s="12"/>
      <c r="D167" s="13"/>
      <c r="E167" s="12"/>
      <c r="F167" s="13"/>
      <c r="G167" s="12"/>
      <c r="H167" s="12"/>
      <c r="I167" s="12"/>
      <c r="J167" s="12"/>
      <c r="K167" s="12"/>
    </row>
    <row r="168" spans="1:11" x14ac:dyDescent="0.2">
      <c r="A168" s="4"/>
      <c r="C168" s="12"/>
      <c r="D168" s="13"/>
      <c r="E168" s="12"/>
      <c r="F168" s="13"/>
      <c r="G168" s="12"/>
      <c r="H168" s="12"/>
      <c r="I168" s="12"/>
      <c r="J168" s="12"/>
      <c r="K168" s="12"/>
    </row>
    <row r="169" spans="1:11" x14ac:dyDescent="0.2">
      <c r="A169" s="4"/>
      <c r="C169" s="12"/>
      <c r="D169" s="13"/>
      <c r="E169" s="12"/>
      <c r="F169" s="13"/>
      <c r="G169" s="12"/>
      <c r="H169" s="12"/>
      <c r="I169" s="12"/>
      <c r="J169" s="12"/>
      <c r="K169" s="12"/>
    </row>
    <row r="170" spans="1:11" x14ac:dyDescent="0.2">
      <c r="A170" s="4"/>
      <c r="C170" s="12"/>
      <c r="D170" s="13"/>
      <c r="E170" s="12"/>
      <c r="F170" s="13"/>
      <c r="G170" s="12"/>
      <c r="H170" s="12"/>
      <c r="I170" s="12"/>
      <c r="J170" s="12"/>
      <c r="K170" s="12"/>
    </row>
    <row r="171" spans="1:11" x14ac:dyDescent="0.2">
      <c r="A171" s="4"/>
      <c r="C171" s="12"/>
      <c r="D171" s="13"/>
      <c r="E171" s="12"/>
      <c r="F171" s="13"/>
      <c r="G171" s="12"/>
      <c r="H171" s="12"/>
      <c r="I171" s="12"/>
      <c r="J171" s="12"/>
      <c r="K171" s="12"/>
    </row>
    <row r="172" spans="1:11" x14ac:dyDescent="0.2">
      <c r="A172" s="4"/>
      <c r="C172" s="12"/>
      <c r="D172" s="13"/>
      <c r="E172" s="12"/>
      <c r="F172" s="13"/>
      <c r="G172" s="12"/>
      <c r="H172" s="12"/>
      <c r="I172" s="12"/>
      <c r="J172" s="12"/>
      <c r="K172" s="12"/>
    </row>
    <row r="173" spans="1:11" x14ac:dyDescent="0.2">
      <c r="A173" s="4"/>
      <c r="C173" s="12"/>
      <c r="D173" s="13"/>
      <c r="E173" s="12"/>
      <c r="F173" s="13"/>
      <c r="G173" s="12"/>
      <c r="H173" s="12"/>
      <c r="I173" s="12"/>
      <c r="J173" s="12"/>
      <c r="K173" s="12"/>
    </row>
    <row r="174" spans="1:11" x14ac:dyDescent="0.2">
      <c r="A174" s="4"/>
      <c r="C174" s="12"/>
      <c r="D174" s="13"/>
      <c r="E174" s="12"/>
      <c r="F174" s="13"/>
      <c r="G174" s="12"/>
      <c r="H174" s="12"/>
      <c r="I174" s="12"/>
      <c r="J174" s="12"/>
      <c r="K174" s="12"/>
    </row>
    <row r="175" spans="1:11" x14ac:dyDescent="0.2">
      <c r="A175" s="4"/>
      <c r="C175" s="12"/>
      <c r="D175" s="13"/>
      <c r="E175" s="12"/>
      <c r="F175" s="13"/>
      <c r="G175" s="12"/>
      <c r="H175" s="12"/>
      <c r="I175" s="12"/>
      <c r="J175" s="12"/>
      <c r="K175" s="12"/>
    </row>
    <row r="176" spans="1:11" x14ac:dyDescent="0.2">
      <c r="A176" s="4"/>
      <c r="C176" s="12"/>
      <c r="D176" s="13"/>
      <c r="E176" s="12"/>
      <c r="F176" s="13"/>
      <c r="G176" s="12"/>
      <c r="H176" s="12"/>
      <c r="I176" s="12"/>
      <c r="J176" s="12"/>
      <c r="K176" s="12"/>
    </row>
    <row r="177" spans="1:11" x14ac:dyDescent="0.2">
      <c r="A177" s="4"/>
      <c r="C177" s="12"/>
      <c r="D177" s="13"/>
      <c r="E177" s="12"/>
      <c r="F177" s="13"/>
      <c r="G177" s="12"/>
      <c r="H177" s="12"/>
      <c r="I177" s="12"/>
      <c r="J177" s="12"/>
      <c r="K177" s="12"/>
    </row>
    <row r="178" spans="1:11" x14ac:dyDescent="0.2">
      <c r="A178" s="4"/>
      <c r="C178" s="12"/>
      <c r="D178" s="13"/>
      <c r="E178" s="12"/>
      <c r="F178" s="13"/>
      <c r="G178" s="12"/>
      <c r="H178" s="12"/>
      <c r="I178" s="12"/>
      <c r="J178" s="12"/>
      <c r="K178" s="12"/>
    </row>
    <row r="179" spans="1:11" x14ac:dyDescent="0.2">
      <c r="A179" s="4"/>
      <c r="C179" s="12"/>
      <c r="D179" s="13"/>
      <c r="E179" s="12"/>
      <c r="F179" s="13"/>
      <c r="G179" s="12"/>
      <c r="H179" s="12"/>
      <c r="I179" s="12"/>
      <c r="J179" s="12"/>
      <c r="K179" s="12"/>
    </row>
    <row r="180" spans="1:11" x14ac:dyDescent="0.2">
      <c r="A180" s="4"/>
      <c r="C180" s="12"/>
      <c r="D180" s="13"/>
      <c r="E180" s="12"/>
      <c r="F180" s="13"/>
      <c r="G180" s="12"/>
      <c r="H180" s="12"/>
      <c r="I180" s="12"/>
      <c r="J180" s="12"/>
      <c r="K180" s="12"/>
    </row>
    <row r="181" spans="1:11" x14ac:dyDescent="0.2">
      <c r="A181" s="4"/>
      <c r="C181" s="12"/>
      <c r="D181" s="13"/>
      <c r="E181" s="12"/>
      <c r="F181" s="13"/>
      <c r="G181" s="12"/>
      <c r="H181" s="12"/>
      <c r="I181" s="12"/>
      <c r="J181" s="12"/>
      <c r="K181" s="12"/>
    </row>
    <row r="182" spans="1:11" x14ac:dyDescent="0.2">
      <c r="A182" s="4"/>
      <c r="C182" s="12"/>
      <c r="D182" s="13"/>
      <c r="E182" s="12"/>
      <c r="F182" s="13"/>
      <c r="G182" s="12"/>
      <c r="H182" s="12"/>
      <c r="I182" s="12"/>
      <c r="J182" s="12"/>
      <c r="K182" s="12"/>
    </row>
    <row r="183" spans="1:11" x14ac:dyDescent="0.2">
      <c r="A183" s="4"/>
      <c r="C183" s="12"/>
      <c r="D183" s="13"/>
      <c r="E183" s="12"/>
      <c r="F183" s="13"/>
      <c r="G183" s="12"/>
      <c r="H183" s="12"/>
      <c r="I183" s="12"/>
      <c r="J183" s="12"/>
      <c r="K183" s="12"/>
    </row>
    <row r="184" spans="1:11" x14ac:dyDescent="0.2">
      <c r="A184" s="4"/>
      <c r="C184" s="12"/>
      <c r="D184" s="13"/>
      <c r="E184" s="12"/>
      <c r="F184" s="13"/>
      <c r="G184" s="12"/>
      <c r="H184" s="12"/>
      <c r="I184" s="12"/>
      <c r="J184" s="12"/>
      <c r="K184" s="12"/>
    </row>
    <row r="185" spans="1:11" x14ac:dyDescent="0.2">
      <c r="A185" s="4"/>
      <c r="C185" s="12"/>
      <c r="D185" s="13"/>
      <c r="E185" s="12"/>
      <c r="F185" s="13"/>
      <c r="G185" s="12"/>
      <c r="H185" s="12"/>
      <c r="I185" s="12"/>
      <c r="J185" s="12"/>
      <c r="K185" s="12"/>
    </row>
    <row r="186" spans="1:11" x14ac:dyDescent="0.2">
      <c r="A186" s="4"/>
      <c r="C186" s="12"/>
      <c r="D186" s="13"/>
      <c r="E186" s="12"/>
      <c r="F186" s="13"/>
      <c r="G186" s="12"/>
      <c r="H186" s="12"/>
      <c r="I186" s="12"/>
      <c r="J186" s="12"/>
      <c r="K186" s="12"/>
    </row>
    <row r="187" spans="1:11" x14ac:dyDescent="0.2">
      <c r="A187" s="4"/>
      <c r="C187" s="12"/>
      <c r="D187" s="13"/>
      <c r="E187" s="12"/>
      <c r="F187" s="13"/>
      <c r="G187" s="12"/>
      <c r="H187" s="12"/>
      <c r="I187" s="12"/>
      <c r="J187" s="12"/>
      <c r="K187" s="12"/>
    </row>
    <row r="188" spans="1:11" x14ac:dyDescent="0.2">
      <c r="A188" s="4"/>
      <c r="C188" s="12"/>
      <c r="D188" s="13"/>
      <c r="E188" s="12"/>
      <c r="F188" s="13"/>
      <c r="G188" s="12"/>
      <c r="H188" s="12"/>
      <c r="I188" s="12"/>
      <c r="J188" s="12"/>
      <c r="K188" s="12"/>
    </row>
    <row r="189" spans="1:11" x14ac:dyDescent="0.2">
      <c r="A189" s="4"/>
      <c r="C189" s="12"/>
      <c r="D189" s="13"/>
      <c r="E189" s="12"/>
      <c r="F189" s="13"/>
      <c r="G189" s="12"/>
      <c r="H189" s="12"/>
      <c r="I189" s="12"/>
      <c r="J189" s="12"/>
      <c r="K189" s="12"/>
    </row>
    <row r="190" spans="1:11" x14ac:dyDescent="0.2">
      <c r="A190" s="4"/>
      <c r="C190" s="12"/>
      <c r="D190" s="13"/>
      <c r="E190" s="12"/>
      <c r="F190" s="13"/>
      <c r="G190" s="12"/>
      <c r="H190" s="12"/>
      <c r="I190" s="12"/>
      <c r="J190" s="12"/>
      <c r="K190" s="12"/>
    </row>
    <row r="191" spans="1:11" x14ac:dyDescent="0.2">
      <c r="A191" s="4"/>
      <c r="C191" s="12"/>
      <c r="D191" s="13"/>
      <c r="E191" s="12"/>
      <c r="F191" s="13"/>
      <c r="G191" s="12"/>
      <c r="H191" s="12"/>
      <c r="I191" s="12"/>
      <c r="J191" s="12"/>
      <c r="K191" s="12"/>
    </row>
    <row r="192" spans="1:11" x14ac:dyDescent="0.2">
      <c r="A192" s="4"/>
      <c r="C192" s="12"/>
      <c r="D192" s="13"/>
      <c r="E192" s="12"/>
      <c r="F192" s="13"/>
      <c r="G192" s="12"/>
      <c r="H192" s="12"/>
      <c r="I192" s="12"/>
      <c r="J192" s="12"/>
      <c r="K192" s="12"/>
    </row>
    <row r="193" spans="1:11" x14ac:dyDescent="0.2">
      <c r="A193" s="4"/>
      <c r="C193" s="12"/>
      <c r="D193" s="13"/>
      <c r="E193" s="12"/>
      <c r="F193" s="13"/>
      <c r="G193" s="12"/>
      <c r="H193" s="12"/>
      <c r="I193" s="12"/>
      <c r="J193" s="12"/>
      <c r="K193" s="12"/>
    </row>
    <row r="194" spans="1:11" x14ac:dyDescent="0.2">
      <c r="A194" s="4"/>
      <c r="C194" s="12"/>
      <c r="D194" s="13"/>
      <c r="E194" s="12"/>
      <c r="F194" s="13"/>
      <c r="G194" s="12"/>
      <c r="H194" s="12"/>
      <c r="I194" s="12"/>
      <c r="J194" s="12"/>
      <c r="K194" s="12"/>
    </row>
    <row r="195" spans="1:11" x14ac:dyDescent="0.2">
      <c r="A195" s="4"/>
      <c r="C195" s="12"/>
      <c r="D195" s="13"/>
      <c r="E195" s="12"/>
      <c r="F195" s="13"/>
      <c r="G195" s="12"/>
      <c r="H195" s="12"/>
      <c r="I195" s="12"/>
      <c r="J195" s="12"/>
      <c r="K195" s="12"/>
    </row>
    <row r="196" spans="1:11" x14ac:dyDescent="0.2">
      <c r="A196" s="4"/>
      <c r="C196" s="12"/>
      <c r="D196" s="13"/>
      <c r="E196" s="12"/>
      <c r="F196" s="13"/>
      <c r="G196" s="12"/>
      <c r="H196" s="12"/>
      <c r="I196" s="12"/>
      <c r="J196" s="12"/>
      <c r="K196" s="12"/>
    </row>
    <row r="197" spans="1:11" x14ac:dyDescent="0.2">
      <c r="A197" s="4"/>
      <c r="C197" s="12"/>
      <c r="D197" s="13"/>
      <c r="E197" s="12"/>
      <c r="F197" s="13"/>
      <c r="G197" s="12"/>
      <c r="H197" s="12"/>
      <c r="I197" s="12"/>
      <c r="J197" s="12"/>
      <c r="K197" s="12"/>
    </row>
    <row r="198" spans="1:11" x14ac:dyDescent="0.2">
      <c r="A198" s="4"/>
      <c r="C198" s="12"/>
      <c r="D198" s="13"/>
      <c r="E198" s="12"/>
      <c r="F198" s="13"/>
      <c r="G198" s="12"/>
      <c r="H198" s="12"/>
      <c r="I198" s="12"/>
      <c r="J198" s="12"/>
      <c r="K198" s="12"/>
    </row>
    <row r="199" spans="1:11" x14ac:dyDescent="0.2">
      <c r="A199" s="4"/>
      <c r="C199" s="12"/>
      <c r="D199" s="13"/>
      <c r="E199" s="12"/>
      <c r="F199" s="13"/>
      <c r="G199" s="12"/>
      <c r="H199" s="12"/>
      <c r="I199" s="12"/>
      <c r="J199" s="12"/>
      <c r="K199" s="12"/>
    </row>
    <row r="200" spans="1:11" x14ac:dyDescent="0.2">
      <c r="A200" s="4"/>
      <c r="C200" s="12"/>
      <c r="D200" s="13"/>
      <c r="E200" s="12"/>
      <c r="F200" s="13"/>
      <c r="G200" s="12"/>
      <c r="H200" s="12"/>
      <c r="I200" s="12"/>
      <c r="J200" s="12"/>
      <c r="K200" s="12"/>
    </row>
    <row r="201" spans="1:11" x14ac:dyDescent="0.2">
      <c r="A201" s="4"/>
      <c r="C201" s="12"/>
      <c r="D201" s="13"/>
      <c r="E201" s="12"/>
      <c r="F201" s="13"/>
      <c r="G201" s="12"/>
      <c r="H201" s="12"/>
      <c r="I201" s="12"/>
      <c r="J201" s="12"/>
      <c r="K201" s="12"/>
    </row>
    <row r="202" spans="1:11" x14ac:dyDescent="0.2">
      <c r="A202" s="4"/>
      <c r="C202" s="12"/>
      <c r="D202" s="13"/>
      <c r="E202" s="12"/>
      <c r="F202" s="13"/>
      <c r="G202" s="12"/>
      <c r="H202" s="12"/>
      <c r="I202" s="12"/>
      <c r="J202" s="12"/>
      <c r="K202" s="12"/>
    </row>
    <row r="203" spans="1:11" x14ac:dyDescent="0.2">
      <c r="A203" s="4"/>
      <c r="C203" s="12"/>
      <c r="D203" s="13"/>
      <c r="E203" s="12"/>
      <c r="F203" s="13"/>
      <c r="G203" s="12"/>
      <c r="H203" s="12"/>
      <c r="I203" s="12"/>
      <c r="J203" s="12"/>
      <c r="K203" s="12"/>
    </row>
    <row r="204" spans="1:11" x14ac:dyDescent="0.2">
      <c r="A204" s="4"/>
      <c r="C204" s="12"/>
      <c r="D204" s="13"/>
      <c r="E204" s="12"/>
      <c r="F204" s="13"/>
      <c r="G204" s="12"/>
      <c r="H204" s="12"/>
      <c r="I204" s="12"/>
      <c r="J204" s="12"/>
      <c r="K204" s="12"/>
    </row>
    <row r="205" spans="1:11" x14ac:dyDescent="0.2">
      <c r="A205" s="4"/>
      <c r="C205" s="12"/>
      <c r="D205" s="13"/>
      <c r="E205" s="12"/>
      <c r="F205" s="13"/>
      <c r="G205" s="12"/>
      <c r="H205" s="12"/>
      <c r="I205" s="12"/>
      <c r="J205" s="12"/>
      <c r="K205" s="12"/>
    </row>
    <row r="206" spans="1:11" x14ac:dyDescent="0.2">
      <c r="A206" s="4"/>
      <c r="C206" s="12"/>
      <c r="D206" s="13"/>
      <c r="E206" s="12"/>
      <c r="F206" s="13"/>
      <c r="G206" s="12"/>
      <c r="H206" s="12"/>
      <c r="I206" s="12"/>
      <c r="J206" s="12"/>
      <c r="K206" s="12"/>
    </row>
    <row r="207" spans="1:11" x14ac:dyDescent="0.2">
      <c r="A207" s="4"/>
      <c r="C207" s="12"/>
      <c r="D207" s="13"/>
      <c r="E207" s="12"/>
      <c r="F207" s="13"/>
      <c r="G207" s="12"/>
      <c r="H207" s="12"/>
      <c r="I207" s="12"/>
      <c r="J207" s="12"/>
      <c r="K207" s="12"/>
    </row>
    <row r="208" spans="1:11" x14ac:dyDescent="0.2">
      <c r="A208" s="4"/>
      <c r="C208" s="12"/>
      <c r="D208" s="13"/>
      <c r="E208" s="12"/>
      <c r="F208" s="13"/>
      <c r="G208" s="12"/>
      <c r="H208" s="12"/>
      <c r="I208" s="12"/>
      <c r="J208" s="12"/>
      <c r="K208" s="12"/>
    </row>
    <row r="209" spans="1:11" x14ac:dyDescent="0.2">
      <c r="A209" s="4"/>
      <c r="C209" s="12"/>
      <c r="D209" s="13"/>
      <c r="E209" s="12"/>
      <c r="F209" s="13"/>
      <c r="G209" s="12"/>
      <c r="H209" s="12"/>
      <c r="I209" s="12"/>
      <c r="J209" s="12"/>
      <c r="K209" s="12"/>
    </row>
    <row r="210" spans="1:11" x14ac:dyDescent="0.2">
      <c r="A210" s="4"/>
      <c r="C210" s="12"/>
      <c r="D210" s="13"/>
      <c r="E210" s="12"/>
      <c r="F210" s="13"/>
      <c r="G210" s="12"/>
      <c r="H210" s="12"/>
      <c r="I210" s="12"/>
      <c r="J210" s="12"/>
      <c r="K210" s="12"/>
    </row>
    <row r="211" spans="1:11" x14ac:dyDescent="0.2">
      <c r="A211" s="4"/>
      <c r="C211" s="12"/>
      <c r="D211" s="13"/>
      <c r="E211" s="12"/>
      <c r="F211" s="13"/>
      <c r="G211" s="12"/>
      <c r="H211" s="12"/>
      <c r="I211" s="12"/>
      <c r="J211" s="12"/>
      <c r="K211" s="12"/>
    </row>
    <row r="212" spans="1:11" x14ac:dyDescent="0.2">
      <c r="A212" s="4"/>
      <c r="C212" s="12"/>
      <c r="D212" s="13"/>
      <c r="E212" s="12"/>
      <c r="F212" s="13"/>
      <c r="G212" s="12"/>
      <c r="H212" s="12"/>
      <c r="I212" s="12"/>
      <c r="J212" s="12"/>
      <c r="K212" s="12"/>
    </row>
    <row r="213" spans="1:11" x14ac:dyDescent="0.2">
      <c r="A213" s="4"/>
      <c r="C213" s="12"/>
      <c r="D213" s="13"/>
      <c r="E213" s="12"/>
      <c r="F213" s="13"/>
      <c r="G213" s="12"/>
      <c r="H213" s="12"/>
      <c r="I213" s="12"/>
      <c r="J213" s="12"/>
      <c r="K213" s="12"/>
    </row>
    <row r="214" spans="1:11" x14ac:dyDescent="0.2">
      <c r="A214" s="4"/>
      <c r="C214" s="12"/>
      <c r="D214" s="13"/>
      <c r="E214" s="12"/>
      <c r="F214" s="13"/>
      <c r="G214" s="12"/>
      <c r="H214" s="12"/>
      <c r="I214" s="12"/>
      <c r="J214" s="12"/>
      <c r="K214" s="12"/>
    </row>
    <row r="215" spans="1:11" x14ac:dyDescent="0.2">
      <c r="A215" s="4"/>
      <c r="C215" s="12"/>
      <c r="D215" s="13"/>
      <c r="E215" s="12"/>
      <c r="F215" s="13"/>
      <c r="G215" s="12"/>
      <c r="H215" s="12"/>
      <c r="I215" s="12"/>
      <c r="J215" s="12"/>
      <c r="K215" s="12"/>
    </row>
    <row r="216" spans="1:11" x14ac:dyDescent="0.2">
      <c r="A216" s="4"/>
      <c r="C216" s="12"/>
      <c r="D216" s="13"/>
      <c r="E216" s="12"/>
      <c r="F216" s="13"/>
      <c r="G216" s="12"/>
      <c r="H216" s="12"/>
      <c r="I216" s="12"/>
      <c r="J216" s="12"/>
      <c r="K216" s="12"/>
    </row>
    <row r="217" spans="1:11" x14ac:dyDescent="0.2">
      <c r="A217" s="4"/>
      <c r="C217" s="12"/>
      <c r="D217" s="13"/>
      <c r="E217" s="12"/>
      <c r="F217" s="13"/>
      <c r="G217" s="12"/>
      <c r="H217" s="12"/>
      <c r="I217" s="12"/>
      <c r="J217" s="12"/>
      <c r="K217" s="12"/>
    </row>
    <row r="218" spans="1:11" x14ac:dyDescent="0.2">
      <c r="A218" s="4"/>
      <c r="C218" s="12"/>
      <c r="D218" s="13"/>
      <c r="E218" s="12"/>
      <c r="F218" s="13"/>
      <c r="G218" s="12"/>
      <c r="H218" s="12"/>
      <c r="I218" s="12"/>
      <c r="J218" s="12"/>
      <c r="K218" s="12"/>
    </row>
    <row r="219" spans="1:11" x14ac:dyDescent="0.2">
      <c r="A219" s="4"/>
      <c r="C219" s="12"/>
      <c r="D219" s="13"/>
      <c r="E219" s="12"/>
      <c r="F219" s="13"/>
      <c r="G219" s="12"/>
      <c r="H219" s="12"/>
      <c r="I219" s="12"/>
      <c r="J219" s="12"/>
      <c r="K219" s="12"/>
    </row>
    <row r="220" spans="1:11" x14ac:dyDescent="0.2">
      <c r="C220" s="4"/>
      <c r="D220" s="4"/>
      <c r="E220" s="4"/>
      <c r="F220" s="4"/>
      <c r="G220" s="4"/>
    </row>
    <row r="221" spans="1:11" x14ac:dyDescent="0.2">
      <c r="C221" s="4"/>
      <c r="D221" s="9"/>
      <c r="E221" s="4"/>
      <c r="F221" s="4"/>
      <c r="G221" s="4"/>
    </row>
    <row r="222" spans="1:11" x14ac:dyDescent="0.2">
      <c r="C222" s="4"/>
      <c r="D222" s="9"/>
      <c r="E222" s="4"/>
      <c r="F222" s="4"/>
      <c r="G222" s="4"/>
    </row>
    <row r="223" spans="1:11" x14ac:dyDescent="0.2">
      <c r="C223" s="4"/>
      <c r="D223" s="9"/>
      <c r="E223" s="4"/>
      <c r="F223" s="4"/>
      <c r="G223" s="4"/>
    </row>
    <row r="224" spans="1:11" x14ac:dyDescent="0.2">
      <c r="C224" s="4"/>
      <c r="D224" s="10"/>
      <c r="E224" s="4"/>
      <c r="F224" s="4"/>
      <c r="G224" s="4"/>
    </row>
    <row r="225" spans="3:7" x14ac:dyDescent="0.2">
      <c r="C225" s="4"/>
      <c r="D225" s="11"/>
      <c r="E225" s="4"/>
      <c r="F225" s="4"/>
      <c r="G225" s="4"/>
    </row>
  </sheetData>
  <mergeCells count="2">
    <mergeCell ref="A1:G1"/>
    <mergeCell ref="I1:L1"/>
  </mergeCells>
  <pageMargins left="0.7" right="0.7" top="0.75" bottom="0.75" header="0.3" footer="0.3"/>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E6B1-A91D-4868-B2DB-E0D9F8F89EDB}">
  <dimension ref="A1:B101"/>
  <sheetViews>
    <sheetView zoomScale="85" zoomScaleNormal="85" workbookViewId="0">
      <selection activeCell="K34" sqref="K34"/>
    </sheetView>
  </sheetViews>
  <sheetFormatPr defaultColWidth="8.85546875" defaultRowHeight="12.75" x14ac:dyDescent="0.2"/>
  <cols>
    <col min="1" max="1" width="13.140625" bestFit="1" customWidth="1"/>
    <col min="2" max="2" width="14.140625" bestFit="1" customWidth="1"/>
  </cols>
  <sheetData>
    <row r="1" spans="1:2" x14ac:dyDescent="0.2">
      <c r="A1" t="s">
        <v>10</v>
      </c>
      <c r="B1" t="s">
        <v>11</v>
      </c>
    </row>
    <row r="2" spans="1:2" x14ac:dyDescent="0.2">
      <c r="A2">
        <v>1</v>
      </c>
      <c r="B2">
        <v>4.7</v>
      </c>
    </row>
    <row r="3" spans="1:2" x14ac:dyDescent="0.2">
      <c r="A3">
        <v>2</v>
      </c>
      <c r="B3">
        <v>2.2000000000000002</v>
      </c>
    </row>
    <row r="4" spans="1:2" x14ac:dyDescent="0.2">
      <c r="A4">
        <v>3</v>
      </c>
      <c r="B4">
        <v>3.4</v>
      </c>
    </row>
    <row r="5" spans="1:2" x14ac:dyDescent="0.2">
      <c r="A5">
        <v>5</v>
      </c>
      <c r="B5" s="17">
        <v>3</v>
      </c>
    </row>
    <row r="6" spans="1:2" x14ac:dyDescent="0.2">
      <c r="A6">
        <v>6</v>
      </c>
      <c r="B6">
        <v>2.5</v>
      </c>
    </row>
    <row r="7" spans="1:2" x14ac:dyDescent="0.2">
      <c r="A7">
        <v>7</v>
      </c>
      <c r="B7">
        <v>4.0999999999999996</v>
      </c>
    </row>
    <row r="8" spans="1:2" x14ac:dyDescent="0.2">
      <c r="A8">
        <v>8</v>
      </c>
      <c r="B8">
        <v>3.6</v>
      </c>
    </row>
    <row r="9" spans="1:2" x14ac:dyDescent="0.2">
      <c r="A9">
        <v>9</v>
      </c>
      <c r="B9">
        <v>4.0999999999999996</v>
      </c>
    </row>
    <row r="10" spans="1:2" x14ac:dyDescent="0.2">
      <c r="A10">
        <v>10</v>
      </c>
      <c r="B10">
        <v>3.5</v>
      </c>
    </row>
    <row r="11" spans="1:2" x14ac:dyDescent="0.2">
      <c r="A11">
        <v>11</v>
      </c>
      <c r="B11">
        <v>3.9</v>
      </c>
    </row>
    <row r="12" spans="1:2" x14ac:dyDescent="0.2">
      <c r="A12">
        <v>12</v>
      </c>
      <c r="B12">
        <v>3.6</v>
      </c>
    </row>
    <row r="13" spans="1:2" x14ac:dyDescent="0.2">
      <c r="A13">
        <v>13</v>
      </c>
      <c r="B13">
        <v>4.2</v>
      </c>
    </row>
    <row r="14" spans="1:2" x14ac:dyDescent="0.2">
      <c r="A14">
        <v>14</v>
      </c>
      <c r="B14">
        <v>4.4000000000000004</v>
      </c>
    </row>
    <row r="15" spans="1:2" x14ac:dyDescent="0.2">
      <c r="A15">
        <v>15</v>
      </c>
      <c r="B15">
        <v>4.9000000000000004</v>
      </c>
    </row>
    <row r="16" spans="1:2" x14ac:dyDescent="0.2">
      <c r="A16">
        <v>16</v>
      </c>
      <c r="B16">
        <v>4.2</v>
      </c>
    </row>
    <row r="17" spans="1:2" x14ac:dyDescent="0.2">
      <c r="A17">
        <v>17</v>
      </c>
      <c r="B17">
        <v>3.2</v>
      </c>
    </row>
    <row r="18" spans="1:2" x14ac:dyDescent="0.2">
      <c r="A18">
        <v>18</v>
      </c>
      <c r="B18">
        <v>4.7</v>
      </c>
    </row>
    <row r="19" spans="1:2" x14ac:dyDescent="0.2">
      <c r="A19">
        <v>19</v>
      </c>
      <c r="B19">
        <v>4.4000000000000004</v>
      </c>
    </row>
    <row r="20" spans="1:2" x14ac:dyDescent="0.2">
      <c r="A20">
        <v>20</v>
      </c>
      <c r="B20">
        <v>5.0999999999999996</v>
      </c>
    </row>
    <row r="21" spans="1:2" x14ac:dyDescent="0.2">
      <c r="A21">
        <v>21</v>
      </c>
      <c r="B21">
        <v>5.0999999999999996</v>
      </c>
    </row>
    <row r="22" spans="1:2" x14ac:dyDescent="0.2">
      <c r="A22">
        <v>22</v>
      </c>
      <c r="B22">
        <v>4.2</v>
      </c>
    </row>
    <row r="23" spans="1:2" x14ac:dyDescent="0.2">
      <c r="A23">
        <v>23</v>
      </c>
      <c r="B23">
        <v>4.9000000000000004</v>
      </c>
    </row>
    <row r="24" spans="1:2" x14ac:dyDescent="0.2">
      <c r="A24">
        <v>24</v>
      </c>
      <c r="B24">
        <v>2.9</v>
      </c>
    </row>
    <row r="25" spans="1:2" x14ac:dyDescent="0.2">
      <c r="A25">
        <v>25</v>
      </c>
      <c r="B25">
        <v>4.2</v>
      </c>
    </row>
    <row r="26" spans="1:2" x14ac:dyDescent="0.2">
      <c r="A26">
        <v>26</v>
      </c>
      <c r="B26">
        <v>3.3</v>
      </c>
    </row>
    <row r="27" spans="1:2" x14ac:dyDescent="0.2">
      <c r="A27">
        <v>27</v>
      </c>
      <c r="B27">
        <v>4.5999999999999996</v>
      </c>
    </row>
    <row r="28" spans="1:2" x14ac:dyDescent="0.2">
      <c r="A28">
        <v>28</v>
      </c>
      <c r="B28">
        <v>3.4</v>
      </c>
    </row>
    <row r="29" spans="1:2" x14ac:dyDescent="0.2">
      <c r="A29">
        <v>29</v>
      </c>
      <c r="B29">
        <v>3.7</v>
      </c>
    </row>
    <row r="30" spans="1:2" x14ac:dyDescent="0.2">
      <c r="A30">
        <v>30</v>
      </c>
      <c r="B30">
        <v>4.2</v>
      </c>
    </row>
    <row r="31" spans="1:2" x14ac:dyDescent="0.2">
      <c r="A31">
        <v>31</v>
      </c>
      <c r="B31">
        <v>3.7</v>
      </c>
    </row>
    <row r="32" spans="1:2" x14ac:dyDescent="0.2">
      <c r="A32">
        <v>32</v>
      </c>
      <c r="B32">
        <v>3.4</v>
      </c>
    </row>
    <row r="33" spans="1:2" x14ac:dyDescent="0.2">
      <c r="A33">
        <v>33</v>
      </c>
      <c r="B33">
        <v>4.2</v>
      </c>
    </row>
    <row r="34" spans="1:2" x14ac:dyDescent="0.2">
      <c r="A34">
        <v>34</v>
      </c>
      <c r="B34">
        <v>3.8</v>
      </c>
    </row>
    <row r="35" spans="1:2" x14ac:dyDescent="0.2">
      <c r="A35">
        <v>35</v>
      </c>
      <c r="B35">
        <v>4.2</v>
      </c>
    </row>
    <row r="36" spans="1:2" x14ac:dyDescent="0.2">
      <c r="A36">
        <v>36</v>
      </c>
      <c r="B36" s="17">
        <v>5</v>
      </c>
    </row>
    <row r="37" spans="1:2" x14ac:dyDescent="0.2">
      <c r="A37">
        <v>37</v>
      </c>
      <c r="B37">
        <v>4.3</v>
      </c>
    </row>
    <row r="38" spans="1:2" x14ac:dyDescent="0.2">
      <c r="A38">
        <v>38</v>
      </c>
      <c r="B38">
        <v>3.9</v>
      </c>
    </row>
    <row r="39" spans="1:2" x14ac:dyDescent="0.2">
      <c r="A39">
        <v>39</v>
      </c>
      <c r="B39">
        <v>4.5999999999999996</v>
      </c>
    </row>
    <row r="40" spans="1:2" x14ac:dyDescent="0.2">
      <c r="A40">
        <v>40</v>
      </c>
      <c r="B40">
        <v>3.7</v>
      </c>
    </row>
    <row r="41" spans="1:2" x14ac:dyDescent="0.2">
      <c r="A41">
        <v>41</v>
      </c>
      <c r="B41">
        <v>4.5</v>
      </c>
    </row>
    <row r="42" spans="1:2" x14ac:dyDescent="0.2">
      <c r="A42">
        <v>42</v>
      </c>
      <c r="B42">
        <v>3.1</v>
      </c>
    </row>
    <row r="43" spans="1:2" x14ac:dyDescent="0.2">
      <c r="A43">
        <v>43</v>
      </c>
      <c r="B43" s="17">
        <v>4</v>
      </c>
    </row>
    <row r="44" spans="1:2" x14ac:dyDescent="0.2">
      <c r="A44">
        <v>44</v>
      </c>
      <c r="B44" s="17">
        <v>4</v>
      </c>
    </row>
    <row r="45" spans="1:2" x14ac:dyDescent="0.2">
      <c r="A45">
        <v>45</v>
      </c>
      <c r="B45">
        <v>3.5</v>
      </c>
    </row>
    <row r="46" spans="1:2" x14ac:dyDescent="0.2">
      <c r="A46">
        <v>46</v>
      </c>
      <c r="B46">
        <v>4.2</v>
      </c>
    </row>
    <row r="47" spans="1:2" x14ac:dyDescent="0.2">
      <c r="A47">
        <v>47</v>
      </c>
      <c r="B47">
        <v>2.9</v>
      </c>
    </row>
    <row r="48" spans="1:2" x14ac:dyDescent="0.2">
      <c r="A48">
        <v>48</v>
      </c>
      <c r="B48">
        <v>4.2</v>
      </c>
    </row>
    <row r="49" spans="1:2" x14ac:dyDescent="0.2">
      <c r="A49">
        <v>49</v>
      </c>
      <c r="B49">
        <v>4.8</v>
      </c>
    </row>
    <row r="50" spans="1:2" x14ac:dyDescent="0.2">
      <c r="A50">
        <v>50</v>
      </c>
      <c r="B50">
        <v>3.5</v>
      </c>
    </row>
    <row r="51" spans="1:2" x14ac:dyDescent="0.2">
      <c r="A51">
        <v>51</v>
      </c>
      <c r="B51">
        <v>2.9</v>
      </c>
    </row>
    <row r="52" spans="1:2" x14ac:dyDescent="0.2">
      <c r="A52">
        <v>52</v>
      </c>
      <c r="B52">
        <v>3.8</v>
      </c>
    </row>
    <row r="53" spans="1:2" x14ac:dyDescent="0.2">
      <c r="A53">
        <v>53</v>
      </c>
      <c r="B53">
        <v>3.8</v>
      </c>
    </row>
    <row r="54" spans="1:2" x14ac:dyDescent="0.2">
      <c r="A54">
        <v>54</v>
      </c>
      <c r="B54">
        <v>3.6</v>
      </c>
    </row>
    <row r="55" spans="1:2" x14ac:dyDescent="0.2">
      <c r="A55">
        <v>55</v>
      </c>
      <c r="B55">
        <v>3.8</v>
      </c>
    </row>
    <row r="56" spans="1:2" x14ac:dyDescent="0.2">
      <c r="A56">
        <v>56</v>
      </c>
      <c r="B56">
        <v>2.6</v>
      </c>
    </row>
    <row r="57" spans="1:2" x14ac:dyDescent="0.2">
      <c r="A57">
        <v>57</v>
      </c>
      <c r="B57">
        <v>4.2</v>
      </c>
    </row>
    <row r="58" spans="1:2" x14ac:dyDescent="0.2">
      <c r="A58">
        <v>58</v>
      </c>
      <c r="B58">
        <v>3.9</v>
      </c>
    </row>
    <row r="59" spans="1:2" x14ac:dyDescent="0.2">
      <c r="A59">
        <v>59</v>
      </c>
      <c r="B59">
        <v>4.7</v>
      </c>
    </row>
    <row r="60" spans="1:2" x14ac:dyDescent="0.2">
      <c r="A60">
        <v>60</v>
      </c>
      <c r="B60">
        <v>4.0999999999999996</v>
      </c>
    </row>
    <row r="61" spans="1:2" x14ac:dyDescent="0.2">
      <c r="A61">
        <v>61</v>
      </c>
      <c r="B61" s="17">
        <v>4</v>
      </c>
    </row>
    <row r="62" spans="1:2" x14ac:dyDescent="0.2">
      <c r="A62">
        <v>62</v>
      </c>
      <c r="B62">
        <v>4.5</v>
      </c>
    </row>
    <row r="63" spans="1:2" x14ac:dyDescent="0.2">
      <c r="A63">
        <v>63</v>
      </c>
      <c r="B63">
        <v>4.2</v>
      </c>
    </row>
    <row r="64" spans="1:2" x14ac:dyDescent="0.2">
      <c r="A64">
        <v>64</v>
      </c>
      <c r="B64">
        <v>4.0999999999999996</v>
      </c>
    </row>
    <row r="65" spans="1:2" x14ac:dyDescent="0.2">
      <c r="A65">
        <v>65</v>
      </c>
      <c r="B65">
        <v>4.5</v>
      </c>
    </row>
    <row r="66" spans="1:2" x14ac:dyDescent="0.2">
      <c r="A66">
        <v>66</v>
      </c>
      <c r="B66">
        <v>4.0999999999999996</v>
      </c>
    </row>
    <row r="67" spans="1:2" x14ac:dyDescent="0.2">
      <c r="A67">
        <v>67</v>
      </c>
      <c r="B67">
        <v>4.5</v>
      </c>
    </row>
    <row r="68" spans="1:2" x14ac:dyDescent="0.2">
      <c r="A68">
        <v>68</v>
      </c>
      <c r="B68">
        <v>4.3</v>
      </c>
    </row>
    <row r="69" spans="1:2" x14ac:dyDescent="0.2">
      <c r="A69">
        <v>69</v>
      </c>
      <c r="B69">
        <v>3.8</v>
      </c>
    </row>
    <row r="70" spans="1:2" x14ac:dyDescent="0.2">
      <c r="A70">
        <v>70</v>
      </c>
      <c r="B70" s="4">
        <v>4</v>
      </c>
    </row>
    <row r="71" spans="1:2" x14ac:dyDescent="0.2">
      <c r="A71">
        <v>71</v>
      </c>
      <c r="B71">
        <v>3.6</v>
      </c>
    </row>
    <row r="72" spans="1:2" x14ac:dyDescent="0.2">
      <c r="A72">
        <v>72</v>
      </c>
      <c r="B72">
        <v>4.3</v>
      </c>
    </row>
    <row r="73" spans="1:2" x14ac:dyDescent="0.2">
      <c r="A73">
        <v>73</v>
      </c>
      <c r="B73">
        <v>3.7</v>
      </c>
    </row>
    <row r="74" spans="1:2" x14ac:dyDescent="0.2">
      <c r="A74">
        <v>74</v>
      </c>
      <c r="B74">
        <v>4.8</v>
      </c>
    </row>
    <row r="75" spans="1:2" x14ac:dyDescent="0.2">
      <c r="A75">
        <v>75</v>
      </c>
      <c r="B75">
        <v>3.7</v>
      </c>
    </row>
    <row r="76" spans="1:2" x14ac:dyDescent="0.2">
      <c r="A76">
        <v>76</v>
      </c>
      <c r="B76" s="17">
        <v>4</v>
      </c>
    </row>
    <row r="77" spans="1:2" x14ac:dyDescent="0.2">
      <c r="A77">
        <v>77</v>
      </c>
      <c r="B77">
        <v>3.5</v>
      </c>
    </row>
    <row r="78" spans="1:2" x14ac:dyDescent="0.2">
      <c r="A78">
        <v>78</v>
      </c>
      <c r="B78">
        <v>3.8</v>
      </c>
    </row>
    <row r="79" spans="1:2" x14ac:dyDescent="0.2">
      <c r="A79">
        <v>79</v>
      </c>
      <c r="B79">
        <v>3.6</v>
      </c>
    </row>
    <row r="80" spans="1:2" x14ac:dyDescent="0.2">
      <c r="A80">
        <v>80</v>
      </c>
      <c r="B80">
        <v>4.8</v>
      </c>
    </row>
    <row r="81" spans="1:2" x14ac:dyDescent="0.2">
      <c r="A81">
        <v>81</v>
      </c>
      <c r="B81">
        <v>4.4000000000000004</v>
      </c>
    </row>
    <row r="82" spans="1:2" x14ac:dyDescent="0.2">
      <c r="A82">
        <v>82</v>
      </c>
      <c r="B82">
        <v>3.7</v>
      </c>
    </row>
    <row r="83" spans="1:2" x14ac:dyDescent="0.2">
      <c r="A83">
        <v>84</v>
      </c>
      <c r="B83">
        <v>3.6</v>
      </c>
    </row>
    <row r="84" spans="1:2" x14ac:dyDescent="0.2">
      <c r="A84">
        <v>85</v>
      </c>
      <c r="B84">
        <v>4.0999999999999996</v>
      </c>
    </row>
    <row r="85" spans="1:2" x14ac:dyDescent="0.2">
      <c r="A85">
        <v>86</v>
      </c>
      <c r="B85">
        <v>4.3</v>
      </c>
    </row>
    <row r="86" spans="1:2" x14ac:dyDescent="0.2">
      <c r="A86">
        <v>87</v>
      </c>
      <c r="B86">
        <v>4.4000000000000004</v>
      </c>
    </row>
    <row r="87" spans="1:2" x14ac:dyDescent="0.2">
      <c r="A87">
        <v>88</v>
      </c>
      <c r="B87">
        <v>4.8</v>
      </c>
    </row>
    <row r="88" spans="1:2" x14ac:dyDescent="0.2">
      <c r="A88">
        <v>89</v>
      </c>
      <c r="B88">
        <v>3.5</v>
      </c>
    </row>
    <row r="89" spans="1:2" x14ac:dyDescent="0.2">
      <c r="A89">
        <v>90</v>
      </c>
      <c r="B89">
        <v>4.8</v>
      </c>
    </row>
    <row r="90" spans="1:2" x14ac:dyDescent="0.2">
      <c r="A90">
        <v>91</v>
      </c>
      <c r="B90">
        <v>4.5999999999999996</v>
      </c>
    </row>
    <row r="91" spans="1:2" x14ac:dyDescent="0.2">
      <c r="A91">
        <v>92</v>
      </c>
      <c r="B91">
        <v>3.3</v>
      </c>
    </row>
    <row r="92" spans="1:2" x14ac:dyDescent="0.2">
      <c r="A92">
        <v>93</v>
      </c>
      <c r="B92">
        <v>4.0999999999999996</v>
      </c>
    </row>
    <row r="93" spans="1:2" x14ac:dyDescent="0.2">
      <c r="A93">
        <v>94</v>
      </c>
      <c r="B93" s="17">
        <v>4</v>
      </c>
    </row>
    <row r="94" spans="1:2" x14ac:dyDescent="0.2">
      <c r="A94">
        <v>95</v>
      </c>
      <c r="B94">
        <v>4.4000000000000004</v>
      </c>
    </row>
    <row r="95" spans="1:2" x14ac:dyDescent="0.2">
      <c r="A95">
        <v>96</v>
      </c>
      <c r="B95">
        <v>4.0999999999999996</v>
      </c>
    </row>
    <row r="96" spans="1:2" x14ac:dyDescent="0.2">
      <c r="A96">
        <v>97</v>
      </c>
      <c r="B96" s="17">
        <v>4</v>
      </c>
    </row>
    <row r="97" spans="1:2" x14ac:dyDescent="0.2">
      <c r="A97">
        <v>98</v>
      </c>
      <c r="B97">
        <v>4.0999999999999996</v>
      </c>
    </row>
    <row r="98" spans="1:2" x14ac:dyDescent="0.2">
      <c r="A98">
        <v>99</v>
      </c>
      <c r="B98">
        <v>3.1</v>
      </c>
    </row>
    <row r="100" spans="1:2" x14ac:dyDescent="0.2">
      <c r="A100" s="1" t="s">
        <v>12</v>
      </c>
      <c r="B100" s="4">
        <f>_xlfn.STDEV.S(Tabella1[Tempo (min)])</f>
        <v>0.58511571094013792</v>
      </c>
    </row>
    <row r="101" spans="1:2" x14ac:dyDescent="0.2">
      <c r="A101" s="1" t="s">
        <v>13</v>
      </c>
      <c r="B101" s="4">
        <f>AVERAGE(Tabella1[Tempo (min)])</f>
        <v>3.9814432989690745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Fail_Combinata</vt:lpstr>
      <vt:lpstr>Temp_Carroponte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Crystal Decisions</dc:creator>
  <dc:description>Powered by Crystal</dc:description>
  <cp:lastModifiedBy>Luca Pozzi</cp:lastModifiedBy>
  <dcterms:created xsi:type="dcterms:W3CDTF">2012-02-28T09:28:39Z</dcterms:created>
  <dcterms:modified xsi:type="dcterms:W3CDTF">2025-06-16T08:03:35Z</dcterms:modified>
</cp:coreProperties>
</file>