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lucaros/Dropbox/Dati/2023 - Colletotrichum olivo/"/>
    </mc:Choice>
  </mc:AlternateContent>
  <xr:revisionPtr revIDLastSave="0" documentId="13_ncr:1_{6909DDA9-5C02-0A49-82AB-2EA2CDC37F80}" xr6:coauthVersionLast="47" xr6:coauthVersionMax="47" xr10:uidLastSave="{00000000-0000-0000-0000-000000000000}"/>
  <bookViews>
    <workbookView xWindow="0" yWindow="500" windowWidth="28800" windowHeight="16520" activeTab="2" xr2:uid="{00000000-000D-0000-FFFF-FFFF00000000}"/>
  </bookViews>
  <sheets>
    <sheet name="Germination conidia - Raw data" sheetId="2" r:id="rId1"/>
    <sheet name="Mycelium growth - Raw data" sheetId="3" r:id="rId2"/>
    <sheet name="AnalysisR_Mycelium" sheetId="8" r:id="rId3"/>
    <sheet name="Mycelium growth fit results" sheetId="4" r:id="rId4"/>
    <sheet name="Germination conidia fit results" sheetId="5" r:id="rId5"/>
    <sheet name="Germination vs temp fit res" sheetId="6" r:id="rId6"/>
    <sheet name="Initial germination vs temp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dbDIQwcoYogJScNqK9uoW/LGDI6liH/QfcnMugQjTVA="/>
    </ext>
  </extLst>
</workbook>
</file>

<file path=xl/calcChain.xml><?xml version="1.0" encoding="utf-8"?>
<calcChain xmlns="http://schemas.openxmlformats.org/spreadsheetml/2006/main">
  <c r="P74" i="6" l="1"/>
  <c r="Q74" i="6"/>
  <c r="R74" i="6"/>
  <c r="S74" i="6"/>
  <c r="T74" i="6"/>
  <c r="P75" i="6"/>
  <c r="Q75" i="6"/>
  <c r="R75" i="6"/>
  <c r="S75" i="6"/>
  <c r="T75" i="6"/>
  <c r="P76" i="6"/>
  <c r="Q76" i="6"/>
  <c r="R76" i="6"/>
  <c r="S76" i="6"/>
  <c r="T76" i="6"/>
  <c r="P77" i="6"/>
  <c r="Q77" i="6"/>
  <c r="R77" i="6"/>
  <c r="S77" i="6"/>
  <c r="T77" i="6"/>
  <c r="P78" i="6"/>
  <c r="Q78" i="6"/>
  <c r="R78" i="6"/>
  <c r="S78" i="6"/>
  <c r="T78" i="6"/>
  <c r="P79" i="6"/>
  <c r="Q79" i="6"/>
  <c r="R79" i="6"/>
  <c r="S79" i="6"/>
  <c r="T79" i="6"/>
  <c r="Q80" i="6"/>
  <c r="R80" i="6"/>
  <c r="S80" i="6"/>
  <c r="R81" i="6"/>
  <c r="S81" i="6"/>
  <c r="S82" i="6"/>
  <c r="S83" i="6"/>
  <c r="P13" i="6"/>
  <c r="T73" i="6"/>
  <c r="S73" i="6"/>
  <c r="R73" i="6"/>
  <c r="Q73" i="6"/>
  <c r="P73" i="6"/>
  <c r="T72" i="6"/>
  <c r="S72" i="6"/>
  <c r="R72" i="6"/>
  <c r="Q72" i="6"/>
  <c r="P72" i="6"/>
  <c r="T71" i="6"/>
  <c r="S71" i="6"/>
  <c r="R71" i="6"/>
  <c r="Q71" i="6"/>
  <c r="P71" i="6"/>
  <c r="T70" i="6"/>
  <c r="S70" i="6"/>
  <c r="R70" i="6"/>
  <c r="Q70" i="6"/>
  <c r="P70" i="6"/>
  <c r="T69" i="6"/>
  <c r="S69" i="6"/>
  <c r="R69" i="6"/>
  <c r="Q69" i="6"/>
  <c r="P69" i="6"/>
  <c r="T68" i="6"/>
  <c r="S68" i="6"/>
  <c r="R68" i="6"/>
  <c r="Q68" i="6"/>
  <c r="P68" i="6"/>
  <c r="T67" i="6"/>
  <c r="S67" i="6"/>
  <c r="R67" i="6"/>
  <c r="Q67" i="6"/>
  <c r="P67" i="6"/>
  <c r="T66" i="6"/>
  <c r="S66" i="6"/>
  <c r="R66" i="6"/>
  <c r="Q66" i="6"/>
  <c r="P66" i="6"/>
  <c r="T65" i="6"/>
  <c r="S65" i="6"/>
  <c r="R65" i="6"/>
  <c r="Q65" i="6"/>
  <c r="P65" i="6"/>
  <c r="T64" i="6"/>
  <c r="S64" i="6"/>
  <c r="R64" i="6"/>
  <c r="Q64" i="6"/>
  <c r="P64" i="6"/>
  <c r="T63" i="6"/>
  <c r="S63" i="6"/>
  <c r="R63" i="6"/>
  <c r="Q63" i="6"/>
  <c r="P63" i="6"/>
  <c r="T62" i="6"/>
  <c r="S62" i="6"/>
  <c r="R62" i="6"/>
  <c r="Q62" i="6"/>
  <c r="P62" i="6"/>
  <c r="T61" i="6"/>
  <c r="S61" i="6"/>
  <c r="R61" i="6"/>
  <c r="Q61" i="6"/>
  <c r="P61" i="6"/>
  <c r="T60" i="6"/>
  <c r="S60" i="6"/>
  <c r="R60" i="6"/>
  <c r="Q60" i="6"/>
  <c r="P60" i="6"/>
  <c r="T59" i="6"/>
  <c r="S59" i="6"/>
  <c r="R59" i="6"/>
  <c r="Q59" i="6"/>
  <c r="P59" i="6"/>
  <c r="T58" i="6"/>
  <c r="S58" i="6"/>
  <c r="R58" i="6"/>
  <c r="Q58" i="6"/>
  <c r="P58" i="6"/>
  <c r="T57" i="6"/>
  <c r="S57" i="6"/>
  <c r="R57" i="6"/>
  <c r="Q57" i="6"/>
  <c r="P57" i="6"/>
  <c r="T56" i="6"/>
  <c r="S56" i="6"/>
  <c r="R56" i="6"/>
  <c r="Q56" i="6"/>
  <c r="P56" i="6"/>
  <c r="T55" i="6"/>
  <c r="S55" i="6"/>
  <c r="R55" i="6"/>
  <c r="Q55" i="6"/>
  <c r="P55" i="6"/>
  <c r="T54" i="6"/>
  <c r="S54" i="6"/>
  <c r="R54" i="6"/>
  <c r="Q54" i="6"/>
  <c r="P54" i="6"/>
  <c r="T53" i="6"/>
  <c r="S53" i="6"/>
  <c r="R53" i="6"/>
  <c r="Q53" i="6"/>
  <c r="P53" i="6"/>
  <c r="T52" i="6"/>
  <c r="S52" i="6"/>
  <c r="R52" i="6"/>
  <c r="Q52" i="6"/>
  <c r="P52" i="6"/>
  <c r="T51" i="6"/>
  <c r="S51" i="6"/>
  <c r="R51" i="6"/>
  <c r="Q51" i="6"/>
  <c r="P51" i="6"/>
  <c r="T50" i="6"/>
  <c r="S50" i="6"/>
  <c r="R50" i="6"/>
  <c r="Q50" i="6"/>
  <c r="P50" i="6"/>
  <c r="T49" i="6"/>
  <c r="S49" i="6"/>
  <c r="R49" i="6"/>
  <c r="Q49" i="6"/>
  <c r="P49" i="6"/>
  <c r="T48" i="6"/>
  <c r="S48" i="6"/>
  <c r="R48" i="6"/>
  <c r="Q48" i="6"/>
  <c r="P48" i="6"/>
  <c r="T47" i="6"/>
  <c r="S47" i="6"/>
  <c r="R47" i="6"/>
  <c r="Q47" i="6"/>
  <c r="P47" i="6"/>
  <c r="T46" i="6"/>
  <c r="S46" i="6"/>
  <c r="R46" i="6"/>
  <c r="Q46" i="6"/>
  <c r="P46" i="6"/>
  <c r="T45" i="6"/>
  <c r="S45" i="6"/>
  <c r="R45" i="6"/>
  <c r="Q45" i="6"/>
  <c r="P45" i="6"/>
  <c r="T44" i="6"/>
  <c r="S44" i="6"/>
  <c r="R44" i="6"/>
  <c r="Q44" i="6"/>
  <c r="P44" i="6"/>
  <c r="T43" i="6"/>
  <c r="S43" i="6"/>
  <c r="R43" i="6"/>
  <c r="Q43" i="6"/>
  <c r="P43" i="6"/>
  <c r="T42" i="6"/>
  <c r="S42" i="6"/>
  <c r="R42" i="6"/>
  <c r="Q42" i="6"/>
  <c r="P42" i="6"/>
  <c r="T41" i="6"/>
  <c r="S41" i="6"/>
  <c r="R41" i="6"/>
  <c r="Q41" i="6"/>
  <c r="P41" i="6"/>
  <c r="T40" i="6"/>
  <c r="S40" i="6"/>
  <c r="R40" i="6"/>
  <c r="Q40" i="6"/>
  <c r="P40" i="6"/>
  <c r="T39" i="6"/>
  <c r="S39" i="6"/>
  <c r="R39" i="6"/>
  <c r="Q39" i="6"/>
  <c r="P39" i="6"/>
  <c r="T38" i="6"/>
  <c r="S38" i="6"/>
  <c r="R38" i="6"/>
  <c r="Q38" i="6"/>
  <c r="P38" i="6"/>
  <c r="T37" i="6"/>
  <c r="S37" i="6"/>
  <c r="R37" i="6"/>
  <c r="Q37" i="6"/>
  <c r="P37" i="6"/>
  <c r="T36" i="6"/>
  <c r="S36" i="6"/>
  <c r="R36" i="6"/>
  <c r="Q36" i="6"/>
  <c r="P36" i="6"/>
  <c r="T35" i="6"/>
  <c r="S35" i="6"/>
  <c r="R35" i="6"/>
  <c r="Q35" i="6"/>
  <c r="P35" i="6"/>
  <c r="T34" i="6"/>
  <c r="S34" i="6"/>
  <c r="R34" i="6"/>
  <c r="Q34" i="6"/>
  <c r="P34" i="6"/>
  <c r="T33" i="6"/>
  <c r="S33" i="6"/>
  <c r="R33" i="6"/>
  <c r="Q33" i="6"/>
  <c r="P33" i="6"/>
  <c r="T32" i="6"/>
  <c r="S32" i="6"/>
  <c r="R32" i="6"/>
  <c r="Q32" i="6"/>
  <c r="P32" i="6"/>
  <c r="T31" i="6"/>
  <c r="S31" i="6"/>
  <c r="R31" i="6"/>
  <c r="Q31" i="6"/>
  <c r="P31" i="6"/>
  <c r="T30" i="6"/>
  <c r="S30" i="6"/>
  <c r="R30" i="6"/>
  <c r="Q30" i="6"/>
  <c r="P30" i="6"/>
  <c r="T29" i="6"/>
  <c r="S29" i="6"/>
  <c r="R29" i="6"/>
  <c r="Q29" i="6"/>
  <c r="P29" i="6"/>
  <c r="T28" i="6"/>
  <c r="S28" i="6"/>
  <c r="R28" i="6"/>
  <c r="Q28" i="6"/>
  <c r="P28" i="6"/>
  <c r="T27" i="6"/>
  <c r="S27" i="6"/>
  <c r="R27" i="6"/>
  <c r="Q27" i="6"/>
  <c r="P27" i="6"/>
  <c r="T26" i="6"/>
  <c r="S26" i="6"/>
  <c r="R26" i="6"/>
  <c r="Q26" i="6"/>
  <c r="P26" i="6"/>
  <c r="T25" i="6"/>
  <c r="S25" i="6"/>
  <c r="R25" i="6"/>
  <c r="Q25" i="6"/>
  <c r="P25" i="6"/>
  <c r="T24" i="6"/>
  <c r="S24" i="6"/>
  <c r="R24" i="6"/>
  <c r="Q24" i="6"/>
  <c r="P24" i="6"/>
  <c r="T23" i="6"/>
  <c r="S23" i="6"/>
  <c r="R23" i="6"/>
  <c r="Q23" i="6"/>
  <c r="P23" i="6"/>
  <c r="T22" i="6"/>
  <c r="S22" i="6"/>
  <c r="R22" i="6"/>
  <c r="Q22" i="6"/>
  <c r="P22" i="6"/>
  <c r="T21" i="6"/>
  <c r="S21" i="6"/>
  <c r="R21" i="6"/>
  <c r="Q21" i="6"/>
  <c r="P21" i="6"/>
  <c r="T20" i="6"/>
  <c r="S20" i="6"/>
  <c r="R20" i="6"/>
  <c r="Q20" i="6"/>
  <c r="P20" i="6"/>
  <c r="T19" i="6"/>
  <c r="S19" i="6"/>
  <c r="R19" i="6"/>
  <c r="Q19" i="6"/>
  <c r="P19" i="6"/>
  <c r="T18" i="6"/>
  <c r="S18" i="6"/>
  <c r="R18" i="6"/>
  <c r="Q18" i="6"/>
  <c r="P18" i="6"/>
  <c r="T17" i="6"/>
  <c r="S17" i="6"/>
  <c r="R17" i="6"/>
  <c r="Q17" i="6"/>
  <c r="P17" i="6"/>
  <c r="T16" i="6"/>
  <c r="S16" i="6"/>
  <c r="Q16" i="6"/>
  <c r="P16" i="6"/>
  <c r="T15" i="6"/>
  <c r="S15" i="6"/>
  <c r="Q15" i="6"/>
  <c r="P15" i="6"/>
  <c r="T14" i="6"/>
  <c r="S14" i="6"/>
  <c r="Q14" i="6"/>
  <c r="P14" i="6"/>
  <c r="T13" i="6"/>
  <c r="S13" i="6"/>
  <c r="Q13" i="6"/>
  <c r="G6" i="4"/>
  <c r="F6" i="4"/>
  <c r="E6" i="4"/>
  <c r="D6" i="4"/>
  <c r="C6" i="4"/>
  <c r="AE49" i="3"/>
  <c r="AF49" i="3"/>
  <c r="AE50" i="3"/>
  <c r="AF50" i="3"/>
  <c r="AE51" i="3"/>
  <c r="AF51" i="3"/>
  <c r="AE52" i="3"/>
  <c r="AF52" i="3"/>
  <c r="AE53" i="3"/>
  <c r="AF53" i="3"/>
  <c r="AE54" i="3"/>
  <c r="AF54" i="3"/>
  <c r="AE55" i="3"/>
  <c r="AF55" i="3"/>
  <c r="AE56" i="3"/>
  <c r="AF56" i="3"/>
  <c r="AE57" i="3"/>
  <c r="AF57" i="3"/>
  <c r="AE58" i="3"/>
  <c r="AF58" i="3"/>
  <c r="AE59" i="3"/>
  <c r="AF59" i="3"/>
  <c r="AE60" i="3"/>
  <c r="AF60" i="3"/>
  <c r="AE61" i="3"/>
  <c r="AF61" i="3"/>
  <c r="AE62" i="3"/>
  <c r="AF62" i="3"/>
  <c r="AE63" i="3"/>
  <c r="AF63" i="3"/>
  <c r="AE64" i="3"/>
  <c r="AF64" i="3"/>
  <c r="AE65" i="3"/>
  <c r="AF65" i="3"/>
  <c r="AE66" i="3"/>
  <c r="AF66" i="3"/>
  <c r="AE67" i="3"/>
  <c r="AF67" i="3"/>
  <c r="AE68" i="3"/>
  <c r="AF68" i="3"/>
  <c r="AE69" i="3"/>
  <c r="AF69" i="3"/>
  <c r="AE70" i="3"/>
  <c r="AF70" i="3"/>
  <c r="AE71" i="3"/>
  <c r="AF71" i="3"/>
  <c r="AE72" i="3"/>
  <c r="AF72" i="3"/>
  <c r="AE73" i="3"/>
  <c r="AF73" i="3"/>
  <c r="AE74" i="3"/>
  <c r="AF74" i="3"/>
  <c r="AE75" i="3"/>
  <c r="AF75" i="3"/>
  <c r="AF48" i="3"/>
  <c r="AE48" i="3"/>
  <c r="Z49" i="3"/>
  <c r="AA49" i="3"/>
  <c r="Z50" i="3"/>
  <c r="AA50" i="3"/>
  <c r="Z51" i="3"/>
  <c r="AA51" i="3"/>
  <c r="Z52" i="3"/>
  <c r="AA52" i="3"/>
  <c r="Z53" i="3"/>
  <c r="AA53" i="3"/>
  <c r="Z54" i="3"/>
  <c r="AA54" i="3"/>
  <c r="Z55" i="3"/>
  <c r="AA55" i="3"/>
  <c r="Z56" i="3"/>
  <c r="AA56" i="3"/>
  <c r="Z57" i="3"/>
  <c r="AA57" i="3"/>
  <c r="Z58" i="3"/>
  <c r="AA58" i="3"/>
  <c r="Z59" i="3"/>
  <c r="AA59" i="3"/>
  <c r="Z60" i="3"/>
  <c r="AA60" i="3"/>
  <c r="Z61" i="3"/>
  <c r="AA61" i="3"/>
  <c r="Z62" i="3"/>
  <c r="AA62" i="3"/>
  <c r="Z63" i="3"/>
  <c r="AA63" i="3"/>
  <c r="Z64" i="3"/>
  <c r="AA64" i="3"/>
  <c r="Z65" i="3"/>
  <c r="AA65" i="3"/>
  <c r="Z66" i="3"/>
  <c r="AA66" i="3"/>
  <c r="Z67" i="3"/>
  <c r="AA67" i="3"/>
  <c r="Z68" i="3"/>
  <c r="AA68" i="3"/>
  <c r="Z69" i="3"/>
  <c r="AA69" i="3"/>
  <c r="Z70" i="3"/>
  <c r="AA70" i="3"/>
  <c r="Z71" i="3"/>
  <c r="AA71" i="3"/>
  <c r="Z72" i="3"/>
  <c r="AA72" i="3"/>
  <c r="Z73" i="3"/>
  <c r="AA73" i="3"/>
  <c r="Z74" i="3"/>
  <c r="AA74" i="3"/>
  <c r="Z75" i="3"/>
  <c r="AA75" i="3"/>
  <c r="AA48" i="3"/>
  <c r="Z48" i="3"/>
  <c r="U49" i="3"/>
  <c r="V49" i="3"/>
  <c r="U50" i="3"/>
  <c r="V50" i="3"/>
  <c r="U51" i="3"/>
  <c r="V51" i="3"/>
  <c r="U52" i="3"/>
  <c r="V52" i="3"/>
  <c r="U53" i="3"/>
  <c r="V53" i="3"/>
  <c r="U54" i="3"/>
  <c r="V54" i="3"/>
  <c r="U55" i="3"/>
  <c r="V55" i="3"/>
  <c r="U56" i="3"/>
  <c r="V56" i="3"/>
  <c r="U57" i="3"/>
  <c r="V57" i="3"/>
  <c r="U58" i="3"/>
  <c r="V58" i="3"/>
  <c r="U59" i="3"/>
  <c r="V59" i="3"/>
  <c r="U60" i="3"/>
  <c r="V60" i="3"/>
  <c r="U61" i="3"/>
  <c r="V61" i="3"/>
  <c r="U62" i="3"/>
  <c r="V62" i="3"/>
  <c r="U63" i="3"/>
  <c r="V63" i="3"/>
  <c r="U64" i="3"/>
  <c r="V64" i="3"/>
  <c r="U65" i="3"/>
  <c r="V65" i="3"/>
  <c r="U66" i="3"/>
  <c r="V66" i="3"/>
  <c r="U67" i="3"/>
  <c r="V67" i="3"/>
  <c r="U68" i="3"/>
  <c r="V68" i="3"/>
  <c r="U69" i="3"/>
  <c r="V69" i="3"/>
  <c r="U70" i="3"/>
  <c r="V70" i="3"/>
  <c r="U71" i="3"/>
  <c r="V71" i="3"/>
  <c r="U72" i="3"/>
  <c r="V72" i="3"/>
  <c r="U73" i="3"/>
  <c r="V73" i="3"/>
  <c r="U74" i="3"/>
  <c r="V74" i="3"/>
  <c r="U75" i="3"/>
  <c r="V75" i="3"/>
  <c r="V48" i="3"/>
  <c r="U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Q48" i="3"/>
  <c r="P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L48" i="3"/>
  <c r="K48" i="3"/>
  <c r="AF23" i="3"/>
  <c r="AE21" i="3"/>
  <c r="AA23" i="3"/>
  <c r="Z21" i="3"/>
  <c r="V23" i="3"/>
  <c r="U21" i="3"/>
  <c r="Q23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0" i="3"/>
  <c r="AE19" i="3"/>
  <c r="AE18" i="3"/>
  <c r="AE17" i="3"/>
  <c r="AE16" i="3"/>
  <c r="AE15" i="3"/>
  <c r="AE14" i="3"/>
  <c r="AE13" i="3"/>
  <c r="AE12" i="3"/>
  <c r="AE11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0" i="3"/>
  <c r="Z19" i="3"/>
  <c r="Z18" i="3"/>
  <c r="Z17" i="3"/>
  <c r="Z16" i="3"/>
  <c r="Z15" i="3"/>
  <c r="Z14" i="3"/>
  <c r="Z13" i="3"/>
  <c r="Z12" i="3"/>
  <c r="Z11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2" i="3"/>
  <c r="V21" i="3"/>
  <c r="V20" i="3"/>
  <c r="V19" i="3"/>
  <c r="V18" i="3"/>
  <c r="V17" i="3"/>
  <c r="V16" i="3"/>
  <c r="V15" i="3"/>
  <c r="V14" i="3"/>
  <c r="V13" i="3"/>
  <c r="V12" i="3"/>
  <c r="V11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0" i="3"/>
  <c r="U19" i="3"/>
  <c r="U18" i="3"/>
  <c r="U17" i="3"/>
  <c r="U16" i="3"/>
  <c r="U15" i="3"/>
  <c r="U14" i="3"/>
  <c r="U13" i="3"/>
  <c r="U12" i="3"/>
  <c r="U11" i="3"/>
  <c r="Q37" i="3"/>
  <c r="Q36" i="3"/>
  <c r="Q38" i="3"/>
  <c r="Q35" i="3"/>
  <c r="Q34" i="3"/>
  <c r="Q33" i="3"/>
  <c r="Q32" i="3"/>
  <c r="Q31" i="3"/>
  <c r="Q30" i="3"/>
  <c r="Q29" i="3"/>
  <c r="Q28" i="3"/>
  <c r="Q27" i="3"/>
  <c r="Q26" i="3"/>
  <c r="Q25" i="3"/>
  <c r="Q24" i="3"/>
  <c r="Q22" i="3"/>
  <c r="Q21" i="3"/>
  <c r="Q20" i="3"/>
  <c r="Q19" i="3"/>
  <c r="Q18" i="3"/>
  <c r="Q17" i="3"/>
  <c r="Q16" i="3"/>
  <c r="Q15" i="3"/>
  <c r="Q14" i="3"/>
  <c r="Q13" i="3"/>
  <c r="Q12" i="3"/>
  <c r="Q11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L38" i="3"/>
  <c r="L35" i="3"/>
  <c r="L34" i="3"/>
  <c r="L33" i="3"/>
  <c r="L32" i="3"/>
  <c r="L31" i="3"/>
  <c r="L30" i="3"/>
  <c r="L29" i="3"/>
  <c r="L28" i="3"/>
  <c r="L27" i="3"/>
  <c r="K38" i="3"/>
  <c r="K37" i="3"/>
  <c r="K36" i="3"/>
  <c r="K35" i="3"/>
  <c r="K34" i="3"/>
  <c r="K33" i="3"/>
  <c r="K32" i="3"/>
  <c r="K31" i="3"/>
  <c r="K30" i="3"/>
  <c r="K29" i="3"/>
  <c r="K28" i="3"/>
  <c r="K27" i="3"/>
  <c r="L26" i="3"/>
  <c r="L25" i="3"/>
  <c r="L24" i="3"/>
  <c r="L23" i="3"/>
  <c r="K26" i="3"/>
  <c r="K25" i="3"/>
  <c r="K24" i="3"/>
  <c r="K23" i="3"/>
  <c r="L22" i="3"/>
  <c r="L21" i="3"/>
  <c r="L19" i="3"/>
  <c r="K22" i="3"/>
  <c r="K21" i="3"/>
  <c r="K20" i="3"/>
  <c r="K19" i="3"/>
  <c r="L17" i="3"/>
  <c r="L18" i="3"/>
  <c r="L16" i="3"/>
  <c r="L15" i="3"/>
  <c r="K18" i="3"/>
  <c r="K17" i="3"/>
  <c r="K16" i="3"/>
  <c r="K15" i="3"/>
  <c r="L14" i="3"/>
  <c r="L13" i="3"/>
  <c r="K14" i="3"/>
  <c r="K13" i="3"/>
  <c r="L12" i="3"/>
  <c r="K12" i="3"/>
  <c r="L11" i="3"/>
  <c r="K11" i="3"/>
</calcChain>
</file>

<file path=xl/sharedStrings.xml><?xml version="1.0" encoding="utf-8"?>
<sst xmlns="http://schemas.openxmlformats.org/spreadsheetml/2006/main" count="2815" uniqueCount="77">
  <si>
    <t>T5</t>
  </si>
  <si>
    <t>T10</t>
  </si>
  <si>
    <t>T15</t>
  </si>
  <si>
    <t>T20</t>
  </si>
  <si>
    <t>T25</t>
  </si>
  <si>
    <t>T30</t>
  </si>
  <si>
    <t>Col 1</t>
  </si>
  <si>
    <t>Col 6</t>
  </si>
  <si>
    <t>Col2</t>
  </si>
  <si>
    <t>col3</t>
  </si>
  <si>
    <t>col4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</si>
  <si>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</si>
  <si>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</si>
  <si>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</si>
  <si>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</si>
  <si>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</si>
  <si>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</si>
  <si>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</si>
  <si>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</si>
  <si>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</si>
  <si>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</si>
  <si>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</si>
  <si>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</si>
  <si>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</si>
  <si>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</si>
  <si>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</si>
  <si>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</si>
  <si>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t10</t>
  </si>
  <si>
    <t>T35</t>
  </si>
  <si>
    <t>COL 1</t>
  </si>
  <si>
    <t>Gr_rate</t>
  </si>
  <si>
    <t>Err_Gr_rate</t>
  </si>
  <si>
    <t>WEEKLY RATES!</t>
  </si>
  <si>
    <t>DAILY RATES!</t>
  </si>
  <si>
    <t>COL 6</t>
  </si>
  <si>
    <t>COL 2</t>
  </si>
  <si>
    <t>COL 3</t>
  </si>
  <si>
    <t>COL 4</t>
  </si>
  <si>
    <t>Synthesis</t>
  </si>
  <si>
    <t>Temperature</t>
  </si>
  <si>
    <t>N_0</t>
  </si>
  <si>
    <t>Err_N_0</t>
  </si>
  <si>
    <t>r</t>
  </si>
  <si>
    <t>Err_r</t>
  </si>
  <si>
    <t>Err_temp</t>
  </si>
  <si>
    <t>Time (hours)</t>
  </si>
  <si>
    <t>Germinated conidia</t>
  </si>
  <si>
    <t>Raw data</t>
  </si>
  <si>
    <t>Replicates</t>
  </si>
  <si>
    <t>Err_Temperature</t>
  </si>
  <si>
    <t>a</t>
  </si>
  <si>
    <t>TL</t>
  </si>
  <si>
    <t>TM</t>
  </si>
  <si>
    <t>1/m</t>
  </si>
  <si>
    <t>Temp</t>
  </si>
  <si>
    <t>COL-1</t>
  </si>
  <si>
    <t>COL-6</t>
  </si>
  <si>
    <t>COL-3</t>
  </si>
  <si>
    <t>COL-4</t>
  </si>
  <si>
    <t>COL-2</t>
  </si>
  <si>
    <t>mu_opt</t>
  </si>
  <si>
    <t>T_max</t>
  </si>
  <si>
    <t>T_opt</t>
  </si>
  <si>
    <t>Temperatura</t>
  </si>
  <si>
    <t>T_min</t>
  </si>
  <si>
    <t>OrthDirecton</t>
  </si>
  <si>
    <t>Isolate</t>
  </si>
  <si>
    <t>WeeklyRadius</t>
  </si>
  <si>
    <t>N</t>
  </si>
  <si>
    <t>E</t>
  </si>
  <si>
    <t>S</t>
  </si>
  <si>
    <t>O</t>
  </si>
  <si>
    <t>Dish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</si>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</sst>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 (Corpo)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8CBAD"/>
        <bgColor rgb="FFF8CBAD"/>
      </patternFill>
    </fill>
    <fill>
      <patternFill patternType="solid">
        <fgColor rgb="FF92D050"/>
        <bgColor rgb="FF92D050"/>
      </patternFill>
    </fill>
    <fill>
      <patternFill patternType="solid">
        <fgColor rgb="FFB4C6E7"/>
        <bgColor rgb="FFB4C6E7"/>
      </patternFill>
    </fill>
    <fill>
      <patternFill patternType="solid">
        <fgColor rgb="FFF4B084"/>
        <bgColor rgb="FFF4B084"/>
      </patternFill>
    </fill>
    <fill>
      <patternFill patternType="solid">
        <fgColor rgb="FFC00000"/>
        <bgColor rgb="FFC0000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5" fillId="0" borderId="0" xfId="0" applyFont="1"/>
    <xf numFmtId="0" fontId="6" fillId="0" borderId="0" xfId="0" applyFont="1" applyAlignment="1">
      <alignment horizontal="right"/>
    </xf>
    <xf numFmtId="0" fontId="5" fillId="13" borderId="0" xfId="0" applyFont="1" applyFill="1"/>
    <xf numFmtId="0" fontId="5" fillId="14" borderId="0" xfId="0" applyFont="1" applyFill="1"/>
    <xf numFmtId="0" fontId="7" fillId="0" borderId="1" xfId="0" applyFont="1" applyBorder="1" applyAlignment="1">
      <alignment horizontal="right"/>
    </xf>
    <xf numFmtId="0" fontId="4" fillId="0" borderId="0" xfId="0" applyFont="1"/>
    <xf numFmtId="0" fontId="1" fillId="0" borderId="2" xfId="0" applyFont="1" applyBorder="1"/>
    <xf numFmtId="0" fontId="2" fillId="0" borderId="2" xfId="0" applyFont="1" applyBorder="1"/>
    <xf numFmtId="0" fontId="8" fillId="0" borderId="0" xfId="0" applyFont="1"/>
    <xf numFmtId="0" fontId="4" fillId="0" borderId="0" xfId="0" quotePrefix="1" applyFont="1"/>
    <xf numFmtId="0" fontId="9" fillId="0" borderId="0" xfId="0" applyFont="1"/>
    <xf numFmtId="0" fontId="9" fillId="0" borderId="2" xfId="0" applyFont="1" applyBorder="1"/>
    <xf numFmtId="0" fontId="10" fillId="0" borderId="0" xfId="0" applyFont="1"/>
    <xf numFmtId="0" fontId="8" fillId="0" borderId="2" xfId="0" applyFont="1" applyBorder="1"/>
    <xf numFmtId="0" fontId="8" fillId="0" borderId="1" xfId="0" applyFont="1" applyBorder="1"/>
    <xf numFmtId="0" fontId="4" fillId="0" borderId="0" xfId="0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right"/>
    </xf>
    <xf numFmtId="0" fontId="3" fillId="7" borderId="2" xfId="0" applyFont="1" applyFill="1" applyBorder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3" fillId="8" borderId="2" xfId="0" applyFont="1" applyFill="1" applyBorder="1"/>
    <xf numFmtId="0" fontId="3" fillId="9" borderId="2" xfId="0" applyFont="1" applyFill="1" applyBorder="1"/>
    <xf numFmtId="0" fontId="3" fillId="10" borderId="2" xfId="0" applyFont="1" applyFill="1" applyBorder="1"/>
    <xf numFmtId="0" fontId="3" fillId="11" borderId="2" xfId="0" applyFont="1" applyFill="1" applyBorder="1"/>
    <xf numFmtId="0" fontId="3" fillId="12" borderId="2" xfId="0" applyFont="1" applyFill="1" applyBorder="1"/>
    <xf numFmtId="0" fontId="5" fillId="16" borderId="0" xfId="0" applyFont="1" applyFill="1"/>
    <xf numFmtId="0" fontId="0" fillId="16" borderId="0" xfId="0" applyFill="1"/>
    <xf numFmtId="11" fontId="0" fillId="0" borderId="0" xfId="0" applyNumberFormat="1"/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5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3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2300"/>
              <a:t>Briére development rate function</a:t>
            </a:r>
          </a:p>
        </c:rich>
      </c:tx>
      <c:layout>
        <c:manualLayout>
          <c:xMode val="edge"/>
          <c:yMode val="edge"/>
          <c:x val="0.31395169353830771"/>
          <c:y val="1.1857707509881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3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075948839728367"/>
          <c:y val="8.3644766736173784E-2"/>
          <c:w val="0.87865850102070575"/>
          <c:h val="0.789814664965298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'Mycelium growth fit results'!$C$2</c:f>
              <c:strCache>
                <c:ptCount val="1"/>
                <c:pt idx="0">
                  <c:v>COL-1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'Mycelium growth fit results'!$J$3:$J$94</c:f>
              <c:numCache>
                <c:formatCode>General</c:formatCode>
                <c:ptCount val="92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  <c:pt idx="55">
                  <c:v>17.5</c:v>
                </c:pt>
                <c:pt idx="56">
                  <c:v>18</c:v>
                </c:pt>
                <c:pt idx="57">
                  <c:v>18.5</c:v>
                </c:pt>
                <c:pt idx="58">
                  <c:v>19</c:v>
                </c:pt>
                <c:pt idx="59">
                  <c:v>19.5</c:v>
                </c:pt>
                <c:pt idx="60">
                  <c:v>20</c:v>
                </c:pt>
                <c:pt idx="61">
                  <c:v>20.5</c:v>
                </c:pt>
                <c:pt idx="62">
                  <c:v>21</c:v>
                </c:pt>
                <c:pt idx="63">
                  <c:v>21.5</c:v>
                </c:pt>
                <c:pt idx="64">
                  <c:v>22</c:v>
                </c:pt>
                <c:pt idx="65">
                  <c:v>22.5</c:v>
                </c:pt>
                <c:pt idx="66">
                  <c:v>23</c:v>
                </c:pt>
                <c:pt idx="67">
                  <c:v>23.5</c:v>
                </c:pt>
                <c:pt idx="68">
                  <c:v>24</c:v>
                </c:pt>
                <c:pt idx="69">
                  <c:v>24.5</c:v>
                </c:pt>
                <c:pt idx="70">
                  <c:v>25</c:v>
                </c:pt>
                <c:pt idx="71">
                  <c:v>25.5</c:v>
                </c:pt>
                <c:pt idx="72">
                  <c:v>26</c:v>
                </c:pt>
                <c:pt idx="73">
                  <c:v>26.5</c:v>
                </c:pt>
                <c:pt idx="74">
                  <c:v>27</c:v>
                </c:pt>
                <c:pt idx="75">
                  <c:v>27.5</c:v>
                </c:pt>
                <c:pt idx="76">
                  <c:v>28</c:v>
                </c:pt>
                <c:pt idx="77">
                  <c:v>28.5</c:v>
                </c:pt>
                <c:pt idx="78">
                  <c:v>29</c:v>
                </c:pt>
                <c:pt idx="79">
                  <c:v>29.5</c:v>
                </c:pt>
                <c:pt idx="80">
                  <c:v>30</c:v>
                </c:pt>
                <c:pt idx="81">
                  <c:v>30.5</c:v>
                </c:pt>
                <c:pt idx="82">
                  <c:v>31</c:v>
                </c:pt>
                <c:pt idx="83">
                  <c:v>31.5</c:v>
                </c:pt>
                <c:pt idx="84">
                  <c:v>32</c:v>
                </c:pt>
                <c:pt idx="85">
                  <c:v>32.5</c:v>
                </c:pt>
                <c:pt idx="86">
                  <c:v>33</c:v>
                </c:pt>
                <c:pt idx="87">
                  <c:v>33.5</c:v>
                </c:pt>
                <c:pt idx="88">
                  <c:v>34</c:v>
                </c:pt>
                <c:pt idx="89">
                  <c:v>34.5</c:v>
                </c:pt>
                <c:pt idx="90">
                  <c:v>35</c:v>
                </c:pt>
                <c:pt idx="91">
                  <c:v>35.5</c:v>
                </c:pt>
              </c:numCache>
            </c:numRef>
          </c:xVal>
          <c:yVal>
            <c:numRef>
              <c:f>'Mycelium growth fit results'!$K$3:$K$94</c:f>
              <c:numCache>
                <c:formatCode>General</c:formatCode>
                <c:ptCount val="92"/>
                <c:pt idx="17">
                  <c:v>7.85395357607039E-6</c:v>
                </c:pt>
                <c:pt idx="18">
                  <c:v>1.29759492162091E-5</c:v>
                </c:pt>
                <c:pt idx="19">
                  <c:v>6.7896466075983405E-5</c:v>
                </c:pt>
                <c:pt idx="20">
                  <c:v>5.9675099999999997E-4</c:v>
                </c:pt>
                <c:pt idx="21">
                  <c:v>7.3734013708573909E-4</c:v>
                </c:pt>
                <c:pt idx="22">
                  <c:v>1.531074377176995E-3</c:v>
                </c:pt>
                <c:pt idx="23">
                  <c:v>2.3791981259393899E-3</c:v>
                </c:pt>
                <c:pt idx="24">
                  <c:v>3.2796827554589384E-3</c:v>
                </c:pt>
                <c:pt idx="25">
                  <c:v>4.2304747474173144E-3</c:v>
                </c:pt>
                <c:pt idx="26">
                  <c:v>5.2294947887830357E-3</c:v>
                </c:pt>
                <c:pt idx="27">
                  <c:v>6.2746368165000482E-3</c:v>
                </c:pt>
                <c:pt idx="28">
                  <c:v>7.3637670073295903E-3</c:v>
                </c:pt>
                <c:pt idx="29">
                  <c:v>8.4947227086394506E-3</c:v>
                </c:pt>
                <c:pt idx="30">
                  <c:v>9.6653113055319984E-3</c:v>
                </c:pt>
                <c:pt idx="31">
                  <c:v>1.0873309019253551E-2</c:v>
                </c:pt>
                <c:pt idx="32">
                  <c:v>1.2116459631325965E-2</c:v>
                </c:pt>
                <c:pt idx="33">
                  <c:v>1.3392473127280442E-2</c:v>
                </c:pt>
                <c:pt idx="34">
                  <c:v>1.4699024253244123E-2</c:v>
                </c:pt>
                <c:pt idx="35">
                  <c:v>1.6033750977923353E-2</c:v>
                </c:pt>
                <c:pt idx="36">
                  <c:v>1.7394252851731701E-2</c:v>
                </c:pt>
                <c:pt idx="37">
                  <c:v>1.8778089253913242E-2</c:v>
                </c:pt>
                <c:pt idx="38">
                  <c:v>2.018277751749627E-2</c:v>
                </c:pt>
                <c:pt idx="39">
                  <c:v>2.160579092076299E-2</c:v>
                </c:pt>
                <c:pt idx="40">
                  <c:v>2.3044556532613423E-2</c:v>
                </c:pt>
                <c:pt idx="41">
                  <c:v>2.4496452897714783E-2</c:v>
                </c:pt>
                <c:pt idx="42">
                  <c:v>2.5958807545628439E-2</c:v>
                </c:pt>
                <c:pt idx="43">
                  <c:v>2.7428894306162747E-2</c:v>
                </c:pt>
                <c:pt idx="44">
                  <c:v>2.8903930410968531E-2</c:v>
                </c:pt>
                <c:pt idx="45">
                  <c:v>3.0381073358825377E-2</c:v>
                </c:pt>
                <c:pt idx="46">
                  <c:v>3.1857417519101157E-2</c:v>
                </c:pt>
                <c:pt idx="47">
                  <c:v>3.3329990444433168E-2</c:v>
                </c:pt>
                <c:pt idx="48">
                  <c:v>3.4795748859688655E-2</c:v>
                </c:pt>
                <c:pt idx="49">
                  <c:v>3.6251574289610879E-2</c:v>
                </c:pt>
                <c:pt idx="50">
                  <c:v>3.7694268282114654E-2</c:v>
                </c:pt>
                <c:pt idx="51">
                  <c:v>3.9120547177804728E-2</c:v>
                </c:pt>
                <c:pt idx="52">
                  <c:v>4.0527036368757929E-2</c:v>
                </c:pt>
                <c:pt idx="53">
                  <c:v>4.1910263980694078E-2</c:v>
                </c:pt>
                <c:pt idx="54">
                  <c:v>4.3266653902064321E-2</c:v>
                </c:pt>
                <c:pt idx="55">
                  <c:v>4.4592518070934353E-2</c:v>
                </c:pt>
                <c:pt idx="56">
                  <c:v>4.5884047915364358E-2</c:v>
                </c:pt>
                <c:pt idx="57">
                  <c:v>4.7137304824695657E-2</c:v>
                </c:pt>
                <c:pt idx="58">
                  <c:v>4.8348209506988926E-2</c:v>
                </c:pt>
                <c:pt idx="59">
                  <c:v>4.9512530060852898E-2</c:v>
                </c:pt>
                <c:pt idx="60">
                  <c:v>5.0625868556809027E-2</c:v>
                </c:pt>
                <c:pt idx="61">
                  <c:v>5.1683645882530715E-2</c:v>
                </c:pt>
                <c:pt idx="62">
                  <c:v>5.2681084555651528E-2</c:v>
                </c:pt>
                <c:pt idx="63">
                  <c:v>5.3613189144544791E-2</c:v>
                </c:pt>
                <c:pt idx="64">
                  <c:v>5.4474723857793041E-2</c:v>
                </c:pt>
                <c:pt idx="65">
                  <c:v>5.5260186761949888E-2</c:v>
                </c:pt>
                <c:pt idx="66">
                  <c:v>5.5963779957802051E-2</c:v>
                </c:pt>
                <c:pt idx="67">
                  <c:v>5.6579374878248365E-2</c:v>
                </c:pt>
                <c:pt idx="68">
                  <c:v>5.7100471653045645E-2</c:v>
                </c:pt>
                <c:pt idx="69">
                  <c:v>5.752015119860459E-2</c:v>
                </c:pt>
                <c:pt idx="70">
                  <c:v>5.7831018308471205E-2</c:v>
                </c:pt>
                <c:pt idx="71">
                  <c:v>5.802513350405384E-2</c:v>
                </c:pt>
                <c:pt idx="72">
                  <c:v>5.8093930699581929E-2</c:v>
                </c:pt>
                <c:pt idx="73">
                  <c:v>5.8028116756460683E-2</c:v>
                </c:pt>
                <c:pt idx="74">
                  <c:v>5.7817547622385883E-2</c:v>
                </c:pt>
                <c:pt idx="75">
                  <c:v>5.745107377093521E-2</c:v>
                </c:pt>
                <c:pt idx="76">
                  <c:v>5.6916344761019512E-2</c:v>
                </c:pt>
                <c:pt idx="77">
                  <c:v>5.6199558404784335E-2</c:v>
                </c:pt>
                <c:pt idx="78">
                  <c:v>5.5285133396686038E-2</c:v>
                </c:pt>
                <c:pt idx="79">
                  <c:v>5.4155273804002903E-2</c:v>
                </c:pt>
                <c:pt idx="80">
                  <c:v>5.2789376828543837E-2</c:v>
                </c:pt>
                <c:pt idx="81">
                  <c:v>5.1163206612577498E-2</c:v>
                </c:pt>
                <c:pt idx="82">
                  <c:v>4.9247706516989447E-2</c:v>
                </c:pt>
                <c:pt idx="83">
                  <c:v>4.7007229271989859E-2</c:v>
                </c:pt>
                <c:pt idx="84">
                  <c:v>4.4396781915134749E-2</c:v>
                </c:pt>
                <c:pt idx="85">
                  <c:v>4.135749723970851E-2</c:v>
                </c:pt>
                <c:pt idx="86">
                  <c:v>3.780865174021935E-2</c:v>
                </c:pt>
                <c:pt idx="87">
                  <c:v>3.3632220627530761E-2</c:v>
                </c:pt>
                <c:pt idx="88">
                  <c:v>2.863877184067606E-2</c:v>
                </c:pt>
                <c:pt idx="89">
                  <c:v>2.2474979686269068E-2</c:v>
                </c:pt>
                <c:pt idx="90">
                  <c:v>1.4254830364853947E-2</c:v>
                </c:pt>
                <c:pt idx="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67-E846-AC4E-107CCDAB36B6}"/>
            </c:ext>
          </c:extLst>
        </c:ser>
        <c:ser>
          <c:idx val="1"/>
          <c:order val="1"/>
          <c:tx>
            <c:strRef>
              <c:f>'Mycelium growth fit results'!$D$2</c:f>
              <c:strCache>
                <c:ptCount val="1"/>
                <c:pt idx="0">
                  <c:v>COL-6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'Mycelium growth fit results'!$J$3:$J$95</c:f>
              <c:numCache>
                <c:formatCode>General</c:formatCode>
                <c:ptCount val="93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  <c:pt idx="55">
                  <c:v>17.5</c:v>
                </c:pt>
                <c:pt idx="56">
                  <c:v>18</c:v>
                </c:pt>
                <c:pt idx="57">
                  <c:v>18.5</c:v>
                </c:pt>
                <c:pt idx="58">
                  <c:v>19</c:v>
                </c:pt>
                <c:pt idx="59">
                  <c:v>19.5</c:v>
                </c:pt>
                <c:pt idx="60">
                  <c:v>20</c:v>
                </c:pt>
                <c:pt idx="61">
                  <c:v>20.5</c:v>
                </c:pt>
                <c:pt idx="62">
                  <c:v>21</c:v>
                </c:pt>
                <c:pt idx="63">
                  <c:v>21.5</c:v>
                </c:pt>
                <c:pt idx="64">
                  <c:v>22</c:v>
                </c:pt>
                <c:pt idx="65">
                  <c:v>22.5</c:v>
                </c:pt>
                <c:pt idx="66">
                  <c:v>23</c:v>
                </c:pt>
                <c:pt idx="67">
                  <c:v>23.5</c:v>
                </c:pt>
                <c:pt idx="68">
                  <c:v>24</c:v>
                </c:pt>
                <c:pt idx="69">
                  <c:v>24.5</c:v>
                </c:pt>
                <c:pt idx="70">
                  <c:v>25</c:v>
                </c:pt>
                <c:pt idx="71">
                  <c:v>25.5</c:v>
                </c:pt>
                <c:pt idx="72">
                  <c:v>26</c:v>
                </c:pt>
                <c:pt idx="73">
                  <c:v>26.5</c:v>
                </c:pt>
                <c:pt idx="74">
                  <c:v>27</c:v>
                </c:pt>
                <c:pt idx="75">
                  <c:v>27.5</c:v>
                </c:pt>
                <c:pt idx="76">
                  <c:v>28</c:v>
                </c:pt>
                <c:pt idx="77">
                  <c:v>28.5</c:v>
                </c:pt>
                <c:pt idx="78">
                  <c:v>29</c:v>
                </c:pt>
                <c:pt idx="79">
                  <c:v>29.5</c:v>
                </c:pt>
                <c:pt idx="80">
                  <c:v>30</c:v>
                </c:pt>
                <c:pt idx="81">
                  <c:v>30.5</c:v>
                </c:pt>
                <c:pt idx="82">
                  <c:v>31</c:v>
                </c:pt>
                <c:pt idx="83">
                  <c:v>31.5</c:v>
                </c:pt>
                <c:pt idx="84">
                  <c:v>32</c:v>
                </c:pt>
                <c:pt idx="85">
                  <c:v>32.5</c:v>
                </c:pt>
                <c:pt idx="86">
                  <c:v>33</c:v>
                </c:pt>
                <c:pt idx="87">
                  <c:v>33.5</c:v>
                </c:pt>
                <c:pt idx="88">
                  <c:v>34</c:v>
                </c:pt>
                <c:pt idx="89">
                  <c:v>34.5</c:v>
                </c:pt>
                <c:pt idx="90">
                  <c:v>35</c:v>
                </c:pt>
                <c:pt idx="91">
                  <c:v>35.5</c:v>
                </c:pt>
                <c:pt idx="92">
                  <c:v>36</c:v>
                </c:pt>
              </c:numCache>
            </c:numRef>
          </c:xVal>
          <c:yVal>
            <c:numRef>
              <c:f>'Mycelium growth fit results'!$L$3:$L$95</c:f>
              <c:numCache>
                <c:formatCode>General</c:formatCode>
                <c:ptCount val="93"/>
                <c:pt idx="14">
                  <c:v>0</c:v>
                </c:pt>
                <c:pt idx="15">
                  <c:v>5.2718226493280397E-7</c:v>
                </c:pt>
                <c:pt idx="16">
                  <c:v>6.8372463798681003E-7</c:v>
                </c:pt>
                <c:pt idx="17">
                  <c:v>7.0393915479701797E-7</c:v>
                </c:pt>
                <c:pt idx="18">
                  <c:v>5.9316506629738103E-6</c:v>
                </c:pt>
                <c:pt idx="19">
                  <c:v>6.5674001522004604E-5</c:v>
                </c:pt>
                <c:pt idx="20">
                  <c:v>3.567400152200459E-4</c:v>
                </c:pt>
                <c:pt idx="21">
                  <c:v>4.7172066281060481E-4</c:v>
                </c:pt>
                <c:pt idx="22">
                  <c:v>1.0530893777060874E-3</c:v>
                </c:pt>
                <c:pt idx="23">
                  <c:v>1.7387753110631057E-3</c:v>
                </c:pt>
                <c:pt idx="24">
                  <c:v>2.5234494337502923E-3</c:v>
                </c:pt>
                <c:pt idx="25">
                  <c:v>3.4017845656211612E-3</c:v>
                </c:pt>
                <c:pt idx="26">
                  <c:v>4.3684554220084614E-3</c:v>
                </c:pt>
                <c:pt idx="27">
                  <c:v>5.418138662347762E-3</c:v>
                </c:pt>
                <c:pt idx="28">
                  <c:v>6.5455129410685112E-3</c:v>
                </c:pt>
                <c:pt idx="29">
                  <c:v>7.7452589609023998E-3</c:v>
                </c:pt>
                <c:pt idx="30">
                  <c:v>9.0120595287716231E-3</c:v>
                </c:pt>
                <c:pt idx="31">
                  <c:v>1.0340599614433616E-2</c:v>
                </c:pt>
                <c:pt idx="32">
                  <c:v>1.1725566412074544E-2</c:v>
                </c:pt>
                <c:pt idx="33">
                  <c:v>1.3161649405060918E-2</c:v>
                </c:pt>
                <c:pt idx="34">
                  <c:v>1.4643540434077928E-2</c:v>
                </c:pt>
                <c:pt idx="35">
                  <c:v>1.6165933768904309E-2</c:v>
                </c:pt>
                <c:pt idx="36">
                  <c:v>1.7723526184097244E-2</c:v>
                </c:pt>
                <c:pt idx="37">
                  <c:v>1.931101703888724E-2</c:v>
                </c:pt>
                <c:pt idx="38">
                  <c:v>2.0923108361612413E-2</c:v>
                </c:pt>
                <c:pt idx="39">
                  <c:v>2.2554504939054875E-2</c:v>
                </c:pt>
                <c:pt idx="40">
                  <c:v>2.4199914411078858E-2</c:v>
                </c:pt>
                <c:pt idx="41">
                  <c:v>2.5854047371012153E-2</c:v>
                </c:pt>
                <c:pt idx="42">
                  <c:v>2.7511617472259903E-2</c:v>
                </c:pt>
                <c:pt idx="43">
                  <c:v>2.9167341541692367E-2</c:v>
                </c:pt>
                <c:pt idx="44">
                  <c:v>3.0815939700409863E-2</c:v>
                </c:pt>
                <c:pt idx="45">
                  <c:v>3.2452135492555677E-2</c:v>
                </c:pt>
                <c:pt idx="46">
                  <c:v>3.4070656022926825E-2</c:v>
                </c:pt>
                <c:pt idx="47">
                  <c:v>3.5666232104221714E-2</c:v>
                </c:pt>
                <c:pt idx="48">
                  <c:v>3.7233598414866141E-2</c:v>
                </c:pt>
                <c:pt idx="49">
                  <c:v>3.8767493668477197E-2</c:v>
                </c:pt>
                <c:pt idx="50">
                  <c:v>4.0262660796160407E-2</c:v>
                </c:pt>
                <c:pt idx="51">
                  <c:v>4.1713847142992408E-2</c:v>
                </c:pt>
                <c:pt idx="52">
                  <c:v>4.3115804680224322E-2</c:v>
                </c:pt>
                <c:pt idx="53">
                  <c:v>4.4463290234953608E-2</c:v>
                </c:pt>
                <c:pt idx="54">
                  <c:v>4.5751065739259959E-2</c:v>
                </c:pt>
                <c:pt idx="55">
                  <c:v>4.6973898501094638E-2</c:v>
                </c:pt>
                <c:pt idx="56">
                  <c:v>4.8126561499554806E-2</c:v>
                </c:pt>
                <c:pt idx="57">
                  <c:v>4.9203833707583744E-2</c:v>
                </c:pt>
                <c:pt idx="58">
                  <c:v>5.0200500445622152E-2</c:v>
                </c:pt>
                <c:pt idx="59">
                  <c:v>5.111135377031658E-2</c:v>
                </c:pt>
                <c:pt idx="60">
                  <c:v>5.1931192903086724E-2</c:v>
                </c:pt>
                <c:pt idx="61">
                  <c:v>5.2654824704197571E-2</c:v>
                </c:pt>
                <c:pt idx="62">
                  <c:v>5.327706419900434E-2</c:v>
                </c:pt>
                <c:pt idx="63">
                  <c:v>5.3792735164291415E-2</c:v>
                </c:pt>
                <c:pt idx="64">
                  <c:v>5.4196670784165846E-2</c:v>
                </c:pt>
                <c:pt idx="65">
                  <c:v>5.448371438687627E-2</c:v>
                </c:pt>
                <c:pt idx="66">
                  <c:v>5.4648720276311812E-2</c:v>
                </c:pt>
                <c:pt idx="67">
                  <c:v>5.4686554674934093E-2</c:v>
                </c:pt>
                <c:pt idx="68">
                  <c:v>5.4592096798703679E-2</c:v>
                </c:pt>
                <c:pt idx="69">
                  <c:v>5.436024008943624E-2</c:v>
                </c:pt>
                <c:pt idx="70">
                  <c:v>5.3985893636327754E-2</c:v>
                </c:pt>
                <c:pt idx="71">
                  <c:v>5.3463983826628939E-2</c:v>
                </c:pt>
                <c:pt idx="72">
                  <c:v>5.2789456276341074E-2</c:v>
                </c:pt>
                <c:pt idx="73">
                  <c:v>5.1957278106387068E-2</c:v>
                </c:pt>
                <c:pt idx="74">
                  <c:v>5.0962440649500194E-2</c:v>
                </c:pt>
                <c:pt idx="75">
                  <c:v>4.9799962700325252E-2</c:v>
                </c:pt>
                <c:pt idx="76">
                  <c:v>4.8464894459390236E-2</c:v>
                </c:pt>
                <c:pt idx="77">
                  <c:v>4.6952322376021878E-2</c:v>
                </c:pt>
                <c:pt idx="78">
                  <c:v>4.525737517445904E-2</c:v>
                </c:pt>
                <c:pt idx="79">
                  <c:v>4.3375231465280432E-2</c:v>
                </c:pt>
                <c:pt idx="80">
                  <c:v>4.1301129524254132E-2</c:v>
                </c:pt>
                <c:pt idx="81">
                  <c:v>3.9030380103718967E-2</c:v>
                </c:pt>
                <c:pt idx="82">
                  <c:v>3.6558383601727772E-2</c:v>
                </c:pt>
                <c:pt idx="83">
                  <c:v>3.3880653691944339E-2</c:v>
                </c:pt>
                <c:pt idx="84">
                  <c:v>3.0992850893579556E-2</c:v>
                </c:pt>
                <c:pt idx="85">
                  <c:v>2.7890832133239313E-2</c:v>
                </c:pt>
                <c:pt idx="86">
                  <c:v>2.4570727491846155E-2</c:v>
                </c:pt>
                <c:pt idx="87">
                  <c:v>2.1029066502203292E-2</c:v>
                </c:pt>
                <c:pt idx="88">
                  <c:v>1.7263003425585177E-2</c:v>
                </c:pt>
                <c:pt idx="89">
                  <c:v>1.3270766936264158E-2</c:v>
                </c:pt>
                <c:pt idx="90">
                  <c:v>9.0527250054999991E-3</c:v>
                </c:pt>
                <c:pt idx="91">
                  <c:v>4.6148012342480792E-3</c:v>
                </c:pt>
                <c:pt idx="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67-E846-AC4E-107CCDAB36B6}"/>
            </c:ext>
          </c:extLst>
        </c:ser>
        <c:ser>
          <c:idx val="2"/>
          <c:order val="2"/>
          <c:tx>
            <c:strRef>
              <c:f>'Mycelium growth fit results'!$E$2</c:f>
              <c:strCache>
                <c:ptCount val="1"/>
                <c:pt idx="0">
                  <c:v>COL-2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'Mycelium growth fit results'!$J$3:$J$95</c:f>
              <c:numCache>
                <c:formatCode>General</c:formatCode>
                <c:ptCount val="93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  <c:pt idx="55">
                  <c:v>17.5</c:v>
                </c:pt>
                <c:pt idx="56">
                  <c:v>18</c:v>
                </c:pt>
                <c:pt idx="57">
                  <c:v>18.5</c:v>
                </c:pt>
                <c:pt idx="58">
                  <c:v>19</c:v>
                </c:pt>
                <c:pt idx="59">
                  <c:v>19.5</c:v>
                </c:pt>
                <c:pt idx="60">
                  <c:v>20</c:v>
                </c:pt>
                <c:pt idx="61">
                  <c:v>20.5</c:v>
                </c:pt>
                <c:pt idx="62">
                  <c:v>21</c:v>
                </c:pt>
                <c:pt idx="63">
                  <c:v>21.5</c:v>
                </c:pt>
                <c:pt idx="64">
                  <c:v>22</c:v>
                </c:pt>
                <c:pt idx="65">
                  <c:v>22.5</c:v>
                </c:pt>
                <c:pt idx="66">
                  <c:v>23</c:v>
                </c:pt>
                <c:pt idx="67">
                  <c:v>23.5</c:v>
                </c:pt>
                <c:pt idx="68">
                  <c:v>24</c:v>
                </c:pt>
                <c:pt idx="69">
                  <c:v>24.5</c:v>
                </c:pt>
                <c:pt idx="70">
                  <c:v>25</c:v>
                </c:pt>
                <c:pt idx="71">
                  <c:v>25.5</c:v>
                </c:pt>
                <c:pt idx="72">
                  <c:v>26</c:v>
                </c:pt>
                <c:pt idx="73">
                  <c:v>26.5</c:v>
                </c:pt>
                <c:pt idx="74">
                  <c:v>27</c:v>
                </c:pt>
                <c:pt idx="75">
                  <c:v>27.5</c:v>
                </c:pt>
                <c:pt idx="76">
                  <c:v>28</c:v>
                </c:pt>
                <c:pt idx="77">
                  <c:v>28.5</c:v>
                </c:pt>
                <c:pt idx="78">
                  <c:v>29</c:v>
                </c:pt>
                <c:pt idx="79">
                  <c:v>29.5</c:v>
                </c:pt>
                <c:pt idx="80">
                  <c:v>30</c:v>
                </c:pt>
                <c:pt idx="81">
                  <c:v>30.5</c:v>
                </c:pt>
                <c:pt idx="82">
                  <c:v>31</c:v>
                </c:pt>
                <c:pt idx="83">
                  <c:v>31.5</c:v>
                </c:pt>
                <c:pt idx="84">
                  <c:v>32</c:v>
                </c:pt>
                <c:pt idx="85">
                  <c:v>32.5</c:v>
                </c:pt>
                <c:pt idx="86">
                  <c:v>33</c:v>
                </c:pt>
                <c:pt idx="87">
                  <c:v>33.5</c:v>
                </c:pt>
                <c:pt idx="88">
                  <c:v>34</c:v>
                </c:pt>
                <c:pt idx="89">
                  <c:v>34.5</c:v>
                </c:pt>
                <c:pt idx="90">
                  <c:v>35</c:v>
                </c:pt>
                <c:pt idx="91">
                  <c:v>35.5</c:v>
                </c:pt>
                <c:pt idx="92">
                  <c:v>36</c:v>
                </c:pt>
              </c:numCache>
            </c:numRef>
          </c:xVal>
          <c:yVal>
            <c:numRef>
              <c:f>'Mycelium growth fit results'!$M$3:$M$95</c:f>
              <c:numCache>
                <c:formatCode>General</c:formatCode>
                <c:ptCount val="93"/>
                <c:pt idx="14">
                  <c:v>0</c:v>
                </c:pt>
                <c:pt idx="15">
                  <c:v>2.0578606002870001E-7</c:v>
                </c:pt>
                <c:pt idx="16">
                  <c:v>4.1558594043708898E-7</c:v>
                </c:pt>
                <c:pt idx="17">
                  <c:v>4.9529775798640699E-7</c:v>
                </c:pt>
                <c:pt idx="18">
                  <c:v>4.49525595113747E-6</c:v>
                </c:pt>
                <c:pt idx="19">
                  <c:v>2.8288434877249399E-5</c:v>
                </c:pt>
                <c:pt idx="20">
                  <c:v>2.8288434877249402E-4</c:v>
                </c:pt>
                <c:pt idx="21">
                  <c:v>3.9449010470671303E-4</c:v>
                </c:pt>
                <c:pt idx="22">
                  <c:v>8.959369594818778E-4</c:v>
                </c:pt>
                <c:pt idx="23">
                  <c:v>1.4996795918661879E-3</c:v>
                </c:pt>
                <c:pt idx="24">
                  <c:v>2.2010447414214122E-3</c:v>
                </c:pt>
                <c:pt idx="25">
                  <c:v>2.9953465232709568E-3</c:v>
                </c:pt>
                <c:pt idx="26">
                  <c:v>3.8778860755775491E-3</c:v>
                </c:pt>
                <c:pt idx="27">
                  <c:v>4.8439511898862586E-3</c:v>
                </c:pt>
                <c:pt idx="28">
                  <c:v>5.8888159231696453E-3</c:v>
                </c:pt>
                <c:pt idx="29">
                  <c:v>7.0077401903108913E-3</c:v>
                </c:pt>
                <c:pt idx="30">
                  <c:v>8.1959693356492159E-3</c:v>
                </c:pt>
                <c:pt idx="31">
                  <c:v>9.4487336820882357E-3</c:v>
                </c:pt>
                <c:pt idx="32">
                  <c:v>1.0761248056130846E-2</c:v>
                </c:pt>
                <c:pt idx="33">
                  <c:v>1.2128711287051818E-2</c:v>
                </c:pt>
                <c:pt idx="34">
                  <c:v>1.3546305678249762E-2</c:v>
                </c:pt>
                <c:pt idx="35">
                  <c:v>1.5009196448630522E-2</c:v>
                </c:pt>
                <c:pt idx="36">
                  <c:v>1.6512531141663112E-2</c:v>
                </c:pt>
                <c:pt idx="37">
                  <c:v>1.8051438999511855E-2</c:v>
                </c:pt>
                <c:pt idx="38">
                  <c:v>1.9621030299382995E-2</c:v>
                </c:pt>
                <c:pt idx="39">
                  <c:v>2.1216395648924774E-2</c:v>
                </c:pt>
                <c:pt idx="40">
                  <c:v>2.2832605237183296E-2</c:v>
                </c:pt>
                <c:pt idx="41">
                  <c:v>2.4464708037235515E-2</c:v>
                </c:pt>
                <c:pt idx="42">
                  <c:v>2.610773095618945E-2</c:v>
                </c:pt>
                <c:pt idx="43">
                  <c:v>2.7756677927752525E-2</c:v>
                </c:pt>
                <c:pt idx="44">
                  <c:v>2.9406528942011425E-2</c:v>
                </c:pt>
                <c:pt idx="45">
                  <c:v>3.1052239006430563E-2</c:v>
                </c:pt>
                <c:pt idx="46">
                  <c:v>3.2688737031348787E-2</c:v>
                </c:pt>
                <c:pt idx="47">
                  <c:v>3.4310924632417715E-2</c:v>
                </c:pt>
                <c:pt idx="48">
                  <c:v>3.5913674841462864E-2</c:v>
                </c:pt>
                <c:pt idx="49">
                  <c:v>3.7491830716136973E-2</c:v>
                </c:pt>
                <c:pt idx="50">
                  <c:v>3.9040203837446823E-2</c:v>
                </c:pt>
                <c:pt idx="51">
                  <c:v>4.0553572682735607E-2</c:v>
                </c:pt>
                <c:pt idx="52">
                  <c:v>4.2026680859954403E-2</c:v>
                </c:pt>
                <c:pt idx="53">
                  <c:v>4.3454235187006342E-2</c:v>
                </c:pt>
                <c:pt idx="54">
                  <c:v>4.4830903597535568E-2</c:v>
                </c:pt>
                <c:pt idx="55">
                  <c:v>4.6151312851684945E-2</c:v>
                </c:pt>
                <c:pt idx="56">
                  <c:v>4.7410046026965399E-2</c:v>
                </c:pt>
                <c:pt idx="57">
                  <c:v>4.8601639760351055E-2</c:v>
                </c:pt>
                <c:pt idx="58">
                  <c:v>4.9720581207885417E-2</c:v>
                </c:pt>
                <c:pt idx="59">
                  <c:v>5.0761304682271843E-2</c:v>
                </c:pt>
                <c:pt idx="60">
                  <c:v>5.1718187921881258E-2</c:v>
                </c:pt>
                <c:pt idx="61">
                  <c:v>5.2585547936039798E-2</c:v>
                </c:pt>
                <c:pt idx="62">
                  <c:v>5.3357636360954759E-2</c:v>
                </c:pt>
                <c:pt idx="63">
                  <c:v>5.4028634247685003E-2</c:v>
                </c:pt>
                <c:pt idx="64">
                  <c:v>5.45926461874751E-2</c:v>
                </c:pt>
                <c:pt idx="65">
                  <c:v>5.5043693659648119E-2</c:v>
                </c:pt>
                <c:pt idx="66">
                  <c:v>5.5375707461874625E-2</c:v>
                </c:pt>
                <c:pt idx="67">
                  <c:v>5.5582519050362759E-2</c:v>
                </c:pt>
                <c:pt idx="68">
                  <c:v>5.5657850576099288E-2</c:v>
                </c:pt>
                <c:pt idx="69">
                  <c:v>5.5595303349601548E-2</c:v>
                </c:pt>
                <c:pt idx="70">
                  <c:v>5.5388344396347773E-2</c:v>
                </c:pt>
                <c:pt idx="71">
                  <c:v>5.5030290671937633E-2</c:v>
                </c:pt>
                <c:pt idx="72">
                  <c:v>5.4514290381134069E-2</c:v>
                </c:pt>
                <c:pt idx="73">
                  <c:v>5.383330067511944E-2</c:v>
                </c:pt>
                <c:pt idx="74">
                  <c:v>5.2980060766952032E-2</c:v>
                </c:pt>
                <c:pt idx="75">
                  <c:v>5.1947059176480334E-2</c:v>
                </c:pt>
                <c:pt idx="76">
                  <c:v>5.0726493346438896E-2</c:v>
                </c:pt>
                <c:pt idx="77">
                  <c:v>4.9310219187174938E-2</c:v>
                </c:pt>
                <c:pt idx="78">
                  <c:v>4.7689687087541101E-2</c:v>
                </c:pt>
                <c:pt idx="79">
                  <c:v>4.585585937026139E-2</c:v>
                </c:pt>
                <c:pt idx="80">
                  <c:v>4.37991017167082E-2</c:v>
                </c:pt>
                <c:pt idx="81">
                  <c:v>4.1509037096159662E-2</c:v>
                </c:pt>
                <c:pt idx="82">
                  <c:v>3.8974343992795236E-2</c:v>
                </c:pt>
                <c:pt idx="83">
                  <c:v>3.6182468808235599E-2</c:v>
                </c:pt>
                <c:pt idx="84">
                  <c:v>3.3119200098908161E-2</c:v>
                </c:pt>
                <c:pt idx="85">
                  <c:v>2.9768008088753489E-2</c:v>
                </c:pt>
                <c:pt idx="86">
                  <c:v>2.6108957456987388E-2</c:v>
                </c:pt>
                <c:pt idx="87">
                  <c:v>2.2116772731639638E-2</c:v>
                </c:pt>
                <c:pt idx="88">
                  <c:v>1.7757004981292065E-2</c:v>
                </c:pt>
                <c:pt idx="89">
                  <c:v>1.2977116661560029E-2</c:v>
                </c:pt>
                <c:pt idx="90">
                  <c:v>7.6792209009751491E-3</c:v>
                </c:pt>
                <c:pt idx="91">
                  <c:v>1.5532974662115122E-3</c:v>
                </c:pt>
                <c:pt idx="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67-E846-AC4E-107CCDAB36B6}"/>
            </c:ext>
          </c:extLst>
        </c:ser>
        <c:ser>
          <c:idx val="3"/>
          <c:order val="3"/>
          <c:tx>
            <c:strRef>
              <c:f>'Mycelium growth fit results'!$F$2</c:f>
              <c:strCache>
                <c:ptCount val="1"/>
                <c:pt idx="0">
                  <c:v>COL-3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'Mycelium growth fit results'!$J$3:$J$95</c:f>
              <c:numCache>
                <c:formatCode>General</c:formatCode>
                <c:ptCount val="93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  <c:pt idx="55">
                  <c:v>17.5</c:v>
                </c:pt>
                <c:pt idx="56">
                  <c:v>18</c:v>
                </c:pt>
                <c:pt idx="57">
                  <c:v>18.5</c:v>
                </c:pt>
                <c:pt idx="58">
                  <c:v>19</c:v>
                </c:pt>
                <c:pt idx="59">
                  <c:v>19.5</c:v>
                </c:pt>
                <c:pt idx="60">
                  <c:v>20</c:v>
                </c:pt>
                <c:pt idx="61">
                  <c:v>20.5</c:v>
                </c:pt>
                <c:pt idx="62">
                  <c:v>21</c:v>
                </c:pt>
                <c:pt idx="63">
                  <c:v>21.5</c:v>
                </c:pt>
                <c:pt idx="64">
                  <c:v>22</c:v>
                </c:pt>
                <c:pt idx="65">
                  <c:v>22.5</c:v>
                </c:pt>
                <c:pt idx="66">
                  <c:v>23</c:v>
                </c:pt>
                <c:pt idx="67">
                  <c:v>23.5</c:v>
                </c:pt>
                <c:pt idx="68">
                  <c:v>24</c:v>
                </c:pt>
                <c:pt idx="69">
                  <c:v>24.5</c:v>
                </c:pt>
                <c:pt idx="70">
                  <c:v>25</c:v>
                </c:pt>
                <c:pt idx="71">
                  <c:v>25.5</c:v>
                </c:pt>
                <c:pt idx="72">
                  <c:v>26</c:v>
                </c:pt>
                <c:pt idx="73">
                  <c:v>26.5</c:v>
                </c:pt>
                <c:pt idx="74">
                  <c:v>27</c:v>
                </c:pt>
                <c:pt idx="75">
                  <c:v>27.5</c:v>
                </c:pt>
                <c:pt idx="76">
                  <c:v>28</c:v>
                </c:pt>
                <c:pt idx="77">
                  <c:v>28.5</c:v>
                </c:pt>
                <c:pt idx="78">
                  <c:v>29</c:v>
                </c:pt>
                <c:pt idx="79">
                  <c:v>29.5</c:v>
                </c:pt>
                <c:pt idx="80">
                  <c:v>30</c:v>
                </c:pt>
                <c:pt idx="81">
                  <c:v>30.5</c:v>
                </c:pt>
                <c:pt idx="82">
                  <c:v>31</c:v>
                </c:pt>
                <c:pt idx="83">
                  <c:v>31.5</c:v>
                </c:pt>
                <c:pt idx="84">
                  <c:v>32</c:v>
                </c:pt>
                <c:pt idx="85">
                  <c:v>32.5</c:v>
                </c:pt>
                <c:pt idx="86">
                  <c:v>33</c:v>
                </c:pt>
                <c:pt idx="87">
                  <c:v>33.5</c:v>
                </c:pt>
                <c:pt idx="88">
                  <c:v>34</c:v>
                </c:pt>
                <c:pt idx="89">
                  <c:v>34.5</c:v>
                </c:pt>
                <c:pt idx="90">
                  <c:v>35</c:v>
                </c:pt>
                <c:pt idx="91">
                  <c:v>35.5</c:v>
                </c:pt>
                <c:pt idx="92">
                  <c:v>36</c:v>
                </c:pt>
              </c:numCache>
            </c:numRef>
          </c:xVal>
          <c:yVal>
            <c:numRef>
              <c:f>'Mycelium growth fit results'!$N$3:$N$95</c:f>
              <c:numCache>
                <c:formatCode>General</c:formatCode>
                <c:ptCount val="93"/>
                <c:pt idx="24">
                  <c:v>0</c:v>
                </c:pt>
                <c:pt idx="25">
                  <c:v>1.9664439677600769E-4</c:v>
                </c:pt>
                <c:pt idx="26">
                  <c:v>6.3904727501522057E-4</c:v>
                </c:pt>
                <c:pt idx="27">
                  <c:v>1.2012463328836278E-3</c:v>
                </c:pt>
                <c:pt idx="28">
                  <c:v>1.8770022154636341E-3</c:v>
                </c:pt>
                <c:pt idx="29">
                  <c:v>2.6600763140249973E-3</c:v>
                </c:pt>
                <c:pt idx="30">
                  <c:v>3.5442307862138915E-3</c:v>
                </c:pt>
                <c:pt idx="31">
                  <c:v>4.5232285772364477E-3</c:v>
                </c:pt>
                <c:pt idx="32">
                  <c:v>5.5908334421062664E-3</c:v>
                </c:pt>
                <c:pt idx="33">
                  <c:v>6.7408099690317389E-3</c:v>
                </c:pt>
                <c:pt idx="34">
                  <c:v>7.9669236040258995E-3</c:v>
                </c:pt>
                <c:pt idx="35">
                  <c:v>9.2629406768293208E-3</c:v>
                </c:pt>
                <c:pt idx="36">
                  <c:v>1.0622628428245214E-2</c:v>
                </c:pt>
                <c:pt idx="37">
                  <c:v>1.2039755038995433E-2</c:v>
                </c:pt>
                <c:pt idx="38">
                  <c:v>1.3508089660217023E-2</c:v>
                </c:pt>
                <c:pt idx="39">
                  <c:v>1.5021402445730825E-2</c:v>
                </c:pt>
                <c:pt idx="40">
                  <c:v>1.657346458622757E-2</c:v>
                </c:pt>
                <c:pt idx="41">
                  <c:v>1.8158048345531818E-2</c:v>
                </c:pt>
                <c:pt idx="42">
                  <c:v>1.9768927099121668E-2</c:v>
                </c:pt>
                <c:pt idx="43">
                  <c:v>2.1399875375101626E-2</c:v>
                </c:pt>
                <c:pt idx="44">
                  <c:v>2.304466889784831E-2</c:v>
                </c:pt>
                <c:pt idx="45">
                  <c:v>2.4697084634573627E-2</c:v>
                </c:pt>
                <c:pt idx="46">
                  <c:v>2.6350900845079371E-2</c:v>
                </c:pt>
                <c:pt idx="47">
                  <c:v>2.7999897135009773E-2</c:v>
                </c:pt>
                <c:pt idx="48">
                  <c:v>2.9637854512946343E-2</c:v>
                </c:pt>
                <c:pt idx="49">
                  <c:v>3.1258555451733352E-2</c:v>
                </c:pt>
                <c:pt idx="50">
                  <c:v>3.2855783954471939E-2</c:v>
                </c:pt>
                <c:pt idx="51">
                  <c:v>3.4423325625679832E-2</c:v>
                </c:pt>
                <c:pt idx="52">
                  <c:v>3.5954967748180647E-2</c:v>
                </c:pt>
                <c:pt idx="53">
                  <c:v>3.7444499366366658E-2</c:v>
                </c:pt>
                <c:pt idx="54">
                  <c:v>3.8885711376571083E-2</c:v>
                </c:pt>
                <c:pt idx="55">
                  <c:v>4.0272396625395217E-2</c:v>
                </c:pt>
                <c:pt idx="56">
                  <c:v>4.1598350016964658E-2</c:v>
                </c:pt>
                <c:pt idx="57">
                  <c:v>4.2857368630241928E-2</c:v>
                </c:pt>
                <c:pt idx="58">
                  <c:v>4.4043251847705404E-2</c:v>
                </c:pt>
                <c:pt idx="59">
                  <c:v>4.5149801496922638E-2</c:v>
                </c:pt>
                <c:pt idx="60">
                  <c:v>4.6170822006811343E-2</c:v>
                </c:pt>
                <c:pt idx="61">
                  <c:v>4.7100120580699394E-2</c:v>
                </c:pt>
                <c:pt idx="62">
                  <c:v>4.7931507388685554E-2</c:v>
                </c:pt>
                <c:pt idx="63">
                  <c:v>4.8658795782281397E-2</c:v>
                </c:pt>
                <c:pt idx="64">
                  <c:v>4.9275802534904649E-2</c:v>
                </c:pt>
                <c:pt idx="65">
                  <c:v>4.9776348112530122E-2</c:v>
                </c:pt>
                <c:pt idx="66">
                  <c:v>5.0154256979725441E-2</c:v>
                </c:pt>
                <c:pt idx="67">
                  <c:v>5.0403357947464568E-2</c:v>
                </c:pt>
                <c:pt idx="68">
                  <c:v>5.0517484570597689E-2</c:v>
                </c:pt>
                <c:pt idx="69">
                  <c:v>5.0490475604770317E-2</c:v>
                </c:pt>
                <c:pt idx="70">
                  <c:v>5.0316175535073608E-2</c:v>
                </c:pt>
                <c:pt idx="71">
                  <c:v>4.9988435191982226E-2</c:v>
                </c:pt>
                <c:pt idx="72">
                  <c:v>4.9501112474497573E-2</c:v>
                </c:pt>
                <c:pt idx="73">
                  <c:v>4.8848073206294508E-2</c:v>
                </c:pt>
                <c:pt idx="74">
                  <c:v>4.8023192158720696E-2</c:v>
                </c:pt>
                <c:pt idx="75">
                  <c:v>4.7020354285690978E-2</c:v>
                </c:pt>
                <c:pt idx="76">
                  <c:v>4.583345623135638E-2</c:v>
                </c:pt>
                <c:pt idx="77">
                  <c:v>4.4456408194278131E-2</c:v>
                </c:pt>
                <c:pt idx="78">
                  <c:v>4.2883136265525382E-2</c:v>
                </c:pt>
                <c:pt idx="79">
                  <c:v>4.11075854090154E-2</c:v>
                </c:pt>
                <c:pt idx="80">
                  <c:v>3.9123723331473799E-2</c:v>
                </c:pt>
                <c:pt idx="81">
                  <c:v>3.6925545616148907E-2</c:v>
                </c:pt>
                <c:pt idx="82">
                  <c:v>3.4507082705226177E-2</c:v>
                </c:pt>
                <c:pt idx="83">
                  <c:v>3.1862409681872102E-2</c:v>
                </c:pt>
                <c:pt idx="84">
                  <c:v>2.89856604714425E-2</c:v>
                </c:pt>
                <c:pt idx="85">
                  <c:v>2.5871049380610158E-2</c:v>
                </c:pt>
                <c:pt idx="86">
                  <c:v>2.2512905618351235E-2</c:v>
                </c:pt>
                <c:pt idx="87">
                  <c:v>1.8905732745223426E-2</c:v>
                </c:pt>
                <c:pt idx="88">
                  <c:v>1.5044321598319208E-2</c:v>
                </c:pt>
                <c:pt idx="89">
                  <c:v>1.0923997846290893E-2</c:v>
                </c:pt>
                <c:pt idx="90">
                  <c:v>6.5413090164929593E-3</c:v>
                </c:pt>
                <c:pt idx="91">
                  <c:v>1.8972244938675385E-3</c:v>
                </c:pt>
                <c:pt idx="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67-E846-AC4E-107CCDAB36B6}"/>
            </c:ext>
          </c:extLst>
        </c:ser>
        <c:ser>
          <c:idx val="4"/>
          <c:order val="4"/>
          <c:tx>
            <c:strRef>
              <c:f>'Mycelium growth fit results'!$G$2</c:f>
              <c:strCache>
                <c:ptCount val="1"/>
                <c:pt idx="0">
                  <c:v>COL-4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'Mycelium growth fit results'!$J$3:$J$95</c:f>
              <c:numCache>
                <c:formatCode>General</c:formatCode>
                <c:ptCount val="93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  <c:pt idx="55">
                  <c:v>17.5</c:v>
                </c:pt>
                <c:pt idx="56">
                  <c:v>18</c:v>
                </c:pt>
                <c:pt idx="57">
                  <c:v>18.5</c:v>
                </c:pt>
                <c:pt idx="58">
                  <c:v>19</c:v>
                </c:pt>
                <c:pt idx="59">
                  <c:v>19.5</c:v>
                </c:pt>
                <c:pt idx="60">
                  <c:v>20</c:v>
                </c:pt>
                <c:pt idx="61">
                  <c:v>20.5</c:v>
                </c:pt>
                <c:pt idx="62">
                  <c:v>21</c:v>
                </c:pt>
                <c:pt idx="63">
                  <c:v>21.5</c:v>
                </c:pt>
                <c:pt idx="64">
                  <c:v>22</c:v>
                </c:pt>
                <c:pt idx="65">
                  <c:v>22.5</c:v>
                </c:pt>
                <c:pt idx="66">
                  <c:v>23</c:v>
                </c:pt>
                <c:pt idx="67">
                  <c:v>23.5</c:v>
                </c:pt>
                <c:pt idx="68">
                  <c:v>24</c:v>
                </c:pt>
                <c:pt idx="69">
                  <c:v>24.5</c:v>
                </c:pt>
                <c:pt idx="70">
                  <c:v>25</c:v>
                </c:pt>
                <c:pt idx="71">
                  <c:v>25.5</c:v>
                </c:pt>
                <c:pt idx="72">
                  <c:v>26</c:v>
                </c:pt>
                <c:pt idx="73">
                  <c:v>26.5</c:v>
                </c:pt>
                <c:pt idx="74">
                  <c:v>27</c:v>
                </c:pt>
                <c:pt idx="75">
                  <c:v>27.5</c:v>
                </c:pt>
                <c:pt idx="76">
                  <c:v>28</c:v>
                </c:pt>
                <c:pt idx="77">
                  <c:v>28.5</c:v>
                </c:pt>
                <c:pt idx="78">
                  <c:v>29</c:v>
                </c:pt>
                <c:pt idx="79">
                  <c:v>29.5</c:v>
                </c:pt>
                <c:pt idx="80">
                  <c:v>30</c:v>
                </c:pt>
                <c:pt idx="81">
                  <c:v>30.5</c:v>
                </c:pt>
                <c:pt idx="82">
                  <c:v>31</c:v>
                </c:pt>
                <c:pt idx="83">
                  <c:v>31.5</c:v>
                </c:pt>
                <c:pt idx="84">
                  <c:v>32</c:v>
                </c:pt>
                <c:pt idx="85">
                  <c:v>32.5</c:v>
                </c:pt>
                <c:pt idx="86">
                  <c:v>33</c:v>
                </c:pt>
                <c:pt idx="87">
                  <c:v>33.5</c:v>
                </c:pt>
                <c:pt idx="88">
                  <c:v>34</c:v>
                </c:pt>
                <c:pt idx="89">
                  <c:v>34.5</c:v>
                </c:pt>
                <c:pt idx="90">
                  <c:v>35</c:v>
                </c:pt>
                <c:pt idx="91">
                  <c:v>35.5</c:v>
                </c:pt>
                <c:pt idx="92">
                  <c:v>36</c:v>
                </c:pt>
              </c:numCache>
            </c:numRef>
          </c:xVal>
          <c:yVal>
            <c:numRef>
              <c:f>'Mycelium growth fit results'!$O$3:$O$95</c:f>
              <c:numCache>
                <c:formatCode>General</c:formatCode>
                <c:ptCount val="93"/>
                <c:pt idx="14">
                  <c:v>0</c:v>
                </c:pt>
                <c:pt idx="15" formatCode="0.00E+00">
                  <c:v>3.95188615844059E-7</c:v>
                </c:pt>
                <c:pt idx="16">
                  <c:v>5.5713566371502298E-7</c:v>
                </c:pt>
                <c:pt idx="17">
                  <c:v>5.9412448752542397E-6</c:v>
                </c:pt>
                <c:pt idx="18">
                  <c:v>5.1061609754560103E-6</c:v>
                </c:pt>
                <c:pt idx="19">
                  <c:v>3.1108111325413597E-5</c:v>
                </c:pt>
                <c:pt idx="20">
                  <c:v>3.1108111325413599E-4</c:v>
                </c:pt>
                <c:pt idx="21">
                  <c:v>4.1813668406774776E-4</c:v>
                </c:pt>
                <c:pt idx="22">
                  <c:v>9.3882803017761828E-4</c:v>
                </c:pt>
                <c:pt idx="23">
                  <c:v>1.5575625095468576E-3</c:v>
                </c:pt>
                <c:pt idx="24">
                  <c:v>2.2698176916989207E-3</c:v>
                </c:pt>
                <c:pt idx="25">
                  <c:v>3.0710599497015159E-3</c:v>
                </c:pt>
                <c:pt idx="26">
                  <c:v>3.956744151475255E-3</c:v>
                </c:pt>
                <c:pt idx="27">
                  <c:v>4.9223133362522615E-3</c:v>
                </c:pt>
                <c:pt idx="28">
                  <c:v>5.963198375186292E-3</c:v>
                </c:pt>
                <c:pt idx="29">
                  <c:v>7.0748176150300717E-3</c:v>
                </c:pt>
                <c:pt idx="30">
                  <c:v>8.2525765037008252E-3</c:v>
                </c:pt>
                <c:pt idx="31">
                  <c:v>9.4918671964499286E-3</c:v>
                </c:pt>
                <c:pt idx="32">
                  <c:v>1.0788068141236449E-2</c:v>
                </c:pt>
                <c:pt idx="33">
                  <c:v>1.2136543641775254E-2</c:v>
                </c:pt>
                <c:pt idx="34">
                  <c:v>1.353264339658659E-2</c:v>
                </c:pt>
                <c:pt idx="35">
                  <c:v>1.4971702012214368E-2</c:v>
                </c:pt>
                <c:pt idx="36">
                  <c:v>1.6449038488601325E-2</c:v>
                </c:pt>
                <c:pt idx="37">
                  <c:v>1.7959955674409746E-2</c:v>
                </c:pt>
                <c:pt idx="38">
                  <c:v>1.9499739689852118E-2</c:v>
                </c:pt>
                <c:pt idx="39">
                  <c:v>2.1063659314344819E-2</c:v>
                </c:pt>
                <c:pt idx="40">
                  <c:v>2.2646965336013992E-2</c:v>
                </c:pt>
                <c:pt idx="41">
                  <c:v>2.4244889859763918E-2</c:v>
                </c:pt>
                <c:pt idx="42">
                  <c:v>2.5852645570255729E-2</c:v>
                </c:pt>
                <c:pt idx="43">
                  <c:v>2.74654249457351E-2</c:v>
                </c:pt>
                <c:pt idx="44">
                  <c:v>2.907839941818105E-2</c:v>
                </c:pt>
                <c:pt idx="45">
                  <c:v>3.0686718474717007E-2</c:v>
                </c:pt>
                <c:pt idx="46">
                  <c:v>3.2285508694618416E-2</c:v>
                </c:pt>
                <c:pt idx="47">
                  <c:v>3.3869872715555215E-2</c:v>
                </c:pt>
                <c:pt idx="48">
                  <c:v>3.5434888121907919E-2</c:v>
                </c:pt>
                <c:pt idx="49">
                  <c:v>3.6975606247073654E-2</c:v>
                </c:pt>
                <c:pt idx="50">
                  <c:v>3.8487050880611599E-2</c:v>
                </c:pt>
                <c:pt idx="51">
                  <c:v>3.9964216869838455E-2</c:v>
                </c:pt>
                <c:pt idx="52">
                  <c:v>4.1402068604041754E-2</c:v>
                </c:pt>
                <c:pt idx="53">
                  <c:v>4.2795538367791423E-2</c:v>
                </c:pt>
                <c:pt idx="54">
                  <c:v>4.413952454784914E-2</c:v>
                </c:pt>
                <c:pt idx="55">
                  <c:v>4.5428889675840155E-2</c:v>
                </c:pt>
                <c:pt idx="56">
                  <c:v>4.6658458286088486E-2</c:v>
                </c:pt>
                <c:pt idx="57">
                  <c:v>4.7823014564729559E-2</c:v>
                </c:pt>
                <c:pt idx="58">
                  <c:v>4.8917299762287189E-2</c:v>
                </c:pt>
                <c:pt idx="59">
                  <c:v>4.9936009337185852E-2</c:v>
                </c:pt>
                <c:pt idx="60">
                  <c:v>5.0873789791975862E-2</c:v>
                </c:pt>
                <c:pt idx="61">
                  <c:v>5.1725235157137825E-2</c:v>
                </c:pt>
                <c:pt idx="62">
                  <c:v>5.2484883068890972E-2</c:v>
                </c:pt>
                <c:pt idx="63">
                  <c:v>5.3147210377056733E-2</c:v>
                </c:pt>
                <c:pt idx="64">
                  <c:v>5.3706628206193041E-2</c:v>
                </c:pt>
                <c:pt idx="65">
                  <c:v>5.4157476377221271E-2</c:v>
                </c:pt>
                <c:pt idx="66">
                  <c:v>5.4494017076683318E-2</c:v>
                </c:pt>
                <c:pt idx="67">
                  <c:v>5.4710427635342049E-2</c:v>
                </c:pt>
                <c:pt idx="68">
                  <c:v>5.4800792245368303E-2</c:v>
                </c:pt>
                <c:pt idx="69">
                  <c:v>5.4759092403499895E-2</c:v>
                </c:pt>
                <c:pt idx="70">
                  <c:v>5.4579195813044178E-2</c:v>
                </c:pt>
                <c:pt idx="71">
                  <c:v>5.4254843405823934E-2</c:v>
                </c:pt>
                <c:pt idx="72">
                  <c:v>5.3779634049527493E-2</c:v>
                </c:pt>
                <c:pt idx="73">
                  <c:v>5.3147006376837461E-2</c:v>
                </c:pt>
                <c:pt idx="74">
                  <c:v>5.2350216995972462E-2</c:v>
                </c:pt>
                <c:pt idx="75">
                  <c:v>5.1382314096517924E-2</c:v>
                </c:pt>
                <c:pt idx="76">
                  <c:v>5.0236105116761791E-2</c:v>
                </c:pt>
                <c:pt idx="77">
                  <c:v>4.8904116637500349E-2</c:v>
                </c:pt>
                <c:pt idx="78">
                  <c:v>4.7378543929077914E-2</c:v>
                </c:pt>
                <c:pt idx="79">
                  <c:v>4.5651186465048864E-2</c:v>
                </c:pt>
                <c:pt idx="80">
                  <c:v>4.371336399075481E-2</c:v>
                </c:pt>
                <c:pt idx="81">
                  <c:v>4.1555804978715916E-2</c:v>
                </c:pt>
                <c:pt idx="82">
                  <c:v>3.9168494739626226E-2</c:v>
                </c:pt>
                <c:pt idx="83">
                  <c:v>3.6540462584929691E-2</c:v>
                </c:pt>
                <c:pt idx="84">
                  <c:v>3.3659473173455599E-2</c:v>
                </c:pt>
                <c:pt idx="85">
                  <c:v>3.0511559767568298E-2</c:v>
                </c:pt>
                <c:pt idx="86">
                  <c:v>2.7080280513963894E-2</c:v>
                </c:pt>
                <c:pt idx="87">
                  <c:v>2.3345450741390161E-2</c:v>
                </c:pt>
                <c:pt idx="88">
                  <c:v>1.9280777299403938E-2</c:v>
                </c:pt>
                <c:pt idx="89">
                  <c:v>1.4848835026410351E-2</c:v>
                </c:pt>
                <c:pt idx="90">
                  <c:v>9.9879906814756263E-3</c:v>
                </c:pt>
                <c:pt idx="91">
                  <c:v>4.5619093467553547E-3</c:v>
                </c:pt>
                <c:pt idx="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67-E846-AC4E-107CCDAB3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005488"/>
        <c:axId val="1118048256"/>
      </c:scatterChart>
      <c:valAx>
        <c:axId val="1118005488"/>
        <c:scaling>
          <c:orientation val="minMax"/>
          <c:max val="37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900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2189757530308714"/>
              <c:y val="0.93439715539510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8048256"/>
        <c:crosses val="autoZero"/>
        <c:crossBetween val="midCat"/>
      </c:valAx>
      <c:valAx>
        <c:axId val="1118048256"/>
        <c:scaling>
          <c:orientation val="minMax"/>
          <c:max val="7.0000000000000007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900"/>
                  <a:t>Development rate (mm/day)</a:t>
                </a:r>
              </a:p>
            </c:rich>
          </c:tx>
          <c:layout>
            <c:manualLayout>
              <c:xMode val="edge"/>
              <c:yMode val="edge"/>
              <c:x val="6.6137566137566134E-3"/>
              <c:y val="0.31091142510348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800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91634379035955"/>
          <c:y val="0.1147208303507516"/>
          <c:w val="0.18790276215473065"/>
          <c:h val="0.20003952569169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3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2300"/>
              <a:t>Instantaneous germination rate over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3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411591862505237"/>
          <c:y val="8.7890995260663504E-2"/>
          <c:w val="0.84801206903878723"/>
          <c:h val="0.769269134604619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'Germination vs temp fit res'!$P$3</c:f>
              <c:strCache>
                <c:ptCount val="1"/>
                <c:pt idx="0">
                  <c:v>COL-1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'Germination vs temp fit res'!$O$11:$O$84</c:f>
              <c:numCache>
                <c:formatCode>General</c:formatCode>
                <c:ptCount val="7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</c:numCache>
            </c:numRef>
          </c:xVal>
          <c:yVal>
            <c:numRef>
              <c:f>'Germination vs temp fit res'!$P$11:$P$84</c:f>
              <c:numCache>
                <c:formatCode>General</c:formatCode>
                <c:ptCount val="74"/>
                <c:pt idx="2">
                  <c:v>0</c:v>
                </c:pt>
                <c:pt idx="3">
                  <c:v>3.2065518779380944E-3</c:v>
                </c:pt>
                <c:pt idx="4">
                  <c:v>1.1282735365223161E-2</c:v>
                </c:pt>
                <c:pt idx="5">
                  <c:v>2.2583309805716968E-2</c:v>
                </c:pt>
                <c:pt idx="6">
                  <c:v>3.6041982492036106E-2</c:v>
                </c:pt>
                <c:pt idx="7">
                  <c:v>5.0937340988354292E-2</c:v>
                </c:pt>
                <c:pt idx="8">
                  <c:v>6.6763849786294988E-2</c:v>
                </c:pt>
                <c:pt idx="9">
                  <c:v>8.3156721420429888E-2</c:v>
                </c:pt>
                <c:pt idx="10">
                  <c:v>9.984612123390843E-2</c:v>
                </c:pt>
                <c:pt idx="11">
                  <c:v>0.11662816017053906</c:v>
                </c:pt>
                <c:pt idx="12">
                  <c:v>0.13334590899754861</c:v>
                </c:pt>
                <c:pt idx="13">
                  <c:v>0.14987661463030955</c:v>
                </c:pt>
                <c:pt idx="14">
                  <c:v>0.16612287688626964</c:v>
                </c:pt>
                <c:pt idx="15">
                  <c:v>0.18200642450245744</c:v>
                </c:pt>
                <c:pt idx="16">
                  <c:v>0.19746363888125762</c:v>
                </c:pt>
                <c:pt idx="17">
                  <c:v>0.21244227859615519</c:v>
                </c:pt>
                <c:pt idx="18">
                  <c:v>0.22689904495009672</c:v>
                </c:pt>
                <c:pt idx="19">
                  <c:v>0.24079774697516004</c:v>
                </c:pt>
                <c:pt idx="20">
                  <c:v>0.25410790045895332</c:v>
                </c:pt>
                <c:pt idx="21">
                  <c:v>0.26680364577132698</c:v>
                </c:pt>
                <c:pt idx="22">
                  <c:v>0.2788629029481694</c:v>
                </c:pt>
                <c:pt idx="23">
                  <c:v>0.29026670548561601</c:v>
                </c:pt>
                <c:pt idx="24">
                  <c:v>0.30099867024691401</c:v>
                </c:pt>
                <c:pt idx="25">
                  <c:v>0.3110445721062618</c:v>
                </c:pt>
                <c:pt idx="26">
                  <c:v>0.32039199995613038</c:v>
                </c:pt>
                <c:pt idx="27">
                  <c:v>0.32903007648167298</c:v>
                </c:pt>
                <c:pt idx="28">
                  <c:v>0.33694922832468643</c:v>
                </c:pt>
                <c:pt idx="29">
                  <c:v>0.344140996373625</c:v>
                </c:pt>
                <c:pt idx="30">
                  <c:v>0.35059787823775268</c:v>
                </c:pt>
                <c:pt idx="31">
                  <c:v>0.35631319671058265</c:v>
                </c:pt>
                <c:pt idx="32">
                  <c:v>0.36128098935401415</c:v>
                </c:pt>
                <c:pt idx="33">
                  <c:v>0.3654959153497393</c:v>
                </c:pt>
                <c:pt idx="34">
                  <c:v>0.3689531765475676</c:v>
                </c:pt>
                <c:pt idx="35">
                  <c:v>0.37164845024880194</c:v>
                </c:pt>
                <c:pt idx="36">
                  <c:v>0.37357783173889991</c:v>
                </c:pt>
                <c:pt idx="37">
                  <c:v>0.3747377849586207</c:v>
                </c:pt>
                <c:pt idx="38">
                  <c:v>0.37512509999999993</c:v>
                </c:pt>
                <c:pt idx="39">
                  <c:v>0.37473685635037263</c:v>
                </c:pt>
                <c:pt idx="40">
                  <c:v>0.37357039099753403</c:v>
                </c:pt>
                <c:pt idx="41">
                  <c:v>0.37162327066216072</c:v>
                </c:pt>
                <c:pt idx="42">
                  <c:v>0.36889326754755508</c:v>
                </c:pt>
                <c:pt idx="43">
                  <c:v>0.36537833809766473</c:v>
                </c:pt>
                <c:pt idx="44">
                  <c:v>0.36107660433681849</c:v>
                </c:pt>
                <c:pt idx="45">
                  <c:v>0.35598633743237312</c:v>
                </c:pt>
                <c:pt idx="46">
                  <c:v>0.3501059431773465</c:v>
                </c:pt>
                <c:pt idx="47">
                  <c:v>0.34343394913638808</c:v>
                </c:pt>
                <c:pt idx="48">
                  <c:v>0.33596899323691298</c:v>
                </c:pt>
                <c:pt idx="49">
                  <c:v>0.32770981361932822</c:v>
                </c:pt>
                <c:pt idx="50">
                  <c:v>0.31865523958716546</c:v>
                </c:pt>
                <c:pt idx="51">
                  <c:v>0.30880418352052752</c:v>
                </c:pt>
                <c:pt idx="52">
                  <c:v>0.2981556336353034</c:v>
                </c:pt>
                <c:pt idx="53">
                  <c:v>0.28670864748671959</c:v>
                </c:pt>
                <c:pt idx="54">
                  <c:v>0.27446234612946147</c:v>
                </c:pt>
                <c:pt idx="55">
                  <c:v>0.26141590885823096</c:v>
                </c:pt>
                <c:pt idx="56">
                  <c:v>0.24756856846253253</c:v>
                </c:pt>
                <c:pt idx="57">
                  <c:v>0.23291960693796945</c:v>
                </c:pt>
                <c:pt idx="58">
                  <c:v>0.21746835160362216</c:v>
                </c:pt>
                <c:pt idx="59">
                  <c:v>0.20121417158134683</c:v>
                </c:pt>
                <c:pt idx="60">
                  <c:v>0.18415647459823606</c:v>
                </c:pt>
                <c:pt idx="61">
                  <c:v>0.16629470407815714</c:v>
                </c:pt>
                <c:pt idx="62">
                  <c:v>0.14762833649233034</c:v>
                </c:pt>
                <c:pt idx="63">
                  <c:v>0.12815687894242464</c:v>
                </c:pt>
                <c:pt idx="64">
                  <c:v>0.10787986695270634</c:v>
                </c:pt>
                <c:pt idx="65">
                  <c:v>8.6796862450445059E-2</c:v>
                </c:pt>
                <c:pt idx="66">
                  <c:v>6.4907451916111927E-2</c:v>
                </c:pt>
                <c:pt idx="67">
                  <c:v>4.2211244686945551E-2</c:v>
                </c:pt>
                <c:pt idx="68">
                  <c:v>1.870787139925343E-2</c:v>
                </c:pt>
                <c:pt idx="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C-9148-9707-9263E06F7A3E}"/>
            </c:ext>
          </c:extLst>
        </c:ser>
        <c:ser>
          <c:idx val="1"/>
          <c:order val="1"/>
          <c:tx>
            <c:strRef>
              <c:f>'Germination vs temp fit res'!$Q$3</c:f>
              <c:strCache>
                <c:ptCount val="1"/>
                <c:pt idx="0">
                  <c:v>COL-6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'Germination vs temp fit res'!$O$11:$O$84</c:f>
              <c:numCache>
                <c:formatCode>General</c:formatCode>
                <c:ptCount val="7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</c:numCache>
            </c:numRef>
          </c:xVal>
          <c:yVal>
            <c:numRef>
              <c:f>'Germination vs temp fit res'!$Q$11:$Q$84</c:f>
              <c:numCache>
                <c:formatCode>General</c:formatCode>
                <c:ptCount val="74"/>
                <c:pt idx="2">
                  <c:v>0</c:v>
                </c:pt>
                <c:pt idx="3">
                  <c:v>5.5635549569628068E-3</c:v>
                </c:pt>
                <c:pt idx="4">
                  <c:v>1.90406131839456E-2</c:v>
                </c:pt>
                <c:pt idx="5">
                  <c:v>3.7290123972351701E-2</c:v>
                </c:pt>
                <c:pt idx="6">
                  <c:v>5.8478288172844818E-2</c:v>
                </c:pt>
                <c:pt idx="7">
                  <c:v>8.1462578576091807E-2</c:v>
                </c:pt>
                <c:pt idx="8">
                  <c:v>0.10549406423334497</c:v>
                </c:pt>
                <c:pt idx="9">
                  <c:v>0.13006135967049631</c:v>
                </c:pt>
                <c:pt idx="10">
                  <c:v>0.15480336359336896</c:v>
                </c:pt>
                <c:pt idx="11">
                  <c:v>0.17945783101057167</c:v>
                </c:pt>
                <c:pt idx="12">
                  <c:v>0.20382971116997217</c:v>
                </c:pt>
                <c:pt idx="13">
                  <c:v>0.2277709219264881</c:v>
                </c:pt>
                <c:pt idx="14">
                  <c:v>0.2511670148427344</c:v>
                </c:pt>
                <c:pt idx="15">
                  <c:v>0.27392813929089416</c:v>
                </c:pt>
                <c:pt idx="16">
                  <c:v>0.29598277107188548</c:v>
                </c:pt>
                <c:pt idx="17">
                  <c:v>0.31727326666134881</c:v>
                </c:pt>
                <c:pt idx="18">
                  <c:v>0.33775265174963121</c:v>
                </c:pt>
                <c:pt idx="19">
                  <c:v>0.35738226196099576</c:v>
                </c:pt>
                <c:pt idx="20">
                  <c:v>0.37612998310649298</c:v>
                </c:pt>
                <c:pt idx="21">
                  <c:v>0.39396892044883841</c:v>
                </c:pt>
                <c:pt idx="22">
                  <c:v>0.41087637972243835</c:v>
                </c:pt>
                <c:pt idx="23">
                  <c:v>0.42683307790213892</c:v>
                </c:pt>
                <c:pt idx="24">
                  <c:v>0.44182252547464501</c:v>
                </c:pt>
                <c:pt idx="25">
                  <c:v>0.45583053825280145</c:v>
                </c:pt>
                <c:pt idx="26">
                  <c:v>0.46884484810914762</c:v>
                </c:pt>
                <c:pt idx="27">
                  <c:v>0.48085479000840053</c:v>
                </c:pt>
                <c:pt idx="28">
                  <c:v>0.4918510484431724</c:v>
                </c:pt>
                <c:pt idx="29">
                  <c:v>0.50182545052199257</c:v>
                </c:pt>
                <c:pt idx="30">
                  <c:v>0.51077079599362851</c:v>
                </c:pt>
                <c:pt idx="31">
                  <c:v>0.51868071673745542</c:v>
                </c:pt>
                <c:pt idx="32">
                  <c:v>0.52554955992780317</c:v>
                </c:pt>
                <c:pt idx="33">
                  <c:v>0.53137229034585121</c:v>
                </c:pt>
                <c:pt idx="34">
                  <c:v>0.53614440827542587</c:v>
                </c:pt>
                <c:pt idx="35">
                  <c:v>0.53986188015741854</c:v>
                </c:pt>
                <c:pt idx="36">
                  <c:v>0.54252107974815478</c:v>
                </c:pt>
                <c:pt idx="37">
                  <c:v>0.54411873797117571</c:v>
                </c:pt>
                <c:pt idx="38">
                  <c:v>0.54465189999999997</c:v>
                </c:pt>
                <c:pt idx="39">
                  <c:v>0.54411788838398323</c:v>
                </c:pt>
                <c:pt idx="40">
                  <c:v>0.54251427124730134</c:v>
                </c:pt>
                <c:pt idx="41">
                  <c:v>0.53983883476502736</c:v>
                </c:pt>
                <c:pt idx="42">
                  <c:v>0.53608955925989155</c:v>
                </c:pt>
                <c:pt idx="43">
                  <c:v>0.53126459837597551</c:v>
                </c:pt>
                <c:pt idx="44">
                  <c:v>0.52536226087695448</c:v>
                </c:pt>
                <c:pt idx="45">
                  <c:v>0.518380994690955</c:v>
                </c:pt>
                <c:pt idx="46">
                  <c:v>0.51031937288503615</c:v>
                </c:pt>
                <c:pt idx="47">
                  <c:v>0.50117608130240865</c:v>
                </c:pt>
                <c:pt idx="48">
                  <c:v>0.49094990763687574</c:v>
                </c:pt>
                <c:pt idx="49">
                  <c:v>0.47963973175327185</c:v>
                </c:pt>
                <c:pt idx="50">
                  <c:v>0.4672445170912084</c:v>
                </c:pt>
                <c:pt idx="51">
                  <c:v>0.45376330301326923</c:v>
                </c:pt>
                <c:pt idx="52">
                  <c:v>0.43919519797877588</c:v>
                </c:pt>
                <c:pt idx="53">
                  <c:v>0.42353937344103859</c:v>
                </c:pt>
                <c:pt idx="54">
                  <c:v>0.40679505838018676</c:v>
                </c:pt>
                <c:pt idx="55">
                  <c:v>0.38896153439567233</c:v>
                </c:pt>
                <c:pt idx="56">
                  <c:v>0.37003813129272362</c:v>
                </c:pt>
                <c:pt idx="57">
                  <c:v>0.35002422310570264</c:v>
                </c:pt>
                <c:pt idx="58">
                  <c:v>0.3289192245087289</c:v>
                </c:pt>
                <c:pt idx="59">
                  <c:v>0.30672258757027049</c:v>
                </c:pt>
                <c:pt idx="60">
                  <c:v>0.28343379881385272</c:v>
                </c:pt>
                <c:pt idx="61">
                  <c:v>0.25905237655171875</c:v>
                </c:pt>
                <c:pt idx="62">
                  <c:v>0.2335778684623207</c:v>
                </c:pt>
                <c:pt idx="63">
                  <c:v>0.20700984938601907</c:v>
                </c:pt>
                <c:pt idx="64">
                  <c:v>0.17934791931639729</c:v>
                </c:pt>
                <c:pt idx="65">
                  <c:v>0.15059170156723437</c:v>
                </c:pt>
                <c:pt idx="66">
                  <c:v>0.12074084109747245</c:v>
                </c:pt>
                <c:pt idx="67">
                  <c:v>8.9795002978515392E-2</c:v>
                </c:pt>
                <c:pt idx="68">
                  <c:v>5.775387098994586E-2</c:v>
                </c:pt>
                <c:pt idx="69">
                  <c:v>2.4617146331281606E-2</c:v>
                </c:pt>
                <c:pt idx="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DC-9148-9707-9263E06F7A3E}"/>
            </c:ext>
          </c:extLst>
        </c:ser>
        <c:ser>
          <c:idx val="2"/>
          <c:order val="2"/>
          <c:tx>
            <c:strRef>
              <c:f>'Germination vs temp fit res'!$R$3</c:f>
              <c:strCache>
                <c:ptCount val="1"/>
                <c:pt idx="0">
                  <c:v>COL-2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'Germination vs temp fit res'!$O$11:$O$84</c:f>
              <c:numCache>
                <c:formatCode>General</c:formatCode>
                <c:ptCount val="7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</c:numCache>
            </c:numRef>
          </c:xVal>
          <c:yVal>
            <c:numRef>
              <c:f>'Germination vs temp fit res'!$R$11:$R$84</c:f>
              <c:numCache>
                <c:formatCode>General</c:formatCode>
                <c:ptCount val="74"/>
                <c:pt idx="5">
                  <c:v>0</c:v>
                </c:pt>
                <c:pt idx="6">
                  <c:v>2.0421113566075868E-2</c:v>
                </c:pt>
                <c:pt idx="7">
                  <c:v>4.0485929501633829E-2</c:v>
                </c:pt>
                <c:pt idx="8">
                  <c:v>5.9913767384399658E-2</c:v>
                </c:pt>
                <c:pt idx="9">
                  <c:v>7.8704627032021884E-2</c:v>
                </c:pt>
                <c:pt idx="10">
                  <c:v>9.6858508408409996E-2</c:v>
                </c:pt>
                <c:pt idx="11">
                  <c:v>0.11437541150158606</c:v>
                </c:pt>
                <c:pt idx="12">
                  <c:v>0.13125533630642933</c:v>
                </c:pt>
                <c:pt idx="13">
                  <c:v>0.14749828282038377</c:v>
                </c:pt>
                <c:pt idx="14">
                  <c:v>0.16310425104203086</c:v>
                </c:pt>
                <c:pt idx="15">
                  <c:v>0.1780732409705203</c:v>
                </c:pt>
                <c:pt idx="16">
                  <c:v>0.19240525260531127</c:v>
                </c:pt>
                <c:pt idx="17">
                  <c:v>0.20610028594604343</c:v>
                </c:pt>
                <c:pt idx="18">
                  <c:v>0.2191583409924675</c:v>
                </c:pt>
                <c:pt idx="19">
                  <c:v>0.23157941774440549</c:v>
                </c:pt>
                <c:pt idx="20">
                  <c:v>0.24336351620172686</c:v>
                </c:pt>
                <c:pt idx="21">
                  <c:v>0.25451063636433363</c:v>
                </c:pt>
                <c:pt idx="22">
                  <c:v>0.2650207782321512</c:v>
                </c:pt>
                <c:pt idx="23">
                  <c:v>0.27489394180512122</c:v>
                </c:pt>
                <c:pt idx="24">
                  <c:v>0.28413012708319785</c:v>
                </c:pt>
                <c:pt idx="25">
                  <c:v>0.29272933406634433</c:v>
                </c:pt>
                <c:pt idx="26">
                  <c:v>0.30069156275453102</c:v>
                </c:pt>
                <c:pt idx="27">
                  <c:v>0.30801681314773349</c:v>
                </c:pt>
                <c:pt idx="28">
                  <c:v>0.31470508524593171</c:v>
                </c:pt>
                <c:pt idx="29">
                  <c:v>0.32075637904910881</c:v>
                </c:pt>
                <c:pt idx="30">
                  <c:v>0.3261706945572509</c:v>
                </c:pt>
                <c:pt idx="31">
                  <c:v>0.33094803177034599</c:v>
                </c:pt>
                <c:pt idx="32">
                  <c:v>0.33508839068838392</c:v>
                </c:pt>
                <c:pt idx="33">
                  <c:v>0.33859177131135615</c:v>
                </c:pt>
                <c:pt idx="34">
                  <c:v>0.34145817363925501</c:v>
                </c:pt>
                <c:pt idx="35">
                  <c:v>0.34368759767207419</c:v>
                </c:pt>
                <c:pt idx="36">
                  <c:v>0.34528004340980795</c:v>
                </c:pt>
                <c:pt idx="37">
                  <c:v>0.34623551085245124</c:v>
                </c:pt>
                <c:pt idx="38">
                  <c:v>0.34655399999999997</c:v>
                </c:pt>
                <c:pt idx="39">
                  <c:v>0.34623551085245008</c:v>
                </c:pt>
                <c:pt idx="40">
                  <c:v>0.34528004340979834</c:v>
                </c:pt>
                <c:pt idx="41">
                  <c:v>0.34368759767204154</c:v>
                </c:pt>
                <c:pt idx="42">
                  <c:v>0.34145817363917719</c:v>
                </c:pt>
                <c:pt idx="43">
                  <c:v>0.33859177131120272</c:v>
                </c:pt>
                <c:pt idx="44">
                  <c:v>0.33508839068811602</c:v>
                </c:pt>
                <c:pt idx="45">
                  <c:v>0.33094803176991533</c:v>
                </c:pt>
                <c:pt idx="46">
                  <c:v>0.32617069455659858</c:v>
                </c:pt>
                <c:pt idx="47">
                  <c:v>0.3207563790481644</c:v>
                </c:pt>
                <c:pt idx="48">
                  <c:v>0.31470508524461133</c:v>
                </c:pt>
                <c:pt idx="49">
                  <c:v>0.30801681314593793</c:v>
                </c:pt>
                <c:pt idx="50">
                  <c:v>0.3006915627521432</c:v>
                </c:pt>
                <c:pt idx="51">
                  <c:v>0.29272933406322577</c:v>
                </c:pt>
                <c:pt idx="52">
                  <c:v>0.28413012707918489</c:v>
                </c:pt>
                <c:pt idx="53">
                  <c:v>0.27489394180001969</c:v>
                </c:pt>
                <c:pt idx="54">
                  <c:v>0.26502077822572917</c:v>
                </c:pt>
                <c:pt idx="55">
                  <c:v>0.25451063635631266</c:v>
                </c:pt>
                <c:pt idx="56">
                  <c:v>0.24336351619176921</c:v>
                </c:pt>
                <c:pt idx="57">
                  <c:v>0.23157941773209853</c:v>
                </c:pt>
                <c:pt idx="58">
                  <c:v>0.21915834097729972</c:v>
                </c:pt>
                <c:pt idx="59">
                  <c:v>0.20610028592737237</c:v>
                </c:pt>
                <c:pt idx="60">
                  <c:v>0.19240525258231592</c:v>
                </c:pt>
                <c:pt idx="61">
                  <c:v>0.17807324094212992</c:v>
                </c:pt>
                <c:pt idx="62">
                  <c:v>0.16310425100681389</c:v>
                </c:pt>
                <c:pt idx="63">
                  <c:v>0.14749828277636734</c:v>
                </c:pt>
                <c:pt idx="64">
                  <c:v>0.13125533625078997</c:v>
                </c:pt>
                <c:pt idx="65">
                  <c:v>0.11437541143008143</c:v>
                </c:pt>
                <c:pt idx="66">
                  <c:v>9.6858508314241309E-2</c:v>
                </c:pt>
                <c:pt idx="67">
                  <c:v>7.8704626903269362E-2</c:v>
                </c:pt>
                <c:pt idx="68">
                  <c:v>5.9913767197165214E-2</c:v>
                </c:pt>
                <c:pt idx="69">
                  <c:v>4.0485929195928638E-2</c:v>
                </c:pt>
                <c:pt idx="70">
                  <c:v>2.0421112899559373E-2</c:v>
                </c:pt>
                <c:pt idx="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DC-9148-9707-9263E06F7A3E}"/>
            </c:ext>
          </c:extLst>
        </c:ser>
        <c:ser>
          <c:idx val="3"/>
          <c:order val="3"/>
          <c:tx>
            <c:strRef>
              <c:f>'Germination vs temp fit res'!$S$3</c:f>
              <c:strCache>
                <c:ptCount val="1"/>
                <c:pt idx="0">
                  <c:v>COL-3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'Germination vs temp fit res'!$O$11:$O$84</c:f>
              <c:numCache>
                <c:formatCode>General</c:formatCode>
                <c:ptCount val="7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</c:numCache>
            </c:numRef>
          </c:xVal>
          <c:yVal>
            <c:numRef>
              <c:f>'Germination vs temp fit res'!$S$11:$S$84</c:f>
              <c:numCache>
                <c:formatCode>General</c:formatCode>
                <c:ptCount val="74"/>
                <c:pt idx="2">
                  <c:v>0</c:v>
                </c:pt>
                <c:pt idx="3">
                  <c:v>2.4627508012820512E-3</c:v>
                </c:pt>
                <c:pt idx="4">
                  <c:v>7.423944444444444E-3</c:v>
                </c:pt>
                <c:pt idx="5">
                  <c:v>1.3323328869047619E-2</c:v>
                </c:pt>
                <c:pt idx="6">
                  <c:v>1.9599213333333334E-2</c:v>
                </c:pt>
                <c:pt idx="7">
                  <c:v>2.5999805435823753E-2</c:v>
                </c:pt>
                <c:pt idx="8">
                  <c:v>3.2395393939393939E-2</c:v>
                </c:pt>
                <c:pt idx="9">
                  <c:v>3.8712358952702704E-2</c:v>
                </c:pt>
                <c:pt idx="10">
                  <c:v>4.4905810298102977E-2</c:v>
                </c:pt>
                <c:pt idx="11">
                  <c:v>5.0946818749999997E-2</c:v>
                </c:pt>
                <c:pt idx="12">
                  <c:v>5.6815901360544215E-2</c:v>
                </c:pt>
                <c:pt idx="13">
                  <c:v>6.2499456826519917E-2</c:v>
                </c:pt>
                <c:pt idx="14">
                  <c:v>6.7987701754385968E-2</c:v>
                </c:pt>
                <c:pt idx="15">
                  <c:v>7.3273418886612027E-2</c:v>
                </c:pt>
                <c:pt idx="16">
                  <c:v>7.8351167521367518E-2</c:v>
                </c:pt>
                <c:pt idx="17">
                  <c:v>8.3216768568840568E-2</c:v>
                </c:pt>
                <c:pt idx="18">
                  <c:v>8.7866958904109588E-2</c:v>
                </c:pt>
                <c:pt idx="19">
                  <c:v>9.2299153454184713E-2</c:v>
                </c:pt>
                <c:pt idx="20">
                  <c:v>9.6511277777777793E-2</c:v>
                </c:pt>
                <c:pt idx="21">
                  <c:v>0.10050164791666667</c:v>
                </c:pt>
                <c:pt idx="22">
                  <c:v>0.10426888264669164</c:v>
                </c:pt>
                <c:pt idx="23">
                  <c:v>0.1078118383736559</c:v>
                </c:pt>
                <c:pt idx="24">
                  <c:v>0.11112956013745703</c:v>
                </c:pt>
                <c:pt idx="25">
                  <c:v>0.11422124425880088</c:v>
                </c:pt>
                <c:pt idx="26">
                  <c:v>0.11708620952380952</c:v>
                </c:pt>
                <c:pt idx="27">
                  <c:v>0.11972387471330274</c:v>
                </c:pt>
                <c:pt idx="28">
                  <c:v>0.12213374090462144</c:v>
                </c:pt>
                <c:pt idx="29">
                  <c:v>0.12431537740384614</c:v>
                </c:pt>
                <c:pt idx="30">
                  <c:v>0.12626841046831958</c:v>
                </c:pt>
                <c:pt idx="31">
                  <c:v>0.12799251419444443</c:v>
                </c:pt>
                <c:pt idx="32">
                  <c:v>0.12948740310077519</c:v>
                </c:pt>
                <c:pt idx="33">
                  <c:v>0.13075282604949875</c:v>
                </c:pt>
                <c:pt idx="34">
                  <c:v>0.13178856123276561</c:v>
                </c:pt>
                <c:pt idx="35">
                  <c:v>0.13259441201241134</c:v>
                </c:pt>
                <c:pt idx="36">
                  <c:v>0.13317020344827585</c:v>
                </c:pt>
                <c:pt idx="37">
                  <c:v>0.1335157793857196</c:v>
                </c:pt>
                <c:pt idx="38">
                  <c:v>0.133631</c:v>
                </c:pt>
                <c:pt idx="39">
                  <c:v>0.13351573971602973</c:v>
                </c:pt>
                <c:pt idx="40">
                  <c:v>0.13316988543823327</c:v>
                </c:pt>
                <c:pt idx="41">
                  <c:v>0.13259333503787879</c:v>
                </c:pt>
                <c:pt idx="42">
                  <c:v>0.13178599605522681</c:v>
                </c:pt>
                <c:pt idx="43">
                  <c:v>0.13074778458172767</c:v>
                </c:pt>
                <c:pt idx="44">
                  <c:v>0.12947862429378532</c:v>
                </c:pt>
                <c:pt idx="45">
                  <c:v>0.12797844561464089</c:v>
                </c:pt>
                <c:pt idx="46">
                  <c:v>0.12624718498498497</c:v>
                </c:pt>
                <c:pt idx="47">
                  <c:v>0.12428478422619048</c:v>
                </c:pt>
                <c:pt idx="48">
                  <c:v>0.12209118998272885</c:v>
                </c:pt>
                <c:pt idx="49">
                  <c:v>0.11966635323251551</c:v>
                </c:pt>
                <c:pt idx="50">
                  <c:v>0.11701022885572139</c:v>
                </c:pt>
                <c:pt idx="51">
                  <c:v>0.11412277525406504</c:v>
                </c:pt>
                <c:pt idx="52">
                  <c:v>0.11100395401382243</c:v>
                </c:pt>
                <c:pt idx="53">
                  <c:v>0.10765372960680751</c:v>
                </c:pt>
                <c:pt idx="54">
                  <c:v>0.10407206912442396</c:v>
                </c:pt>
                <c:pt idx="55">
                  <c:v>0.10025894204059829</c:v>
                </c:pt>
                <c:pt idx="56">
                  <c:v>9.6214320000000006E-2</c:v>
                </c:pt>
                <c:pt idx="57">
                  <c:v>9.1938176628457061E-2</c:v>
                </c:pt>
                <c:pt idx="58">
                  <c:v>8.7430487362899378E-2</c:v>
                </c:pt>
                <c:pt idx="59">
                  <c:v>8.2691229298523211E-2</c:v>
                </c:pt>
                <c:pt idx="60">
                  <c:v>7.7720381051175652E-2</c:v>
                </c:pt>
                <c:pt idx="61">
                  <c:v>7.2517922633219947E-2</c:v>
                </c:pt>
                <c:pt idx="62">
                  <c:v>6.7083835341365472E-2</c:v>
                </c:pt>
                <c:pt idx="63">
                  <c:v>6.1418101655138335E-2</c:v>
                </c:pt>
                <c:pt idx="64">
                  <c:v>5.5520705144833545E-2</c:v>
                </c:pt>
                <c:pt idx="65">
                  <c:v>4.9391630387931033E-2</c:v>
                </c:pt>
                <c:pt idx="66">
                  <c:v>4.3030862893081764E-2</c:v>
                </c:pt>
                <c:pt idx="67">
                  <c:v>3.6438389030875672E-2</c:v>
                </c:pt>
                <c:pt idx="68">
                  <c:v>2.9614195970695971E-2</c:v>
                </c:pt>
                <c:pt idx="69">
                  <c:v>2.2558271623044523E-2</c:v>
                </c:pt>
                <c:pt idx="70">
                  <c:v>1.5270604586793199E-2</c:v>
                </c:pt>
                <c:pt idx="71">
                  <c:v>7.7511841008771924E-3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DC-9148-9707-9263E06F7A3E}"/>
            </c:ext>
          </c:extLst>
        </c:ser>
        <c:ser>
          <c:idx val="4"/>
          <c:order val="4"/>
          <c:tx>
            <c:strRef>
              <c:f>'Germination vs temp fit res'!$T$3</c:f>
              <c:strCache>
                <c:ptCount val="1"/>
                <c:pt idx="0">
                  <c:v>COL-4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'Germination vs temp fit res'!$O$11:$O$84</c:f>
              <c:numCache>
                <c:formatCode>General</c:formatCode>
                <c:ptCount val="7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</c:numCache>
            </c:numRef>
          </c:xVal>
          <c:yVal>
            <c:numRef>
              <c:f>'Germination vs temp fit res'!$T$11:$T$84</c:f>
              <c:numCache>
                <c:formatCode>General</c:formatCode>
                <c:ptCount val="74"/>
                <c:pt idx="2">
                  <c:v>0</c:v>
                </c:pt>
                <c:pt idx="3">
                  <c:v>1.7395089926163828E-3</c:v>
                </c:pt>
                <c:pt idx="4">
                  <c:v>6.1019612974016696E-3</c:v>
                </c:pt>
                <c:pt idx="5">
                  <c:v>1.2183505967962414E-2</c:v>
                </c:pt>
                <c:pt idx="6">
                  <c:v>1.9405103812373814E-2</c:v>
                </c:pt>
                <c:pt idx="7">
                  <c:v>2.7378648072659259E-2</c:v>
                </c:pt>
                <c:pt idx="8">
                  <c:v>3.5834260202081768E-2</c:v>
                </c:pt>
                <c:pt idx="9">
                  <c:v>4.4578456249290889E-2</c:v>
                </c:pt>
                <c:pt idx="10">
                  <c:v>5.3468902071305557E-2</c:v>
                </c:pt>
                <c:pt idx="11">
                  <c:v>6.2398558597638432E-2</c:v>
                </c:pt>
                <c:pt idx="12">
                  <c:v>7.1285380168500348E-2</c:v>
                </c:pt>
                <c:pt idx="13">
                  <c:v>8.0065421993676889E-2</c:v>
                </c:pt>
                <c:pt idx="14">
                  <c:v>8.8688109325458966E-2</c:v>
                </c:pt>
                <c:pt idx="15">
                  <c:v>9.7112916660469076E-2</c:v>
                </c:pt>
                <c:pt idx="16">
                  <c:v>0.10530698986937784</c:v>
                </c:pt>
                <c:pt idx="17">
                  <c:v>0.11324341300477542</c:v>
                </c:pt>
                <c:pt idx="18">
                  <c:v>0.12089992469002815</c:v>
                </c:pt>
                <c:pt idx="19">
                  <c:v>0.12825795367192419</c:v>
                </c:pt>
                <c:pt idx="20">
                  <c:v>0.13530188463625722</c:v>
                </c:pt>
                <c:pt idx="21">
                  <c:v>0.14201849260271712</c:v>
                </c:pt>
                <c:pt idx="22">
                  <c:v>0.14839650240399657</c:v>
                </c:pt>
                <c:pt idx="23">
                  <c:v>0.15442624212342418</c:v>
                </c:pt>
                <c:pt idx="24">
                  <c:v>0.16009936791328711</c:v>
                </c:pt>
                <c:pt idx="25">
                  <c:v>0.1654086436106332</c:v>
                </c:pt>
                <c:pt idx="26">
                  <c:v>0.17034776282890504</c:v>
                </c:pt>
                <c:pt idx="27">
                  <c:v>0.1749112042716317</c:v>
                </c:pt>
                <c:pt idx="28">
                  <c:v>0.1790941132488908</c:v>
                </c:pt>
                <c:pt idx="29">
                  <c:v>0.18289220402252085</c:v>
                </c:pt>
                <c:pt idx="30">
                  <c:v>0.186301678829841</c:v>
                </c:pt>
                <c:pt idx="31">
                  <c:v>0.18931916035457116</c:v>
                </c:pt>
                <c:pt idx="32">
                  <c:v>0.19194163510984835</c:v>
                </c:pt>
                <c:pt idx="33">
                  <c:v>0.19416640573010924</c:v>
                </c:pt>
                <c:pt idx="34">
                  <c:v>0.19599105057815533</c:v>
                </c:pt>
                <c:pt idx="35">
                  <c:v>0.19741338939141514</c:v>
                </c:pt>
                <c:pt idx="36">
                  <c:v>0.19843145393959968</c:v>
                </c:pt>
                <c:pt idx="37">
                  <c:v>0.19904346286111019</c:v>
                </c:pt>
                <c:pt idx="38">
                  <c:v>0.19924780000000003</c:v>
                </c:pt>
                <c:pt idx="39">
                  <c:v>0.19904299568823328</c:v>
                </c:pt>
                <c:pt idx="40">
                  <c:v>0.19842771051641153</c:v>
                </c:pt>
                <c:pt idx="41">
                  <c:v>0.19740072121536131</c:v>
                </c:pt>
                <c:pt idx="42">
                  <c:v>0.19596090833507129</c:v>
                </c:pt>
                <c:pt idx="43">
                  <c:v>0.1941072454595785</c:v>
                </c:pt>
                <c:pt idx="44">
                  <c:v>0.19183878973896512</c:v>
                </c:pt>
                <c:pt idx="45">
                  <c:v>0.18915467355455209</c:v>
                </c:pt>
                <c:pt idx="46">
                  <c:v>0.18605409716215107</c:v>
                </c:pt>
                <c:pt idx="47">
                  <c:v>0.18253632218204138</c:v>
                </c:pt>
                <c:pt idx="48">
                  <c:v>0.17860066582411824</c:v>
                </c:pt>
                <c:pt idx="49">
                  <c:v>0.17424649575313994</c:v>
                </c:pt>
                <c:pt idx="50">
                  <c:v>0.16947322551280183</c:v>
                </c:pt>
                <c:pt idx="51">
                  <c:v>0.16428031043894592</c:v>
                </c:pt>
                <c:pt idx="52">
                  <c:v>0.15866724400197402</c:v>
                </c:pt>
                <c:pt idx="53">
                  <c:v>0.1526335545267809</c:v>
                </c:pt>
                <c:pt idx="54">
                  <c:v>0.14617880224551594</c:v>
                </c:pt>
                <c:pt idx="55">
                  <c:v>0.13930257664442772</c:v>
                </c:pt>
                <c:pt idx="56">
                  <c:v>0.1320044940711162</c:v>
                </c:pt>
                <c:pt idx="57">
                  <c:v>0.12428419557285415</c:v>
                </c:pt>
                <c:pt idx="58">
                  <c:v>0.11614134494035613</c:v>
                </c:pt>
                <c:pt idx="59">
                  <c:v>0.10757562693457008</c:v>
                </c:pt>
                <c:pt idx="60">
                  <c:v>9.8586745676821144E-2</c:v>
                </c:pt>
                <c:pt idx="61">
                  <c:v>8.9174423185016685E-2</c:v>
                </c:pt>
                <c:pt idx="62">
                  <c:v>7.9338398040682045E-2</c:v>
                </c:pt>
                <c:pt idx="63">
                  <c:v>6.9078424173385125E-2</c:v>
                </c:pt>
                <c:pt idx="64">
                  <c:v>5.8394269750663003E-2</c:v>
                </c:pt>
                <c:pt idx="65">
                  <c:v>4.7285716162920606E-2</c:v>
                </c:pt>
                <c:pt idx="66">
                  <c:v>3.5752557093954571E-2</c:v>
                </c:pt>
                <c:pt idx="67">
                  <c:v>2.3794597668793334E-2</c:v>
                </c:pt>
                <c:pt idx="68">
                  <c:v>1.1411653671452218E-2</c:v>
                </c:pt>
                <c:pt idx="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DC-9148-9707-9263E06F7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91040"/>
        <c:axId val="598877520"/>
      </c:scatterChart>
      <c:valAx>
        <c:axId val="598891040"/>
        <c:scaling>
          <c:orientation val="minMax"/>
          <c:max val="3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100"/>
                  <a:t>Temperature (°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877520"/>
        <c:crosses val="autoZero"/>
        <c:crossBetween val="midCat"/>
      </c:valAx>
      <c:valAx>
        <c:axId val="598877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100"/>
                  <a:t>r  (1 /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89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956538104286696"/>
          <c:y val="0.10422957793782886"/>
          <c:w val="0.23403942471724576"/>
          <c:h val="0.24923088405418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900"/>
              <a:t>COL-1</a:t>
            </a:r>
          </a:p>
        </c:rich>
      </c:tx>
      <c:layout>
        <c:manualLayout>
          <c:xMode val="edge"/>
          <c:yMode val="edge"/>
          <c:x val="0.496256780402449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370844269466317"/>
          <c:y val="0.16828703703703704"/>
          <c:w val="0.78461111111111104"/>
          <c:h val="0.569490740740740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'Initial germination vs temp'!$D$5:$D$11</c:f>
                <c:numCache>
                  <c:formatCode>General</c:formatCode>
                  <c:ptCount val="7"/>
                  <c:pt idx="0">
                    <c:v>0.79</c:v>
                  </c:pt>
                  <c:pt idx="1">
                    <c:v>0.7298616</c:v>
                  </c:pt>
                  <c:pt idx="2">
                    <c:v>1.6685604000000001</c:v>
                  </c:pt>
                  <c:pt idx="3">
                    <c:v>3.8054234999999998</c:v>
                  </c:pt>
                  <c:pt idx="4">
                    <c:v>20.215140399999999</c:v>
                  </c:pt>
                  <c:pt idx="5">
                    <c:v>1.8708739000000001</c:v>
                  </c:pt>
                  <c:pt idx="6">
                    <c:v>0</c:v>
                  </c:pt>
                </c:numCache>
              </c:numRef>
            </c:plus>
            <c:minus>
              <c:numRef>
                <c:f>'Initial germination vs temp'!$D$5:$D$11</c:f>
                <c:numCache>
                  <c:formatCode>General</c:formatCode>
                  <c:ptCount val="7"/>
                  <c:pt idx="0">
                    <c:v>0.79</c:v>
                  </c:pt>
                  <c:pt idx="1">
                    <c:v>0.7298616</c:v>
                  </c:pt>
                  <c:pt idx="2">
                    <c:v>1.6685604000000001</c:v>
                  </c:pt>
                  <c:pt idx="3">
                    <c:v>3.8054234999999998</c:v>
                  </c:pt>
                  <c:pt idx="4">
                    <c:v>20.215140399999999</c:v>
                  </c:pt>
                  <c:pt idx="5">
                    <c:v>1.8708739000000001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'Initial germination vs temp'!$B$5:$B$11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'Initial germination vs temp'!$C$5:$C$11</c:f>
              <c:numCache>
                <c:formatCode>General</c:formatCode>
                <c:ptCount val="7"/>
                <c:pt idx="0">
                  <c:v>2</c:v>
                </c:pt>
                <c:pt idx="1">
                  <c:v>0.85682780000000003</c:v>
                </c:pt>
                <c:pt idx="2">
                  <c:v>6.7710838999999998</c:v>
                </c:pt>
                <c:pt idx="3">
                  <c:v>57.400601299999998</c:v>
                </c:pt>
                <c:pt idx="4">
                  <c:v>45.652287899999997</c:v>
                </c:pt>
                <c:pt idx="5">
                  <c:v>95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A-4347-9127-9FCDEFE3A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12656"/>
        <c:axId val="557714304"/>
      </c:scatterChart>
      <c:valAx>
        <c:axId val="557712656"/>
        <c:scaling>
          <c:orientation val="minMax"/>
          <c:max val="3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Temperature</a:t>
                </a:r>
                <a:r>
                  <a:rPr lang="it-IT" sz="1500" baseline="0"/>
                  <a:t> (° C)</a:t>
                </a:r>
                <a:endParaRPr lang="it-IT" sz="1500"/>
              </a:p>
            </c:rich>
          </c:tx>
          <c:layout>
            <c:manualLayout>
              <c:xMode val="edge"/>
              <c:yMode val="edge"/>
              <c:x val="0.34338188976377954"/>
              <c:y val="0.8781944444444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4304"/>
        <c:crosses val="autoZero"/>
        <c:crossBetween val="midCat"/>
        <c:majorUnit val="5"/>
      </c:valAx>
      <c:valAx>
        <c:axId val="557714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baseline="0"/>
                  <a:t>G</a:t>
                </a:r>
                <a:r>
                  <a:rPr lang="it-IT" sz="1000" baseline="0"/>
                  <a:t>0</a:t>
                </a:r>
                <a:r>
                  <a:rPr lang="it-IT" sz="1500" baseline="0"/>
                  <a:t> (conidia/hours)  </a:t>
                </a:r>
                <a:endParaRPr lang="it-IT" sz="1500"/>
              </a:p>
            </c:rich>
          </c:tx>
          <c:layout>
            <c:manualLayout>
              <c:xMode val="edge"/>
              <c:yMode val="edge"/>
              <c:x val="1.6666666666666666E-2"/>
              <c:y val="0.196064814814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2656"/>
        <c:crosses val="autoZero"/>
        <c:crossBetween val="midCat"/>
        <c:majorUnit val="2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900"/>
              <a:t>COL-6</a:t>
            </a:r>
          </a:p>
        </c:rich>
      </c:tx>
      <c:layout>
        <c:manualLayout>
          <c:xMode val="edge"/>
          <c:yMode val="edge"/>
          <c:x val="0.496256780402449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370844269466317"/>
          <c:y val="0.16828703703703704"/>
          <c:w val="0.78461111111111104"/>
          <c:h val="0.569490740740740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'Initial germination vs temp'!$D$17:$D$23</c:f>
                <c:numCache>
                  <c:formatCode>General</c:formatCode>
                  <c:ptCount val="7"/>
                  <c:pt idx="0">
                    <c:v>4.7112999999999999E-3</c:v>
                  </c:pt>
                  <c:pt idx="1">
                    <c:v>0.26402369999999997</c:v>
                  </c:pt>
                  <c:pt idx="2">
                    <c:v>0.47909849999999998</c:v>
                  </c:pt>
                  <c:pt idx="3">
                    <c:v>2.5888521999999998</c:v>
                  </c:pt>
                  <c:pt idx="4">
                    <c:v>7.3751037699999999</c:v>
                  </c:pt>
                  <c:pt idx="5">
                    <c:v>5.4800418000000004</c:v>
                  </c:pt>
                  <c:pt idx="6">
                    <c:v>0</c:v>
                  </c:pt>
                </c:numCache>
              </c:numRef>
            </c:plus>
            <c:minus>
              <c:numRef>
                <c:f>'Initial germination vs temp'!$D$17:$D$22</c:f>
                <c:numCache>
                  <c:formatCode>General</c:formatCode>
                  <c:ptCount val="6"/>
                  <c:pt idx="0">
                    <c:v>4.7112999999999999E-3</c:v>
                  </c:pt>
                  <c:pt idx="1">
                    <c:v>0.26402369999999997</c:v>
                  </c:pt>
                  <c:pt idx="2">
                    <c:v>0.47909849999999998</c:v>
                  </c:pt>
                  <c:pt idx="3">
                    <c:v>2.5888521999999998</c:v>
                  </c:pt>
                  <c:pt idx="4">
                    <c:v>7.3751037699999999</c:v>
                  </c:pt>
                  <c:pt idx="5">
                    <c:v>5.4800418000000004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'Initial germination vs temp'!$B$17:$B$23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'Initial germination vs temp'!$C$17:$C$23</c:f>
              <c:numCache>
                <c:formatCode>General</c:formatCode>
                <c:ptCount val="7"/>
                <c:pt idx="0">
                  <c:v>5.3076E-3</c:v>
                </c:pt>
                <c:pt idx="1">
                  <c:v>0.18273320000000001</c:v>
                </c:pt>
                <c:pt idx="2">
                  <c:v>1.2386699999999999</c:v>
                </c:pt>
                <c:pt idx="3">
                  <c:v>58.094244099999997</c:v>
                </c:pt>
                <c:pt idx="4">
                  <c:v>33.007655900000003</c:v>
                </c:pt>
                <c:pt idx="5">
                  <c:v>83.563738700000002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F-1044-8B96-D821F791D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12656"/>
        <c:axId val="557714304"/>
      </c:scatterChart>
      <c:valAx>
        <c:axId val="557712656"/>
        <c:scaling>
          <c:orientation val="minMax"/>
          <c:max val="3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Temperature</a:t>
                </a:r>
                <a:r>
                  <a:rPr lang="it-IT" sz="1500" baseline="0"/>
                  <a:t> (° C)</a:t>
                </a:r>
                <a:endParaRPr lang="it-IT" sz="1500"/>
              </a:p>
            </c:rich>
          </c:tx>
          <c:layout>
            <c:manualLayout>
              <c:xMode val="edge"/>
              <c:yMode val="edge"/>
              <c:x val="0.34338188976377954"/>
              <c:y val="0.8781944444444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4304"/>
        <c:crosses val="autoZero"/>
        <c:crossBetween val="midCat"/>
        <c:majorUnit val="5"/>
      </c:valAx>
      <c:valAx>
        <c:axId val="557714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baseline="0"/>
                  <a:t>G</a:t>
                </a:r>
                <a:r>
                  <a:rPr lang="it-IT" sz="1000" baseline="0"/>
                  <a:t>0</a:t>
                </a:r>
                <a:r>
                  <a:rPr lang="it-IT" sz="1500" baseline="0"/>
                  <a:t> (conidia/hours)  </a:t>
                </a:r>
                <a:endParaRPr lang="it-IT" sz="1500"/>
              </a:p>
            </c:rich>
          </c:tx>
          <c:layout>
            <c:manualLayout>
              <c:xMode val="edge"/>
              <c:yMode val="edge"/>
              <c:x val="1.6666666666666666E-2"/>
              <c:y val="0.196064814814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2656"/>
        <c:crosses val="autoZero"/>
        <c:crossBetween val="midCat"/>
        <c:majorUnit val="2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900"/>
              <a:t>COL-2</a:t>
            </a:r>
          </a:p>
        </c:rich>
      </c:tx>
      <c:layout>
        <c:manualLayout>
          <c:xMode val="edge"/>
          <c:yMode val="edge"/>
          <c:x val="0.496256780402449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370844269466317"/>
          <c:y val="0.16828703703703704"/>
          <c:w val="0.78461111111111104"/>
          <c:h val="0.569490740740740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'Initial germination vs temp'!$D$28:$D$34</c:f>
                <c:numCache>
                  <c:formatCode>General</c:formatCode>
                  <c:ptCount val="7"/>
                  <c:pt idx="0">
                    <c:v>0.98194110000000001</c:v>
                  </c:pt>
                  <c:pt idx="1">
                    <c:v>0.19774700000000001</c:v>
                  </c:pt>
                  <c:pt idx="2">
                    <c:v>1.0205557999999999</c:v>
                  </c:pt>
                  <c:pt idx="3">
                    <c:v>3.80993</c:v>
                  </c:pt>
                  <c:pt idx="4">
                    <c:v>7.3457685000000001</c:v>
                  </c:pt>
                  <c:pt idx="5">
                    <c:v>15.1255018</c:v>
                  </c:pt>
                  <c:pt idx="6">
                    <c:v>0</c:v>
                  </c:pt>
                </c:numCache>
              </c:numRef>
            </c:plus>
            <c:minus>
              <c:numRef>
                <c:f>'Initial germination vs temp'!$D$28:$D$34</c:f>
                <c:numCache>
                  <c:formatCode>General</c:formatCode>
                  <c:ptCount val="7"/>
                  <c:pt idx="0">
                    <c:v>0.98194110000000001</c:v>
                  </c:pt>
                  <c:pt idx="1">
                    <c:v>0.19774700000000001</c:v>
                  </c:pt>
                  <c:pt idx="2">
                    <c:v>1.0205557999999999</c:v>
                  </c:pt>
                  <c:pt idx="3">
                    <c:v>3.80993</c:v>
                  </c:pt>
                  <c:pt idx="4">
                    <c:v>7.3457685000000001</c:v>
                  </c:pt>
                  <c:pt idx="5">
                    <c:v>15.1255018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'Initial germination vs temp'!$B$28:$B$34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'Initial germination vs temp'!$C$28:$C$34</c:f>
              <c:numCache>
                <c:formatCode>General</c:formatCode>
                <c:ptCount val="7"/>
                <c:pt idx="0">
                  <c:v>3.4030478</c:v>
                </c:pt>
                <c:pt idx="1">
                  <c:v>0.19811110000000001</c:v>
                </c:pt>
                <c:pt idx="2">
                  <c:v>1.7015564999999999</c:v>
                </c:pt>
                <c:pt idx="3">
                  <c:v>34.902322400000003</c:v>
                </c:pt>
                <c:pt idx="4">
                  <c:v>63.002696299999997</c:v>
                </c:pt>
                <c:pt idx="5">
                  <c:v>55.785957000000003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9-4B49-A57D-DB4D374FA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12656"/>
        <c:axId val="557714304"/>
      </c:scatterChart>
      <c:valAx>
        <c:axId val="557712656"/>
        <c:scaling>
          <c:orientation val="minMax"/>
          <c:max val="3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Temperature</a:t>
                </a:r>
                <a:r>
                  <a:rPr lang="it-IT" sz="1500" baseline="0"/>
                  <a:t> (° C)</a:t>
                </a:r>
                <a:endParaRPr lang="it-IT" sz="1500"/>
              </a:p>
            </c:rich>
          </c:tx>
          <c:layout>
            <c:manualLayout>
              <c:xMode val="edge"/>
              <c:yMode val="edge"/>
              <c:x val="0.34338188976377954"/>
              <c:y val="0.8781944444444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4304"/>
        <c:crosses val="autoZero"/>
        <c:crossBetween val="midCat"/>
        <c:majorUnit val="5"/>
      </c:valAx>
      <c:valAx>
        <c:axId val="557714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baseline="0"/>
                  <a:t>G</a:t>
                </a:r>
                <a:r>
                  <a:rPr lang="it-IT" sz="1000" baseline="0"/>
                  <a:t>0</a:t>
                </a:r>
                <a:r>
                  <a:rPr lang="it-IT" sz="1500" baseline="0"/>
                  <a:t> (conidia/hours)  </a:t>
                </a:r>
                <a:endParaRPr lang="it-IT" sz="1500"/>
              </a:p>
            </c:rich>
          </c:tx>
          <c:layout>
            <c:manualLayout>
              <c:xMode val="edge"/>
              <c:yMode val="edge"/>
              <c:x val="1.6666666666666666E-2"/>
              <c:y val="0.196064814814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2656"/>
        <c:crosses val="autoZero"/>
        <c:crossBetween val="midCat"/>
        <c:majorUnit val="2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900"/>
              <a:t>COL-3</a:t>
            </a:r>
          </a:p>
        </c:rich>
      </c:tx>
      <c:layout>
        <c:manualLayout>
          <c:xMode val="edge"/>
          <c:yMode val="edge"/>
          <c:x val="0.496256780402449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370844269466317"/>
          <c:y val="0.16828703703703704"/>
          <c:w val="0.78461111111111104"/>
          <c:h val="0.569490740740740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'Initial germination vs temp'!$D$39:$D$45</c:f>
                <c:numCache>
                  <c:formatCode>General</c:formatCode>
                  <c:ptCount val="7"/>
                  <c:pt idx="0">
                    <c:v>0.65684509999999996</c:v>
                  </c:pt>
                  <c:pt idx="1">
                    <c:v>1.0182773000000001</c:v>
                  </c:pt>
                  <c:pt idx="2">
                    <c:v>2.9485926999999998</c:v>
                  </c:pt>
                  <c:pt idx="3">
                    <c:v>2.5258726999999999</c:v>
                  </c:pt>
                  <c:pt idx="4">
                    <c:v>2.0990443999999999</c:v>
                  </c:pt>
                  <c:pt idx="5">
                    <c:v>3.7909112999999999</c:v>
                  </c:pt>
                  <c:pt idx="6">
                    <c:v>0</c:v>
                  </c:pt>
                </c:numCache>
              </c:numRef>
            </c:plus>
            <c:minus>
              <c:numRef>
                <c:f>'Initial germination vs temp'!$D$39:$D$45</c:f>
                <c:numCache>
                  <c:formatCode>General</c:formatCode>
                  <c:ptCount val="7"/>
                  <c:pt idx="0">
                    <c:v>0.65684509999999996</c:v>
                  </c:pt>
                  <c:pt idx="1">
                    <c:v>1.0182773000000001</c:v>
                  </c:pt>
                  <c:pt idx="2">
                    <c:v>2.9485926999999998</c:v>
                  </c:pt>
                  <c:pt idx="3">
                    <c:v>2.5258726999999999</c:v>
                  </c:pt>
                  <c:pt idx="4">
                    <c:v>2.0990443999999999</c:v>
                  </c:pt>
                  <c:pt idx="5">
                    <c:v>3.7909112999999999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'Initial germination vs temp'!$B$39:$B$45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'Initial germination vs temp'!$C$39:$C$45</c:f>
              <c:numCache>
                <c:formatCode>General</c:formatCode>
                <c:ptCount val="7"/>
                <c:pt idx="0">
                  <c:v>2.9262624000000002</c:v>
                </c:pt>
                <c:pt idx="1">
                  <c:v>3.9286268</c:v>
                </c:pt>
                <c:pt idx="2">
                  <c:v>9.6742349000000001</c:v>
                </c:pt>
                <c:pt idx="3">
                  <c:v>38.0487635</c:v>
                </c:pt>
                <c:pt idx="4">
                  <c:v>74.097042799999997</c:v>
                </c:pt>
                <c:pt idx="5">
                  <c:v>59.282799699999998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C-454D-BD4B-F5E4A578C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12656"/>
        <c:axId val="557714304"/>
      </c:scatterChart>
      <c:valAx>
        <c:axId val="557712656"/>
        <c:scaling>
          <c:orientation val="minMax"/>
          <c:max val="3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Temperature</a:t>
                </a:r>
                <a:r>
                  <a:rPr lang="it-IT" sz="1500" baseline="0"/>
                  <a:t> (° C)</a:t>
                </a:r>
                <a:endParaRPr lang="it-IT" sz="1500"/>
              </a:p>
            </c:rich>
          </c:tx>
          <c:layout>
            <c:manualLayout>
              <c:xMode val="edge"/>
              <c:yMode val="edge"/>
              <c:x val="0.34338188976377954"/>
              <c:y val="0.8781944444444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4304"/>
        <c:crosses val="autoZero"/>
        <c:crossBetween val="midCat"/>
        <c:majorUnit val="5"/>
      </c:valAx>
      <c:valAx>
        <c:axId val="557714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baseline="0"/>
                  <a:t>G</a:t>
                </a:r>
                <a:r>
                  <a:rPr lang="it-IT" sz="1000" baseline="0"/>
                  <a:t>0</a:t>
                </a:r>
                <a:r>
                  <a:rPr lang="it-IT" sz="1500" baseline="0"/>
                  <a:t> (conidia/hours)  </a:t>
                </a:r>
                <a:endParaRPr lang="it-IT" sz="1500"/>
              </a:p>
            </c:rich>
          </c:tx>
          <c:layout>
            <c:manualLayout>
              <c:xMode val="edge"/>
              <c:yMode val="edge"/>
              <c:x val="1.6666666666666666E-2"/>
              <c:y val="0.196064814814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2656"/>
        <c:crosses val="autoZero"/>
        <c:crossBetween val="midCat"/>
        <c:majorUnit val="2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900"/>
              <a:t>COL-4</a:t>
            </a:r>
          </a:p>
        </c:rich>
      </c:tx>
      <c:layout>
        <c:manualLayout>
          <c:xMode val="edge"/>
          <c:yMode val="edge"/>
          <c:x val="0.496256780402449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370844269466317"/>
          <c:y val="0.16828703703703704"/>
          <c:w val="0.78461111111111104"/>
          <c:h val="0.569490740740740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'Initial germination vs temp'!$D$50:$D$56</c:f>
                <c:numCache>
                  <c:formatCode>General</c:formatCode>
                  <c:ptCount val="7"/>
                  <c:pt idx="0">
                    <c:v>0.7988672</c:v>
                  </c:pt>
                  <c:pt idx="1">
                    <c:v>1.2712961</c:v>
                  </c:pt>
                  <c:pt idx="2">
                    <c:v>2.6034000000000002</c:v>
                  </c:pt>
                  <c:pt idx="3">
                    <c:v>6.3105770999999997</c:v>
                  </c:pt>
                  <c:pt idx="4">
                    <c:v>4.2209560000000002</c:v>
                  </c:pt>
                  <c:pt idx="5">
                    <c:v>4.1991183000000003</c:v>
                  </c:pt>
                  <c:pt idx="6">
                    <c:v>0</c:v>
                  </c:pt>
                </c:numCache>
              </c:numRef>
            </c:plus>
            <c:minus>
              <c:numRef>
                <c:f>'Initial germination vs temp'!$D$50:$D$56</c:f>
                <c:numCache>
                  <c:formatCode>General</c:formatCode>
                  <c:ptCount val="7"/>
                  <c:pt idx="0">
                    <c:v>0.7988672</c:v>
                  </c:pt>
                  <c:pt idx="1">
                    <c:v>1.2712961</c:v>
                  </c:pt>
                  <c:pt idx="2">
                    <c:v>2.6034000000000002</c:v>
                  </c:pt>
                  <c:pt idx="3">
                    <c:v>6.3105770999999997</c:v>
                  </c:pt>
                  <c:pt idx="4">
                    <c:v>4.2209560000000002</c:v>
                  </c:pt>
                  <c:pt idx="5">
                    <c:v>4.1991183000000003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'Initial germination vs temp'!$B$50:$B$56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'Initial germination vs temp'!$C$50:$C$56</c:f>
              <c:numCache>
                <c:formatCode>General</c:formatCode>
                <c:ptCount val="7"/>
                <c:pt idx="0">
                  <c:v>3.3871642999999998</c:v>
                </c:pt>
                <c:pt idx="1">
                  <c:v>6</c:v>
                </c:pt>
                <c:pt idx="2">
                  <c:v>10.473223300000001</c:v>
                </c:pt>
                <c:pt idx="3">
                  <c:v>46.521019199999998</c:v>
                </c:pt>
                <c:pt idx="4">
                  <c:v>67.277875399999999</c:v>
                </c:pt>
                <c:pt idx="5">
                  <c:v>85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E-3545-9EA1-FC1CE5758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12656"/>
        <c:axId val="557714304"/>
      </c:scatterChart>
      <c:valAx>
        <c:axId val="557712656"/>
        <c:scaling>
          <c:orientation val="minMax"/>
          <c:max val="3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Temperature</a:t>
                </a:r>
                <a:r>
                  <a:rPr lang="it-IT" sz="1500" baseline="0"/>
                  <a:t> (° C)</a:t>
                </a:r>
                <a:endParaRPr lang="it-IT" sz="1500"/>
              </a:p>
            </c:rich>
          </c:tx>
          <c:layout>
            <c:manualLayout>
              <c:xMode val="edge"/>
              <c:yMode val="edge"/>
              <c:x val="0.34338188976377954"/>
              <c:y val="0.8781944444444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4304"/>
        <c:crosses val="autoZero"/>
        <c:crossBetween val="midCat"/>
        <c:majorUnit val="5"/>
      </c:valAx>
      <c:valAx>
        <c:axId val="557714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baseline="0"/>
                  <a:t>G</a:t>
                </a:r>
                <a:r>
                  <a:rPr lang="it-IT" sz="1000" baseline="0"/>
                  <a:t>0</a:t>
                </a:r>
                <a:r>
                  <a:rPr lang="it-IT" sz="1500" baseline="0"/>
                  <a:t> (conidia/hours)  </a:t>
                </a:r>
                <a:endParaRPr lang="it-IT" sz="1500"/>
              </a:p>
            </c:rich>
          </c:tx>
          <c:layout>
            <c:manualLayout>
              <c:xMode val="edge"/>
              <c:yMode val="edge"/>
              <c:x val="1.6666666666666666E-2"/>
              <c:y val="0.196064814814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2656"/>
        <c:crosses val="autoZero"/>
        <c:crossBetween val="midCat"/>
        <c:majorUnit val="2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0</xdr:rowOff>
    </xdr:from>
    <xdr:to>
      <xdr:col>8</xdr:col>
      <xdr:colOff>25400</xdr:colOff>
      <xdr:row>177</xdr:row>
      <xdr:rowOff>177800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BAF1372F-18B3-8338-AF7B-533B9A27C344}"/>
            </a:ext>
          </a:extLst>
        </xdr:cNvPr>
        <xdr:cNvSpPr txBox="1"/>
      </xdr:nvSpPr>
      <xdr:spPr>
        <a:xfrm>
          <a:off x="190500" y="1714500"/>
          <a:ext cx="6438900" cy="3218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500"/>
            <a:t>		</a:t>
          </a:r>
        </a:p>
        <a:p>
          <a:pPr algn="ctr"/>
          <a:r>
            <a:rPr lang="it-IT" sz="1500" baseline="0">
              <a:solidFill>
                <a:srgbClr val="FF0000"/>
              </a:solidFill>
            </a:rPr>
            <a:t>Fit results from python script 'fitbri-curvefit.py'</a:t>
          </a:r>
          <a:endParaRPr lang="it-IT" sz="1500">
            <a:solidFill>
              <a:srgbClr val="FF0000"/>
            </a:solidFill>
          </a:endParaRPr>
        </a:p>
        <a:p>
          <a:endParaRPr lang="it-IT" sz="1500"/>
        </a:p>
        <a:p>
          <a:endParaRPr lang="it-IT" sz="1500"/>
        </a:p>
        <a:p>
          <a:r>
            <a:rPr lang="it-IT" sz="1500"/>
            <a:t>		COL 1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 Briere fit (a * x * (x - T_L) * pow((T_M - x), m)) results: </a:t>
          </a:r>
        </a:p>
        <a:p>
          <a:endParaRPr lang="it-IT" sz="1500"/>
        </a:p>
        <a:p>
          <a:r>
            <a:rPr lang="it-IT" sz="1500"/>
            <a:t> a = 0.0001072 +/- 9.4e-06</a:t>
          </a:r>
        </a:p>
        <a:p>
          <a:r>
            <a:rPr lang="it-IT" sz="1500"/>
            <a:t> T low = -10.0 +/- 4.1296267</a:t>
          </a:r>
        </a:p>
        <a:p>
          <a:r>
            <a:rPr lang="it-IT" sz="1500"/>
            <a:t> T max = 35.4302711 +/- 0.1614425</a:t>
          </a:r>
        </a:p>
        <a:p>
          <a:r>
            <a:rPr lang="it-IT" sz="1500"/>
            <a:t> m = 1.6034736 +/- 0.1751685</a:t>
          </a:r>
        </a:p>
        <a:p>
          <a:r>
            <a:rPr lang="it-IT" sz="1500"/>
            <a:t> Optimal temperature = 25.377852863159845 +/- 3.5763650208699285</a:t>
          </a:r>
        </a:p>
        <a:p>
          <a:r>
            <a:rPr lang="it-IT" sz="1500"/>
            <a:t> R-squared =  0.97824</a:t>
          </a:r>
        </a:p>
        <a:p>
          <a:r>
            <a:rPr lang="it-IT" sz="1500"/>
            <a:t> Chi-squared =  0.00257</a:t>
          </a:r>
        </a:p>
        <a:p>
          <a:r>
            <a:rPr lang="it-IT" sz="1500"/>
            <a:t> P-value =  0.0</a:t>
          </a:r>
        </a:p>
        <a:p>
          <a:r>
            <a:rPr lang="it-IT" sz="1500"/>
            <a:t> Number of degrees of freedom (NDF) = 24</a:t>
          </a:r>
        </a:p>
        <a:p>
          <a:r>
            <a:rPr lang="it-IT" sz="1500"/>
            <a:t> Akaike Information Criterion (AIC): 23.99508</a:t>
          </a:r>
        </a:p>
        <a:p>
          <a:r>
            <a:rPr lang="it-IT" sz="1500"/>
            <a:t> Bayesian Information Criterion (BIC) 29.3239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 Covariance matrix: </a:t>
          </a:r>
        </a:p>
        <a:p>
          <a:endParaRPr lang="it-IT" sz="1500"/>
        </a:p>
        <a:p>
          <a:r>
            <a:rPr lang="it-IT" sz="1500"/>
            <a:t>      	a         	T low     	T max     	m    </a:t>
          </a:r>
        </a:p>
        <a:p>
          <a:r>
            <a:rPr lang="it-IT" sz="1500"/>
            <a:t>a     [ 8.85799358e-11 -9.32389583e-06 -1.09902930e-06  1.09676913e-06]</a:t>
          </a:r>
        </a:p>
        <a:p>
          <a:r>
            <a:rPr lang="it-IT" sz="1500"/>
            <a:t>T low [-9.32389583e-06  1.70538167e+01  4.75566264e-01 -6.36483241e-01]</a:t>
          </a:r>
        </a:p>
        <a:p>
          <a:r>
            <a:rPr lang="it-IT" sz="1500"/>
            <a:t>T max [-1.09902930e-06  4.75566264e-01  2.60636772e-02 -2.50637775e-02]</a:t>
          </a:r>
        </a:p>
        <a:p>
          <a:r>
            <a:rPr lang="it-IT" sz="1500"/>
            <a:t>m     [ 1.09676913e-06 -6.36483241e-01 -2.50637775e-02  3.06839868e-02]</a:t>
          </a:r>
        </a:p>
        <a:p>
          <a:endParaRPr lang="it-IT" sz="1500"/>
        </a:p>
        <a:p>
          <a:r>
            <a:rPr lang="it-IT" sz="1500"/>
            <a:t>		</a:t>
          </a:r>
        </a:p>
        <a:p>
          <a:r>
            <a:rPr lang="it-IT" sz="1500"/>
            <a:t>		COL 6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 Briere fit (a * x * (x - T_L) * pow((T_M - x), m)) results: </a:t>
          </a:r>
        </a:p>
        <a:p>
          <a:endParaRPr lang="it-IT" sz="1500"/>
        </a:p>
        <a:p>
          <a:r>
            <a:rPr lang="it-IT" sz="1500"/>
            <a:t> a = 4.73e-05 +/- 7.7e-06</a:t>
          </a:r>
        </a:p>
        <a:p>
          <a:r>
            <a:rPr lang="it-IT" sz="1500"/>
            <a:t> T low = -3.277907 +/- 1.877069</a:t>
          </a:r>
        </a:p>
        <a:p>
          <a:r>
            <a:rPr lang="it-IT" sz="1500"/>
            <a:t> T max = 36.0 +/- 0.2832985</a:t>
          </a:r>
        </a:p>
        <a:p>
          <a:r>
            <a:rPr lang="it-IT" sz="1500"/>
            <a:t> m = 0.9888549 +/- 0.0753414</a:t>
          </a:r>
        </a:p>
        <a:p>
          <a:r>
            <a:rPr lang="it-IT" sz="1500"/>
            <a:t> Optimal temperature = 23.401647230189393 +/- 1.285147178378661</a:t>
          </a:r>
        </a:p>
        <a:p>
          <a:r>
            <a:rPr lang="it-IT" sz="1500"/>
            <a:t> R-squared =  0.98065</a:t>
          </a:r>
        </a:p>
        <a:p>
          <a:r>
            <a:rPr lang="it-IT" sz="1500"/>
            <a:t> Chi-squared =  0.00011</a:t>
          </a:r>
        </a:p>
        <a:p>
          <a:r>
            <a:rPr lang="it-IT" sz="1500"/>
            <a:t> P-value =  0.0</a:t>
          </a:r>
        </a:p>
        <a:p>
          <a:r>
            <a:rPr lang="it-IT" sz="1500"/>
            <a:t> Number of degrees of freedom (NDF) = 24</a:t>
          </a:r>
        </a:p>
        <a:p>
          <a:r>
            <a:rPr lang="it-IT" sz="1500"/>
            <a:t> Akaike Information Criterion (AIC): 24.30256</a:t>
          </a:r>
        </a:p>
        <a:p>
          <a:r>
            <a:rPr lang="it-IT" sz="1500"/>
            <a:t> Bayesian Information Criterion (BIC) 29.63138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 Covariance matrix: </a:t>
          </a:r>
        </a:p>
        <a:p>
          <a:endParaRPr lang="it-IT" sz="1500"/>
        </a:p>
        <a:p>
          <a:r>
            <a:rPr lang="it-IT" sz="1500"/>
            <a:t>      	a         	T low     	T max     	m    </a:t>
          </a:r>
        </a:p>
        <a:p>
          <a:r>
            <a:rPr lang="it-IT" sz="1500"/>
            <a:t>a     [ 5.86952818e-11 -8.46779054e-06 -1.95451702e-06  5.42650542e-07]</a:t>
          </a:r>
        </a:p>
        <a:p>
          <a:r>
            <a:rPr lang="it-IT" sz="1500"/>
            <a:t>T low [-8.46779054e-06  3.52338788e+00  2.97007515e-01 -1.16101902e-01]</a:t>
          </a:r>
        </a:p>
        <a:p>
          <a:r>
            <a:rPr lang="it-IT" sz="1500"/>
            <a:t>T max [-1.95451702e-06  2.97007515e-01  8.02580565e-02 -1.78755547e-02]</a:t>
          </a:r>
        </a:p>
        <a:p>
          <a:r>
            <a:rPr lang="it-IT" sz="1500"/>
            <a:t>m     [ 5.42650542e-07 -1.16101902e-01 -1.78755547e-02  5.67631974e-03]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COL 2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 Briere fit (a * x * (x - T_L) * pow((T_M - x), m)) results: </a:t>
          </a:r>
        </a:p>
        <a:p>
          <a:endParaRPr lang="it-IT" sz="1500"/>
        </a:p>
        <a:p>
          <a:r>
            <a:rPr lang="it-IT" sz="1500"/>
            <a:t> a = 6.46e-05 +/- 8.6e-06</a:t>
          </a:r>
        </a:p>
        <a:p>
          <a:r>
            <a:rPr lang="it-IT" sz="1500"/>
            <a:t> T low = -2.8215425 +/- 1.944756</a:t>
          </a:r>
        </a:p>
        <a:p>
          <a:r>
            <a:rPr lang="it-IT" sz="1500"/>
            <a:t> T max = 35.6013362 +/- 0.208615</a:t>
          </a:r>
        </a:p>
        <a:p>
          <a:r>
            <a:rPr lang="it-IT" sz="1500"/>
            <a:t> m = 1.0955144 +/- 0.0843505</a:t>
          </a:r>
        </a:p>
        <a:p>
          <a:r>
            <a:rPr lang="it-IT" sz="1500"/>
            <a:t> Optimal temperature = 23.986450259382423 +/- 1.368389635742555</a:t>
          </a:r>
        </a:p>
        <a:p>
          <a:r>
            <a:rPr lang="it-IT" sz="1500"/>
            <a:t> R-squared =  0.97867</a:t>
          </a:r>
        </a:p>
        <a:p>
          <a:r>
            <a:rPr lang="it-IT" sz="1500"/>
            <a:t> Chi-squared =  0.0</a:t>
          </a:r>
        </a:p>
        <a:p>
          <a:r>
            <a:rPr lang="it-IT" sz="1500"/>
            <a:t> P-value =  0.0</a:t>
          </a:r>
        </a:p>
        <a:p>
          <a:r>
            <a:rPr lang="it-IT" sz="1500"/>
            <a:t> Number of degrees of freedom (NDF) = 24</a:t>
          </a:r>
        </a:p>
        <a:p>
          <a:r>
            <a:rPr lang="it-IT" sz="1500"/>
            <a:t> Akaike Information Criterion (AIC): 23.9264</a:t>
          </a:r>
        </a:p>
        <a:p>
          <a:r>
            <a:rPr lang="it-IT" sz="1500"/>
            <a:t> Bayesian Information Criterion (BIC) 29.25521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 Covariance matrix: </a:t>
          </a:r>
        </a:p>
        <a:p>
          <a:endParaRPr lang="it-IT" sz="1500"/>
        </a:p>
        <a:p>
          <a:r>
            <a:rPr lang="it-IT" sz="1500"/>
            <a:t>      	a         	T low     	T max     	m    </a:t>
          </a:r>
        </a:p>
        <a:p>
          <a:r>
            <a:rPr lang="it-IT" sz="1500"/>
            <a:t>a     [ 7.42472263e-11 -8.67581035e-06 -1.51621366e-06  6.61226831e-07]</a:t>
          </a:r>
        </a:p>
        <a:p>
          <a:r>
            <a:rPr lang="it-IT" sz="1500"/>
            <a:t>T low [-8.67581035e-06  3.78207577e+00  2.10340796e-01 -1.34045903e-01]</a:t>
          </a:r>
        </a:p>
        <a:p>
          <a:r>
            <a:rPr lang="it-IT" sz="1500"/>
            <a:t>T max [-1.51621366e-06  2.10340796e-01  4.35202306e-02 -1.37636641e-02]</a:t>
          </a:r>
        </a:p>
        <a:p>
          <a:r>
            <a:rPr lang="it-IT" sz="1500"/>
            <a:t>m     [ 6.61226831e-07 -1.34045903e-01 -1.37636641e-02  7.11500155e-03]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COL 3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 Briere fit (a * x * (x - T_L) * pow((T_M - x), m)) results: </a:t>
          </a:r>
        </a:p>
        <a:p>
          <a:endParaRPr lang="it-IT" sz="1500"/>
        </a:p>
        <a:p>
          <a:r>
            <a:rPr lang="it-IT" sz="1500"/>
            <a:t> a = 5.73e-05 +/- 1.32e-05</a:t>
          </a:r>
        </a:p>
        <a:p>
          <a:r>
            <a:rPr lang="it-IT" sz="1500"/>
            <a:t> T low = 2.2142366 +/- 1.5190101</a:t>
          </a:r>
        </a:p>
        <a:p>
          <a:r>
            <a:rPr lang="it-IT" sz="1500"/>
            <a:t> T max = 35.6973144 +/- 0.3486257</a:t>
          </a:r>
        </a:p>
        <a:p>
          <a:r>
            <a:rPr lang="it-IT" sz="1500"/>
            <a:t> m = 0.996348 +/- 0.1013977</a:t>
          </a:r>
        </a:p>
        <a:p>
          <a:r>
            <a:rPr lang="it-IT" sz="1500"/>
            <a:t> Optimal temperature = 24.155485466878698 +/- 1.3533871499533043</a:t>
          </a:r>
        </a:p>
        <a:p>
          <a:r>
            <a:rPr lang="it-IT" sz="1500"/>
            <a:t> R-squared =  0.95518</a:t>
          </a:r>
        </a:p>
        <a:p>
          <a:r>
            <a:rPr lang="it-IT" sz="1500"/>
            <a:t> Chi-squared =  0.00441</a:t>
          </a:r>
        </a:p>
        <a:p>
          <a:r>
            <a:rPr lang="it-IT" sz="1500"/>
            <a:t> P-value =  0.0</a:t>
          </a:r>
        </a:p>
        <a:p>
          <a:r>
            <a:rPr lang="it-IT" sz="1500"/>
            <a:t> Number of degrees of freedom (NDF) = 24</a:t>
          </a:r>
        </a:p>
        <a:p>
          <a:r>
            <a:rPr lang="it-IT" sz="1500"/>
            <a:t> Akaike Information Criterion (AIC): 22.5971</a:t>
          </a:r>
        </a:p>
        <a:p>
          <a:r>
            <a:rPr lang="it-IT" sz="1500"/>
            <a:t> Bayesian Information Criterion (BIC) 27.92592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 Covariance matrix: </a:t>
          </a:r>
        </a:p>
        <a:p>
          <a:endParaRPr lang="it-IT" sz="1500"/>
        </a:p>
        <a:p>
          <a:r>
            <a:rPr lang="it-IT" sz="1500"/>
            <a:t>      	a         	T low     	T max     	m    </a:t>
          </a:r>
        </a:p>
        <a:p>
          <a:r>
            <a:rPr lang="it-IT" sz="1500"/>
            <a:t>a     [ 1.74364264e-10 -1.00182164e-05 -3.90496197e-06  1.27369830e-06]</a:t>
          </a:r>
        </a:p>
        <a:p>
          <a:r>
            <a:rPr lang="it-IT" sz="1500"/>
            <a:t>T low [-1.00182164e-05  2.30739181e+00  2.22903899e-01 -1.11733965e-01]</a:t>
          </a:r>
        </a:p>
        <a:p>
          <a:r>
            <a:rPr lang="it-IT" sz="1500"/>
            <a:t>T max [-3.90496197e-06  2.22903899e-01  1.21539867e-01 -2.73781150e-02]</a:t>
          </a:r>
        </a:p>
        <a:p>
          <a:r>
            <a:rPr lang="it-IT" sz="1500"/>
            <a:t>m     [ 1.27369830e-06 -1.11733965e-01 -2.73781150e-02  1.02814924e-02]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COL 4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 Briere fit (a * x * (x - T_L) * pow((T_M - x), m)) results: </a:t>
          </a:r>
        </a:p>
        <a:p>
          <a:endParaRPr lang="it-IT" sz="1500"/>
        </a:p>
        <a:p>
          <a:r>
            <a:rPr lang="it-IT" sz="1500"/>
            <a:t> a = 6.06e-05 +/- 1.14e-05</a:t>
          </a:r>
        </a:p>
        <a:p>
          <a:r>
            <a:rPr lang="it-IT" sz="1500"/>
            <a:t> T low = -3.1380456 +/- 2.5434554</a:t>
          </a:r>
        </a:p>
        <a:p>
          <a:r>
            <a:rPr lang="it-IT" sz="1500"/>
            <a:t> T max = 35.8533927 +/- 0.3240209</a:t>
          </a:r>
        </a:p>
        <a:p>
          <a:r>
            <a:rPr lang="it-IT" sz="1500"/>
            <a:t> m = 1.0873008 +/- 0.1130052</a:t>
          </a:r>
        </a:p>
        <a:p>
          <a:r>
            <a:rPr lang="it-IT" sz="1500"/>
            <a:t> Optimal temperature = 24.05423403764536 +/- 1.78249808159644</a:t>
          </a:r>
        </a:p>
        <a:p>
          <a:r>
            <a:rPr lang="it-IT" sz="1500"/>
            <a:t> R-squared =  0.96577</a:t>
          </a:r>
        </a:p>
        <a:p>
          <a:r>
            <a:rPr lang="it-IT" sz="1500"/>
            <a:t> Chi-squared =  0.00403</a:t>
          </a:r>
        </a:p>
        <a:p>
          <a:r>
            <a:rPr lang="it-IT" sz="1500"/>
            <a:t> P-value =  0.0</a:t>
          </a:r>
        </a:p>
        <a:p>
          <a:r>
            <a:rPr lang="it-IT" sz="1500"/>
            <a:t> Number of degrees of freedom (NDF) = 24</a:t>
          </a:r>
        </a:p>
        <a:p>
          <a:r>
            <a:rPr lang="it-IT" sz="1500"/>
            <a:t> Akaike Information Criterion (AIC): 23.14221</a:t>
          </a:r>
        </a:p>
        <a:p>
          <a:r>
            <a:rPr lang="it-IT" sz="1500"/>
            <a:t> Bayesian Information Criterion (BIC) 28.47103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 Covariance matrix: </a:t>
          </a:r>
        </a:p>
        <a:p>
          <a:endParaRPr lang="it-IT" sz="1500"/>
        </a:p>
        <a:p>
          <a:r>
            <a:rPr lang="it-IT" sz="1500"/>
            <a:t>      	a         	T low     	T max     	m    </a:t>
          </a:r>
        </a:p>
        <a:p>
          <a:r>
            <a:rPr lang="it-IT" sz="1500"/>
            <a:t>a     [ 1.30949341e-10 -1.63528374e-05 -3.29835645e-06  1.19799506e-06]</a:t>
          </a:r>
        </a:p>
        <a:p>
          <a:r>
            <a:rPr lang="it-IT" sz="1500"/>
            <a:t>T low [-1.63528374e-05  6.46916519e+00  4.72025712e-01 -2.36804154e-01]</a:t>
          </a:r>
        </a:p>
        <a:p>
          <a:r>
            <a:rPr lang="it-IT" sz="1500"/>
            <a:t>T max [-3.29835645e-06  4.72025712e-01  1.04989512e-01 -3.06440188e-02]</a:t>
          </a:r>
        </a:p>
        <a:p>
          <a:r>
            <a:rPr lang="it-IT" sz="1500"/>
            <a:t>m     [ 1.19799506e-06 -2.36804154e-01 -3.06440188e-02  1.27701859e-02]</a:t>
          </a:r>
        </a:p>
        <a:p>
          <a:r>
            <a:rPr lang="it-IT" sz="1500"/>
            <a:t>		</a:t>
          </a:r>
        </a:p>
      </xdr:txBody>
    </xdr:sp>
    <xdr:clientData/>
  </xdr:twoCellAnchor>
  <xdr:twoCellAnchor>
    <xdr:from>
      <xdr:col>16</xdr:col>
      <xdr:colOff>0</xdr:colOff>
      <xdr:row>8</xdr:row>
      <xdr:rowOff>0</xdr:rowOff>
    </xdr:from>
    <xdr:to>
      <xdr:col>27</xdr:col>
      <xdr:colOff>520700</xdr:colOff>
      <xdr:row>41</xdr:row>
      <xdr:rowOff>139700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A5F95A2-89C8-F84D-9E42-48EA27C38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14</xdr:col>
      <xdr:colOff>12700</xdr:colOff>
      <xdr:row>153</xdr:row>
      <xdr:rowOff>76200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85F050B-B653-C04D-ABCB-6B745C93C189}"/>
            </a:ext>
          </a:extLst>
        </xdr:cNvPr>
        <xdr:cNvSpPr txBox="1"/>
      </xdr:nvSpPr>
      <xdr:spPr>
        <a:xfrm>
          <a:off x="6705600" y="381000"/>
          <a:ext cx="4965700" cy="2884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500" baseline="0">
            <a:solidFill>
              <a:schemeClr val="dk1"/>
            </a:solidFill>
          </a:endParaRPr>
        </a:p>
        <a:p>
          <a:r>
            <a:rPr lang="it-IT" sz="1500" baseline="0">
              <a:solidFill>
                <a:srgbClr val="FF0000"/>
              </a:solidFill>
            </a:rPr>
            <a:t>COL 1 - Fit results from python script 'fitlogit-curvefit.py'</a:t>
          </a:r>
          <a:endParaRPr lang="it-IT" sz="1500">
            <a:solidFill>
              <a:srgbClr val="FF0000"/>
            </a:solidFill>
          </a:endParaRPr>
        </a:p>
        <a:p>
          <a:r>
            <a:rPr lang="it-IT" sz="1500"/>
            <a:t>		</a:t>
          </a:r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5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2.0 +/- 0.7859581</a:t>
          </a:r>
        </a:p>
        <a:p>
          <a:r>
            <a:rPr lang="it-IT" sz="1500"/>
            <a:t> r = 0.1177108 +/- 0.0143491</a:t>
          </a:r>
        </a:p>
        <a:p>
          <a:r>
            <a:rPr lang="it-IT" sz="1500"/>
            <a:t> R-squared =  0.88572</a:t>
          </a:r>
        </a:p>
        <a:p>
          <a:r>
            <a:rPr lang="it-IT" sz="1500"/>
            <a:t> Chi-squared =  1512.80563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-2.84791</a:t>
          </a:r>
        </a:p>
        <a:p>
          <a:r>
            <a:rPr lang="it-IT" sz="1500"/>
            <a:t> Bayesian Information Criterion (BIC) 0.68625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[ 0.61773008 -0.0103214 ]</a:t>
          </a:r>
        </a:p>
        <a:p>
          <a:r>
            <a:rPr lang="it-IT" sz="1500"/>
            <a:t>r    [-0.0103214  0.0002059]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10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 baseline="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0.8568278 +/- 0.7298616</a:t>
          </a:r>
        </a:p>
        <a:p>
          <a:r>
            <a:rPr lang="it-IT" sz="1500"/>
            <a:t> r = 0.1986547 +/- 0.0402204</a:t>
          </a:r>
        </a:p>
        <a:p>
          <a:r>
            <a:rPr lang="it-IT" sz="1500"/>
            <a:t> R-squared =  0.86306</a:t>
          </a:r>
        </a:p>
        <a:p>
          <a:r>
            <a:rPr lang="it-IT" sz="1500"/>
            <a:t> Chi-squared =  4482.09829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-3.28824</a:t>
          </a:r>
        </a:p>
        <a:p>
          <a:r>
            <a:rPr lang="it-IT" sz="1500"/>
            <a:t> Bayesian Information Criterion (BIC) 0.24592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[ 0.53269794 -0.02891273]</a:t>
          </a:r>
        </a:p>
        <a:p>
          <a:r>
            <a:rPr lang="it-IT" sz="1500"/>
            <a:t>r    [-0.02891273  0.00161768]</a:t>
          </a:r>
        </a:p>
        <a:p>
          <a:endParaRPr lang="it-IT" sz="1500"/>
        </a:p>
        <a:p>
          <a:r>
            <a:rPr lang="it-IT" sz="1500"/>
            <a:t> 	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15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6.7710839 +/- 1.6685604</a:t>
          </a:r>
        </a:p>
        <a:p>
          <a:r>
            <a:rPr lang="it-IT" sz="1500"/>
            <a:t> r = 0.3583047 +/- 0.0319838</a:t>
          </a:r>
        </a:p>
        <a:p>
          <a:r>
            <a:rPr lang="it-IT" sz="1500"/>
            <a:t> R-squared =  0.95743</a:t>
          </a:r>
        </a:p>
        <a:p>
          <a:r>
            <a:rPr lang="it-IT" sz="1500"/>
            <a:t> Chi-squared =  9.99907</a:t>
          </a:r>
        </a:p>
        <a:p>
          <a:r>
            <a:rPr lang="it-IT" sz="1500"/>
            <a:t> P-value =  0.0136868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-0.07637</a:t>
          </a:r>
        </a:p>
        <a:p>
          <a:r>
            <a:rPr lang="it-IT" sz="1500"/>
            <a:t> Bayesian Information Criterion (BIC) 3.45779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[ 2.78409387 -0.05113137]</a:t>
          </a:r>
        </a:p>
        <a:p>
          <a:r>
            <a:rPr lang="it-IT" sz="1500"/>
            <a:t>r    [-0.05113137  0.00102296]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20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 baseline="0">
            <a:solidFill>
              <a:srgbClr val="FF0000"/>
            </a:solidFill>
          </a:endParaRPr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57.4006013 +/- 3.8054235</a:t>
          </a:r>
        </a:p>
        <a:p>
          <a:r>
            <a:rPr lang="it-IT" sz="1500"/>
            <a:t> r = 0.1107285 +/- 0.0143831</a:t>
          </a:r>
        </a:p>
        <a:p>
          <a:r>
            <a:rPr lang="it-IT" sz="1500"/>
            <a:t> R-squared =  0.86089</a:t>
          </a:r>
        </a:p>
        <a:p>
          <a:r>
            <a:rPr lang="it-IT" sz="1500"/>
            <a:t> Chi-squared =  1.32217</a:t>
          </a:r>
        </a:p>
        <a:p>
          <a:r>
            <a:rPr lang="it-IT" sz="1500"/>
            <a:t> P-value =  0.0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0.70575</a:t>
          </a:r>
        </a:p>
        <a:p>
          <a:r>
            <a:rPr lang="it-IT" sz="1500"/>
            <a:t> Bayesian Information Criterion (BIC) 4.23991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[14.48124798 -0.0492688 ]</a:t>
          </a:r>
        </a:p>
        <a:p>
          <a:r>
            <a:rPr lang="it-IT" sz="1500"/>
            <a:t>r    [-0.0492688   0.00020687]</a:t>
          </a:r>
        </a:p>
        <a:p>
          <a:endParaRPr lang="it-IT" sz="1500"/>
        </a:p>
        <a:p>
          <a:endParaRPr lang="it-IT" sz="15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25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45.6522879 +/- 20.2151404</a:t>
          </a:r>
        </a:p>
        <a:p>
          <a:r>
            <a:rPr lang="it-IT" sz="1500"/>
            <a:t> r = 0.4003663 +/- 0.1294678</a:t>
          </a:r>
        </a:p>
        <a:p>
          <a:r>
            <a:rPr lang="it-IT" sz="1500"/>
            <a:t> R-squared =  0.65655</a:t>
          </a:r>
        </a:p>
        <a:p>
          <a:r>
            <a:rPr lang="it-IT" sz="1500"/>
            <a:t> Chi-squared =  39.99998</a:t>
          </a:r>
        </a:p>
        <a:p>
          <a:r>
            <a:rPr lang="it-IT" sz="1500"/>
            <a:t> P-value =  0.9891882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3.01178</a:t>
          </a:r>
        </a:p>
        <a:p>
          <a:r>
            <a:rPr lang="it-IT" sz="1500"/>
            <a:t> Bayesian Information Criterion (BIC) 6.54594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[408.65190219  -2.5876647 ]</a:t>
          </a:r>
        </a:p>
        <a:p>
          <a:r>
            <a:rPr lang="it-IT" sz="1500"/>
            <a:t>r    [-2.5876647   0.01676191]</a:t>
          </a:r>
        </a:p>
        <a:p>
          <a:endParaRPr lang="it-IT" sz="1500"/>
        </a:p>
        <a:p>
          <a:endParaRPr lang="it-IT" sz="15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30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Logistic fit (k * N_0)/(N_0 + (k-N_0)*exp(-r*x)) results: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N_0 = 95.0 +/- 1.8708739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r = 0.0736122 +/- 0.0350047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R-squared =  0.08728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Chi-squared =  0.23556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P-value =  0.0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Number of degrees of freedom (NDF) = 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Akaike Information Criterion (AIC): 4.16452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Bayesian Information Criterion (BIC) 7.69868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Covariance matrix: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     N_0      r  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N_0  [ 3.50016931 -0.05815282]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r    [-0.05815282  0.00122533]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endParaRPr lang="it-IT" sz="1500"/>
        </a:p>
      </xdr:txBody>
    </xdr:sp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12700</xdr:colOff>
      <xdr:row>153</xdr:row>
      <xdr:rowOff>76200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64BC1413-EDC4-504A-B662-B353A4B02B7A}"/>
            </a:ext>
          </a:extLst>
        </xdr:cNvPr>
        <xdr:cNvSpPr txBox="1"/>
      </xdr:nvSpPr>
      <xdr:spPr>
        <a:xfrm>
          <a:off x="12484100" y="381000"/>
          <a:ext cx="4965700" cy="2884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500" baseline="0">
            <a:solidFill>
              <a:schemeClr val="dk1"/>
            </a:solidFill>
          </a:endParaRPr>
        </a:p>
        <a:p>
          <a:r>
            <a:rPr lang="it-IT" sz="1500" baseline="0">
              <a:solidFill>
                <a:srgbClr val="FF0000"/>
              </a:solidFill>
            </a:rPr>
            <a:t>COL 6 - Fit results from python script 'fitlogit-curvefit.py'</a:t>
          </a:r>
          <a:endParaRPr lang="it-IT" sz="1500">
            <a:solidFill>
              <a:srgbClr val="FF0000"/>
            </a:solidFill>
          </a:endParaRPr>
        </a:p>
        <a:p>
          <a:r>
            <a:rPr lang="it-IT" sz="1500"/>
            <a:t>		</a:t>
          </a:r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5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0.0053076 +/- 0.0047113</a:t>
          </a:r>
        </a:p>
        <a:p>
          <a:r>
            <a:rPr lang="it-IT" sz="1500"/>
            <a:t> r = 0.4285374 +/- 0.0391953</a:t>
          </a:r>
        </a:p>
        <a:p>
          <a:r>
            <a:rPr lang="it-IT" sz="1500"/>
            <a:t> R-squared =  0.98312</a:t>
          </a:r>
        </a:p>
        <a:p>
          <a:r>
            <a:rPr lang="it-IT" sz="1500"/>
            <a:t> Chi-squared =  639.64861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-0.05071</a:t>
          </a:r>
        </a:p>
        <a:p>
          <a:r>
            <a:rPr lang="it-IT" sz="1500"/>
            <a:t> Bayesian Information Criterion (BIC) 3.48345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[ 2.21966795e-05 -1.83903053e-04]</a:t>
          </a:r>
        </a:p>
        <a:p>
          <a:r>
            <a:rPr lang="it-IT" sz="1500"/>
            <a:t>r    [-0.0001839   0.00153627]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10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 baseline="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0.1827332 +/- 0.2640237</a:t>
          </a:r>
        </a:p>
        <a:p>
          <a:r>
            <a:rPr lang="it-IT" sz="1500"/>
            <a:t> r = 0.2660956 +/- 0.0655386</a:t>
          </a:r>
        </a:p>
        <a:p>
          <a:r>
            <a:rPr lang="it-IT" sz="1500"/>
            <a:t> R-squared =  0.82105</a:t>
          </a:r>
        </a:p>
        <a:p>
          <a:r>
            <a:rPr lang="it-IT" sz="1500"/>
            <a:t> Chi-squared =  7206.6707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-3.78482</a:t>
          </a:r>
        </a:p>
        <a:p>
          <a:r>
            <a:rPr lang="it-IT" sz="1500"/>
            <a:t> Bayesian Information Criterion (BIC) -0.25065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[ 0.06970854 -0.01716554]</a:t>
          </a:r>
        </a:p>
        <a:p>
          <a:r>
            <a:rPr lang="it-IT" sz="1500"/>
            <a:t>r    [-0.01716554  0.0042953 ]</a:t>
          </a:r>
        </a:p>
        <a:p>
          <a:endParaRPr lang="it-IT" sz="1500"/>
        </a:p>
        <a:p>
          <a:r>
            <a:rPr lang="it-IT" sz="1500"/>
            <a:t> 	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15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1.23867 +/- 0.4790985</a:t>
          </a:r>
        </a:p>
        <a:p>
          <a:r>
            <a:rPr lang="it-IT" sz="1500"/>
            <a:t> r = 0.5724314 +/- 0.0497491</a:t>
          </a:r>
        </a:p>
        <a:p>
          <a:r>
            <a:rPr lang="it-IT" sz="1500"/>
            <a:t> R-squared =  0.96215</a:t>
          </a:r>
        </a:p>
        <a:p>
          <a:r>
            <a:rPr lang="it-IT" sz="1500"/>
            <a:t> Chi-squared =  0.0</a:t>
          </a:r>
        </a:p>
        <a:p>
          <a:r>
            <a:rPr lang="it-IT" sz="1500"/>
            <a:t> P-value =  0.0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-0.40013</a:t>
          </a:r>
        </a:p>
        <a:p>
          <a:r>
            <a:rPr lang="it-IT" sz="1500"/>
            <a:t> Bayesian Information Criterion (BIC) 3.13404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[ 0.22953539 -0.02305438]</a:t>
          </a:r>
        </a:p>
        <a:p>
          <a:r>
            <a:rPr lang="it-IT" sz="1500"/>
            <a:t>r    [-0.02305438  0.00247498]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20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 baseline="0">
            <a:solidFill>
              <a:srgbClr val="FF0000"/>
            </a:solidFill>
          </a:endParaRPr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58.0942441 +/- 2.5888522</a:t>
          </a:r>
        </a:p>
        <a:p>
          <a:r>
            <a:rPr lang="it-IT" sz="1500"/>
            <a:t> r = 0.1309574 +/- 0.0108608</a:t>
          </a:r>
        </a:p>
        <a:p>
          <a:r>
            <a:rPr lang="it-IT" sz="1500"/>
            <a:t> R-squared =  0.93862</a:t>
          </a:r>
        </a:p>
        <a:p>
          <a:r>
            <a:rPr lang="it-IT" sz="1500"/>
            <a:t> Chi-squared =  0.17997</a:t>
          </a:r>
        </a:p>
        <a:p>
          <a:r>
            <a:rPr lang="it-IT" sz="1500"/>
            <a:t> P-value =  0.0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2.97615</a:t>
          </a:r>
        </a:p>
        <a:p>
          <a:r>
            <a:rPr lang="it-IT" sz="1500"/>
            <a:t> Bayesian Information Criterion (BIC) 6.51031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[ 6.70215593 -0.02557491]</a:t>
          </a:r>
        </a:p>
        <a:p>
          <a:r>
            <a:rPr lang="it-IT" sz="1500"/>
            <a:t>r    [-0.02557491  0.00011796]</a:t>
          </a:r>
        </a:p>
        <a:p>
          <a:endParaRPr lang="it-IT" sz="1500"/>
        </a:p>
        <a:p>
          <a:endParaRPr lang="it-IT" sz="15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25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33.0076559 +/- 7.37510377</a:t>
          </a:r>
        </a:p>
        <a:p>
          <a:r>
            <a:rPr lang="it-IT" sz="1500"/>
            <a:t> r = 0.4893139 +/- 0.5424677</a:t>
          </a:r>
        </a:p>
        <a:p>
          <a:r>
            <a:rPr lang="it-IT" sz="1500"/>
            <a:t> R-squared =  -0.17334</a:t>
          </a:r>
        </a:p>
        <a:p>
          <a:r>
            <a:rPr lang="it-IT" sz="1500"/>
            <a:t> Chi-squared =  1000.0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-1.28048</a:t>
          </a:r>
        </a:p>
        <a:p>
          <a:r>
            <a:rPr lang="it-IT" sz="1500"/>
            <a:t> Bayesian Information Criterion (BIC) 2.25368</a:t>
          </a:r>
        </a:p>
        <a:p>
          <a:br>
            <a:rPr lang="it-IT" sz="1500"/>
          </a:br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[5439.21555966  -39.77118335]</a:t>
          </a:r>
        </a:p>
        <a:p>
          <a:r>
            <a:rPr lang="it-IT" sz="1500"/>
            <a:t>r    [-39.77118335   0.29427125]</a:t>
          </a:r>
        </a:p>
        <a:p>
          <a:endParaRPr lang="it-IT" sz="1500"/>
        </a:p>
        <a:p>
          <a:endParaRPr lang="it-IT" sz="15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30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Logistic fit (k * N_0)/(N_0 + (k-N_0)*exp(-r*x)) results: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N_0 = 83.5637387 +/- 5.4800418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r = 0.1161542 +/- 0.0422939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R-squared =  0.38221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Chi-squared =  0.05549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P-value =  0.0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Number of degrees of freedom (NDF) = 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Akaike Information Criterion (AIC): 1.15792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Bayesian Information Criterion (BIC) 4.69208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Covariance matrix: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     N_0      r  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N_0  [30.03085768 -0.21069673]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r    [-0.21069673  0.00178878]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endParaRPr lang="it-IT" sz="1500"/>
        </a:p>
      </xdr:txBody>
    </xdr:sp>
    <xdr:clientData/>
  </xdr:twoCellAnchor>
  <xdr:twoCellAnchor>
    <xdr:from>
      <xdr:col>22</xdr:col>
      <xdr:colOff>0</xdr:colOff>
      <xdr:row>2</xdr:row>
      <xdr:rowOff>0</xdr:rowOff>
    </xdr:from>
    <xdr:to>
      <xdr:col>28</xdr:col>
      <xdr:colOff>12700</xdr:colOff>
      <xdr:row>153</xdr:row>
      <xdr:rowOff>76200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A4352058-F46F-674F-BB8C-807BD23B044F}"/>
            </a:ext>
          </a:extLst>
        </xdr:cNvPr>
        <xdr:cNvSpPr txBox="1"/>
      </xdr:nvSpPr>
      <xdr:spPr>
        <a:xfrm>
          <a:off x="18262600" y="381000"/>
          <a:ext cx="4965700" cy="2884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500" baseline="0">
            <a:solidFill>
              <a:schemeClr val="dk1"/>
            </a:solidFill>
          </a:endParaRPr>
        </a:p>
        <a:p>
          <a:r>
            <a:rPr lang="it-IT" sz="1500" baseline="0">
              <a:solidFill>
                <a:srgbClr val="FF0000"/>
              </a:solidFill>
            </a:rPr>
            <a:t>COL 2 - Fit results from python script 'fitlogit-curvefit.py'</a:t>
          </a:r>
          <a:endParaRPr lang="it-IT" sz="1500">
            <a:solidFill>
              <a:srgbClr val="FF0000"/>
            </a:solidFill>
          </a:endParaRPr>
        </a:p>
        <a:p>
          <a:r>
            <a:rPr lang="it-IT" sz="1500"/>
            <a:t>		</a:t>
          </a:r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5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br>
            <a:rPr lang="it-IT" sz="1500"/>
          </a:br>
          <a:r>
            <a:rPr lang="it-IT" sz="1500"/>
            <a:t> N_0 = 3.4030478 +/- 0.9819411</a:t>
          </a:r>
        </a:p>
        <a:p>
          <a:r>
            <a:rPr lang="it-IT" sz="1500"/>
            <a:t> r = 0.0739098 +/- 0.0077904</a:t>
          </a:r>
        </a:p>
        <a:p>
          <a:r>
            <a:rPr lang="it-IT" sz="1500"/>
            <a:t> R-squared =  0.8589</a:t>
          </a:r>
        </a:p>
        <a:p>
          <a:r>
            <a:rPr lang="it-IT" sz="1500"/>
            <a:t> Chi-squared =  38.89341</a:t>
          </a:r>
        </a:p>
        <a:p>
          <a:r>
            <a:rPr lang="it-IT" sz="1500"/>
            <a:t> P-value =  0.9854861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-1.90936</a:t>
          </a:r>
        </a:p>
        <a:p>
          <a:r>
            <a:rPr lang="it-IT" sz="1500"/>
            <a:t> Bayesian Information Criterion (BIC) 1.6248</a:t>
          </a:r>
        </a:p>
        <a:p>
          <a:br>
            <a:rPr lang="it-IT" sz="1500"/>
          </a:br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[ 0.96420828 -0.0070683 ]</a:t>
          </a:r>
        </a:p>
        <a:p>
          <a:r>
            <a:rPr lang="it-IT" sz="1500"/>
            <a:t>r    [-7.06830397e-03  6.06898480e-05]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10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 baseline="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0.1981111 +/- 0.197747</a:t>
          </a:r>
        </a:p>
        <a:p>
          <a:r>
            <a:rPr lang="it-IT" sz="1500"/>
            <a:t> r = 0.2679199 +/- 0.0456407</a:t>
          </a:r>
        </a:p>
        <a:p>
          <a:r>
            <a:rPr lang="it-IT" sz="1500"/>
            <a:t> R-squared =  0.91999</a:t>
          </a:r>
        </a:p>
        <a:p>
          <a:r>
            <a:rPr lang="it-IT" sz="1500"/>
            <a:t> Chi-squared =  5697.39283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-2.53913</a:t>
          </a:r>
        </a:p>
        <a:p>
          <a:r>
            <a:rPr lang="it-IT" sz="1500"/>
            <a:t> Bayesian Information Criterion (BIC) 0.99503</a:t>
          </a:r>
        </a:p>
        <a:p>
          <a:br>
            <a:rPr lang="it-IT" sz="1500"/>
          </a:br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[ 0.03910388 -0.00894752]</a:t>
          </a:r>
        </a:p>
        <a:p>
          <a:r>
            <a:rPr lang="it-IT" sz="1500"/>
            <a:t>r    [-0.00894752  0.00208308]</a:t>
          </a:r>
        </a:p>
        <a:p>
          <a:endParaRPr lang="it-IT" sz="1500"/>
        </a:p>
        <a:p>
          <a:r>
            <a:rPr lang="it-IT" sz="1500"/>
            <a:t> 	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15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1.7015565 +/- 1.0205558</a:t>
          </a:r>
        </a:p>
        <a:p>
          <a:r>
            <a:rPr lang="it-IT" sz="1500"/>
            <a:t> r = 0.5161983 +/- 0.0745448</a:t>
          </a:r>
        </a:p>
        <a:p>
          <a:r>
            <a:rPr lang="it-IT" sz="1500"/>
            <a:t> R-squared =  0.89202</a:t>
          </a:r>
        </a:p>
        <a:p>
          <a:r>
            <a:rPr lang="it-IT" sz="1500"/>
            <a:t> Chi-squared =  159.99999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-2.40414</a:t>
          </a:r>
        </a:p>
        <a:p>
          <a:r>
            <a:rPr lang="it-IT" sz="1500"/>
            <a:t> Bayesian Information Criterion (BIC) 1.13002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[ 1.04153409 -0.07357276]</a:t>
          </a:r>
        </a:p>
        <a:p>
          <a:r>
            <a:rPr lang="it-IT" sz="1500"/>
            <a:t>r    [-0.07357276  0.00555692]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20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 baseline="0">
            <a:solidFill>
              <a:srgbClr val="FF0000"/>
            </a:solidFill>
          </a:endParaRPr>
        </a:p>
        <a:p>
          <a:r>
            <a:rPr lang="it-IT" sz="1500"/>
            <a:t> Logistic fit (k * N_0)/(N_0 + (k-N_0)*exp(-r*x)) results: </a:t>
          </a:r>
        </a:p>
        <a:p>
          <a:br>
            <a:rPr lang="it-IT" sz="1500"/>
          </a:br>
          <a:r>
            <a:rPr lang="it-IT" sz="1500"/>
            <a:t> N_0 = 34.9023224 +/- 3.80993</a:t>
          </a:r>
        </a:p>
        <a:p>
          <a:r>
            <a:rPr lang="it-IT" sz="1500"/>
            <a:t> r = 0.2068642 +/- 0.0198968</a:t>
          </a:r>
        </a:p>
        <a:p>
          <a:r>
            <a:rPr lang="it-IT" sz="1500"/>
            <a:t> R-squared =  0.93462</a:t>
          </a:r>
        </a:p>
        <a:p>
          <a:r>
            <a:rPr lang="it-IT" sz="1500"/>
            <a:t> Chi-squared =  249.09227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1.34679</a:t>
          </a:r>
        </a:p>
        <a:p>
          <a:r>
            <a:rPr lang="it-IT" sz="1500"/>
            <a:t> Bayesian Information Criterion (BIC) 4.88095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[14.51556682 -0.07104418]</a:t>
          </a:r>
        </a:p>
        <a:p>
          <a:r>
            <a:rPr lang="it-IT" sz="1500"/>
            <a:t>r    [-0.07104418  0.00039588]</a:t>
          </a:r>
        </a:p>
        <a:p>
          <a:endParaRPr lang="it-IT" sz="1500"/>
        </a:p>
        <a:p>
          <a:endParaRPr lang="it-IT" sz="15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25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63.0026963 +/- 7.3457685</a:t>
          </a:r>
        </a:p>
        <a:p>
          <a:r>
            <a:rPr lang="it-IT" sz="1500"/>
            <a:t> r = 0.196965 +/- 0.0408736</a:t>
          </a:r>
        </a:p>
        <a:p>
          <a:r>
            <a:rPr lang="it-IT" sz="1500"/>
            <a:t> R-squared =  0.71336</a:t>
          </a:r>
        </a:p>
        <a:p>
          <a:r>
            <a:rPr lang="it-IT" sz="1500"/>
            <a:t> Chi-squared =  249.54013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1.69214</a:t>
          </a:r>
        </a:p>
        <a:p>
          <a:r>
            <a:rPr lang="it-IT" sz="1500"/>
            <a:t> Bayesian Information Criterion (BIC) 5.2263</a:t>
          </a:r>
        </a:p>
        <a:p>
          <a:br>
            <a:rPr lang="it-IT" sz="1500"/>
          </a:br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[53.96031458 -0.28409657]</a:t>
          </a:r>
        </a:p>
        <a:p>
          <a:r>
            <a:rPr lang="it-IT" sz="1500"/>
            <a:t>r    [-0.28409657  0.00167065]</a:t>
          </a:r>
        </a:p>
        <a:p>
          <a:endParaRPr lang="it-IT" sz="1500"/>
        </a:p>
        <a:p>
          <a:endParaRPr lang="it-IT" sz="15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30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Logistic fit (k * N_0)/(N_0 + (k-N_0)*exp(-r*x)) results: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br>
            <a:rPr lang="it-IT" sz="1500" baseline="0">
              <a:solidFill>
                <a:schemeClr val="tx1"/>
              </a:solidFill>
            </a:rPr>
          </a:br>
          <a:r>
            <a:rPr lang="it-IT" sz="1500" baseline="0">
              <a:solidFill>
                <a:schemeClr val="tx1"/>
              </a:solidFill>
            </a:rPr>
            <a:t> N_0 = 55.785957 +/- 15.1255018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r = 0.2634049 +/- 0.0882001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R-squared =  0.46167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Chi-squared =  0.0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P-value =  0.0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Number of degrees of freedom (NDF) = 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Akaike Information Criterion (AIC): 0.53293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Bayesian Information Criterion (BIC) 4.06709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Covariance matrix: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     N_0      r  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N_0  [228.7808048   -1.29052555]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r    [-1.29052555  0.00777926]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endParaRPr lang="it-IT" sz="1500"/>
        </a:p>
      </xdr:txBody>
    </xdr:sp>
    <xdr:clientData/>
  </xdr:twoCellAnchor>
  <xdr:twoCellAnchor>
    <xdr:from>
      <xdr:col>29</xdr:col>
      <xdr:colOff>0</xdr:colOff>
      <xdr:row>2</xdr:row>
      <xdr:rowOff>0</xdr:rowOff>
    </xdr:from>
    <xdr:to>
      <xdr:col>35</xdr:col>
      <xdr:colOff>12700</xdr:colOff>
      <xdr:row>153</xdr:row>
      <xdr:rowOff>76200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4F056FC6-051D-594C-A093-330C8F0F1BF6}"/>
            </a:ext>
          </a:extLst>
        </xdr:cNvPr>
        <xdr:cNvSpPr txBox="1"/>
      </xdr:nvSpPr>
      <xdr:spPr>
        <a:xfrm>
          <a:off x="24041100" y="381000"/>
          <a:ext cx="4965700" cy="2884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500" baseline="0">
            <a:solidFill>
              <a:schemeClr val="dk1"/>
            </a:solidFill>
          </a:endParaRPr>
        </a:p>
        <a:p>
          <a:r>
            <a:rPr lang="it-IT" sz="1500" baseline="0">
              <a:solidFill>
                <a:srgbClr val="FF0000"/>
              </a:solidFill>
            </a:rPr>
            <a:t>COL 3 - Fit results from python script 'fitlogit-curvefit.py'</a:t>
          </a:r>
          <a:endParaRPr lang="it-IT" sz="1500">
            <a:solidFill>
              <a:srgbClr val="FF0000"/>
            </a:solidFill>
          </a:endParaRPr>
        </a:p>
        <a:p>
          <a:r>
            <a:rPr lang="it-IT" sz="1500"/>
            <a:t>		</a:t>
          </a:r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5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2.9262624 +/- 0.6568451</a:t>
          </a:r>
        </a:p>
        <a:p>
          <a:r>
            <a:rPr lang="it-IT" sz="1500"/>
            <a:t> r = 0.0725007 +/- 0.0057708</a:t>
          </a:r>
        </a:p>
        <a:p>
          <a:r>
            <a:rPr lang="it-IT" sz="1500"/>
            <a:t> R-squared =  0.91449</a:t>
          </a:r>
        </a:p>
        <a:p>
          <a:r>
            <a:rPr lang="it-IT" sz="1500"/>
            <a:t> Chi-squared =  125.5139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-0.37375</a:t>
          </a:r>
        </a:p>
        <a:p>
          <a:r>
            <a:rPr lang="it-IT" sz="1500"/>
            <a:t> Bayesian Information Criterion (BIC) 3.16041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[ 0.43144548 -0.00354582]</a:t>
          </a:r>
        </a:p>
        <a:p>
          <a:r>
            <a:rPr lang="it-IT" sz="1500"/>
            <a:t>r    [-3.54582474e-03  3.33022607e-05]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10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 baseline="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3.9286268 +/- 1.0182773</a:t>
          </a:r>
        </a:p>
        <a:p>
          <a:r>
            <a:rPr lang="it-IT" sz="1500"/>
            <a:t> r = 0.1023156 +/- 0.0105253</a:t>
          </a:r>
        </a:p>
        <a:p>
          <a:r>
            <a:rPr lang="it-IT" sz="1500"/>
            <a:t> R-squared =  0.92003</a:t>
          </a:r>
        </a:p>
        <a:p>
          <a:r>
            <a:rPr lang="it-IT" sz="1500"/>
            <a:t> Chi-squared =  139.87278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-2.16414</a:t>
          </a:r>
        </a:p>
        <a:p>
          <a:r>
            <a:rPr lang="it-IT" sz="1500"/>
            <a:t> Bayesian Information Criterion (BIC) 1.37002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[ 1.03688859 -0.00974763]</a:t>
          </a:r>
        </a:p>
        <a:p>
          <a:r>
            <a:rPr lang="it-IT" sz="1500"/>
            <a:t>r    [-0.00974763  0.00011078]</a:t>
          </a:r>
        </a:p>
        <a:p>
          <a:endParaRPr lang="it-IT" sz="1500"/>
        </a:p>
        <a:p>
          <a:r>
            <a:rPr lang="it-IT" sz="1500"/>
            <a:t> 	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15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9.6742349 +/- 2.9485927</a:t>
          </a:r>
        </a:p>
        <a:p>
          <a:r>
            <a:rPr lang="it-IT" sz="1500"/>
            <a:t> r = 0.2627818 +/- 0.0342963</a:t>
          </a:r>
        </a:p>
        <a:p>
          <a:r>
            <a:rPr lang="it-IT" sz="1500"/>
            <a:t> R-squared =  0.89569</a:t>
          </a:r>
        </a:p>
        <a:p>
          <a:r>
            <a:rPr lang="it-IT" sz="1500"/>
            <a:t> Chi-squared =  39.87586</a:t>
          </a:r>
        </a:p>
        <a:p>
          <a:r>
            <a:rPr lang="it-IT" sz="1500"/>
            <a:t> P-value =  0.9888216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-2.21577</a:t>
          </a:r>
        </a:p>
        <a:p>
          <a:r>
            <a:rPr lang="it-IT" sz="1500"/>
            <a:t> Bayesian Information Criterion (BIC) 1.31839</a:t>
          </a:r>
        </a:p>
        <a:p>
          <a:br>
            <a:rPr lang="it-IT" sz="1500"/>
          </a:br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[ 8.69419891 -0.09517472]</a:t>
          </a:r>
        </a:p>
        <a:p>
          <a:r>
            <a:rPr lang="it-IT" sz="1500"/>
            <a:t>r    [-0.09517472  0.00117624]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20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 baseline="0">
            <a:solidFill>
              <a:srgbClr val="FF0000"/>
            </a:solidFill>
          </a:endParaRPr>
        </a:p>
        <a:p>
          <a:r>
            <a:rPr lang="it-IT" sz="1500"/>
            <a:t> Logistic fit (k * N_0)/(N_0 + (k-N_0)*exp(-r*x)) results: </a:t>
          </a:r>
        </a:p>
        <a:p>
          <a:br>
            <a:rPr lang="it-IT" sz="1500"/>
          </a:br>
          <a:r>
            <a:rPr lang="it-IT" sz="1500"/>
            <a:t> N_0 = 38.0487635 +/- 2.5258727</a:t>
          </a:r>
        </a:p>
        <a:p>
          <a:r>
            <a:rPr lang="it-IT" sz="1500"/>
            <a:t> r = 0.1406016 +/- 0.0100376</a:t>
          </a:r>
        </a:p>
        <a:p>
          <a:r>
            <a:rPr lang="it-IT" sz="1500"/>
            <a:t> R-squared =  0.95045</a:t>
          </a:r>
        </a:p>
        <a:p>
          <a:r>
            <a:rPr lang="it-IT" sz="1500"/>
            <a:t> Chi-squared =  337.50362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1.50952</a:t>
          </a:r>
        </a:p>
        <a:p>
          <a:r>
            <a:rPr lang="it-IT" sz="1500"/>
            <a:t> Bayesian Information Criterion (BIC) 5.04368</a:t>
          </a:r>
        </a:p>
        <a:p>
          <a:br>
            <a:rPr lang="it-IT" sz="1500"/>
          </a:br>
          <a:r>
            <a:rPr lang="it-IT" sz="1500"/>
            <a:t> Covariance matrix: </a:t>
          </a:r>
        </a:p>
        <a:p>
          <a:br>
            <a:rPr lang="it-IT" sz="1500"/>
          </a:br>
          <a:r>
            <a:rPr lang="it-IT" sz="1500"/>
            <a:t>      N_0      r   </a:t>
          </a:r>
        </a:p>
        <a:p>
          <a:r>
            <a:rPr lang="it-IT" sz="1500"/>
            <a:t>N_0  [ 6.38003296 -0.02303187]</a:t>
          </a:r>
        </a:p>
        <a:p>
          <a:r>
            <a:rPr lang="it-IT" sz="1500"/>
            <a:t>r    [-0.02303187  0.00010075]</a:t>
          </a:r>
        </a:p>
        <a:p>
          <a:endParaRPr lang="it-IT" sz="1500"/>
        </a:p>
        <a:p>
          <a:endParaRPr lang="it-IT" sz="15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25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br>
            <a:rPr lang="it-IT" sz="1500"/>
          </a:br>
          <a:r>
            <a:rPr lang="it-IT" sz="1500"/>
            <a:t> N_0 = 74.0970428 +/- 2.0990444</a:t>
          </a:r>
        </a:p>
        <a:p>
          <a:r>
            <a:rPr lang="it-IT" sz="1500"/>
            <a:t> r = 0.0551962 +/- 0.0079123</a:t>
          </a:r>
        </a:p>
        <a:p>
          <a:r>
            <a:rPr lang="it-IT" sz="1500"/>
            <a:t> R-squared =  0.79667</a:t>
          </a:r>
        </a:p>
        <a:p>
          <a:r>
            <a:rPr lang="it-IT" sz="1500"/>
            <a:t> Chi-squared =  1.69478</a:t>
          </a:r>
        </a:p>
        <a:p>
          <a:r>
            <a:rPr lang="it-IT" sz="1500"/>
            <a:t> P-value =  0.0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1.97086</a:t>
          </a:r>
        </a:p>
        <a:p>
          <a:r>
            <a:rPr lang="it-IT" sz="1500"/>
            <a:t> Bayesian Information Criterion (BIC) 5.50503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[ 4.40598747 -0.01455413]</a:t>
          </a:r>
        </a:p>
        <a:p>
          <a:r>
            <a:rPr lang="it-IT" sz="1500"/>
            <a:t>r    [-1.45541290e-02  6.26047684e-05]</a:t>
          </a:r>
        </a:p>
        <a:p>
          <a:endParaRPr lang="it-IT" sz="1500"/>
        </a:p>
        <a:p>
          <a:endParaRPr lang="it-IT" sz="15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30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Logistic fit (k * N_0)/(N_0 + (k-N_0)*exp(-r*x)) results: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N_0 = 59.2827997 +/- 3.7909113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r = 0.1146119 +/- 0.0149502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R-squared =  0.84124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Chi-squared =  0.78133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P-value =  0.0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Number of degrees of freedom (NDF) = 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Akaike Information Criterion (AIC): 0.98494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Bayesian Information Criterion (BIC) 4.5191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Covariance matrix: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     N_0      r  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N_0  [14.37100817 -0.05112522]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r    [-0.05112522  0.00022351]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endParaRPr lang="it-IT" sz="1500"/>
        </a:p>
      </xdr:txBody>
    </xdr:sp>
    <xdr:clientData/>
  </xdr:twoCellAnchor>
  <xdr:twoCellAnchor>
    <xdr:from>
      <xdr:col>36</xdr:col>
      <xdr:colOff>12700</xdr:colOff>
      <xdr:row>2</xdr:row>
      <xdr:rowOff>0</xdr:rowOff>
    </xdr:from>
    <xdr:to>
      <xdr:col>42</xdr:col>
      <xdr:colOff>25400</xdr:colOff>
      <xdr:row>153</xdr:row>
      <xdr:rowOff>76200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30BAE425-08F4-884A-B9D6-04E9C5A1969C}"/>
            </a:ext>
          </a:extLst>
        </xdr:cNvPr>
        <xdr:cNvSpPr txBox="1"/>
      </xdr:nvSpPr>
      <xdr:spPr>
        <a:xfrm>
          <a:off x="29832300" y="381000"/>
          <a:ext cx="4965700" cy="2884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500" baseline="0">
            <a:solidFill>
              <a:schemeClr val="dk1"/>
            </a:solidFill>
          </a:endParaRPr>
        </a:p>
        <a:p>
          <a:r>
            <a:rPr lang="it-IT" sz="1500" baseline="0">
              <a:solidFill>
                <a:srgbClr val="FF0000"/>
              </a:solidFill>
            </a:rPr>
            <a:t>COL 4 - Fit results from python script 'fitlogit-curvefit.py'</a:t>
          </a:r>
          <a:endParaRPr lang="it-IT" sz="1500">
            <a:solidFill>
              <a:srgbClr val="FF0000"/>
            </a:solidFill>
          </a:endParaRPr>
        </a:p>
        <a:p>
          <a:r>
            <a:rPr lang="it-IT" sz="1500"/>
            <a:t>		</a:t>
          </a:r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5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3.3871643 +/- 0.7988672</a:t>
          </a:r>
        </a:p>
        <a:p>
          <a:r>
            <a:rPr lang="it-IT" sz="1500"/>
            <a:t> r = 0.069258 +/- 0.0062189</a:t>
          </a:r>
        </a:p>
        <a:p>
          <a:r>
            <a:rPr lang="it-IT" sz="1500"/>
            <a:t> R-squared =  0.88936</a:t>
          </a:r>
        </a:p>
        <a:p>
          <a:r>
            <a:rPr lang="it-IT" sz="1500"/>
            <a:t> Chi-squared =  111.67001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-0.88127</a:t>
          </a:r>
        </a:p>
        <a:p>
          <a:r>
            <a:rPr lang="it-IT" sz="1500"/>
            <a:t> Bayesian Information Criterion (BIC) 2.65289</a:t>
          </a:r>
        </a:p>
        <a:p>
          <a:br>
            <a:rPr lang="it-IT" sz="1500"/>
          </a:br>
          <a:r>
            <a:rPr lang="it-IT" sz="1500"/>
            <a:t> Covariance matrix: </a:t>
          </a:r>
        </a:p>
        <a:p>
          <a:br>
            <a:rPr lang="it-IT" sz="1500"/>
          </a:br>
          <a:r>
            <a:rPr lang="it-IT" sz="1500"/>
            <a:t>      N_0      r   </a:t>
          </a:r>
        </a:p>
        <a:p>
          <a:r>
            <a:rPr lang="it-IT" sz="1500"/>
            <a:t>N_0  [ 0.63818881 -0.00461503]</a:t>
          </a:r>
        </a:p>
        <a:p>
          <a:r>
            <a:rPr lang="it-IT" sz="1500"/>
            <a:t>r    [-4.61503088e-03  3.86745330e-05]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10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 baseline="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6.0 +/- 1.2712961</a:t>
          </a:r>
        </a:p>
        <a:p>
          <a:r>
            <a:rPr lang="it-IT" sz="1500"/>
            <a:t> r = 0.0812344 +/- 0.0079655</a:t>
          </a:r>
        </a:p>
        <a:p>
          <a:r>
            <a:rPr lang="it-IT" sz="1500"/>
            <a:t> R-squared =  0.89403</a:t>
          </a:r>
        </a:p>
        <a:p>
          <a:r>
            <a:rPr lang="it-IT" sz="1500"/>
            <a:t> Chi-squared =  1666.51745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-2.20985</a:t>
          </a:r>
        </a:p>
        <a:p>
          <a:r>
            <a:rPr lang="it-IT" sz="1500"/>
            <a:t> Bayesian Information Criterion (BIC) 1.32431</a:t>
          </a:r>
        </a:p>
        <a:p>
          <a:br>
            <a:rPr lang="it-IT" sz="1500"/>
          </a:br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[ 1.61619382 -0.00899276]</a:t>
          </a:r>
        </a:p>
        <a:p>
          <a:r>
            <a:rPr lang="it-IT" sz="1500"/>
            <a:t>r    [-8.99275558e-03  6.34493796e-05]</a:t>
          </a:r>
        </a:p>
        <a:p>
          <a:endParaRPr lang="it-IT" sz="1500"/>
        </a:p>
        <a:p>
          <a:r>
            <a:rPr lang="it-IT" sz="1500"/>
            <a:t> 	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15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10.4732233 +/- 2.6034</a:t>
          </a:r>
        </a:p>
        <a:p>
          <a:r>
            <a:rPr lang="it-IT" sz="1500"/>
            <a:t> r = 0.2620346 +/- 0.0287883</a:t>
          </a:r>
        </a:p>
        <a:p>
          <a:r>
            <a:rPr lang="it-IT" sz="1500"/>
            <a:t> R-squared =  0.9219</a:t>
          </a:r>
        </a:p>
        <a:p>
          <a:r>
            <a:rPr lang="it-IT" sz="1500"/>
            <a:t> Chi-squared =  249.70534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-1.41279</a:t>
          </a:r>
        </a:p>
        <a:p>
          <a:r>
            <a:rPr lang="it-IT" sz="1500"/>
            <a:t> Bayesian Information Criterion (BIC) 2.12137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[ 6.7776918  -0.07053955]</a:t>
          </a:r>
        </a:p>
        <a:p>
          <a:r>
            <a:rPr lang="it-IT" sz="1500"/>
            <a:t>r    [-0.07053955  0.00082876]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20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 baseline="0">
            <a:solidFill>
              <a:srgbClr val="FF0000"/>
            </a:solidFill>
          </a:endParaRPr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46.5210192 +/- 6.3104771</a:t>
          </a:r>
        </a:p>
        <a:p>
          <a:r>
            <a:rPr lang="it-IT" sz="1500"/>
            <a:t> r = 0.1962165 +/- 0.0310533</a:t>
          </a:r>
        </a:p>
        <a:p>
          <a:r>
            <a:rPr lang="it-IT" sz="1500"/>
            <a:t> R-squared =  0.82438</a:t>
          </a:r>
        </a:p>
        <a:p>
          <a:r>
            <a:rPr lang="it-IT" sz="1500"/>
            <a:t> Chi-squared =  89.44074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0.52521</a:t>
          </a:r>
        </a:p>
        <a:p>
          <a:r>
            <a:rPr lang="it-IT" sz="1500"/>
            <a:t> Bayesian Information Criterion (BIC) 4.05937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br>
            <a:rPr lang="it-IT" sz="1500"/>
          </a:br>
          <a:r>
            <a:rPr lang="it-IT" sz="1500"/>
            <a:t>      N_0      r   </a:t>
          </a:r>
        </a:p>
        <a:p>
          <a:r>
            <a:rPr lang="it-IT" sz="1500"/>
            <a:t>N_0  [39.8221208  -0.18395346]</a:t>
          </a:r>
        </a:p>
        <a:p>
          <a:r>
            <a:rPr lang="it-IT" sz="1500"/>
            <a:t>r    [-0.18395346  0.00096431]</a:t>
          </a:r>
        </a:p>
        <a:p>
          <a:endParaRPr lang="it-IT" sz="1500"/>
        </a:p>
        <a:p>
          <a:endParaRPr lang="it-IT" sz="15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25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67.2778754 +/- 4.220956</a:t>
          </a:r>
        </a:p>
        <a:p>
          <a:r>
            <a:rPr lang="it-IT" sz="1500"/>
            <a:t> r = 0.1379164 +/- 0.0209971</a:t>
          </a:r>
        </a:p>
        <a:p>
          <a:r>
            <a:rPr lang="it-IT" sz="1500"/>
            <a:t> R-squared =  0.81135</a:t>
          </a:r>
        </a:p>
        <a:p>
          <a:r>
            <a:rPr lang="it-IT" sz="1500"/>
            <a:t> Chi-squared =  86.15322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1.98875</a:t>
          </a:r>
        </a:p>
        <a:p>
          <a:r>
            <a:rPr lang="it-IT" sz="1500"/>
            <a:t> Bayesian Information Criterion (BIC) 5.52291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br>
            <a:rPr lang="it-IT" sz="1500"/>
          </a:br>
          <a:r>
            <a:rPr lang="it-IT" sz="1500"/>
            <a:t>      N_0      r   </a:t>
          </a:r>
        </a:p>
        <a:p>
          <a:r>
            <a:rPr lang="it-IT" sz="1500"/>
            <a:t>N_0  [17.81646976 -0.08123134]</a:t>
          </a:r>
        </a:p>
        <a:p>
          <a:r>
            <a:rPr lang="it-IT" sz="1500"/>
            <a:t>r    [-0.08123134  0.00044088]</a:t>
          </a:r>
        </a:p>
        <a:p>
          <a:endParaRPr lang="it-IT" sz="1500"/>
        </a:p>
        <a:p>
          <a:endParaRPr lang="it-IT" sz="15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30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Logistic fit (k * N_0)/(N_0 + (k-N_0)*exp(-r*x)) results: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N_0 = 85.0 +/- 4.1991183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r = 0.081981 +/- 0.0296487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R-squared =  0.08524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Chi-squared =  27.43303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P-value =  0.8047607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Number of degrees of freedom (NDF) = 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Akaike Information Criterion (AIC): 0.85907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Bayesian Information Criterion (BIC) 4.39323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Covariance matrix: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     N_0      r  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N_0  [17.63259465 -0.11095264]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r    [-0.11095264  0.00087905]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endParaRPr lang="it-IT" sz="15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660400</xdr:colOff>
      <xdr:row>155</xdr:row>
      <xdr:rowOff>38100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200102FC-7CC5-7F48-B327-BEDD4B7EF93F}"/>
            </a:ext>
          </a:extLst>
        </xdr:cNvPr>
        <xdr:cNvSpPr txBox="1"/>
      </xdr:nvSpPr>
      <xdr:spPr>
        <a:xfrm>
          <a:off x="4953000" y="381000"/>
          <a:ext cx="6438900" cy="29184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500"/>
            <a:t>		</a:t>
          </a:r>
        </a:p>
        <a:p>
          <a:pPr algn="ctr"/>
          <a:r>
            <a:rPr lang="it-IT" sz="1500" baseline="0">
              <a:solidFill>
                <a:srgbClr val="FF0000"/>
              </a:solidFill>
            </a:rPr>
            <a:t>Fit results from python script 'fitrosso.py'</a:t>
          </a:r>
        </a:p>
        <a:p>
          <a:pPr algn="ctr"/>
          <a:endParaRPr lang="it-IT" sz="1500" baseline="0">
            <a:solidFill>
              <a:srgbClr val="FF0000"/>
            </a:solidFill>
          </a:endParaRPr>
        </a:p>
        <a:p>
          <a:pPr algn="l"/>
          <a:r>
            <a:rPr lang="it-IT" sz="1500" baseline="0">
              <a:solidFill>
                <a:srgbClr val="FF0000"/>
              </a:solidFill>
            </a:rPr>
            <a:t>Legend: </a:t>
          </a:r>
        </a:p>
        <a:p>
          <a:pPr algn="l"/>
          <a:endParaRPr lang="it-IT" sz="1500" baseline="0">
            <a:solidFill>
              <a:srgbClr val="FF0000"/>
            </a:solidFill>
          </a:endParaRPr>
        </a:p>
        <a:p>
          <a:pPr algn="l"/>
          <a:r>
            <a:rPr lang="it-IT" sz="1500" baseline="0">
              <a:solidFill>
                <a:srgbClr val="FF0000"/>
              </a:solidFill>
            </a:rPr>
            <a:t>a = mu_opt</a:t>
          </a:r>
        </a:p>
        <a:p>
          <a:pPr algn="l"/>
          <a:r>
            <a:rPr lang="it-IT" sz="1500" baseline="0">
              <a:solidFill>
                <a:srgbClr val="FF0000"/>
              </a:solidFill>
            </a:rPr>
            <a:t>b = T_max</a:t>
          </a:r>
        </a:p>
        <a:p>
          <a:pPr algn="l"/>
          <a:r>
            <a:rPr lang="it-IT" sz="1500" baseline="0">
              <a:solidFill>
                <a:srgbClr val="FF0000"/>
              </a:solidFill>
            </a:rPr>
            <a:t>c = T_min</a:t>
          </a:r>
        </a:p>
        <a:p>
          <a:pPr algn="l"/>
          <a:r>
            <a:rPr lang="it-IT" sz="1500" baseline="0">
              <a:solidFill>
                <a:srgbClr val="FF0000"/>
              </a:solidFill>
            </a:rPr>
            <a:t>d = T_opt</a:t>
          </a:r>
          <a:endParaRPr lang="it-IT" sz="1500">
            <a:solidFill>
              <a:srgbClr val="FF0000"/>
            </a:solidFill>
          </a:endParaRPr>
        </a:p>
        <a:p>
          <a:endParaRPr lang="it-IT" sz="1500"/>
        </a:p>
        <a:p>
          <a:endParaRPr lang="it-IT" sz="1500"/>
        </a:p>
        <a:p>
          <a:r>
            <a:rPr lang="it-IT" sz="1500"/>
            <a:t>		COL 1</a:t>
          </a:r>
        </a:p>
        <a:p>
          <a:endParaRPr lang="it-IT" sz="1500"/>
        </a:p>
        <a:p>
          <a:r>
            <a:rPr lang="it-IT" sz="1500"/>
            <a:t> Rosso function fit a * (((x - b) * ((x - c)**2)) / ((d - c) * (((d - c) * (x - d)) - ((d - b) * (d + c - 2*x)) ))) results: </a:t>
          </a:r>
        </a:p>
        <a:p>
          <a:endParaRPr lang="it-IT" sz="1500"/>
        </a:p>
        <a:p>
          <a:r>
            <a:rPr lang="it-IT" sz="1500"/>
            <a:t> a = 0.3751251 +/- 0.0568694</a:t>
          </a:r>
        </a:p>
        <a:p>
          <a:r>
            <a:rPr lang="it-IT" sz="1500"/>
            <a:t> b = 34.3862232 +/- 1.6885029</a:t>
          </a:r>
        </a:p>
        <a:p>
          <a:r>
            <a:rPr lang="it-IT" sz="1500"/>
            <a:t> c = 1.0 +/- 10.7060018</a:t>
          </a:r>
        </a:p>
        <a:p>
          <a:r>
            <a:rPr lang="it-IT" sz="1500"/>
            <a:t> d = 1</a:t>
          </a:r>
        </a:p>
        <a:p>
          <a:r>
            <a:rPr lang="it-IT" sz="1500"/>
            <a:t> R-squared =  0.80209</a:t>
          </a:r>
        </a:p>
        <a:p>
          <a:r>
            <a:rPr lang="it-IT" sz="1500"/>
            <a:t> Number of degrees of freedom (NDF) = 3</a:t>
          </a:r>
        </a:p>
        <a:p>
          <a:r>
            <a:rPr lang="it-IT" sz="1500"/>
            <a:t> Akaike Information Criterion (AIC): 18.97602</a:t>
          </a:r>
        </a:p>
        <a:p>
          <a:r>
            <a:rPr lang="it-IT" sz="1500"/>
            <a:t> Bayesian Information Criterion (BIC) 18.75966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  a   b   c   d </a:t>
          </a:r>
        </a:p>
        <a:p>
          <a:r>
            <a:rPr lang="it-IT" sz="1500"/>
            <a:t>a  [ 0.00323413 -0.01715005  0.05182127  0.01495926]</a:t>
          </a:r>
        </a:p>
        <a:p>
          <a:r>
            <a:rPr lang="it-IT" sz="1500"/>
            <a:t>b  [-0.01715005  2.8510422   3.28515589 -0.28206367]</a:t>
          </a:r>
        </a:p>
        <a:p>
          <a:r>
            <a:rPr lang="it-IT" sz="1500"/>
            <a:t>c  [ 5.18212735e-02  3.28515589e+00  1.14618475e+02 -2.52340448e+01]</a:t>
          </a:r>
        </a:p>
        <a:p>
          <a:r>
            <a:rPr lang="it-IT" sz="1500"/>
            <a:t>d  [ 1.49592618e-02 -2.82063671e-01 -2.52340448e+01  9.61263257e+00]</a:t>
          </a:r>
        </a:p>
        <a:p>
          <a:endParaRPr lang="it-IT" sz="1500"/>
        </a:p>
        <a:p>
          <a:r>
            <a:rPr lang="it-IT" sz="1500"/>
            <a:t>		</a:t>
          </a:r>
        </a:p>
        <a:p>
          <a:r>
            <a:rPr lang="it-IT" sz="1500"/>
            <a:t>		COL 6</a:t>
          </a:r>
        </a:p>
        <a:p>
          <a:endParaRPr lang="it-IT" sz="1500"/>
        </a:p>
        <a:p>
          <a:r>
            <a:rPr lang="it-IT" sz="1500"/>
            <a:t> Rosso function fit a * (((x - b) * ((x - c)**2)) / ((d - c) * (((d - c) * (x - d)) - ((d - b) * (d + c - 2*x)) ))) results: </a:t>
          </a:r>
        </a:p>
        <a:p>
          <a:endParaRPr lang="it-IT" sz="1500"/>
        </a:p>
        <a:p>
          <a:r>
            <a:rPr lang="it-IT" sz="1500"/>
            <a:t> a = 0.5446519 +/- 0.1154354</a:t>
          </a:r>
        </a:p>
        <a:p>
          <a:r>
            <a:rPr lang="it-IT" sz="1500"/>
            <a:t> b = 34.8611625 +/- 2.6346086</a:t>
          </a:r>
        </a:p>
        <a:p>
          <a:r>
            <a:rPr lang="it-IT" sz="1500"/>
            <a:t> c = 1.0 +/- 17.4925596</a:t>
          </a:r>
        </a:p>
        <a:p>
          <a:r>
            <a:rPr lang="it-IT" sz="1500"/>
            <a:t> d = 19.0 +/- 4.4504541</a:t>
          </a:r>
        </a:p>
        <a:p>
          <a:r>
            <a:rPr lang="it-IT" sz="1500"/>
            <a:t> R-squared =  0.6014</a:t>
          </a:r>
        </a:p>
        <a:p>
          <a:r>
            <a:rPr lang="it-IT" sz="1500"/>
            <a:t> Number of degrees of freedom (NDF) = 3</a:t>
          </a:r>
        </a:p>
        <a:p>
          <a:r>
            <a:rPr lang="it-IT" sz="1500"/>
            <a:t> Akaike Information Criterion (AIC): 16.14373</a:t>
          </a:r>
        </a:p>
        <a:p>
          <a:r>
            <a:rPr lang="it-IT" sz="1500"/>
            <a:t> Bayesian Information Criterion (BIC) 15.92737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  a   b   c   d </a:t>
          </a:r>
        </a:p>
        <a:p>
          <a:r>
            <a:rPr lang="it-IT" sz="1500"/>
            <a:t>a  [ 0.01332532 -0.06949848  0.07537527  0.0570844 ]</a:t>
          </a:r>
        </a:p>
        <a:p>
          <a:r>
            <a:rPr lang="it-IT" sz="1500"/>
            <a:t>b  [-0.06949848  6.94116245 11.39949974 -1.33629255]</a:t>
          </a:r>
        </a:p>
        <a:p>
          <a:r>
            <a:rPr lang="it-IT" sz="1500"/>
            <a:t>c  [ 7.53752706e-02  1.13994997e+01  3.05989641e+02 -6.13714942e+01]</a:t>
          </a:r>
        </a:p>
        <a:p>
          <a:r>
            <a:rPr lang="it-IT" sz="1500"/>
            <a:t>d  [ 5.70843963e-02 -1.33629255e+00 -6.13714942e+01  1.98065414e+01]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COL 2</a:t>
          </a:r>
        </a:p>
        <a:p>
          <a:endParaRPr lang="it-IT" sz="1500"/>
        </a:p>
        <a:p>
          <a:r>
            <a:rPr lang="it-IT" sz="1500"/>
            <a:t> Rosso function fit a * (((x - b) * ((x - c)**2)) / ((d - c) * (((d - c) * (x - d)) - ((d - b) * (d + c - 2*x)) ))) results: </a:t>
          </a:r>
        </a:p>
        <a:p>
          <a:endParaRPr lang="it-IT" sz="1500"/>
        </a:p>
        <a:p>
          <a:r>
            <a:rPr lang="it-IT" sz="1500"/>
            <a:t> a = 0.346554 +/- 0.0912203</a:t>
          </a:r>
        </a:p>
        <a:p>
          <a:r>
            <a:rPr lang="it-IT" sz="1500"/>
            <a:t> b = 35.4933222 +/- 3.6539228</a:t>
          </a:r>
        </a:p>
        <a:p>
          <a:r>
            <a:rPr lang="it-IT" sz="1500"/>
            <a:t> c = 2.5065859 +/- 1.84390</a:t>
          </a:r>
        </a:p>
        <a:p>
          <a:r>
            <a:rPr lang="it-IT" sz="1500"/>
            <a:t> d = 19.0 +/- 4.7619068</a:t>
          </a:r>
        </a:p>
        <a:p>
          <a:r>
            <a:rPr lang="it-IT" sz="1500"/>
            <a:t> R-squared =  0.55266</a:t>
          </a:r>
        </a:p>
        <a:p>
          <a:r>
            <a:rPr lang="it-IT" sz="1500"/>
            <a:t> Number of degrees of freedom (NDF) = 3</a:t>
          </a:r>
        </a:p>
        <a:p>
          <a:r>
            <a:rPr lang="it-IT" sz="1500"/>
            <a:t> Akaike Information Criterion (AIC): 17.13695</a:t>
          </a:r>
        </a:p>
        <a:p>
          <a:r>
            <a:rPr lang="it-IT" sz="1500"/>
            <a:t> Bayesian Information Criterion (BIC) 16.92059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  a   b   c   d </a:t>
          </a:r>
        </a:p>
        <a:p>
          <a:r>
            <a:rPr lang="it-IT" sz="1500"/>
            <a:t>a  [ 8.32114259e-03 -1.04647220e-01 -3.24556499e+03  9.49721839e-02]</a:t>
          </a:r>
        </a:p>
        <a:p>
          <a:r>
            <a:rPr lang="it-IT" sz="1500"/>
            <a:t>b  [-1.04647220e-01  1.33511522e+01  2.31229075e+05 -1.38289488e+00]</a:t>
          </a:r>
        </a:p>
        <a:p>
          <a:r>
            <a:rPr lang="it-IT" sz="1500"/>
            <a:t>c  [-3.24556499e+03  2.31229075e+05  3.39999760e+10 -7.61710409e+05]</a:t>
          </a:r>
        </a:p>
        <a:p>
          <a:r>
            <a:rPr lang="it-IT" sz="1500"/>
            <a:t>d  [ 9.49721839e-02 -1.38289488e+00 -7.61710409e+05  2.26757563e+01]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COL 3</a:t>
          </a:r>
        </a:p>
        <a:p>
          <a:endParaRPr lang="it-IT" sz="1500"/>
        </a:p>
        <a:p>
          <a:r>
            <a:rPr lang="it-IT" sz="1500"/>
            <a:t> Rosso function fit a * (((x - b) * ((x - c)**2)) / ((d - c) * (((d - c) * (x - d)) - ((d - b) * (d + c - 2*x)) ))) results: </a:t>
          </a:r>
        </a:p>
        <a:p>
          <a:endParaRPr lang="it-IT" sz="1500"/>
        </a:p>
        <a:p>
          <a:r>
            <a:rPr lang="it-IT" sz="1500"/>
            <a:t> a = 0.133631 +/- 0.0269704</a:t>
          </a:r>
        </a:p>
        <a:p>
          <a:r>
            <a:rPr lang="it-IT" sz="1500"/>
            <a:t> b = 36.0 +/- 3.2182976</a:t>
          </a:r>
        </a:p>
        <a:p>
          <a:r>
            <a:rPr lang="it-IT" sz="1500"/>
            <a:t> c = 1.0 +/- 32.3824899</a:t>
          </a:r>
        </a:p>
        <a:p>
          <a:r>
            <a:rPr lang="it-IT" sz="1500"/>
            <a:t> d = 19.0 +/- 4.46756</a:t>
          </a:r>
        </a:p>
        <a:p>
          <a:r>
            <a:rPr lang="it-IT" sz="1500"/>
            <a:t> R-squared =  0.58234</a:t>
          </a:r>
        </a:p>
        <a:p>
          <a:r>
            <a:rPr lang="it-IT" sz="1500"/>
            <a:t> Number of degrees of freedom (NDF) = 3</a:t>
          </a:r>
        </a:p>
        <a:p>
          <a:r>
            <a:rPr lang="it-IT" sz="1500"/>
            <a:t> Akaike Information Criterion (AIC): 21.97267</a:t>
          </a:r>
        </a:p>
        <a:p>
          <a:r>
            <a:rPr lang="it-IT" sz="1500"/>
            <a:t> Bayesian Information Criterion (BIC) 21.75631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  a   b   c   d </a:t>
          </a:r>
        </a:p>
        <a:p>
          <a:r>
            <a:rPr lang="it-IT" sz="1500"/>
            <a:t>a  [ 0.0007274  -0.02877981 -0.06619769  0.01972534]</a:t>
          </a:r>
        </a:p>
        <a:p>
          <a:r>
            <a:rPr lang="it-IT" sz="1500"/>
            <a:t>b  [-2.87798051e-02  1.03574395e+01  3.94881281e+01 -3.00350576e+00]</a:t>
          </a:r>
        </a:p>
        <a:p>
          <a:r>
            <a:rPr lang="it-IT" sz="1500"/>
            <a:t>c  [-6.61976925e-02  3.94881281e+01  1.04862565e+03 -1.22519362e+02]</a:t>
          </a:r>
        </a:p>
        <a:p>
          <a:r>
            <a:rPr lang="it-IT" sz="1500"/>
            <a:t>d  [ 1.97253412e-02 -3.00350576e+00 -1.22519362e+02  1.99590926e+01]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COL 4</a:t>
          </a:r>
        </a:p>
        <a:p>
          <a:endParaRPr lang="it-IT" sz="1500"/>
        </a:p>
        <a:p>
          <a:r>
            <a:rPr lang="it-IT" sz="1500"/>
            <a:t> Rosso function fit a * (((x - b) * ((x - c)**2)) / ((d - c) * (((d - c) * (x - d)) - ((d - b) * (d + c - 2*x)) ))) results: </a:t>
          </a:r>
        </a:p>
        <a:p>
          <a:endParaRPr lang="it-IT" sz="1500"/>
        </a:p>
        <a:p>
          <a:r>
            <a:rPr lang="it-IT" sz="1500"/>
            <a:t> a = 0.1992478 +/- 0.0340791</a:t>
          </a:r>
        </a:p>
        <a:p>
          <a:r>
            <a:rPr lang="it-IT" sz="1500"/>
            <a:t> b = 34.4462817 +/- 1.9318422</a:t>
          </a:r>
        </a:p>
        <a:p>
          <a:r>
            <a:rPr lang="it-IT" sz="1500"/>
            <a:t> c = 1.0 +/- 12.2920193</a:t>
          </a:r>
        </a:p>
        <a:p>
          <a:r>
            <a:rPr lang="it-IT" sz="1500"/>
            <a:t> d = 19.0 +/- 3.5103003</a:t>
          </a:r>
        </a:p>
        <a:p>
          <a:r>
            <a:rPr lang="it-IT" sz="1500"/>
            <a:t> R-squared =  0.77496</a:t>
          </a:r>
        </a:p>
        <a:p>
          <a:r>
            <a:rPr lang="it-IT" sz="1500"/>
            <a:t> Number of degrees of freedom (NDF) = 3</a:t>
          </a:r>
        </a:p>
        <a:p>
          <a:r>
            <a:rPr lang="it-IT" sz="1500"/>
            <a:t> Akaike Information Criterion (AIC): 21.02399</a:t>
          </a:r>
        </a:p>
        <a:p>
          <a:r>
            <a:rPr lang="it-IT" sz="1500"/>
            <a:t> Bayesian Information Criterion (BIC) 20.80763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  a   b   c   d </a:t>
          </a:r>
        </a:p>
        <a:p>
          <a:r>
            <a:rPr lang="it-IT" sz="1500"/>
            <a:t>a  [ 0.00116139 -0.01218706  0.03312491  0.01056374]</a:t>
          </a:r>
        </a:p>
        <a:p>
          <a:r>
            <a:rPr lang="it-IT" sz="1500"/>
            <a:t>b  [-0.01218706  3.73201414  4.52170427 -0.42226527]</a:t>
          </a:r>
        </a:p>
        <a:p>
          <a:r>
            <a:rPr lang="it-IT" sz="1500"/>
            <a:t>c  [ 3.31249149e-02  4.52170427e+00  1.51093740e+02 -3.29598767e+01]</a:t>
          </a:r>
        </a:p>
        <a:p>
          <a:r>
            <a:rPr lang="it-IT" sz="1500"/>
            <a:t>d  [ 1.05637351e-02 -4.22265272e-01 -3.29598767e+01  1.23222085e+01]</a:t>
          </a:r>
        </a:p>
        <a:p>
          <a:endParaRPr lang="it-IT" sz="1500"/>
        </a:p>
        <a:p>
          <a:r>
            <a:rPr lang="it-IT" sz="1500"/>
            <a:t>		</a:t>
          </a:r>
        </a:p>
      </xdr:txBody>
    </xdr:sp>
    <xdr:clientData/>
  </xdr:twoCellAnchor>
  <xdr:twoCellAnchor>
    <xdr:from>
      <xdr:col>21</xdr:col>
      <xdr:colOff>0</xdr:colOff>
      <xdr:row>3</xdr:row>
      <xdr:rowOff>0</xdr:rowOff>
    </xdr:from>
    <xdr:to>
      <xdr:col>30</xdr:col>
      <xdr:colOff>806450</xdr:colOff>
      <xdr:row>31</xdr:row>
      <xdr:rowOff>25400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371F0C6-1C5C-7E4D-9F14-413BBC1DB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</xdr:row>
      <xdr:rowOff>177800</xdr:rowOff>
    </xdr:from>
    <xdr:to>
      <xdr:col>11</xdr:col>
      <xdr:colOff>393700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E6E8E41-0EEB-C64C-AFA3-AD6C7FE65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17</xdr:col>
      <xdr:colOff>736600</xdr:colOff>
      <xdr:row>19</xdr:row>
      <xdr:rowOff>12700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3D9FDEF-DEE3-4744-9107-9839E66CE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508000</xdr:colOff>
      <xdr:row>21</xdr:row>
      <xdr:rowOff>0</xdr:rowOff>
    </xdr:from>
    <xdr:to>
      <xdr:col>11</xdr:col>
      <xdr:colOff>419100</xdr:colOff>
      <xdr:row>38</xdr:row>
      <xdr:rowOff>12700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FF90B0E-0A72-3B43-92FD-16FCB38FC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17</xdr:col>
      <xdr:colOff>736600</xdr:colOff>
      <xdr:row>38</xdr:row>
      <xdr:rowOff>12700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D2EF492-9537-3748-AF15-1B15B0065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520700</xdr:colOff>
      <xdr:row>41</xdr:row>
      <xdr:rowOff>0</xdr:rowOff>
    </xdr:from>
    <xdr:to>
      <xdr:col>11</xdr:col>
      <xdr:colOff>431800</xdr:colOff>
      <xdr:row>58</xdr:row>
      <xdr:rowOff>12700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B43B664-405E-A04F-B0F8-B9898EDD9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Z1008"/>
  <sheetViews>
    <sheetView workbookViewId="0">
      <selection activeCell="A5" sqref="A5"/>
    </sheetView>
  </sheetViews>
  <sheetFormatPr baseColWidth="10" defaultColWidth="14.5" defaultRowHeight="15" customHeight="1" x14ac:dyDescent="0.2"/>
  <cols>
    <col min="4" max="4" width="17" customWidth="1"/>
    <col min="9" max="9" width="16.6640625" customWidth="1"/>
    <col min="14" max="14" width="16.33203125" customWidth="1"/>
    <col min="19" max="19" width="16.1640625" customWidth="1"/>
    <col min="24" max="24" width="16" customWidth="1"/>
  </cols>
  <sheetData>
    <row r="2" spans="1:24" ht="15" customHeight="1" x14ac:dyDescent="0.2">
      <c r="B2" s="39" t="s">
        <v>29</v>
      </c>
      <c r="C2" s="40"/>
      <c r="D2" s="40"/>
      <c r="G2" s="41" t="s">
        <v>34</v>
      </c>
      <c r="H2" s="42"/>
      <c r="I2" s="42"/>
      <c r="L2" s="43" t="s">
        <v>35</v>
      </c>
      <c r="M2" s="43"/>
      <c r="N2" s="43"/>
      <c r="Q2" s="44" t="s">
        <v>36</v>
      </c>
      <c r="R2" s="44"/>
      <c r="S2" s="44"/>
      <c r="V2" s="45" t="s">
        <v>37</v>
      </c>
      <c r="W2" s="45"/>
      <c r="X2" s="45"/>
    </row>
    <row r="3" spans="1:24" ht="15" customHeight="1" x14ac:dyDescent="0.2">
      <c r="B3" s="25" t="s">
        <v>39</v>
      </c>
      <c r="C3" s="25" t="s">
        <v>45</v>
      </c>
      <c r="D3" s="25" t="s">
        <v>46</v>
      </c>
      <c r="G3" s="25" t="s">
        <v>39</v>
      </c>
      <c r="H3" s="25" t="s">
        <v>45</v>
      </c>
      <c r="I3" s="25" t="s">
        <v>46</v>
      </c>
      <c r="L3" s="25" t="s">
        <v>39</v>
      </c>
      <c r="M3" s="25" t="s">
        <v>45</v>
      </c>
      <c r="N3" s="25" t="s">
        <v>46</v>
      </c>
      <c r="Q3" s="25" t="s">
        <v>39</v>
      </c>
      <c r="R3" s="25" t="s">
        <v>45</v>
      </c>
      <c r="S3" s="25" t="s">
        <v>46</v>
      </c>
      <c r="V3" s="25" t="s">
        <v>39</v>
      </c>
      <c r="W3" s="25" t="s">
        <v>45</v>
      </c>
      <c r="X3" s="25" t="s">
        <v>46</v>
      </c>
    </row>
    <row r="4" spans="1:24" x14ac:dyDescent="0.2">
      <c r="A4" s="1"/>
      <c r="B4" s="1" t="s">
        <v>0</v>
      </c>
      <c r="C4" s="1">
        <v>6</v>
      </c>
      <c r="D4" s="1">
        <v>0</v>
      </c>
      <c r="G4" s="1" t="s">
        <v>0</v>
      </c>
      <c r="H4" s="1">
        <v>6</v>
      </c>
      <c r="I4" s="1">
        <v>0</v>
      </c>
      <c r="L4" s="1" t="s">
        <v>0</v>
      </c>
      <c r="M4" s="1">
        <v>6</v>
      </c>
      <c r="N4" s="1">
        <v>0</v>
      </c>
      <c r="Q4" s="1" t="s">
        <v>0</v>
      </c>
      <c r="R4" s="1">
        <v>6</v>
      </c>
      <c r="S4" s="2">
        <v>0</v>
      </c>
      <c r="V4" s="1" t="s">
        <v>0</v>
      </c>
      <c r="W4" s="1">
        <v>6</v>
      </c>
      <c r="X4" s="2">
        <v>0</v>
      </c>
    </row>
    <row r="5" spans="1:24" x14ac:dyDescent="0.2">
      <c r="A5" s="1"/>
      <c r="B5" s="1" t="s">
        <v>0</v>
      </c>
      <c r="C5" s="1">
        <v>6</v>
      </c>
      <c r="D5" s="1">
        <v>0</v>
      </c>
      <c r="G5" s="1" t="s">
        <v>0</v>
      </c>
      <c r="H5" s="1">
        <v>6</v>
      </c>
      <c r="I5" s="1">
        <v>0</v>
      </c>
      <c r="L5" s="1" t="s">
        <v>0</v>
      </c>
      <c r="M5" s="1">
        <v>6</v>
      </c>
      <c r="N5" s="1">
        <v>0</v>
      </c>
      <c r="Q5" s="1" t="s">
        <v>0</v>
      </c>
      <c r="R5" s="1">
        <v>6</v>
      </c>
      <c r="S5" s="2">
        <v>0</v>
      </c>
      <c r="V5" s="1" t="s">
        <v>0</v>
      </c>
      <c r="W5" s="1">
        <v>6</v>
      </c>
      <c r="X5" s="2">
        <v>0</v>
      </c>
    </row>
    <row r="6" spans="1:24" x14ac:dyDescent="0.2">
      <c r="A6" s="1"/>
      <c r="B6" s="1" t="s">
        <v>0</v>
      </c>
      <c r="C6" s="1">
        <v>6</v>
      </c>
      <c r="D6" s="1">
        <v>0</v>
      </c>
      <c r="G6" s="1" t="s">
        <v>0</v>
      </c>
      <c r="H6" s="1">
        <v>6</v>
      </c>
      <c r="I6" s="1">
        <v>0</v>
      </c>
      <c r="L6" s="1" t="s">
        <v>0</v>
      </c>
      <c r="M6" s="1">
        <v>6</v>
      </c>
      <c r="N6" s="1">
        <v>0</v>
      </c>
      <c r="Q6" s="1" t="s">
        <v>0</v>
      </c>
      <c r="R6" s="1">
        <v>6</v>
      </c>
      <c r="S6" s="2">
        <v>0</v>
      </c>
      <c r="V6" s="1" t="s">
        <v>0</v>
      </c>
      <c r="W6" s="1">
        <v>6</v>
      </c>
      <c r="X6" s="2">
        <v>0</v>
      </c>
    </row>
    <row r="7" spans="1:24" x14ac:dyDescent="0.2">
      <c r="A7" s="1"/>
      <c r="B7" s="1" t="s">
        <v>0</v>
      </c>
      <c r="C7" s="1">
        <v>6</v>
      </c>
      <c r="D7" s="1">
        <v>0</v>
      </c>
      <c r="G7" s="1" t="s">
        <v>0</v>
      </c>
      <c r="H7" s="1">
        <v>6</v>
      </c>
      <c r="I7" s="1">
        <v>0</v>
      </c>
      <c r="L7" s="1" t="s">
        <v>0</v>
      </c>
      <c r="M7" s="1">
        <v>6</v>
      </c>
      <c r="N7" s="1">
        <v>0</v>
      </c>
      <c r="Q7" s="1" t="s">
        <v>0</v>
      </c>
      <c r="R7" s="1">
        <v>6</v>
      </c>
      <c r="S7" s="2">
        <v>0</v>
      </c>
      <c r="V7" s="1" t="s">
        <v>0</v>
      </c>
      <c r="W7" s="1">
        <v>6</v>
      </c>
      <c r="X7" s="2">
        <v>0</v>
      </c>
    </row>
    <row r="8" spans="1:24" x14ac:dyDescent="0.2">
      <c r="A8" s="1"/>
      <c r="B8" s="1" t="s">
        <v>0</v>
      </c>
      <c r="C8" s="1">
        <v>10</v>
      </c>
      <c r="D8" s="1">
        <v>0</v>
      </c>
      <c r="G8" s="1" t="s">
        <v>0</v>
      </c>
      <c r="H8" s="1">
        <v>10</v>
      </c>
      <c r="I8" s="1">
        <v>0</v>
      </c>
      <c r="L8" s="1" t="s">
        <v>0</v>
      </c>
      <c r="M8" s="1">
        <v>10</v>
      </c>
      <c r="N8" s="1">
        <v>0</v>
      </c>
      <c r="Q8" s="1" t="s">
        <v>0</v>
      </c>
      <c r="R8" s="1">
        <v>10</v>
      </c>
      <c r="S8" s="2">
        <v>0</v>
      </c>
      <c r="V8" s="1" t="s">
        <v>0</v>
      </c>
      <c r="W8" s="1">
        <v>10</v>
      </c>
      <c r="X8" s="2">
        <v>0</v>
      </c>
    </row>
    <row r="9" spans="1:24" x14ac:dyDescent="0.2">
      <c r="A9" s="1"/>
      <c r="B9" s="1" t="s">
        <v>0</v>
      </c>
      <c r="C9" s="1">
        <v>10</v>
      </c>
      <c r="D9" s="1">
        <v>0</v>
      </c>
      <c r="G9" s="1" t="s">
        <v>0</v>
      </c>
      <c r="H9" s="1">
        <v>10</v>
      </c>
      <c r="I9" s="1">
        <v>0</v>
      </c>
      <c r="L9" s="1" t="s">
        <v>0</v>
      </c>
      <c r="M9" s="1">
        <v>10</v>
      </c>
      <c r="N9" s="1">
        <v>0</v>
      </c>
      <c r="Q9" s="1" t="s">
        <v>0</v>
      </c>
      <c r="R9" s="1">
        <v>10</v>
      </c>
      <c r="S9" s="2">
        <v>0</v>
      </c>
      <c r="V9" s="1" t="s">
        <v>0</v>
      </c>
      <c r="W9" s="1">
        <v>10</v>
      </c>
      <c r="X9" s="2">
        <v>0</v>
      </c>
    </row>
    <row r="10" spans="1:24" x14ac:dyDescent="0.2">
      <c r="A10" s="1"/>
      <c r="B10" s="1" t="s">
        <v>0</v>
      </c>
      <c r="C10" s="1">
        <v>10</v>
      </c>
      <c r="D10" s="1">
        <v>0</v>
      </c>
      <c r="G10" s="1" t="s">
        <v>0</v>
      </c>
      <c r="H10" s="1">
        <v>10</v>
      </c>
      <c r="I10" s="1">
        <v>0</v>
      </c>
      <c r="L10" s="1" t="s">
        <v>0</v>
      </c>
      <c r="M10" s="1">
        <v>10</v>
      </c>
      <c r="N10" s="1">
        <v>0</v>
      </c>
      <c r="Q10" s="1" t="s">
        <v>0</v>
      </c>
      <c r="R10" s="1">
        <v>10</v>
      </c>
      <c r="S10" s="2">
        <v>0</v>
      </c>
      <c r="V10" s="1" t="s">
        <v>0</v>
      </c>
      <c r="W10" s="1">
        <v>10</v>
      </c>
      <c r="X10" s="2">
        <v>0</v>
      </c>
    </row>
    <row r="11" spans="1:24" x14ac:dyDescent="0.2">
      <c r="A11" s="1"/>
      <c r="B11" s="1" t="s">
        <v>0</v>
      </c>
      <c r="C11" s="1">
        <v>10</v>
      </c>
      <c r="D11" s="1">
        <v>0</v>
      </c>
      <c r="G11" s="1" t="s">
        <v>0</v>
      </c>
      <c r="H11" s="1">
        <v>10</v>
      </c>
      <c r="I11" s="1">
        <v>0</v>
      </c>
      <c r="L11" s="1" t="s">
        <v>0</v>
      </c>
      <c r="M11" s="1">
        <v>10</v>
      </c>
      <c r="N11" s="1">
        <v>0</v>
      </c>
      <c r="Q11" s="1" t="s">
        <v>0</v>
      </c>
      <c r="R11" s="1">
        <v>10</v>
      </c>
      <c r="S11" s="2">
        <v>0</v>
      </c>
      <c r="V11" s="1" t="s">
        <v>0</v>
      </c>
      <c r="W11" s="1">
        <v>10</v>
      </c>
      <c r="X11" s="2">
        <v>0</v>
      </c>
    </row>
    <row r="12" spans="1:24" x14ac:dyDescent="0.2">
      <c r="A12" s="1"/>
      <c r="B12" s="1" t="s">
        <v>0</v>
      </c>
      <c r="C12" s="1">
        <v>15</v>
      </c>
      <c r="D12" s="2">
        <v>5</v>
      </c>
      <c r="G12" s="1" t="s">
        <v>0</v>
      </c>
      <c r="H12" s="1">
        <v>15</v>
      </c>
      <c r="I12" s="1">
        <v>10</v>
      </c>
      <c r="L12" s="1" t="s">
        <v>0</v>
      </c>
      <c r="M12" s="1">
        <v>15</v>
      </c>
      <c r="N12" s="2">
        <v>4</v>
      </c>
      <c r="Q12" s="1" t="s">
        <v>0</v>
      </c>
      <c r="R12" s="1">
        <v>15</v>
      </c>
      <c r="S12" s="2">
        <v>6</v>
      </c>
      <c r="V12" s="1" t="s">
        <v>0</v>
      </c>
      <c r="W12" s="1">
        <v>15</v>
      </c>
      <c r="X12" s="2">
        <v>8</v>
      </c>
    </row>
    <row r="13" spans="1:24" x14ac:dyDescent="0.2">
      <c r="A13" s="1"/>
      <c r="B13" s="1" t="s">
        <v>0</v>
      </c>
      <c r="C13" s="1">
        <v>15</v>
      </c>
      <c r="D13" s="2">
        <v>7</v>
      </c>
      <c r="G13" s="1" t="s">
        <v>0</v>
      </c>
      <c r="H13" s="1">
        <v>15</v>
      </c>
      <c r="I13" s="1">
        <v>6</v>
      </c>
      <c r="L13" s="1" t="s">
        <v>0</v>
      </c>
      <c r="M13" s="1">
        <v>15</v>
      </c>
      <c r="N13" s="2">
        <v>3</v>
      </c>
      <c r="Q13" s="1" t="s">
        <v>0</v>
      </c>
      <c r="R13" s="1">
        <v>15</v>
      </c>
      <c r="S13" s="2">
        <v>8</v>
      </c>
      <c r="V13" s="1" t="s">
        <v>0</v>
      </c>
      <c r="W13" s="1">
        <v>15</v>
      </c>
      <c r="X13" s="2">
        <v>11</v>
      </c>
    </row>
    <row r="14" spans="1:24" x14ac:dyDescent="0.2">
      <c r="A14" s="1"/>
      <c r="B14" s="1" t="s">
        <v>0</v>
      </c>
      <c r="C14" s="1">
        <v>15</v>
      </c>
      <c r="D14" s="2">
        <v>5</v>
      </c>
      <c r="G14" s="1" t="s">
        <v>0</v>
      </c>
      <c r="H14" s="1">
        <v>15</v>
      </c>
      <c r="I14" s="1">
        <v>7</v>
      </c>
      <c r="L14" s="1" t="s">
        <v>0</v>
      </c>
      <c r="M14" s="1">
        <v>15</v>
      </c>
      <c r="N14" s="2">
        <v>7</v>
      </c>
      <c r="Q14" s="1" t="s">
        <v>0</v>
      </c>
      <c r="R14" s="1">
        <v>15</v>
      </c>
      <c r="S14" s="2">
        <v>10</v>
      </c>
      <c r="V14" s="1" t="s">
        <v>0</v>
      </c>
      <c r="W14" s="1">
        <v>15</v>
      </c>
      <c r="X14" s="2">
        <v>9</v>
      </c>
    </row>
    <row r="15" spans="1:24" x14ac:dyDescent="0.2">
      <c r="A15" s="1"/>
      <c r="B15" s="1" t="s">
        <v>0</v>
      </c>
      <c r="C15" s="1">
        <v>15</v>
      </c>
      <c r="D15" s="2">
        <v>8</v>
      </c>
      <c r="G15" s="1" t="s">
        <v>0</v>
      </c>
      <c r="H15" s="1">
        <v>15</v>
      </c>
      <c r="I15" s="1">
        <v>6</v>
      </c>
      <c r="L15" s="1" t="s">
        <v>0</v>
      </c>
      <c r="M15" s="1">
        <v>15</v>
      </c>
      <c r="N15" s="2">
        <v>8</v>
      </c>
      <c r="Q15" s="1" t="s">
        <v>0</v>
      </c>
      <c r="R15" s="1">
        <v>15</v>
      </c>
      <c r="S15" s="2">
        <v>2</v>
      </c>
      <c r="V15" s="1" t="s">
        <v>0</v>
      </c>
      <c r="W15" s="1">
        <v>15</v>
      </c>
      <c r="X15" s="2">
        <v>4</v>
      </c>
    </row>
    <row r="16" spans="1:24" x14ac:dyDescent="0.2">
      <c r="A16" s="1"/>
      <c r="B16" s="1" t="s">
        <v>0</v>
      </c>
      <c r="C16" s="1">
        <v>20</v>
      </c>
      <c r="D16" s="2">
        <v>21</v>
      </c>
      <c r="G16" s="1" t="s">
        <v>0</v>
      </c>
      <c r="H16" s="1">
        <v>20</v>
      </c>
      <c r="I16" s="2">
        <v>18</v>
      </c>
      <c r="L16" s="1" t="s">
        <v>0</v>
      </c>
      <c r="M16" s="1">
        <v>20</v>
      </c>
      <c r="N16" s="2">
        <v>11</v>
      </c>
      <c r="Q16" s="1" t="s">
        <v>0</v>
      </c>
      <c r="R16" s="1">
        <v>20</v>
      </c>
      <c r="S16" s="2">
        <v>14</v>
      </c>
      <c r="V16" s="1" t="s">
        <v>0</v>
      </c>
      <c r="W16" s="1">
        <v>20</v>
      </c>
      <c r="X16" s="2">
        <v>13</v>
      </c>
    </row>
    <row r="17" spans="1:24" x14ac:dyDescent="0.2">
      <c r="A17" s="1"/>
      <c r="B17" s="1" t="s">
        <v>0</v>
      </c>
      <c r="C17" s="1">
        <v>20</v>
      </c>
      <c r="D17" s="2">
        <v>15</v>
      </c>
      <c r="G17" s="1" t="s">
        <v>0</v>
      </c>
      <c r="H17" s="1">
        <v>20</v>
      </c>
      <c r="I17" s="2">
        <v>20</v>
      </c>
      <c r="L17" s="1" t="s">
        <v>0</v>
      </c>
      <c r="M17" s="1">
        <v>20</v>
      </c>
      <c r="N17" s="2">
        <v>9</v>
      </c>
      <c r="Q17" s="1" t="s">
        <v>0</v>
      </c>
      <c r="R17" s="1">
        <v>20</v>
      </c>
      <c r="S17" s="2">
        <v>11</v>
      </c>
      <c r="V17" s="1" t="s">
        <v>0</v>
      </c>
      <c r="W17" s="1">
        <v>20</v>
      </c>
      <c r="X17" s="2">
        <v>11</v>
      </c>
    </row>
    <row r="18" spans="1:24" x14ac:dyDescent="0.2">
      <c r="A18" s="1"/>
      <c r="B18" s="1" t="s">
        <v>0</v>
      </c>
      <c r="C18" s="1">
        <v>20</v>
      </c>
      <c r="D18" s="2">
        <v>20</v>
      </c>
      <c r="G18" s="1" t="s">
        <v>0</v>
      </c>
      <c r="H18" s="1">
        <v>20</v>
      </c>
      <c r="I18" s="2">
        <v>23</v>
      </c>
      <c r="L18" s="1" t="s">
        <v>0</v>
      </c>
      <c r="M18" s="1">
        <v>20</v>
      </c>
      <c r="N18" s="2">
        <v>12</v>
      </c>
      <c r="Q18" s="1" t="s">
        <v>0</v>
      </c>
      <c r="R18" s="1">
        <v>20</v>
      </c>
      <c r="S18" s="2">
        <v>10</v>
      </c>
      <c r="V18" s="1" t="s">
        <v>0</v>
      </c>
      <c r="W18" s="1">
        <v>20</v>
      </c>
      <c r="X18" s="2">
        <v>13</v>
      </c>
    </row>
    <row r="19" spans="1:24" x14ac:dyDescent="0.2">
      <c r="A19" s="1"/>
      <c r="B19" s="1" t="s">
        <v>0</v>
      </c>
      <c r="C19" s="1">
        <v>20</v>
      </c>
      <c r="D19" s="2">
        <v>18</v>
      </c>
      <c r="G19" s="1" t="s">
        <v>0</v>
      </c>
      <c r="H19" s="1">
        <v>20</v>
      </c>
      <c r="I19" s="2">
        <v>20</v>
      </c>
      <c r="L19" s="1" t="s">
        <v>0</v>
      </c>
      <c r="M19" s="1">
        <v>20</v>
      </c>
      <c r="N19" s="2">
        <v>13</v>
      </c>
      <c r="Q19" s="1" t="s">
        <v>0</v>
      </c>
      <c r="R19" s="1">
        <v>20</v>
      </c>
      <c r="S19" s="2">
        <v>14</v>
      </c>
      <c r="V19" s="1" t="s">
        <v>0</v>
      </c>
      <c r="W19" s="1">
        <v>20</v>
      </c>
      <c r="X19" s="2">
        <v>9</v>
      </c>
    </row>
    <row r="20" spans="1:24" x14ac:dyDescent="0.2">
      <c r="A20" s="1"/>
      <c r="B20" s="1" t="s">
        <v>0</v>
      </c>
      <c r="C20" s="1">
        <v>24</v>
      </c>
      <c r="D20" s="1">
        <v>48</v>
      </c>
      <c r="G20" s="1" t="s">
        <v>0</v>
      </c>
      <c r="H20" s="1">
        <v>24</v>
      </c>
      <c r="I20" s="1">
        <v>64</v>
      </c>
      <c r="L20" s="1" t="s">
        <v>0</v>
      </c>
      <c r="M20" s="1">
        <v>24</v>
      </c>
      <c r="N20" s="1">
        <v>31</v>
      </c>
      <c r="Q20" s="1" t="s">
        <v>0</v>
      </c>
      <c r="R20" s="1">
        <v>24</v>
      </c>
      <c r="S20" s="2">
        <v>24</v>
      </c>
      <c r="V20" s="1" t="s">
        <v>0</v>
      </c>
      <c r="W20" s="1">
        <v>24</v>
      </c>
      <c r="X20" s="2">
        <v>28</v>
      </c>
    </row>
    <row r="21" spans="1:24" x14ac:dyDescent="0.2">
      <c r="A21" s="1"/>
      <c r="B21" s="1" t="s">
        <v>0</v>
      </c>
      <c r="C21" s="1">
        <v>24</v>
      </c>
      <c r="D21" s="1">
        <v>37</v>
      </c>
      <c r="G21" s="1" t="s">
        <v>0</v>
      </c>
      <c r="H21" s="1">
        <v>24</v>
      </c>
      <c r="I21" s="1">
        <v>51</v>
      </c>
      <c r="L21" s="1" t="s">
        <v>0</v>
      </c>
      <c r="M21" s="1">
        <v>24</v>
      </c>
      <c r="N21" s="1">
        <v>29</v>
      </c>
      <c r="Q21" s="1" t="s">
        <v>0</v>
      </c>
      <c r="R21" s="1">
        <v>24</v>
      </c>
      <c r="S21" s="2">
        <v>21</v>
      </c>
      <c r="V21" s="1" t="s">
        <v>0</v>
      </c>
      <c r="W21" s="1">
        <v>24</v>
      </c>
      <c r="X21" s="2">
        <v>25</v>
      </c>
    </row>
    <row r="22" spans="1:24" x14ac:dyDescent="0.2">
      <c r="A22" s="1"/>
      <c r="B22" s="1" t="s">
        <v>0</v>
      </c>
      <c r="C22" s="1">
        <v>24</v>
      </c>
      <c r="D22" s="1">
        <v>38</v>
      </c>
      <c r="G22" s="1" t="s">
        <v>0</v>
      </c>
      <c r="H22" s="1">
        <v>24</v>
      </c>
      <c r="I22" s="1">
        <v>66</v>
      </c>
      <c r="L22" s="1" t="s">
        <v>0</v>
      </c>
      <c r="M22" s="1">
        <v>24</v>
      </c>
      <c r="N22" s="1">
        <v>29</v>
      </c>
      <c r="Q22" s="1" t="s">
        <v>0</v>
      </c>
      <c r="R22" s="1">
        <v>24</v>
      </c>
      <c r="S22" s="2">
        <v>23</v>
      </c>
      <c r="V22" s="1" t="s">
        <v>0</v>
      </c>
      <c r="W22" s="1">
        <v>24</v>
      </c>
      <c r="X22" s="2">
        <v>27</v>
      </c>
    </row>
    <row r="23" spans="1:24" x14ac:dyDescent="0.2">
      <c r="A23" s="1"/>
      <c r="B23" s="1" t="s">
        <v>0</v>
      </c>
      <c r="C23" s="1">
        <v>24</v>
      </c>
      <c r="D23" s="1">
        <v>45</v>
      </c>
      <c r="G23" s="1" t="s">
        <v>0</v>
      </c>
      <c r="H23" s="1">
        <v>24</v>
      </c>
      <c r="I23" s="1">
        <v>65</v>
      </c>
      <c r="L23" s="1" t="s">
        <v>0</v>
      </c>
      <c r="M23" s="1">
        <v>24</v>
      </c>
      <c r="N23" s="1">
        <v>34</v>
      </c>
      <c r="Q23" s="1" t="s">
        <v>0</v>
      </c>
      <c r="R23" s="1">
        <v>24</v>
      </c>
      <c r="S23" s="2">
        <v>20</v>
      </c>
      <c r="V23" s="1" t="s">
        <v>0</v>
      </c>
      <c r="W23" s="1">
        <v>24</v>
      </c>
      <c r="X23" s="2">
        <v>21</v>
      </c>
    </row>
    <row r="24" spans="1:24" x14ac:dyDescent="0.2">
      <c r="A24" s="1"/>
      <c r="B24" s="1" t="s">
        <v>0</v>
      </c>
      <c r="C24" s="1">
        <v>48</v>
      </c>
      <c r="D24" s="1">
        <v>78</v>
      </c>
      <c r="G24" s="1" t="s">
        <v>0</v>
      </c>
      <c r="H24" s="1">
        <v>48</v>
      </c>
      <c r="I24" s="1">
        <v>93</v>
      </c>
      <c r="L24" s="1" t="s">
        <v>0</v>
      </c>
      <c r="M24" s="1">
        <v>48</v>
      </c>
      <c r="N24" s="1">
        <v>46</v>
      </c>
      <c r="Q24" s="1" t="s">
        <v>0</v>
      </c>
      <c r="R24" s="1">
        <v>48</v>
      </c>
      <c r="S24" s="2">
        <v>51</v>
      </c>
      <c r="V24" s="1" t="s">
        <v>0</v>
      </c>
      <c r="W24" s="1">
        <v>48</v>
      </c>
      <c r="X24" s="2">
        <v>50</v>
      </c>
    </row>
    <row r="25" spans="1:24" x14ac:dyDescent="0.2">
      <c r="A25" s="1"/>
      <c r="B25" s="1" t="s">
        <v>0</v>
      </c>
      <c r="C25" s="1">
        <v>48</v>
      </c>
      <c r="D25" s="1">
        <v>75</v>
      </c>
      <c r="G25" s="1" t="s">
        <v>0</v>
      </c>
      <c r="H25" s="1">
        <v>48</v>
      </c>
      <c r="I25" s="1">
        <v>91</v>
      </c>
      <c r="L25" s="1" t="s">
        <v>0</v>
      </c>
      <c r="M25" s="1">
        <v>48</v>
      </c>
      <c r="N25" s="1">
        <v>53</v>
      </c>
      <c r="Q25" s="1" t="s">
        <v>0</v>
      </c>
      <c r="R25" s="1">
        <v>48</v>
      </c>
      <c r="S25" s="2">
        <v>43</v>
      </c>
      <c r="V25" s="1" t="s">
        <v>0</v>
      </c>
      <c r="W25" s="1">
        <v>48</v>
      </c>
      <c r="X25" s="2">
        <v>45</v>
      </c>
    </row>
    <row r="26" spans="1:24" x14ac:dyDescent="0.2">
      <c r="A26" s="1"/>
      <c r="B26" s="1" t="s">
        <v>0</v>
      </c>
      <c r="C26" s="1">
        <v>48</v>
      </c>
      <c r="D26" s="1">
        <v>71</v>
      </c>
      <c r="G26" s="1" t="s">
        <v>0</v>
      </c>
      <c r="H26" s="1">
        <v>48</v>
      </c>
      <c r="I26" s="1">
        <v>93</v>
      </c>
      <c r="L26" s="1" t="s">
        <v>0</v>
      </c>
      <c r="M26" s="1">
        <v>48</v>
      </c>
      <c r="N26" s="1">
        <v>54</v>
      </c>
      <c r="Q26" s="1" t="s">
        <v>0</v>
      </c>
      <c r="R26" s="1">
        <v>48</v>
      </c>
      <c r="S26" s="2">
        <v>45</v>
      </c>
      <c r="V26" s="1" t="s">
        <v>0</v>
      </c>
      <c r="W26" s="1">
        <v>48</v>
      </c>
      <c r="X26" s="2">
        <v>49</v>
      </c>
    </row>
    <row r="27" spans="1:24" ht="16" thickBot="1" x14ac:dyDescent="0.25">
      <c r="A27" s="1"/>
      <c r="B27" s="16" t="s">
        <v>0</v>
      </c>
      <c r="C27" s="16">
        <v>48</v>
      </c>
      <c r="D27" s="16">
        <v>73</v>
      </c>
      <c r="G27" s="16" t="s">
        <v>0</v>
      </c>
      <c r="H27" s="16">
        <v>48</v>
      </c>
      <c r="I27" s="16">
        <v>92</v>
      </c>
      <c r="L27" s="16" t="s">
        <v>0</v>
      </c>
      <c r="M27" s="16">
        <v>48</v>
      </c>
      <c r="N27" s="16">
        <v>57</v>
      </c>
      <c r="Q27" s="16" t="s">
        <v>0</v>
      </c>
      <c r="R27" s="16">
        <v>48</v>
      </c>
      <c r="S27" s="17">
        <v>53</v>
      </c>
      <c r="V27" s="16" t="s">
        <v>0</v>
      </c>
      <c r="W27" s="16">
        <v>48</v>
      </c>
      <c r="X27" s="17">
        <v>46</v>
      </c>
    </row>
    <row r="28" spans="1:2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Q28" s="1"/>
      <c r="R28" s="1"/>
      <c r="S28" s="2"/>
      <c r="V28" s="1"/>
      <c r="W28" s="1"/>
      <c r="X28" s="2"/>
    </row>
    <row r="29" spans="1:24" x14ac:dyDescent="0.2">
      <c r="A29" s="1"/>
      <c r="B29" s="1" t="s">
        <v>1</v>
      </c>
      <c r="C29" s="15">
        <v>6</v>
      </c>
      <c r="D29" s="2">
        <v>0</v>
      </c>
      <c r="G29" s="1" t="s">
        <v>1</v>
      </c>
      <c r="H29" s="15">
        <v>6</v>
      </c>
      <c r="I29" s="2">
        <v>0</v>
      </c>
      <c r="L29" s="1" t="s">
        <v>1</v>
      </c>
      <c r="M29" s="15">
        <v>6</v>
      </c>
      <c r="N29" s="2">
        <v>0</v>
      </c>
      <c r="Q29" s="1" t="s">
        <v>1</v>
      </c>
      <c r="R29" s="15">
        <v>6</v>
      </c>
      <c r="S29" s="2">
        <v>0</v>
      </c>
      <c r="V29" s="1" t="s">
        <v>1</v>
      </c>
      <c r="W29" s="15">
        <v>6</v>
      </c>
      <c r="X29" s="2">
        <v>0</v>
      </c>
    </row>
    <row r="30" spans="1:24" x14ac:dyDescent="0.2">
      <c r="A30" s="1"/>
      <c r="B30" s="1" t="s">
        <v>1</v>
      </c>
      <c r="C30" s="1">
        <v>6</v>
      </c>
      <c r="D30" s="2">
        <v>0</v>
      </c>
      <c r="G30" s="1" t="s">
        <v>1</v>
      </c>
      <c r="H30" s="1">
        <v>6</v>
      </c>
      <c r="I30" s="2">
        <v>0</v>
      </c>
      <c r="L30" s="1" t="s">
        <v>1</v>
      </c>
      <c r="M30" s="1">
        <v>6</v>
      </c>
      <c r="N30" s="2">
        <v>0</v>
      </c>
      <c r="Q30" s="1" t="s">
        <v>1</v>
      </c>
      <c r="R30" s="1">
        <v>6</v>
      </c>
      <c r="S30" s="2">
        <v>0</v>
      </c>
      <c r="V30" s="1" t="s">
        <v>1</v>
      </c>
      <c r="W30" s="1">
        <v>6</v>
      </c>
      <c r="X30" s="2">
        <v>0</v>
      </c>
    </row>
    <row r="31" spans="1:24" x14ac:dyDescent="0.2">
      <c r="A31" s="1"/>
      <c r="B31" s="1" t="s">
        <v>1</v>
      </c>
      <c r="C31" s="1">
        <v>6</v>
      </c>
      <c r="D31" s="2">
        <v>0</v>
      </c>
      <c r="G31" s="1" t="s">
        <v>1</v>
      </c>
      <c r="H31" s="1">
        <v>6</v>
      </c>
      <c r="I31" s="2">
        <v>0</v>
      </c>
      <c r="L31" s="1" t="s">
        <v>1</v>
      </c>
      <c r="M31" s="1">
        <v>6</v>
      </c>
      <c r="N31" s="2">
        <v>0</v>
      </c>
      <c r="Q31" s="1" t="s">
        <v>1</v>
      </c>
      <c r="R31" s="1">
        <v>6</v>
      </c>
      <c r="S31" s="2">
        <v>0</v>
      </c>
      <c r="V31" s="1" t="s">
        <v>1</v>
      </c>
      <c r="W31" s="1">
        <v>6</v>
      </c>
      <c r="X31" s="2">
        <v>0</v>
      </c>
    </row>
    <row r="32" spans="1:24" x14ac:dyDescent="0.2">
      <c r="A32" s="1"/>
      <c r="B32" s="1" t="s">
        <v>1</v>
      </c>
      <c r="C32" s="1">
        <v>6</v>
      </c>
      <c r="D32" s="2">
        <v>0</v>
      </c>
      <c r="G32" s="1" t="s">
        <v>1</v>
      </c>
      <c r="H32" s="1">
        <v>6</v>
      </c>
      <c r="I32" s="2">
        <v>0</v>
      </c>
      <c r="L32" s="1" t="s">
        <v>1</v>
      </c>
      <c r="M32" s="1">
        <v>6</v>
      </c>
      <c r="N32" s="2">
        <v>0</v>
      </c>
      <c r="Q32" s="1" t="s">
        <v>1</v>
      </c>
      <c r="R32" s="1">
        <v>6</v>
      </c>
      <c r="S32" s="2">
        <v>0</v>
      </c>
      <c r="V32" s="1" t="s">
        <v>1</v>
      </c>
      <c r="W32" s="1">
        <v>6</v>
      </c>
      <c r="X32" s="2">
        <v>0</v>
      </c>
    </row>
    <row r="33" spans="1:24" x14ac:dyDescent="0.2">
      <c r="A33" s="1"/>
      <c r="B33" s="1" t="s">
        <v>1</v>
      </c>
      <c r="C33" s="1">
        <v>10</v>
      </c>
      <c r="D33" s="2">
        <v>1</v>
      </c>
      <c r="G33" s="1" t="s">
        <v>1</v>
      </c>
      <c r="H33" s="1">
        <v>10</v>
      </c>
      <c r="I33" s="2">
        <v>1</v>
      </c>
      <c r="L33" s="1" t="s">
        <v>1</v>
      </c>
      <c r="M33" s="1">
        <v>10</v>
      </c>
      <c r="N33" s="2">
        <v>1</v>
      </c>
      <c r="Q33" s="1" t="s">
        <v>1</v>
      </c>
      <c r="R33" s="1">
        <v>10</v>
      </c>
      <c r="S33" s="2">
        <v>2</v>
      </c>
      <c r="V33" s="1" t="s">
        <v>1</v>
      </c>
      <c r="W33" s="1">
        <v>10</v>
      </c>
      <c r="X33" s="2">
        <v>7</v>
      </c>
    </row>
    <row r="34" spans="1:24" x14ac:dyDescent="0.2">
      <c r="A34" s="1"/>
      <c r="B34" s="1" t="s">
        <v>1</v>
      </c>
      <c r="C34" s="1">
        <v>10</v>
      </c>
      <c r="D34" s="2">
        <v>4</v>
      </c>
      <c r="G34" s="1" t="s">
        <v>1</v>
      </c>
      <c r="H34" s="1">
        <v>10</v>
      </c>
      <c r="I34" s="2">
        <v>2</v>
      </c>
      <c r="L34" s="1" t="s">
        <v>1</v>
      </c>
      <c r="M34" s="1">
        <v>10</v>
      </c>
      <c r="N34" s="2">
        <v>0</v>
      </c>
      <c r="Q34" s="1" t="s">
        <v>1</v>
      </c>
      <c r="R34" s="1">
        <v>10</v>
      </c>
      <c r="S34" s="2">
        <v>0</v>
      </c>
      <c r="V34" s="1" t="s">
        <v>1</v>
      </c>
      <c r="W34" s="1">
        <v>10</v>
      </c>
      <c r="X34" s="2">
        <v>5</v>
      </c>
    </row>
    <row r="35" spans="1:24" x14ac:dyDescent="0.2">
      <c r="A35" s="1"/>
      <c r="B35" s="1" t="s">
        <v>1</v>
      </c>
      <c r="C35" s="1">
        <v>10</v>
      </c>
      <c r="D35" s="2">
        <v>0</v>
      </c>
      <c r="G35" s="1" t="s">
        <v>1</v>
      </c>
      <c r="H35" s="1">
        <v>10</v>
      </c>
      <c r="I35" s="2">
        <v>0</v>
      </c>
      <c r="L35" s="1" t="s">
        <v>1</v>
      </c>
      <c r="M35" s="1">
        <v>10</v>
      </c>
      <c r="N35" s="2">
        <v>0</v>
      </c>
      <c r="Q35" s="1" t="s">
        <v>1</v>
      </c>
      <c r="R35" s="1">
        <v>10</v>
      </c>
      <c r="S35" s="2">
        <v>1</v>
      </c>
      <c r="V35" s="1" t="s">
        <v>1</v>
      </c>
      <c r="W35" s="1">
        <v>10</v>
      </c>
      <c r="X35" s="2">
        <v>3</v>
      </c>
    </row>
    <row r="36" spans="1:24" x14ac:dyDescent="0.2">
      <c r="A36" s="1"/>
      <c r="B36" s="1" t="s">
        <v>1</v>
      </c>
      <c r="C36" s="1">
        <v>10</v>
      </c>
      <c r="D36" s="2">
        <v>0</v>
      </c>
      <c r="G36" s="1" t="s">
        <v>1</v>
      </c>
      <c r="H36" s="1">
        <v>10</v>
      </c>
      <c r="I36" s="2">
        <v>3</v>
      </c>
      <c r="L36" s="1" t="s">
        <v>1</v>
      </c>
      <c r="M36" s="1">
        <v>10</v>
      </c>
      <c r="N36" s="2">
        <v>2</v>
      </c>
      <c r="Q36" s="1" t="s">
        <v>1</v>
      </c>
      <c r="R36" s="1">
        <v>10</v>
      </c>
      <c r="S36" s="2">
        <v>1</v>
      </c>
      <c r="V36" s="1" t="s">
        <v>1</v>
      </c>
      <c r="W36" s="1">
        <v>10</v>
      </c>
      <c r="X36" s="2">
        <v>6</v>
      </c>
    </row>
    <row r="37" spans="1:24" x14ac:dyDescent="0.2">
      <c r="A37" s="1"/>
      <c r="B37" s="1" t="s">
        <v>1</v>
      </c>
      <c r="C37" s="1">
        <v>15</v>
      </c>
      <c r="D37" s="2">
        <v>10</v>
      </c>
      <c r="G37" s="1" t="s">
        <v>1</v>
      </c>
      <c r="H37" s="1">
        <v>15</v>
      </c>
      <c r="I37" s="2">
        <v>11</v>
      </c>
      <c r="L37" s="1" t="s">
        <v>1</v>
      </c>
      <c r="M37" s="1">
        <v>15</v>
      </c>
      <c r="N37" s="2">
        <v>11</v>
      </c>
      <c r="Q37" s="1" t="s">
        <v>1</v>
      </c>
      <c r="R37" s="1">
        <v>15</v>
      </c>
      <c r="S37" s="2">
        <v>14</v>
      </c>
      <c r="V37" s="1" t="s">
        <v>1</v>
      </c>
      <c r="W37" s="1">
        <v>15</v>
      </c>
      <c r="X37" s="2">
        <v>23</v>
      </c>
    </row>
    <row r="38" spans="1:24" x14ac:dyDescent="0.2">
      <c r="A38" s="1"/>
      <c r="B38" s="1" t="s">
        <v>1</v>
      </c>
      <c r="C38" s="1">
        <v>15</v>
      </c>
      <c r="D38" s="2">
        <v>18</v>
      </c>
      <c r="G38" s="1" t="s">
        <v>1</v>
      </c>
      <c r="H38" s="1">
        <v>15</v>
      </c>
      <c r="I38" s="2">
        <v>9</v>
      </c>
      <c r="L38" s="1" t="s">
        <v>1</v>
      </c>
      <c r="M38" s="1">
        <v>15</v>
      </c>
      <c r="N38" s="2">
        <v>6</v>
      </c>
      <c r="Q38" s="1" t="s">
        <v>1</v>
      </c>
      <c r="R38" s="1">
        <v>15</v>
      </c>
      <c r="S38" s="2">
        <v>19</v>
      </c>
      <c r="V38" s="1" t="s">
        <v>1</v>
      </c>
      <c r="W38" s="1">
        <v>15</v>
      </c>
      <c r="X38" s="2">
        <v>19</v>
      </c>
    </row>
    <row r="39" spans="1:24" x14ac:dyDescent="0.2">
      <c r="A39" s="1"/>
      <c r="B39" s="1" t="s">
        <v>1</v>
      </c>
      <c r="C39" s="1">
        <v>15</v>
      </c>
      <c r="D39" s="2">
        <v>15</v>
      </c>
      <c r="G39" s="1" t="s">
        <v>1</v>
      </c>
      <c r="H39" s="1">
        <v>15</v>
      </c>
      <c r="I39" s="2">
        <v>14</v>
      </c>
      <c r="L39" s="1" t="s">
        <v>1</v>
      </c>
      <c r="M39" s="1">
        <v>15</v>
      </c>
      <c r="N39" s="2">
        <v>9</v>
      </c>
      <c r="Q39" s="1" t="s">
        <v>1</v>
      </c>
      <c r="R39" s="1">
        <v>15</v>
      </c>
      <c r="S39" s="2">
        <v>11</v>
      </c>
      <c r="V39" s="1" t="s">
        <v>1</v>
      </c>
      <c r="W39" s="1">
        <v>15</v>
      </c>
      <c r="X39" s="2">
        <v>21</v>
      </c>
    </row>
    <row r="40" spans="1:24" x14ac:dyDescent="0.2">
      <c r="A40" s="1"/>
      <c r="B40" s="1" t="s">
        <v>1</v>
      </c>
      <c r="C40" s="1">
        <v>15</v>
      </c>
      <c r="D40" s="2">
        <v>17</v>
      </c>
      <c r="G40" s="1" t="s">
        <v>1</v>
      </c>
      <c r="H40" s="1">
        <v>15</v>
      </c>
      <c r="I40" s="2">
        <v>8</v>
      </c>
      <c r="L40" s="1" t="s">
        <v>1</v>
      </c>
      <c r="M40" s="1">
        <v>15</v>
      </c>
      <c r="N40" s="2">
        <v>12</v>
      </c>
      <c r="Q40" s="1" t="s">
        <v>1</v>
      </c>
      <c r="R40" s="1">
        <v>15</v>
      </c>
      <c r="S40" s="2">
        <v>12</v>
      </c>
      <c r="V40" s="1" t="s">
        <v>1</v>
      </c>
      <c r="W40" s="1">
        <v>15</v>
      </c>
      <c r="X40" s="2">
        <v>15</v>
      </c>
    </row>
    <row r="41" spans="1:24" x14ac:dyDescent="0.2">
      <c r="A41" s="1"/>
      <c r="B41" s="1" t="s">
        <v>1</v>
      </c>
      <c r="C41" s="1">
        <v>20</v>
      </c>
      <c r="D41" s="2">
        <v>33</v>
      </c>
      <c r="G41" s="1" t="s">
        <v>1</v>
      </c>
      <c r="H41" s="1">
        <v>20</v>
      </c>
      <c r="I41" s="2">
        <v>25</v>
      </c>
      <c r="L41" s="1" t="s">
        <v>1</v>
      </c>
      <c r="M41" s="1">
        <v>20</v>
      </c>
      <c r="N41" s="2">
        <v>30</v>
      </c>
      <c r="Q41" s="1" t="s">
        <v>1</v>
      </c>
      <c r="R41" s="1">
        <v>20</v>
      </c>
      <c r="S41" s="2">
        <v>25</v>
      </c>
      <c r="V41" s="1" t="s">
        <v>1</v>
      </c>
      <c r="W41" s="1">
        <v>20</v>
      </c>
      <c r="X41" s="2">
        <v>25</v>
      </c>
    </row>
    <row r="42" spans="1:24" x14ac:dyDescent="0.2">
      <c r="A42" s="1"/>
      <c r="B42" s="1" t="s">
        <v>1</v>
      </c>
      <c r="C42" s="1">
        <v>20</v>
      </c>
      <c r="D42" s="2">
        <v>31</v>
      </c>
      <c r="G42" s="1" t="s">
        <v>1</v>
      </c>
      <c r="H42" s="1">
        <v>20</v>
      </c>
      <c r="I42" s="2">
        <v>27</v>
      </c>
      <c r="L42" s="1" t="s">
        <v>1</v>
      </c>
      <c r="M42" s="1">
        <v>20</v>
      </c>
      <c r="N42" s="2">
        <v>26</v>
      </c>
      <c r="Q42" s="1" t="s">
        <v>1</v>
      </c>
      <c r="R42" s="1">
        <v>20</v>
      </c>
      <c r="S42" s="2">
        <v>27</v>
      </c>
      <c r="V42" s="1" t="s">
        <v>1</v>
      </c>
      <c r="W42" s="1">
        <v>20</v>
      </c>
      <c r="X42" s="2">
        <v>27</v>
      </c>
    </row>
    <row r="43" spans="1:24" x14ac:dyDescent="0.2">
      <c r="A43" s="1"/>
      <c r="B43" s="1" t="s">
        <v>1</v>
      </c>
      <c r="C43" s="1">
        <v>20</v>
      </c>
      <c r="D43" s="2">
        <v>29</v>
      </c>
      <c r="G43" s="1" t="s">
        <v>1</v>
      </c>
      <c r="H43" s="1">
        <v>20</v>
      </c>
      <c r="I43" s="2">
        <v>23</v>
      </c>
      <c r="L43" s="1" t="s">
        <v>1</v>
      </c>
      <c r="M43" s="1">
        <v>20</v>
      </c>
      <c r="N43" s="2">
        <v>35</v>
      </c>
      <c r="Q43" s="1" t="s">
        <v>1</v>
      </c>
      <c r="R43" s="1">
        <v>20</v>
      </c>
      <c r="S43" s="2">
        <v>23</v>
      </c>
      <c r="V43" s="1" t="s">
        <v>1</v>
      </c>
      <c r="W43" s="1">
        <v>20</v>
      </c>
      <c r="X43" s="2">
        <v>23</v>
      </c>
    </row>
    <row r="44" spans="1:24" x14ac:dyDescent="0.2">
      <c r="A44" s="1"/>
      <c r="B44" s="1" t="s">
        <v>1</v>
      </c>
      <c r="C44" s="1">
        <v>20</v>
      </c>
      <c r="D44" s="2">
        <v>32</v>
      </c>
      <c r="G44" s="1" t="s">
        <v>1</v>
      </c>
      <c r="H44" s="1">
        <v>20</v>
      </c>
      <c r="I44" s="2">
        <v>26</v>
      </c>
      <c r="L44" s="1" t="s">
        <v>1</v>
      </c>
      <c r="M44" s="1">
        <v>20</v>
      </c>
      <c r="N44" s="2">
        <v>31</v>
      </c>
      <c r="Q44" s="1" t="s">
        <v>1</v>
      </c>
      <c r="R44" s="1">
        <v>20</v>
      </c>
      <c r="S44" s="2">
        <v>21</v>
      </c>
      <c r="V44" s="1" t="s">
        <v>1</v>
      </c>
      <c r="W44" s="1">
        <v>20</v>
      </c>
      <c r="X44" s="2">
        <v>21</v>
      </c>
    </row>
    <row r="45" spans="1:24" x14ac:dyDescent="0.2">
      <c r="A45" s="1"/>
      <c r="B45" s="1" t="s">
        <v>1</v>
      </c>
      <c r="C45" s="1">
        <v>24</v>
      </c>
      <c r="D45" s="1">
        <v>56</v>
      </c>
      <c r="G45" s="1" t="s">
        <v>1</v>
      </c>
      <c r="H45" s="1">
        <v>24</v>
      </c>
      <c r="I45" s="2">
        <v>61</v>
      </c>
      <c r="L45" s="1" t="s">
        <v>1</v>
      </c>
      <c r="M45" s="1">
        <v>24</v>
      </c>
      <c r="N45" s="2">
        <v>60</v>
      </c>
      <c r="Q45" s="1" t="s">
        <v>1</v>
      </c>
      <c r="R45" s="1">
        <v>24</v>
      </c>
      <c r="S45" s="2">
        <v>41</v>
      </c>
      <c r="V45" s="1" t="s">
        <v>1</v>
      </c>
      <c r="W45" s="1">
        <v>24</v>
      </c>
      <c r="X45" s="2">
        <v>44</v>
      </c>
    </row>
    <row r="46" spans="1:24" x14ac:dyDescent="0.2">
      <c r="A46" s="1"/>
      <c r="B46" s="1" t="s">
        <v>1</v>
      </c>
      <c r="C46" s="1">
        <v>24</v>
      </c>
      <c r="D46" s="1">
        <v>50</v>
      </c>
      <c r="G46" s="1" t="s">
        <v>1</v>
      </c>
      <c r="H46" s="1">
        <v>24</v>
      </c>
      <c r="I46" s="2">
        <v>53</v>
      </c>
      <c r="L46" s="1" t="s">
        <v>1</v>
      </c>
      <c r="M46" s="1">
        <v>24</v>
      </c>
      <c r="N46" s="2">
        <v>57</v>
      </c>
      <c r="Q46" s="1" t="s">
        <v>1</v>
      </c>
      <c r="R46" s="1">
        <v>24</v>
      </c>
      <c r="S46" s="2">
        <v>43</v>
      </c>
      <c r="V46" s="1" t="s">
        <v>1</v>
      </c>
      <c r="W46" s="1">
        <v>24</v>
      </c>
      <c r="X46" s="2">
        <v>46</v>
      </c>
    </row>
    <row r="47" spans="1:24" x14ac:dyDescent="0.2">
      <c r="A47" s="1"/>
      <c r="B47" s="1" t="s">
        <v>1</v>
      </c>
      <c r="C47" s="1">
        <v>24</v>
      </c>
      <c r="D47" s="1">
        <v>54</v>
      </c>
      <c r="G47" s="1" t="s">
        <v>1</v>
      </c>
      <c r="H47" s="1">
        <v>24</v>
      </c>
      <c r="I47" s="2">
        <v>49</v>
      </c>
      <c r="L47" s="1" t="s">
        <v>1</v>
      </c>
      <c r="M47" s="1">
        <v>24</v>
      </c>
      <c r="N47" s="2">
        <v>53</v>
      </c>
      <c r="Q47" s="1" t="s">
        <v>1</v>
      </c>
      <c r="R47" s="1">
        <v>24</v>
      </c>
      <c r="S47" s="2">
        <v>45</v>
      </c>
      <c r="V47" s="1" t="s">
        <v>1</v>
      </c>
      <c r="W47" s="1">
        <v>24</v>
      </c>
      <c r="X47" s="2">
        <v>39</v>
      </c>
    </row>
    <row r="48" spans="1:24" x14ac:dyDescent="0.2">
      <c r="A48" s="1"/>
      <c r="B48" s="1" t="s">
        <v>1</v>
      </c>
      <c r="C48" s="1">
        <v>24</v>
      </c>
      <c r="D48" s="1">
        <v>50</v>
      </c>
      <c r="G48" s="1" t="s">
        <v>1</v>
      </c>
      <c r="H48" s="1">
        <v>24</v>
      </c>
      <c r="I48" s="2">
        <v>51</v>
      </c>
      <c r="L48" s="1" t="s">
        <v>1</v>
      </c>
      <c r="M48" s="1">
        <v>24</v>
      </c>
      <c r="N48" s="2">
        <v>50</v>
      </c>
      <c r="Q48" s="1" t="s">
        <v>1</v>
      </c>
      <c r="R48" s="1">
        <v>24</v>
      </c>
      <c r="S48" s="2">
        <v>46</v>
      </c>
      <c r="V48" s="1" t="s">
        <v>1</v>
      </c>
      <c r="W48" s="1">
        <v>24</v>
      </c>
      <c r="X48" s="2">
        <v>42</v>
      </c>
    </row>
    <row r="49" spans="1:24" x14ac:dyDescent="0.2">
      <c r="A49" s="1"/>
      <c r="B49" s="1" t="s">
        <v>1</v>
      </c>
      <c r="C49" s="1">
        <v>48</v>
      </c>
      <c r="D49" s="1">
        <v>78</v>
      </c>
      <c r="G49" s="1" t="s">
        <v>1</v>
      </c>
      <c r="H49" s="1">
        <v>48</v>
      </c>
      <c r="I49" s="2">
        <v>70</v>
      </c>
      <c r="L49" s="1" t="s">
        <v>1</v>
      </c>
      <c r="M49" s="1">
        <v>48</v>
      </c>
      <c r="N49" s="2">
        <v>80</v>
      </c>
      <c r="Q49" s="1" t="s">
        <v>1</v>
      </c>
      <c r="R49" s="1">
        <v>48</v>
      </c>
      <c r="S49" s="2">
        <v>71</v>
      </c>
      <c r="V49" s="1" t="s">
        <v>1</v>
      </c>
      <c r="W49" s="1">
        <v>48</v>
      </c>
      <c r="X49" s="2">
        <v>77</v>
      </c>
    </row>
    <row r="50" spans="1:24" x14ac:dyDescent="0.2">
      <c r="A50" s="1"/>
      <c r="B50" s="1" t="s">
        <v>1</v>
      </c>
      <c r="C50" s="1">
        <v>48</v>
      </c>
      <c r="D50" s="1">
        <v>75</v>
      </c>
      <c r="G50" s="1" t="s">
        <v>1</v>
      </c>
      <c r="H50" s="1">
        <v>48</v>
      </c>
      <c r="I50" s="2">
        <v>69</v>
      </c>
      <c r="L50" s="1" t="s">
        <v>1</v>
      </c>
      <c r="M50" s="1">
        <v>48</v>
      </c>
      <c r="N50" s="2">
        <v>82</v>
      </c>
      <c r="Q50" s="1" t="s">
        <v>1</v>
      </c>
      <c r="R50" s="1">
        <v>48</v>
      </c>
      <c r="S50" s="2">
        <v>79</v>
      </c>
      <c r="V50" s="1" t="s">
        <v>1</v>
      </c>
      <c r="W50" s="1">
        <v>48</v>
      </c>
      <c r="X50" s="2">
        <v>71</v>
      </c>
    </row>
    <row r="51" spans="1:24" x14ac:dyDescent="0.2">
      <c r="A51" s="1"/>
      <c r="B51" s="1" t="s">
        <v>1</v>
      </c>
      <c r="C51" s="1">
        <v>48</v>
      </c>
      <c r="D51" s="1">
        <v>71</v>
      </c>
      <c r="G51" s="1" t="s">
        <v>1</v>
      </c>
      <c r="H51" s="1">
        <v>48</v>
      </c>
      <c r="I51" s="2">
        <v>78</v>
      </c>
      <c r="L51" s="1" t="s">
        <v>1</v>
      </c>
      <c r="M51" s="1">
        <v>48</v>
      </c>
      <c r="N51" s="2">
        <v>83</v>
      </c>
      <c r="Q51" s="1" t="s">
        <v>1</v>
      </c>
      <c r="R51" s="1">
        <v>48</v>
      </c>
      <c r="S51" s="2">
        <v>79</v>
      </c>
      <c r="V51" s="1" t="s">
        <v>1</v>
      </c>
      <c r="W51" s="1">
        <v>48</v>
      </c>
      <c r="X51" s="2">
        <v>70</v>
      </c>
    </row>
    <row r="52" spans="1:24" ht="16" thickBot="1" x14ac:dyDescent="0.25">
      <c r="A52" s="1"/>
      <c r="B52" s="16" t="s">
        <v>1</v>
      </c>
      <c r="C52" s="16">
        <v>48</v>
      </c>
      <c r="D52" s="16">
        <v>78</v>
      </c>
      <c r="G52" s="16" t="s">
        <v>1</v>
      </c>
      <c r="H52" s="16">
        <v>48</v>
      </c>
      <c r="I52" s="17">
        <v>73</v>
      </c>
      <c r="L52" s="16" t="s">
        <v>1</v>
      </c>
      <c r="M52" s="16">
        <v>48</v>
      </c>
      <c r="N52" s="17">
        <v>76</v>
      </c>
      <c r="Q52" s="16" t="s">
        <v>1</v>
      </c>
      <c r="R52" s="16">
        <v>48</v>
      </c>
      <c r="S52" s="17">
        <v>81</v>
      </c>
      <c r="V52" s="16" t="s">
        <v>1</v>
      </c>
      <c r="W52" s="16">
        <v>48</v>
      </c>
      <c r="X52" s="17">
        <v>63</v>
      </c>
    </row>
    <row r="53" spans="1:24" x14ac:dyDescent="0.2">
      <c r="A53" s="1"/>
      <c r="B53" s="1"/>
      <c r="C53" s="1"/>
      <c r="D53" s="1"/>
      <c r="E53" s="1"/>
      <c r="F53" s="1"/>
      <c r="G53" s="1"/>
      <c r="H53" s="1"/>
      <c r="I53" s="2"/>
      <c r="L53" s="1"/>
      <c r="M53" s="1"/>
      <c r="N53" s="2"/>
      <c r="O53" s="1"/>
      <c r="P53" s="1"/>
      <c r="Q53" s="1"/>
      <c r="R53" s="1"/>
      <c r="S53" s="2"/>
      <c r="T53" s="1"/>
      <c r="U53" s="1"/>
      <c r="V53" s="1"/>
      <c r="W53" s="1"/>
      <c r="X53" s="2"/>
    </row>
    <row r="54" spans="1:24" x14ac:dyDescent="0.2">
      <c r="A54" s="1"/>
      <c r="B54" s="1" t="s">
        <v>2</v>
      </c>
      <c r="C54" s="15">
        <v>6</v>
      </c>
      <c r="D54" s="1">
        <v>31</v>
      </c>
      <c r="G54" s="1" t="s">
        <v>2</v>
      </c>
      <c r="H54" s="15">
        <v>6</v>
      </c>
      <c r="I54" s="1">
        <v>25</v>
      </c>
      <c r="L54" s="1" t="s">
        <v>2</v>
      </c>
      <c r="M54" s="15">
        <v>6</v>
      </c>
      <c r="N54" s="1">
        <v>27</v>
      </c>
      <c r="Q54" s="1" t="s">
        <v>2</v>
      </c>
      <c r="R54" s="15">
        <v>6</v>
      </c>
      <c r="S54" s="2">
        <v>24</v>
      </c>
      <c r="V54" s="1" t="s">
        <v>2</v>
      </c>
      <c r="W54" s="15">
        <v>6</v>
      </c>
      <c r="X54" s="2">
        <v>31</v>
      </c>
    </row>
    <row r="55" spans="1:24" x14ac:dyDescent="0.2">
      <c r="A55" s="1"/>
      <c r="B55" s="1" t="s">
        <v>2</v>
      </c>
      <c r="C55" s="1">
        <v>6</v>
      </c>
      <c r="D55" s="1">
        <v>37</v>
      </c>
      <c r="G55" s="1" t="s">
        <v>2</v>
      </c>
      <c r="H55" s="1">
        <v>6</v>
      </c>
      <c r="I55" s="1">
        <v>29</v>
      </c>
      <c r="L55" s="1" t="s">
        <v>2</v>
      </c>
      <c r="M55" s="1">
        <v>6</v>
      </c>
      <c r="N55" s="1">
        <v>24</v>
      </c>
      <c r="Q55" s="1" t="s">
        <v>2</v>
      </c>
      <c r="R55" s="1">
        <v>6</v>
      </c>
      <c r="S55" s="2">
        <v>23</v>
      </c>
      <c r="V55" s="1" t="s">
        <v>2</v>
      </c>
      <c r="W55" s="1">
        <v>6</v>
      </c>
      <c r="X55" s="2">
        <v>33</v>
      </c>
    </row>
    <row r="56" spans="1:24" x14ac:dyDescent="0.2">
      <c r="A56" s="1"/>
      <c r="B56" s="1" t="s">
        <v>2</v>
      </c>
      <c r="C56" s="1">
        <v>6</v>
      </c>
      <c r="D56" s="1">
        <v>35</v>
      </c>
      <c r="G56" s="1" t="s">
        <v>2</v>
      </c>
      <c r="H56" s="1">
        <v>6</v>
      </c>
      <c r="I56" s="1">
        <v>30</v>
      </c>
      <c r="L56" s="1" t="s">
        <v>2</v>
      </c>
      <c r="M56" s="1">
        <v>6</v>
      </c>
      <c r="N56" s="1">
        <v>20</v>
      </c>
      <c r="Q56" s="1" t="s">
        <v>2</v>
      </c>
      <c r="R56" s="1">
        <v>6</v>
      </c>
      <c r="S56" s="2">
        <v>26</v>
      </c>
      <c r="V56" s="1" t="s">
        <v>2</v>
      </c>
      <c r="W56" s="1">
        <v>6</v>
      </c>
      <c r="X56" s="2">
        <v>28</v>
      </c>
    </row>
    <row r="57" spans="1:24" x14ac:dyDescent="0.2">
      <c r="A57" s="1"/>
      <c r="B57" s="1" t="s">
        <v>2</v>
      </c>
      <c r="C57" s="1">
        <v>6</v>
      </c>
      <c r="D57" s="1">
        <v>43</v>
      </c>
      <c r="G57" s="1" t="s">
        <v>2</v>
      </c>
      <c r="H57" s="1">
        <v>6</v>
      </c>
      <c r="I57" s="2">
        <v>25</v>
      </c>
      <c r="L57" s="1" t="s">
        <v>2</v>
      </c>
      <c r="M57" s="1">
        <v>6</v>
      </c>
      <c r="N57" s="1">
        <v>31</v>
      </c>
      <c r="Q57" s="1" t="s">
        <v>2</v>
      </c>
      <c r="R57" s="1">
        <v>6</v>
      </c>
      <c r="S57" s="2">
        <v>30</v>
      </c>
      <c r="V57" s="1" t="s">
        <v>2</v>
      </c>
      <c r="W57" s="1">
        <v>6</v>
      </c>
      <c r="X57" s="2">
        <v>27</v>
      </c>
    </row>
    <row r="58" spans="1:24" x14ac:dyDescent="0.2">
      <c r="A58" s="1"/>
      <c r="B58" s="1" t="s">
        <v>2</v>
      </c>
      <c r="C58" s="1">
        <v>10</v>
      </c>
      <c r="D58" s="1">
        <v>75</v>
      </c>
      <c r="G58" s="1" t="s">
        <v>2</v>
      </c>
      <c r="H58" s="1">
        <v>10</v>
      </c>
      <c r="I58" s="1">
        <v>73</v>
      </c>
      <c r="L58" s="1" t="s">
        <v>2</v>
      </c>
      <c r="M58" s="1">
        <v>10</v>
      </c>
      <c r="N58" s="1">
        <v>79</v>
      </c>
      <c r="Q58" s="1" t="s">
        <v>2</v>
      </c>
      <c r="R58" s="1">
        <v>10</v>
      </c>
      <c r="S58" s="2">
        <v>69</v>
      </c>
      <c r="V58" s="1" t="s">
        <v>2</v>
      </c>
      <c r="W58" s="1">
        <v>10</v>
      </c>
      <c r="X58" s="2">
        <v>72</v>
      </c>
    </row>
    <row r="59" spans="1:24" x14ac:dyDescent="0.2">
      <c r="A59" s="1"/>
      <c r="B59" s="1" t="s">
        <v>2</v>
      </c>
      <c r="C59" s="1">
        <v>10</v>
      </c>
      <c r="D59" s="1">
        <v>73</v>
      </c>
      <c r="G59" s="1" t="s">
        <v>2</v>
      </c>
      <c r="H59" s="1">
        <v>10</v>
      </c>
      <c r="I59" s="1">
        <v>77</v>
      </c>
      <c r="L59" s="1" t="s">
        <v>2</v>
      </c>
      <c r="M59" s="1">
        <v>10</v>
      </c>
      <c r="N59" s="1">
        <v>84</v>
      </c>
      <c r="Q59" s="1" t="s">
        <v>2</v>
      </c>
      <c r="R59" s="1">
        <v>10</v>
      </c>
      <c r="S59" s="2">
        <v>71</v>
      </c>
      <c r="V59" s="1" t="s">
        <v>2</v>
      </c>
      <c r="W59" s="1">
        <v>10</v>
      </c>
      <c r="X59" s="2">
        <v>74</v>
      </c>
    </row>
    <row r="60" spans="1:24" x14ac:dyDescent="0.2">
      <c r="A60" s="1"/>
      <c r="B60" s="1" t="s">
        <v>2</v>
      </c>
      <c r="C60" s="1">
        <v>10</v>
      </c>
      <c r="D60" s="1">
        <v>76</v>
      </c>
      <c r="G60" s="1" t="s">
        <v>2</v>
      </c>
      <c r="H60" s="1">
        <v>10</v>
      </c>
      <c r="I60" s="1">
        <v>87</v>
      </c>
      <c r="L60" s="1" t="s">
        <v>2</v>
      </c>
      <c r="M60" s="1">
        <v>10</v>
      </c>
      <c r="N60" s="1">
        <v>74</v>
      </c>
      <c r="Q60" s="1" t="s">
        <v>2</v>
      </c>
      <c r="R60" s="1">
        <v>10</v>
      </c>
      <c r="S60" s="2">
        <v>73</v>
      </c>
      <c r="V60" s="1" t="s">
        <v>2</v>
      </c>
      <c r="W60" s="1">
        <v>10</v>
      </c>
      <c r="X60" s="2">
        <v>70</v>
      </c>
    </row>
    <row r="61" spans="1:24" x14ac:dyDescent="0.2">
      <c r="A61" s="1"/>
      <c r="B61" s="1" t="s">
        <v>2</v>
      </c>
      <c r="C61" s="1">
        <v>10</v>
      </c>
      <c r="D61" s="1">
        <v>80</v>
      </c>
      <c r="G61" s="1" t="s">
        <v>2</v>
      </c>
      <c r="H61" s="1">
        <v>10</v>
      </c>
      <c r="I61" s="1">
        <v>87</v>
      </c>
      <c r="L61" s="1" t="s">
        <v>2</v>
      </c>
      <c r="M61" s="1">
        <v>10</v>
      </c>
      <c r="N61" s="1">
        <v>80</v>
      </c>
      <c r="Q61" s="1" t="s">
        <v>2</v>
      </c>
      <c r="R61" s="1">
        <v>10</v>
      </c>
      <c r="S61" s="2">
        <v>75</v>
      </c>
      <c r="V61" s="1" t="s">
        <v>2</v>
      </c>
      <c r="W61" s="1">
        <v>10</v>
      </c>
      <c r="X61" s="2">
        <v>68</v>
      </c>
    </row>
    <row r="62" spans="1:24" x14ac:dyDescent="0.2">
      <c r="A62" s="1"/>
      <c r="B62" s="1" t="s">
        <v>2</v>
      </c>
      <c r="C62" s="1">
        <v>15</v>
      </c>
      <c r="D62" s="1">
        <v>93</v>
      </c>
      <c r="G62" s="1" t="s">
        <v>2</v>
      </c>
      <c r="H62" s="1">
        <v>15</v>
      </c>
      <c r="I62" s="2">
        <v>91</v>
      </c>
      <c r="L62" s="1" t="s">
        <v>2</v>
      </c>
      <c r="M62" s="1">
        <v>15</v>
      </c>
      <c r="N62" s="1">
        <v>85</v>
      </c>
      <c r="Q62" s="1" t="s">
        <v>2</v>
      </c>
      <c r="R62" s="1">
        <v>15</v>
      </c>
      <c r="S62" s="2">
        <v>78</v>
      </c>
      <c r="V62" s="1" t="s">
        <v>2</v>
      </c>
      <c r="W62" s="1">
        <v>15</v>
      </c>
      <c r="X62" s="2">
        <v>80</v>
      </c>
    </row>
    <row r="63" spans="1:24" x14ac:dyDescent="0.2">
      <c r="A63" s="1"/>
      <c r="B63" s="1" t="s">
        <v>2</v>
      </c>
      <c r="C63" s="1">
        <v>15</v>
      </c>
      <c r="D63" s="1">
        <v>92</v>
      </c>
      <c r="G63" s="1" t="s">
        <v>2</v>
      </c>
      <c r="H63" s="1">
        <v>15</v>
      </c>
      <c r="I63" s="2">
        <v>90</v>
      </c>
      <c r="L63" s="1" t="s">
        <v>2</v>
      </c>
      <c r="M63" s="1">
        <v>15</v>
      </c>
      <c r="N63" s="1">
        <v>89</v>
      </c>
      <c r="Q63" s="1" t="s">
        <v>2</v>
      </c>
      <c r="R63" s="1">
        <v>15</v>
      </c>
      <c r="S63" s="2">
        <v>79</v>
      </c>
      <c r="V63" s="1" t="s">
        <v>2</v>
      </c>
      <c r="W63" s="1">
        <v>15</v>
      </c>
      <c r="X63" s="2">
        <v>81</v>
      </c>
    </row>
    <row r="64" spans="1:24" x14ac:dyDescent="0.2">
      <c r="A64" s="1"/>
      <c r="B64" s="1" t="s">
        <v>2</v>
      </c>
      <c r="C64" s="1">
        <v>15</v>
      </c>
      <c r="D64" s="1">
        <v>89</v>
      </c>
      <c r="G64" s="1" t="s">
        <v>2</v>
      </c>
      <c r="H64" s="1">
        <v>15</v>
      </c>
      <c r="I64" s="2">
        <v>95</v>
      </c>
      <c r="L64" s="1" t="s">
        <v>2</v>
      </c>
      <c r="M64" s="1">
        <v>15</v>
      </c>
      <c r="N64" s="1">
        <v>86</v>
      </c>
      <c r="Q64" s="1" t="s">
        <v>2</v>
      </c>
      <c r="R64" s="1">
        <v>15</v>
      </c>
      <c r="S64" s="2">
        <v>80</v>
      </c>
      <c r="V64" s="1" t="s">
        <v>2</v>
      </c>
      <c r="W64" s="1">
        <v>15</v>
      </c>
      <c r="X64" s="2">
        <v>82</v>
      </c>
    </row>
    <row r="65" spans="1:24" x14ac:dyDescent="0.2">
      <c r="A65" s="1"/>
      <c r="B65" s="1" t="s">
        <v>2</v>
      </c>
      <c r="C65" s="1">
        <v>15</v>
      </c>
      <c r="D65" s="1">
        <v>87</v>
      </c>
      <c r="G65" s="1" t="s">
        <v>2</v>
      </c>
      <c r="H65" s="1">
        <v>15</v>
      </c>
      <c r="I65" s="2">
        <v>86</v>
      </c>
      <c r="L65" s="1" t="s">
        <v>2</v>
      </c>
      <c r="M65" s="1">
        <v>15</v>
      </c>
      <c r="N65" s="1">
        <v>79</v>
      </c>
      <c r="Q65" s="1" t="s">
        <v>2</v>
      </c>
      <c r="R65" s="1">
        <v>15</v>
      </c>
      <c r="S65" s="2">
        <v>81</v>
      </c>
      <c r="V65" s="1" t="s">
        <v>2</v>
      </c>
      <c r="W65" s="1">
        <v>15</v>
      </c>
      <c r="X65" s="2">
        <v>86</v>
      </c>
    </row>
    <row r="66" spans="1:24" x14ac:dyDescent="0.2">
      <c r="A66" s="1"/>
      <c r="B66" s="1" t="s">
        <v>2</v>
      </c>
      <c r="C66" s="1">
        <v>20</v>
      </c>
      <c r="D66" s="2">
        <v>91</v>
      </c>
      <c r="G66" s="1" t="s">
        <v>2</v>
      </c>
      <c r="H66" s="1">
        <v>20</v>
      </c>
      <c r="I66" s="2">
        <v>98</v>
      </c>
      <c r="L66" s="1" t="s">
        <v>2</v>
      </c>
      <c r="M66" s="1">
        <v>20</v>
      </c>
      <c r="N66" s="2">
        <v>87</v>
      </c>
      <c r="Q66" s="1" t="s">
        <v>2</v>
      </c>
      <c r="R66" s="1">
        <v>20</v>
      </c>
      <c r="S66" s="2">
        <v>85</v>
      </c>
      <c r="V66" s="1" t="s">
        <v>2</v>
      </c>
      <c r="W66" s="1">
        <v>20</v>
      </c>
      <c r="X66" s="2">
        <v>90</v>
      </c>
    </row>
    <row r="67" spans="1:24" x14ac:dyDescent="0.2">
      <c r="A67" s="1"/>
      <c r="B67" s="1" t="s">
        <v>2</v>
      </c>
      <c r="C67" s="1">
        <v>20</v>
      </c>
      <c r="D67" s="2">
        <v>87</v>
      </c>
      <c r="G67" s="1" t="s">
        <v>2</v>
      </c>
      <c r="H67" s="1">
        <v>20</v>
      </c>
      <c r="I67" s="2">
        <v>96</v>
      </c>
      <c r="L67" s="1" t="s">
        <v>2</v>
      </c>
      <c r="M67" s="1">
        <v>20</v>
      </c>
      <c r="N67" s="2">
        <v>90</v>
      </c>
      <c r="Q67" s="1" t="s">
        <v>2</v>
      </c>
      <c r="R67" s="1">
        <v>20</v>
      </c>
      <c r="S67" s="2">
        <v>84</v>
      </c>
      <c r="V67" s="1" t="s">
        <v>2</v>
      </c>
      <c r="W67" s="1">
        <v>20</v>
      </c>
      <c r="X67" s="2">
        <v>89</v>
      </c>
    </row>
    <row r="68" spans="1:24" x14ac:dyDescent="0.2">
      <c r="A68" s="1"/>
      <c r="B68" s="1" t="s">
        <v>2</v>
      </c>
      <c r="C68" s="1">
        <v>20</v>
      </c>
      <c r="D68" s="2">
        <v>93</v>
      </c>
      <c r="G68" s="1" t="s">
        <v>2</v>
      </c>
      <c r="H68" s="1">
        <v>20</v>
      </c>
      <c r="I68" s="2">
        <v>96</v>
      </c>
      <c r="L68" s="1" t="s">
        <v>2</v>
      </c>
      <c r="M68" s="1">
        <v>20</v>
      </c>
      <c r="N68" s="2">
        <v>88</v>
      </c>
      <c r="Q68" s="1" t="s">
        <v>2</v>
      </c>
      <c r="R68" s="1">
        <v>20</v>
      </c>
      <c r="S68" s="2">
        <v>91</v>
      </c>
      <c r="V68" s="1" t="s">
        <v>2</v>
      </c>
      <c r="W68" s="1">
        <v>20</v>
      </c>
      <c r="X68" s="2">
        <v>90</v>
      </c>
    </row>
    <row r="69" spans="1:24" x14ac:dyDescent="0.2">
      <c r="A69" s="1"/>
      <c r="B69" s="1" t="s">
        <v>2</v>
      </c>
      <c r="C69" s="1">
        <v>20</v>
      </c>
      <c r="D69" s="2">
        <v>96</v>
      </c>
      <c r="G69" s="1" t="s">
        <v>2</v>
      </c>
      <c r="H69" s="1">
        <v>20</v>
      </c>
      <c r="I69" s="2">
        <v>97</v>
      </c>
      <c r="L69" s="1" t="s">
        <v>2</v>
      </c>
      <c r="M69" s="1">
        <v>20</v>
      </c>
      <c r="N69" s="2">
        <v>86</v>
      </c>
      <c r="Q69" s="1" t="s">
        <v>2</v>
      </c>
      <c r="R69" s="1">
        <v>20</v>
      </c>
      <c r="S69" s="2">
        <v>90</v>
      </c>
      <c r="V69" s="1" t="s">
        <v>2</v>
      </c>
      <c r="W69" s="1">
        <v>20</v>
      </c>
      <c r="X69" s="2">
        <v>87</v>
      </c>
    </row>
    <row r="70" spans="1:24" x14ac:dyDescent="0.2">
      <c r="A70" s="1"/>
      <c r="B70" s="1" t="s">
        <v>2</v>
      </c>
      <c r="C70" s="1">
        <v>24</v>
      </c>
      <c r="D70" s="1">
        <v>100</v>
      </c>
      <c r="G70" s="1" t="s">
        <v>2</v>
      </c>
      <c r="H70" s="1">
        <v>24</v>
      </c>
      <c r="I70" s="1">
        <v>94</v>
      </c>
      <c r="L70" s="1" t="s">
        <v>2</v>
      </c>
      <c r="M70" s="1">
        <v>24</v>
      </c>
      <c r="N70" s="1">
        <v>97</v>
      </c>
      <c r="Q70" s="1" t="s">
        <v>2</v>
      </c>
      <c r="R70" s="1">
        <v>24</v>
      </c>
      <c r="S70" s="2">
        <v>95</v>
      </c>
      <c r="V70" s="1" t="s">
        <v>2</v>
      </c>
      <c r="W70" s="1">
        <v>24</v>
      </c>
      <c r="X70" s="2">
        <v>94</v>
      </c>
    </row>
    <row r="71" spans="1:24" x14ac:dyDescent="0.2">
      <c r="A71" s="1"/>
      <c r="B71" s="1" t="s">
        <v>2</v>
      </c>
      <c r="C71" s="1">
        <v>24</v>
      </c>
      <c r="D71" s="1">
        <v>100</v>
      </c>
      <c r="G71" s="1" t="s">
        <v>2</v>
      </c>
      <c r="H71" s="1">
        <v>24</v>
      </c>
      <c r="I71" s="1">
        <v>100</v>
      </c>
      <c r="L71" s="1" t="s">
        <v>2</v>
      </c>
      <c r="M71" s="1">
        <v>24</v>
      </c>
      <c r="N71" s="1">
        <v>92</v>
      </c>
      <c r="Q71" s="1" t="s">
        <v>2</v>
      </c>
      <c r="R71" s="1">
        <v>24</v>
      </c>
      <c r="S71" s="2">
        <v>98</v>
      </c>
      <c r="V71" s="1" t="s">
        <v>2</v>
      </c>
      <c r="W71" s="1">
        <v>24</v>
      </c>
      <c r="X71" s="2">
        <v>96</v>
      </c>
    </row>
    <row r="72" spans="1:24" x14ac:dyDescent="0.2">
      <c r="A72" s="1"/>
      <c r="B72" s="1" t="s">
        <v>2</v>
      </c>
      <c r="C72" s="1">
        <v>24</v>
      </c>
      <c r="D72" s="1">
        <v>100</v>
      </c>
      <c r="G72" s="1" t="s">
        <v>2</v>
      </c>
      <c r="H72" s="1">
        <v>24</v>
      </c>
      <c r="I72" s="1">
        <v>97</v>
      </c>
      <c r="L72" s="1" t="s">
        <v>2</v>
      </c>
      <c r="M72" s="1">
        <v>24</v>
      </c>
      <c r="N72" s="1">
        <v>100</v>
      </c>
      <c r="Q72" s="1" t="s">
        <v>2</v>
      </c>
      <c r="R72" s="1">
        <v>24</v>
      </c>
      <c r="S72" s="2">
        <v>97</v>
      </c>
      <c r="V72" s="1" t="s">
        <v>2</v>
      </c>
      <c r="W72" s="1">
        <v>24</v>
      </c>
      <c r="X72" s="2">
        <v>91</v>
      </c>
    </row>
    <row r="73" spans="1:24" x14ac:dyDescent="0.2">
      <c r="A73" s="1"/>
      <c r="B73" s="1" t="s">
        <v>2</v>
      </c>
      <c r="C73" s="1">
        <v>24</v>
      </c>
      <c r="D73" s="1">
        <v>100</v>
      </c>
      <c r="G73" s="1" t="s">
        <v>2</v>
      </c>
      <c r="H73" s="1">
        <v>24</v>
      </c>
      <c r="I73" s="1">
        <v>96</v>
      </c>
      <c r="L73" s="1" t="s">
        <v>2</v>
      </c>
      <c r="M73" s="1">
        <v>24</v>
      </c>
      <c r="N73" s="1">
        <v>100</v>
      </c>
      <c r="Q73" s="1" t="s">
        <v>2</v>
      </c>
      <c r="R73" s="1">
        <v>24</v>
      </c>
      <c r="S73" s="2">
        <v>91</v>
      </c>
      <c r="V73" s="1" t="s">
        <v>2</v>
      </c>
      <c r="W73" s="1">
        <v>24</v>
      </c>
      <c r="X73" s="2">
        <v>95</v>
      </c>
    </row>
    <row r="74" spans="1:24" x14ac:dyDescent="0.2">
      <c r="A74" s="1"/>
      <c r="B74" s="1" t="s">
        <v>2</v>
      </c>
      <c r="C74" s="1">
        <v>48</v>
      </c>
      <c r="D74" s="1">
        <v>100</v>
      </c>
      <c r="G74" s="1" t="s">
        <v>2</v>
      </c>
      <c r="H74" s="1">
        <v>48</v>
      </c>
      <c r="I74" s="1">
        <v>100</v>
      </c>
      <c r="L74" s="1" t="s">
        <v>2</v>
      </c>
      <c r="M74" s="1">
        <v>48</v>
      </c>
      <c r="N74" s="1">
        <v>97</v>
      </c>
      <c r="Q74" s="1" t="s">
        <v>2</v>
      </c>
      <c r="R74" s="1">
        <v>48</v>
      </c>
      <c r="S74" s="2">
        <v>96</v>
      </c>
      <c r="V74" s="1" t="s">
        <v>2</v>
      </c>
      <c r="W74" s="1">
        <v>48</v>
      </c>
      <c r="X74" s="2">
        <v>100</v>
      </c>
    </row>
    <row r="75" spans="1:24" x14ac:dyDescent="0.2">
      <c r="A75" s="1"/>
      <c r="B75" s="1" t="s">
        <v>2</v>
      </c>
      <c r="C75" s="1">
        <v>48</v>
      </c>
      <c r="D75" s="1">
        <v>99</v>
      </c>
      <c r="G75" s="1" t="s">
        <v>2</v>
      </c>
      <c r="H75" s="1">
        <v>48</v>
      </c>
      <c r="I75" s="1">
        <v>100</v>
      </c>
      <c r="L75" s="1" t="s">
        <v>2</v>
      </c>
      <c r="M75" s="1">
        <v>48</v>
      </c>
      <c r="N75" s="1">
        <v>98</v>
      </c>
      <c r="Q75" s="1" t="s">
        <v>2</v>
      </c>
      <c r="R75" s="1">
        <v>48</v>
      </c>
      <c r="S75" s="2">
        <v>97</v>
      </c>
      <c r="V75" s="1" t="s">
        <v>2</v>
      </c>
      <c r="W75" s="1">
        <v>48</v>
      </c>
      <c r="X75" s="2">
        <v>97</v>
      </c>
    </row>
    <row r="76" spans="1:24" x14ac:dyDescent="0.2">
      <c r="A76" s="1"/>
      <c r="B76" s="1" t="s">
        <v>2</v>
      </c>
      <c r="C76" s="1">
        <v>48</v>
      </c>
      <c r="D76" s="1">
        <v>100</v>
      </c>
      <c r="G76" s="1" t="s">
        <v>2</v>
      </c>
      <c r="H76" s="1">
        <v>48</v>
      </c>
      <c r="I76" s="1">
        <v>100</v>
      </c>
      <c r="L76" s="1" t="s">
        <v>2</v>
      </c>
      <c r="M76" s="1">
        <v>48</v>
      </c>
      <c r="N76" s="1">
        <v>100</v>
      </c>
      <c r="Q76" s="1" t="s">
        <v>2</v>
      </c>
      <c r="R76" s="1">
        <v>48</v>
      </c>
      <c r="S76" s="2">
        <v>94</v>
      </c>
      <c r="V76" s="1" t="s">
        <v>2</v>
      </c>
      <c r="W76" s="1">
        <v>48</v>
      </c>
      <c r="X76" s="2">
        <v>93</v>
      </c>
    </row>
    <row r="77" spans="1:24" ht="16" thickBot="1" x14ac:dyDescent="0.25">
      <c r="A77" s="1"/>
      <c r="B77" s="16" t="s">
        <v>2</v>
      </c>
      <c r="C77" s="16">
        <v>48</v>
      </c>
      <c r="D77" s="16">
        <v>99</v>
      </c>
      <c r="G77" s="16" t="s">
        <v>2</v>
      </c>
      <c r="H77" s="16">
        <v>48</v>
      </c>
      <c r="I77" s="16">
        <v>100</v>
      </c>
      <c r="L77" s="16" t="s">
        <v>2</v>
      </c>
      <c r="M77" s="16">
        <v>48</v>
      </c>
      <c r="N77" s="16">
        <v>96</v>
      </c>
      <c r="Q77" s="16" t="s">
        <v>2</v>
      </c>
      <c r="R77" s="16">
        <v>48</v>
      </c>
      <c r="S77" s="17">
        <v>98</v>
      </c>
      <c r="V77" s="16" t="s">
        <v>2</v>
      </c>
      <c r="W77" s="16">
        <v>48</v>
      </c>
      <c r="X77" s="17">
        <v>95</v>
      </c>
    </row>
    <row r="78" spans="1:24" x14ac:dyDescent="0.2">
      <c r="A78" s="1"/>
      <c r="B78" s="1"/>
      <c r="C78" s="1"/>
      <c r="D78" s="1"/>
      <c r="E78" s="1"/>
      <c r="F78" s="1"/>
      <c r="G78" s="1"/>
      <c r="H78" s="1"/>
      <c r="I78" s="1"/>
      <c r="L78" s="1"/>
      <c r="M78" s="1"/>
      <c r="N78" s="1"/>
      <c r="Q78" s="1"/>
      <c r="R78" s="1"/>
      <c r="S78" s="2"/>
      <c r="V78" s="1"/>
      <c r="W78" s="1"/>
      <c r="X78" s="2"/>
    </row>
    <row r="79" spans="1:24" x14ac:dyDescent="0.2">
      <c r="A79" s="1"/>
      <c r="B79" s="1" t="s">
        <v>3</v>
      </c>
      <c r="C79" s="15">
        <v>6</v>
      </c>
      <c r="D79" s="2">
        <v>61</v>
      </c>
      <c r="G79" s="1" t="s">
        <v>3</v>
      </c>
      <c r="H79" s="15">
        <v>6</v>
      </c>
      <c r="I79" s="2">
        <v>70</v>
      </c>
      <c r="L79" s="1" t="s">
        <v>3</v>
      </c>
      <c r="M79" s="15">
        <v>6</v>
      </c>
      <c r="N79" s="2">
        <v>56</v>
      </c>
      <c r="Q79" s="1" t="s">
        <v>3</v>
      </c>
      <c r="R79" s="15">
        <v>6</v>
      </c>
      <c r="S79" s="2">
        <v>50</v>
      </c>
      <c r="V79" s="1" t="s">
        <v>3</v>
      </c>
      <c r="W79" s="15">
        <v>6</v>
      </c>
      <c r="X79" s="2">
        <v>68</v>
      </c>
    </row>
    <row r="80" spans="1:24" x14ac:dyDescent="0.2">
      <c r="A80" s="1"/>
      <c r="B80" s="1" t="s">
        <v>3</v>
      </c>
      <c r="C80" s="1">
        <v>6</v>
      </c>
      <c r="D80" s="2">
        <v>78</v>
      </c>
      <c r="G80" s="1" t="s">
        <v>3</v>
      </c>
      <c r="H80" s="1">
        <v>6</v>
      </c>
      <c r="I80" s="2">
        <v>78</v>
      </c>
      <c r="L80" s="1" t="s">
        <v>3</v>
      </c>
      <c r="M80" s="1">
        <v>6</v>
      </c>
      <c r="N80" s="2">
        <v>71</v>
      </c>
      <c r="Q80" s="1" t="s">
        <v>3</v>
      </c>
      <c r="R80" s="1">
        <v>6</v>
      </c>
      <c r="S80" s="2">
        <v>61</v>
      </c>
      <c r="V80" s="1" t="s">
        <v>3</v>
      </c>
      <c r="W80" s="1">
        <v>6</v>
      </c>
      <c r="X80" s="2">
        <v>78</v>
      </c>
    </row>
    <row r="81" spans="1:24" x14ac:dyDescent="0.2">
      <c r="A81" s="1"/>
      <c r="B81" s="1" t="s">
        <v>3</v>
      </c>
      <c r="C81" s="1">
        <v>6</v>
      </c>
      <c r="D81" s="2">
        <v>77</v>
      </c>
      <c r="G81" s="1" t="s">
        <v>3</v>
      </c>
      <c r="H81" s="1">
        <v>6</v>
      </c>
      <c r="I81" s="2">
        <v>77</v>
      </c>
      <c r="L81" s="1" t="s">
        <v>3</v>
      </c>
      <c r="M81" s="1">
        <v>6</v>
      </c>
      <c r="N81" s="2">
        <v>65</v>
      </c>
      <c r="Q81" s="1" t="s">
        <v>3</v>
      </c>
      <c r="R81" s="1">
        <v>6</v>
      </c>
      <c r="S81" s="2">
        <v>62</v>
      </c>
      <c r="V81" s="1" t="s">
        <v>3</v>
      </c>
      <c r="W81" s="1">
        <v>6</v>
      </c>
      <c r="X81" s="2">
        <v>76</v>
      </c>
    </row>
    <row r="82" spans="1:24" x14ac:dyDescent="0.2">
      <c r="A82" s="1"/>
      <c r="B82" s="1" t="s">
        <v>3</v>
      </c>
      <c r="C82" s="1">
        <v>6</v>
      </c>
      <c r="D82" s="2">
        <v>74</v>
      </c>
      <c r="G82" s="1" t="s">
        <v>3</v>
      </c>
      <c r="H82" s="1">
        <v>6</v>
      </c>
      <c r="I82" s="2">
        <v>75</v>
      </c>
      <c r="L82" s="1" t="s">
        <v>3</v>
      </c>
      <c r="M82" s="1">
        <v>6</v>
      </c>
      <c r="N82" s="2">
        <v>68</v>
      </c>
      <c r="Q82" s="1" t="s">
        <v>3</v>
      </c>
      <c r="R82" s="1">
        <v>6</v>
      </c>
      <c r="S82" s="2">
        <v>59</v>
      </c>
      <c r="V82" s="1" t="s">
        <v>3</v>
      </c>
      <c r="W82" s="1">
        <v>6</v>
      </c>
      <c r="X82" s="2">
        <v>74</v>
      </c>
    </row>
    <row r="83" spans="1:24" x14ac:dyDescent="0.2">
      <c r="A83" s="1"/>
      <c r="B83" s="1" t="s">
        <v>3</v>
      </c>
      <c r="C83" s="1">
        <v>10</v>
      </c>
      <c r="D83" s="18">
        <v>81</v>
      </c>
      <c r="G83" s="1" t="s">
        <v>3</v>
      </c>
      <c r="H83" s="1">
        <v>10</v>
      </c>
      <c r="I83" s="18">
        <v>83</v>
      </c>
      <c r="L83" s="1" t="s">
        <v>3</v>
      </c>
      <c r="M83" s="1">
        <v>10</v>
      </c>
      <c r="N83" s="2">
        <v>79</v>
      </c>
      <c r="Q83" s="1" t="s">
        <v>3</v>
      </c>
      <c r="R83" s="1">
        <v>10</v>
      </c>
      <c r="S83" s="2">
        <v>69</v>
      </c>
      <c r="V83" s="1" t="s">
        <v>3</v>
      </c>
      <c r="W83" s="1">
        <v>10</v>
      </c>
      <c r="X83" s="2">
        <v>75</v>
      </c>
    </row>
    <row r="84" spans="1:24" x14ac:dyDescent="0.2">
      <c r="A84" s="1"/>
      <c r="B84" s="1" t="s">
        <v>3</v>
      </c>
      <c r="C84" s="1">
        <v>10</v>
      </c>
      <c r="D84" s="18">
        <v>82</v>
      </c>
      <c r="G84" s="1" t="s">
        <v>3</v>
      </c>
      <c r="H84" s="1">
        <v>10</v>
      </c>
      <c r="I84" s="18">
        <v>85</v>
      </c>
      <c r="L84" s="1" t="s">
        <v>3</v>
      </c>
      <c r="M84" s="1">
        <v>10</v>
      </c>
      <c r="N84" s="2">
        <v>79</v>
      </c>
      <c r="Q84" s="1" t="s">
        <v>3</v>
      </c>
      <c r="R84" s="1">
        <v>10</v>
      </c>
      <c r="S84" s="2">
        <v>74</v>
      </c>
      <c r="V84" s="1" t="s">
        <v>3</v>
      </c>
      <c r="W84" s="1">
        <v>10</v>
      </c>
      <c r="X84" s="2">
        <v>86</v>
      </c>
    </row>
    <row r="85" spans="1:24" x14ac:dyDescent="0.2">
      <c r="A85" s="1"/>
      <c r="B85" s="1" t="s">
        <v>3</v>
      </c>
      <c r="C85" s="1">
        <v>10</v>
      </c>
      <c r="D85" s="18">
        <v>83</v>
      </c>
      <c r="G85" s="1" t="s">
        <v>3</v>
      </c>
      <c r="H85" s="1">
        <v>10</v>
      </c>
      <c r="I85" s="18">
        <v>84</v>
      </c>
      <c r="L85" s="1" t="s">
        <v>3</v>
      </c>
      <c r="M85" s="1">
        <v>10</v>
      </c>
      <c r="N85" s="2">
        <v>80</v>
      </c>
      <c r="Q85" s="1" t="s">
        <v>3</v>
      </c>
      <c r="R85" s="1">
        <v>10</v>
      </c>
      <c r="S85" s="2">
        <v>72</v>
      </c>
      <c r="V85" s="1" t="s">
        <v>3</v>
      </c>
      <c r="W85" s="1">
        <v>10</v>
      </c>
      <c r="X85" s="2">
        <v>91</v>
      </c>
    </row>
    <row r="86" spans="1:24" x14ac:dyDescent="0.2">
      <c r="A86" s="1"/>
      <c r="B86" s="1" t="s">
        <v>3</v>
      </c>
      <c r="C86" s="1">
        <v>10</v>
      </c>
      <c r="D86" s="18">
        <v>80</v>
      </c>
      <c r="G86" s="1" t="s">
        <v>3</v>
      </c>
      <c r="H86" s="1">
        <v>10</v>
      </c>
      <c r="I86" s="18">
        <v>87</v>
      </c>
      <c r="L86" s="1" t="s">
        <v>3</v>
      </c>
      <c r="M86" s="1">
        <v>10</v>
      </c>
      <c r="N86" s="2">
        <v>85</v>
      </c>
      <c r="Q86" s="1" t="s">
        <v>3</v>
      </c>
      <c r="R86" s="1">
        <v>10</v>
      </c>
      <c r="S86" s="2">
        <v>76</v>
      </c>
      <c r="V86" s="1" t="s">
        <v>3</v>
      </c>
      <c r="W86" s="1">
        <v>10</v>
      </c>
      <c r="X86" s="2">
        <v>88</v>
      </c>
    </row>
    <row r="87" spans="1:24" x14ac:dyDescent="0.2">
      <c r="A87" s="1"/>
      <c r="B87" s="1" t="s">
        <v>3</v>
      </c>
      <c r="C87" s="1">
        <v>15</v>
      </c>
      <c r="D87" s="2">
        <v>88</v>
      </c>
      <c r="G87" s="1" t="s">
        <v>3</v>
      </c>
      <c r="H87" s="1">
        <v>15</v>
      </c>
      <c r="I87" s="2">
        <v>90</v>
      </c>
      <c r="L87" s="1" t="s">
        <v>3</v>
      </c>
      <c r="M87" s="1">
        <v>15</v>
      </c>
      <c r="N87" s="2">
        <v>96</v>
      </c>
      <c r="Q87" s="1" t="s">
        <v>3</v>
      </c>
      <c r="R87" s="1">
        <v>15</v>
      </c>
      <c r="S87" s="2">
        <v>82</v>
      </c>
      <c r="V87" s="1" t="s">
        <v>3</v>
      </c>
      <c r="W87" s="1">
        <v>15</v>
      </c>
      <c r="X87" s="2">
        <v>96</v>
      </c>
    </row>
    <row r="88" spans="1:24" x14ac:dyDescent="0.2">
      <c r="A88" s="1"/>
      <c r="B88" s="1" t="s">
        <v>3</v>
      </c>
      <c r="C88" s="1">
        <v>15</v>
      </c>
      <c r="D88" s="2">
        <v>81</v>
      </c>
      <c r="G88" s="1" t="s">
        <v>3</v>
      </c>
      <c r="H88" s="1">
        <v>15</v>
      </c>
      <c r="I88" s="2">
        <v>91</v>
      </c>
      <c r="L88" s="1" t="s">
        <v>3</v>
      </c>
      <c r="M88" s="1">
        <v>15</v>
      </c>
      <c r="N88" s="2">
        <v>92</v>
      </c>
      <c r="Q88" s="1" t="s">
        <v>3</v>
      </c>
      <c r="R88" s="1">
        <v>15</v>
      </c>
      <c r="S88" s="2">
        <v>84</v>
      </c>
      <c r="V88" s="1" t="s">
        <v>3</v>
      </c>
      <c r="W88" s="1">
        <v>15</v>
      </c>
      <c r="X88" s="2">
        <v>100</v>
      </c>
    </row>
    <row r="89" spans="1:24" x14ac:dyDescent="0.2">
      <c r="A89" s="1"/>
      <c r="B89" s="1" t="s">
        <v>3</v>
      </c>
      <c r="C89" s="1">
        <v>15</v>
      </c>
      <c r="D89" s="2">
        <v>86</v>
      </c>
      <c r="G89" s="1" t="s">
        <v>3</v>
      </c>
      <c r="H89" s="1">
        <v>15</v>
      </c>
      <c r="I89" s="2">
        <v>89</v>
      </c>
      <c r="L89" s="1" t="s">
        <v>3</v>
      </c>
      <c r="M89" s="1">
        <v>15</v>
      </c>
      <c r="N89" s="2">
        <v>89</v>
      </c>
      <c r="Q89" s="1" t="s">
        <v>3</v>
      </c>
      <c r="R89" s="1">
        <v>15</v>
      </c>
      <c r="S89" s="2">
        <v>86</v>
      </c>
      <c r="V89" s="1" t="s">
        <v>3</v>
      </c>
      <c r="W89" s="1">
        <v>15</v>
      </c>
      <c r="X89" s="2">
        <v>97</v>
      </c>
    </row>
    <row r="90" spans="1:24" x14ac:dyDescent="0.2">
      <c r="A90" s="1"/>
      <c r="B90" s="1" t="s">
        <v>3</v>
      </c>
      <c r="C90" s="1">
        <v>15</v>
      </c>
      <c r="D90" s="2">
        <v>84</v>
      </c>
      <c r="G90" s="1" t="s">
        <v>3</v>
      </c>
      <c r="H90" s="1">
        <v>15</v>
      </c>
      <c r="I90" s="2">
        <v>87</v>
      </c>
      <c r="L90" s="1" t="s">
        <v>3</v>
      </c>
      <c r="M90" s="1">
        <v>15</v>
      </c>
      <c r="N90" s="2">
        <v>94</v>
      </c>
      <c r="Q90" s="1" t="s">
        <v>3</v>
      </c>
      <c r="R90" s="1">
        <v>15</v>
      </c>
      <c r="S90" s="2">
        <v>81</v>
      </c>
      <c r="V90" s="1" t="s">
        <v>3</v>
      </c>
      <c r="W90" s="1">
        <v>15</v>
      </c>
      <c r="X90" s="2">
        <v>96</v>
      </c>
    </row>
    <row r="91" spans="1:24" x14ac:dyDescent="0.2">
      <c r="A91" s="1"/>
      <c r="B91" s="1" t="s">
        <v>3</v>
      </c>
      <c r="C91" s="1">
        <v>20</v>
      </c>
      <c r="D91" s="2">
        <v>91</v>
      </c>
      <c r="G91" s="1" t="s">
        <v>3</v>
      </c>
      <c r="H91" s="1">
        <v>20</v>
      </c>
      <c r="I91" s="2">
        <v>92</v>
      </c>
      <c r="L91" s="1" t="s">
        <v>3</v>
      </c>
      <c r="M91" s="1">
        <v>20</v>
      </c>
      <c r="N91" s="2">
        <v>99</v>
      </c>
      <c r="Q91" s="1" t="s">
        <v>3</v>
      </c>
      <c r="R91" s="1">
        <v>20</v>
      </c>
      <c r="S91" s="2">
        <v>92</v>
      </c>
      <c r="V91" s="1" t="s">
        <v>3</v>
      </c>
      <c r="W91" s="1">
        <v>20</v>
      </c>
      <c r="X91" s="2">
        <v>97</v>
      </c>
    </row>
    <row r="92" spans="1:24" x14ac:dyDescent="0.2">
      <c r="A92" s="1"/>
      <c r="B92" s="1" t="s">
        <v>3</v>
      </c>
      <c r="C92" s="1">
        <v>20</v>
      </c>
      <c r="D92" s="2">
        <v>92</v>
      </c>
      <c r="G92" s="1" t="s">
        <v>3</v>
      </c>
      <c r="H92" s="1">
        <v>20</v>
      </c>
      <c r="I92" s="2">
        <v>95</v>
      </c>
      <c r="L92" s="1" t="s">
        <v>3</v>
      </c>
      <c r="M92" s="1">
        <v>20</v>
      </c>
      <c r="N92" s="2">
        <v>98</v>
      </c>
      <c r="Q92" s="1" t="s">
        <v>3</v>
      </c>
      <c r="R92" s="1">
        <v>20</v>
      </c>
      <c r="S92" s="2">
        <v>93</v>
      </c>
      <c r="V92" s="1" t="s">
        <v>3</v>
      </c>
      <c r="W92" s="1">
        <v>20</v>
      </c>
      <c r="X92" s="2">
        <v>93</v>
      </c>
    </row>
    <row r="93" spans="1:24" x14ac:dyDescent="0.2">
      <c r="A93" s="1"/>
      <c r="B93" s="1" t="s">
        <v>3</v>
      </c>
      <c r="C93" s="1">
        <v>20</v>
      </c>
      <c r="D93" s="2">
        <v>93</v>
      </c>
      <c r="G93" s="1" t="s">
        <v>3</v>
      </c>
      <c r="H93" s="1">
        <v>20</v>
      </c>
      <c r="I93" s="2">
        <v>97</v>
      </c>
      <c r="L93" s="1" t="s">
        <v>3</v>
      </c>
      <c r="M93" s="1">
        <v>20</v>
      </c>
      <c r="N93" s="2">
        <v>97</v>
      </c>
      <c r="Q93" s="1" t="s">
        <v>3</v>
      </c>
      <c r="R93" s="1">
        <v>20</v>
      </c>
      <c r="S93" s="2">
        <v>91</v>
      </c>
      <c r="V93" s="1" t="s">
        <v>3</v>
      </c>
      <c r="W93" s="1">
        <v>20</v>
      </c>
      <c r="X93" s="2">
        <v>96</v>
      </c>
    </row>
    <row r="94" spans="1:24" x14ac:dyDescent="0.2">
      <c r="A94" s="1"/>
      <c r="B94" s="1" t="s">
        <v>3</v>
      </c>
      <c r="C94" s="1">
        <v>20</v>
      </c>
      <c r="D94" s="2">
        <v>89</v>
      </c>
      <c r="G94" s="1" t="s">
        <v>3</v>
      </c>
      <c r="H94" s="1">
        <v>20</v>
      </c>
      <c r="I94" s="2">
        <v>96</v>
      </c>
      <c r="L94" s="1" t="s">
        <v>3</v>
      </c>
      <c r="M94" s="1">
        <v>20</v>
      </c>
      <c r="N94" s="2">
        <v>93</v>
      </c>
      <c r="Q94" s="1" t="s">
        <v>3</v>
      </c>
      <c r="R94" s="1">
        <v>20</v>
      </c>
      <c r="S94" s="2">
        <v>89</v>
      </c>
      <c r="V94" s="1" t="s">
        <v>3</v>
      </c>
      <c r="W94" s="1">
        <v>20</v>
      </c>
      <c r="X94" s="2">
        <v>98</v>
      </c>
    </row>
    <row r="95" spans="1:24" x14ac:dyDescent="0.2">
      <c r="A95" s="1"/>
      <c r="B95" s="1" t="s">
        <v>3</v>
      </c>
      <c r="C95" s="1">
        <v>24</v>
      </c>
      <c r="D95" s="20">
        <v>100</v>
      </c>
      <c r="G95" s="1" t="s">
        <v>3</v>
      </c>
      <c r="H95" s="1">
        <v>24</v>
      </c>
      <c r="I95" s="20">
        <v>97</v>
      </c>
      <c r="L95" s="1" t="s">
        <v>3</v>
      </c>
      <c r="M95" s="1">
        <v>24</v>
      </c>
      <c r="N95" s="2">
        <v>100</v>
      </c>
      <c r="Q95" s="1" t="s">
        <v>3</v>
      </c>
      <c r="R95" s="1">
        <v>24</v>
      </c>
      <c r="S95" s="2">
        <v>93</v>
      </c>
      <c r="V95" s="1" t="s">
        <v>3</v>
      </c>
      <c r="W95" s="1">
        <v>24</v>
      </c>
      <c r="X95" s="2">
        <v>97</v>
      </c>
    </row>
    <row r="96" spans="1:24" x14ac:dyDescent="0.2">
      <c r="A96" s="1"/>
      <c r="B96" s="1" t="s">
        <v>3</v>
      </c>
      <c r="C96" s="1">
        <v>24</v>
      </c>
      <c r="D96" s="20">
        <v>99</v>
      </c>
      <c r="G96" s="1" t="s">
        <v>3</v>
      </c>
      <c r="H96" s="1">
        <v>24</v>
      </c>
      <c r="I96" s="20">
        <v>99</v>
      </c>
      <c r="L96" s="1" t="s">
        <v>3</v>
      </c>
      <c r="M96" s="1">
        <v>24</v>
      </c>
      <c r="N96" s="2">
        <v>99</v>
      </c>
      <c r="Q96" s="1" t="s">
        <v>3</v>
      </c>
      <c r="R96" s="1">
        <v>24</v>
      </c>
      <c r="S96" s="2">
        <v>92</v>
      </c>
      <c r="V96" s="1" t="s">
        <v>3</v>
      </c>
      <c r="W96" s="1">
        <v>24</v>
      </c>
      <c r="X96" s="2">
        <v>98</v>
      </c>
    </row>
    <row r="97" spans="1:24" x14ac:dyDescent="0.2">
      <c r="A97" s="1"/>
      <c r="B97" s="1" t="s">
        <v>3</v>
      </c>
      <c r="C97" s="1">
        <v>24</v>
      </c>
      <c r="D97" s="20">
        <v>98</v>
      </c>
      <c r="G97" s="1" t="s">
        <v>3</v>
      </c>
      <c r="H97" s="1">
        <v>24</v>
      </c>
      <c r="I97" s="20">
        <v>100</v>
      </c>
      <c r="L97" s="1" t="s">
        <v>3</v>
      </c>
      <c r="M97" s="1">
        <v>24</v>
      </c>
      <c r="N97" s="2">
        <v>98</v>
      </c>
      <c r="Q97" s="1" t="s">
        <v>3</v>
      </c>
      <c r="R97" s="1">
        <v>24</v>
      </c>
      <c r="S97" s="2">
        <v>95</v>
      </c>
      <c r="V97" s="1" t="s">
        <v>3</v>
      </c>
      <c r="W97" s="1">
        <v>24</v>
      </c>
      <c r="X97" s="2">
        <v>100</v>
      </c>
    </row>
    <row r="98" spans="1:24" x14ac:dyDescent="0.2">
      <c r="A98" s="1"/>
      <c r="B98" s="1" t="s">
        <v>3</v>
      </c>
      <c r="C98" s="1">
        <v>24</v>
      </c>
      <c r="D98" s="20">
        <v>99</v>
      </c>
      <c r="G98" s="1" t="s">
        <v>3</v>
      </c>
      <c r="H98" s="1">
        <v>24</v>
      </c>
      <c r="I98" s="20">
        <v>97</v>
      </c>
      <c r="L98" s="1" t="s">
        <v>3</v>
      </c>
      <c r="M98" s="1">
        <v>24</v>
      </c>
      <c r="N98" s="2">
        <v>97</v>
      </c>
      <c r="Q98" s="1" t="s">
        <v>3</v>
      </c>
      <c r="R98" s="1">
        <v>24</v>
      </c>
      <c r="S98" s="2">
        <v>96</v>
      </c>
      <c r="V98" s="1" t="s">
        <v>3</v>
      </c>
      <c r="W98" s="1">
        <v>24</v>
      </c>
      <c r="X98" s="2">
        <v>93</v>
      </c>
    </row>
    <row r="99" spans="1:24" x14ac:dyDescent="0.2">
      <c r="A99" s="1"/>
      <c r="B99" s="1" t="s">
        <v>3</v>
      </c>
      <c r="C99" s="1">
        <v>48</v>
      </c>
      <c r="D99" s="20">
        <v>100</v>
      </c>
      <c r="G99" s="1" t="s">
        <v>3</v>
      </c>
      <c r="H99" s="1">
        <v>48</v>
      </c>
      <c r="I99" s="20">
        <v>98</v>
      </c>
      <c r="L99" s="1" t="s">
        <v>3</v>
      </c>
      <c r="M99" s="1">
        <v>48</v>
      </c>
      <c r="N99" s="2">
        <v>100</v>
      </c>
      <c r="Q99" s="1" t="s">
        <v>3</v>
      </c>
      <c r="R99" s="1">
        <v>48</v>
      </c>
      <c r="S99" s="2">
        <v>95</v>
      </c>
      <c r="V99" s="1" t="s">
        <v>3</v>
      </c>
      <c r="W99" s="1">
        <v>48</v>
      </c>
      <c r="X99" s="2">
        <v>95</v>
      </c>
    </row>
    <row r="100" spans="1:24" x14ac:dyDescent="0.2">
      <c r="A100" s="1"/>
      <c r="B100" s="1" t="s">
        <v>3</v>
      </c>
      <c r="C100" s="1">
        <v>48</v>
      </c>
      <c r="D100" s="20">
        <v>98</v>
      </c>
      <c r="G100" s="1" t="s">
        <v>3</v>
      </c>
      <c r="H100" s="1">
        <v>48</v>
      </c>
      <c r="I100" s="20">
        <v>100</v>
      </c>
      <c r="L100" s="1" t="s">
        <v>3</v>
      </c>
      <c r="M100" s="1">
        <v>48</v>
      </c>
      <c r="N100" s="2">
        <v>96</v>
      </c>
      <c r="Q100" s="1" t="s">
        <v>3</v>
      </c>
      <c r="R100" s="1">
        <v>48</v>
      </c>
      <c r="S100" s="2">
        <v>100</v>
      </c>
      <c r="V100" s="1" t="s">
        <v>3</v>
      </c>
      <c r="W100" s="1">
        <v>48</v>
      </c>
      <c r="X100" s="2">
        <v>96</v>
      </c>
    </row>
    <row r="101" spans="1:24" x14ac:dyDescent="0.2">
      <c r="A101" s="1"/>
      <c r="B101" s="1" t="s">
        <v>3</v>
      </c>
      <c r="C101" s="1">
        <v>48</v>
      </c>
      <c r="D101" s="20">
        <v>99</v>
      </c>
      <c r="G101" s="1" t="s">
        <v>3</v>
      </c>
      <c r="H101" s="1">
        <v>48</v>
      </c>
      <c r="I101" s="20">
        <v>97</v>
      </c>
      <c r="L101" s="1" t="s">
        <v>3</v>
      </c>
      <c r="M101" s="1">
        <v>48</v>
      </c>
      <c r="N101" s="2">
        <v>100</v>
      </c>
      <c r="Q101" s="1" t="s">
        <v>3</v>
      </c>
      <c r="R101" s="1">
        <v>48</v>
      </c>
      <c r="S101" s="2">
        <v>97</v>
      </c>
      <c r="V101" s="1" t="s">
        <v>3</v>
      </c>
      <c r="W101" s="1">
        <v>48</v>
      </c>
      <c r="X101" s="2">
        <v>100</v>
      </c>
    </row>
    <row r="102" spans="1:24" ht="16" thickBot="1" x14ac:dyDescent="0.25">
      <c r="A102" s="1"/>
      <c r="B102" s="16" t="s">
        <v>3</v>
      </c>
      <c r="C102" s="16">
        <v>48</v>
      </c>
      <c r="D102" s="21">
        <v>100</v>
      </c>
      <c r="G102" s="16" t="s">
        <v>3</v>
      </c>
      <c r="H102" s="16">
        <v>48</v>
      </c>
      <c r="I102" s="21">
        <v>100</v>
      </c>
      <c r="L102" s="16" t="s">
        <v>3</v>
      </c>
      <c r="M102" s="16">
        <v>48</v>
      </c>
      <c r="N102" s="17">
        <v>95</v>
      </c>
      <c r="Q102" s="16" t="s">
        <v>3</v>
      </c>
      <c r="R102" s="16">
        <v>48</v>
      </c>
      <c r="S102" s="17">
        <v>94</v>
      </c>
      <c r="V102" s="16" t="s">
        <v>3</v>
      </c>
      <c r="W102" s="16">
        <v>48</v>
      </c>
      <c r="X102" s="17">
        <v>97</v>
      </c>
    </row>
    <row r="103" spans="1:24" x14ac:dyDescent="0.2">
      <c r="A103" s="1"/>
      <c r="B103" s="1"/>
      <c r="C103" s="1"/>
      <c r="E103" s="1"/>
      <c r="F103" s="1"/>
      <c r="G103" s="1"/>
      <c r="H103" s="1"/>
      <c r="L103" s="1"/>
      <c r="M103" s="1"/>
      <c r="N103" s="2"/>
      <c r="Q103" s="1"/>
      <c r="R103" s="1"/>
      <c r="S103" s="2"/>
      <c r="V103" s="1"/>
      <c r="W103" s="1"/>
      <c r="X103" s="2"/>
    </row>
    <row r="104" spans="1:24" x14ac:dyDescent="0.2">
      <c r="A104" s="1"/>
      <c r="B104" s="1" t="s">
        <v>4</v>
      </c>
      <c r="C104" s="15">
        <v>6</v>
      </c>
      <c r="D104" s="1">
        <v>89</v>
      </c>
      <c r="G104" s="1" t="s">
        <v>4</v>
      </c>
      <c r="H104" s="15">
        <v>6</v>
      </c>
      <c r="I104" s="1">
        <v>87</v>
      </c>
      <c r="L104" s="1" t="s">
        <v>4</v>
      </c>
      <c r="M104" s="15">
        <v>6</v>
      </c>
      <c r="N104" s="1">
        <v>82</v>
      </c>
      <c r="Q104" s="1" t="s">
        <v>4</v>
      </c>
      <c r="R104" s="15">
        <v>6</v>
      </c>
      <c r="S104" s="2">
        <v>78</v>
      </c>
      <c r="V104" s="1" t="s">
        <v>4</v>
      </c>
      <c r="W104" s="15">
        <v>6</v>
      </c>
      <c r="X104" s="2">
        <v>85</v>
      </c>
    </row>
    <row r="105" spans="1:24" x14ac:dyDescent="0.2">
      <c r="A105" s="1"/>
      <c r="B105" s="1" t="s">
        <v>4</v>
      </c>
      <c r="C105" s="1">
        <v>6</v>
      </c>
      <c r="D105" s="1">
        <v>91</v>
      </c>
      <c r="G105" s="1" t="s">
        <v>4</v>
      </c>
      <c r="H105" s="1">
        <v>6</v>
      </c>
      <c r="I105" s="1">
        <v>93</v>
      </c>
      <c r="L105" s="1" t="s">
        <v>4</v>
      </c>
      <c r="M105" s="1">
        <v>6</v>
      </c>
      <c r="N105" s="1">
        <v>80</v>
      </c>
      <c r="Q105" s="1" t="s">
        <v>4</v>
      </c>
      <c r="R105" s="1">
        <v>6</v>
      </c>
      <c r="S105" s="2">
        <v>76</v>
      </c>
      <c r="V105" s="1" t="s">
        <v>4</v>
      </c>
      <c r="W105" s="1">
        <v>6</v>
      </c>
      <c r="X105" s="2">
        <v>87</v>
      </c>
    </row>
    <row r="106" spans="1:24" x14ac:dyDescent="0.2">
      <c r="A106" s="1"/>
      <c r="B106" s="1" t="s">
        <v>4</v>
      </c>
      <c r="C106" s="1">
        <v>6</v>
      </c>
      <c r="D106" s="1">
        <v>87</v>
      </c>
      <c r="G106" s="1" t="s">
        <v>4</v>
      </c>
      <c r="H106" s="1">
        <v>6</v>
      </c>
      <c r="I106" s="1">
        <v>93</v>
      </c>
      <c r="L106" s="1" t="s">
        <v>4</v>
      </c>
      <c r="M106" s="1">
        <v>6</v>
      </c>
      <c r="N106" s="1">
        <v>87</v>
      </c>
      <c r="Q106" s="1" t="s">
        <v>4</v>
      </c>
      <c r="R106" s="1">
        <v>6</v>
      </c>
      <c r="S106" s="2">
        <v>80</v>
      </c>
      <c r="V106" s="1" t="s">
        <v>4</v>
      </c>
      <c r="W106" s="1">
        <v>6</v>
      </c>
      <c r="X106" s="2">
        <v>79</v>
      </c>
    </row>
    <row r="107" spans="1:24" x14ac:dyDescent="0.2">
      <c r="A107" s="1"/>
      <c r="B107" s="1" t="s">
        <v>4</v>
      </c>
      <c r="C107" s="1">
        <v>6</v>
      </c>
      <c r="D107" s="1">
        <v>94</v>
      </c>
      <c r="G107" s="1" t="s">
        <v>4</v>
      </c>
      <c r="H107" s="1">
        <v>6</v>
      </c>
      <c r="I107" s="1">
        <v>88</v>
      </c>
      <c r="L107" s="1" t="s">
        <v>4</v>
      </c>
      <c r="M107" s="1">
        <v>6</v>
      </c>
      <c r="N107" s="1">
        <v>87</v>
      </c>
      <c r="Q107" s="1" t="s">
        <v>4</v>
      </c>
      <c r="R107" s="1">
        <v>6</v>
      </c>
      <c r="S107" s="2">
        <v>81</v>
      </c>
      <c r="V107" s="1" t="s">
        <v>4</v>
      </c>
      <c r="W107" s="1">
        <v>6</v>
      </c>
      <c r="X107" s="2">
        <v>80</v>
      </c>
    </row>
    <row r="108" spans="1:24" x14ac:dyDescent="0.2">
      <c r="A108" s="1"/>
      <c r="B108" s="1" t="s">
        <v>4</v>
      </c>
      <c r="C108" s="1">
        <v>10</v>
      </c>
      <c r="D108" s="1">
        <v>97</v>
      </c>
      <c r="G108" s="1" t="s">
        <v>4</v>
      </c>
      <c r="H108" s="1">
        <v>10</v>
      </c>
      <c r="I108" s="1">
        <v>99</v>
      </c>
      <c r="L108" s="1" t="s">
        <v>4</v>
      </c>
      <c r="M108" s="1">
        <v>10</v>
      </c>
      <c r="N108" s="1">
        <v>95</v>
      </c>
      <c r="Q108" s="1" t="s">
        <v>4</v>
      </c>
      <c r="R108" s="1">
        <v>10</v>
      </c>
      <c r="S108" s="1">
        <v>86</v>
      </c>
      <c r="V108" s="1" t="s">
        <v>4</v>
      </c>
      <c r="W108" s="1">
        <v>10</v>
      </c>
      <c r="X108" s="2">
        <v>87</v>
      </c>
    </row>
    <row r="109" spans="1:24" x14ac:dyDescent="0.2">
      <c r="A109" s="1"/>
      <c r="B109" s="1" t="s">
        <v>4</v>
      </c>
      <c r="C109" s="1">
        <v>10</v>
      </c>
      <c r="D109" s="1">
        <v>95</v>
      </c>
      <c r="G109" s="1" t="s">
        <v>4</v>
      </c>
      <c r="H109" s="1">
        <v>10</v>
      </c>
      <c r="I109" s="1">
        <v>98</v>
      </c>
      <c r="L109" s="1" t="s">
        <v>4</v>
      </c>
      <c r="M109" s="1">
        <v>10</v>
      </c>
      <c r="N109" s="1">
        <v>93</v>
      </c>
      <c r="Q109" s="1" t="s">
        <v>4</v>
      </c>
      <c r="R109" s="1">
        <v>10</v>
      </c>
      <c r="S109" s="1">
        <v>85</v>
      </c>
      <c r="V109" s="1" t="s">
        <v>4</v>
      </c>
      <c r="W109" s="1">
        <v>10</v>
      </c>
      <c r="X109" s="2">
        <v>91</v>
      </c>
    </row>
    <row r="110" spans="1:24" x14ac:dyDescent="0.2">
      <c r="A110" s="1"/>
      <c r="B110" s="1" t="s">
        <v>4</v>
      </c>
      <c r="C110" s="1">
        <v>10</v>
      </c>
      <c r="D110" s="1">
        <v>100</v>
      </c>
      <c r="G110" s="1" t="s">
        <v>4</v>
      </c>
      <c r="H110" s="1">
        <v>10</v>
      </c>
      <c r="I110" s="1">
        <v>99</v>
      </c>
      <c r="L110" s="1" t="s">
        <v>4</v>
      </c>
      <c r="M110" s="1">
        <v>10</v>
      </c>
      <c r="N110" s="1">
        <v>91</v>
      </c>
      <c r="Q110" s="1" t="s">
        <v>4</v>
      </c>
      <c r="R110" s="1">
        <v>10</v>
      </c>
      <c r="S110" s="1">
        <v>89</v>
      </c>
      <c r="V110" s="1" t="s">
        <v>4</v>
      </c>
      <c r="W110" s="1">
        <v>10</v>
      </c>
      <c r="X110" s="2">
        <v>92</v>
      </c>
    </row>
    <row r="111" spans="1:24" x14ac:dyDescent="0.2">
      <c r="A111" s="1"/>
      <c r="B111" s="1" t="s">
        <v>4</v>
      </c>
      <c r="C111" s="1">
        <v>10</v>
      </c>
      <c r="D111" s="1">
        <v>100</v>
      </c>
      <c r="G111" s="1" t="s">
        <v>4</v>
      </c>
      <c r="H111" s="1">
        <v>10</v>
      </c>
      <c r="I111" s="1">
        <v>99</v>
      </c>
      <c r="L111" s="1" t="s">
        <v>4</v>
      </c>
      <c r="M111" s="1">
        <v>10</v>
      </c>
      <c r="N111" s="1">
        <v>98</v>
      </c>
      <c r="Q111" s="1" t="s">
        <v>4</v>
      </c>
      <c r="R111" s="1">
        <v>10</v>
      </c>
      <c r="S111" s="1">
        <v>83</v>
      </c>
      <c r="V111" s="1" t="s">
        <v>4</v>
      </c>
      <c r="W111" s="1">
        <v>10</v>
      </c>
      <c r="X111" s="2">
        <v>82</v>
      </c>
    </row>
    <row r="112" spans="1:24" x14ac:dyDescent="0.2">
      <c r="A112" s="1"/>
      <c r="B112" s="1" t="s">
        <v>4</v>
      </c>
      <c r="C112" s="1">
        <v>15</v>
      </c>
      <c r="D112" s="2">
        <v>100</v>
      </c>
      <c r="G112" s="1" t="s">
        <v>4</v>
      </c>
      <c r="H112" s="1">
        <v>15</v>
      </c>
      <c r="I112" s="2">
        <v>99</v>
      </c>
      <c r="L112" s="1" t="s">
        <v>4</v>
      </c>
      <c r="M112" s="1">
        <v>15</v>
      </c>
      <c r="N112" s="2">
        <v>98</v>
      </c>
      <c r="Q112" s="1" t="s">
        <v>4</v>
      </c>
      <c r="R112" s="1">
        <v>15</v>
      </c>
      <c r="S112" s="2">
        <v>84</v>
      </c>
      <c r="V112" s="1" t="s">
        <v>4</v>
      </c>
      <c r="W112" s="1">
        <v>15</v>
      </c>
      <c r="X112" s="2">
        <v>98</v>
      </c>
    </row>
    <row r="113" spans="1:24" x14ac:dyDescent="0.2">
      <c r="A113" s="1"/>
      <c r="B113" s="1" t="s">
        <v>4</v>
      </c>
      <c r="C113" s="1">
        <v>15</v>
      </c>
      <c r="D113" s="2">
        <v>99</v>
      </c>
      <c r="G113" s="1" t="s">
        <v>4</v>
      </c>
      <c r="H113" s="1">
        <v>15</v>
      </c>
      <c r="I113" s="2">
        <v>98</v>
      </c>
      <c r="L113" s="1" t="s">
        <v>4</v>
      </c>
      <c r="M113" s="1">
        <v>15</v>
      </c>
      <c r="N113" s="2">
        <v>96</v>
      </c>
      <c r="Q113" s="1" t="s">
        <v>4</v>
      </c>
      <c r="R113" s="1">
        <v>15</v>
      </c>
      <c r="S113" s="2">
        <v>85</v>
      </c>
      <c r="V113" s="1" t="s">
        <v>4</v>
      </c>
      <c r="W113" s="1">
        <v>15</v>
      </c>
      <c r="X113" s="2">
        <v>96</v>
      </c>
    </row>
    <row r="114" spans="1:24" x14ac:dyDescent="0.2">
      <c r="A114" s="1"/>
      <c r="B114" s="1" t="s">
        <v>4</v>
      </c>
      <c r="C114" s="1">
        <v>15</v>
      </c>
      <c r="D114" s="2">
        <v>100</v>
      </c>
      <c r="G114" s="1" t="s">
        <v>4</v>
      </c>
      <c r="H114" s="1">
        <v>15</v>
      </c>
      <c r="I114" s="2">
        <v>100</v>
      </c>
      <c r="L114" s="1" t="s">
        <v>4</v>
      </c>
      <c r="M114" s="1">
        <v>15</v>
      </c>
      <c r="N114" s="2">
        <v>95</v>
      </c>
      <c r="Q114" s="1" t="s">
        <v>4</v>
      </c>
      <c r="R114" s="1">
        <v>15</v>
      </c>
      <c r="S114" s="2">
        <v>81</v>
      </c>
      <c r="V114" s="1" t="s">
        <v>4</v>
      </c>
      <c r="W114" s="1">
        <v>15</v>
      </c>
      <c r="X114" s="2">
        <v>95</v>
      </c>
    </row>
    <row r="115" spans="1:24" x14ac:dyDescent="0.2">
      <c r="A115" s="1"/>
      <c r="B115" s="1" t="s">
        <v>4</v>
      </c>
      <c r="C115" s="1">
        <v>15</v>
      </c>
      <c r="D115" s="2">
        <v>100</v>
      </c>
      <c r="G115" s="1" t="s">
        <v>4</v>
      </c>
      <c r="H115" s="1">
        <v>15</v>
      </c>
      <c r="I115" s="2">
        <v>98</v>
      </c>
      <c r="L115" s="1" t="s">
        <v>4</v>
      </c>
      <c r="M115" s="1">
        <v>15</v>
      </c>
      <c r="N115" s="2">
        <v>100</v>
      </c>
      <c r="Q115" s="1" t="s">
        <v>4</v>
      </c>
      <c r="R115" s="1">
        <v>15</v>
      </c>
      <c r="S115" s="2">
        <v>86</v>
      </c>
      <c r="V115" s="1" t="s">
        <v>4</v>
      </c>
      <c r="W115" s="1">
        <v>15</v>
      </c>
      <c r="X115" s="2">
        <v>93</v>
      </c>
    </row>
    <row r="116" spans="1:24" x14ac:dyDescent="0.2">
      <c r="A116" s="1"/>
      <c r="B116" s="1" t="s">
        <v>4</v>
      </c>
      <c r="C116" s="1">
        <v>20</v>
      </c>
      <c r="D116" s="2">
        <v>99</v>
      </c>
      <c r="G116" s="1" t="s">
        <v>4</v>
      </c>
      <c r="H116" s="1">
        <v>20</v>
      </c>
      <c r="I116" s="2">
        <v>100</v>
      </c>
      <c r="L116" s="1" t="s">
        <v>4</v>
      </c>
      <c r="M116" s="1">
        <v>20</v>
      </c>
      <c r="N116" s="2">
        <v>100</v>
      </c>
      <c r="Q116" s="1" t="s">
        <v>4</v>
      </c>
      <c r="R116" s="1">
        <v>20</v>
      </c>
      <c r="S116" s="2">
        <v>91</v>
      </c>
      <c r="V116" s="1" t="s">
        <v>4</v>
      </c>
      <c r="W116" s="1">
        <v>20</v>
      </c>
      <c r="X116" s="2">
        <v>96</v>
      </c>
    </row>
    <row r="117" spans="1:24" x14ac:dyDescent="0.2">
      <c r="A117" s="1"/>
      <c r="B117" s="1" t="s">
        <v>4</v>
      </c>
      <c r="C117" s="1">
        <v>20</v>
      </c>
      <c r="D117" s="2">
        <v>98</v>
      </c>
      <c r="G117" s="1" t="s">
        <v>4</v>
      </c>
      <c r="H117" s="1">
        <v>20</v>
      </c>
      <c r="I117" s="2">
        <v>100</v>
      </c>
      <c r="L117" s="1" t="s">
        <v>4</v>
      </c>
      <c r="M117" s="1">
        <v>20</v>
      </c>
      <c r="N117" s="2">
        <v>95</v>
      </c>
      <c r="Q117" s="1" t="s">
        <v>4</v>
      </c>
      <c r="R117" s="1">
        <v>20</v>
      </c>
      <c r="S117" s="2">
        <v>89</v>
      </c>
      <c r="V117" s="1" t="s">
        <v>4</v>
      </c>
      <c r="W117" s="1">
        <v>20</v>
      </c>
      <c r="X117" s="2">
        <v>97</v>
      </c>
    </row>
    <row r="118" spans="1:24" x14ac:dyDescent="0.2">
      <c r="A118" s="1"/>
      <c r="B118" s="1" t="s">
        <v>4</v>
      </c>
      <c r="C118" s="1">
        <v>20</v>
      </c>
      <c r="D118" s="2">
        <v>100</v>
      </c>
      <c r="G118" s="1" t="s">
        <v>4</v>
      </c>
      <c r="H118" s="1">
        <v>20</v>
      </c>
      <c r="I118" s="2">
        <v>97</v>
      </c>
      <c r="L118" s="1" t="s">
        <v>4</v>
      </c>
      <c r="M118" s="1">
        <v>20</v>
      </c>
      <c r="N118" s="2">
        <v>93</v>
      </c>
      <c r="Q118" s="1" t="s">
        <v>4</v>
      </c>
      <c r="R118" s="1">
        <v>20</v>
      </c>
      <c r="S118" s="2">
        <v>92</v>
      </c>
      <c r="V118" s="1" t="s">
        <v>4</v>
      </c>
      <c r="W118" s="1">
        <v>20</v>
      </c>
      <c r="X118" s="2">
        <v>98</v>
      </c>
    </row>
    <row r="119" spans="1:24" x14ac:dyDescent="0.2">
      <c r="A119" s="1"/>
      <c r="B119" s="1" t="s">
        <v>4</v>
      </c>
      <c r="C119" s="1">
        <v>20</v>
      </c>
      <c r="D119" s="2">
        <v>96</v>
      </c>
      <c r="G119" s="1" t="s">
        <v>4</v>
      </c>
      <c r="H119" s="1">
        <v>20</v>
      </c>
      <c r="I119" s="2">
        <v>100</v>
      </c>
      <c r="L119" s="1" t="s">
        <v>4</v>
      </c>
      <c r="M119" s="1">
        <v>20</v>
      </c>
      <c r="N119" s="2">
        <v>96</v>
      </c>
      <c r="Q119" s="1" t="s">
        <v>4</v>
      </c>
      <c r="R119" s="1">
        <v>20</v>
      </c>
      <c r="S119" s="2">
        <v>90</v>
      </c>
      <c r="V119" s="1" t="s">
        <v>4</v>
      </c>
      <c r="W119" s="1">
        <v>20</v>
      </c>
      <c r="X119" s="2">
        <v>100</v>
      </c>
    </row>
    <row r="120" spans="1:24" x14ac:dyDescent="0.2">
      <c r="A120" s="1"/>
      <c r="B120" s="1" t="s">
        <v>4</v>
      </c>
      <c r="C120" s="1">
        <v>24</v>
      </c>
      <c r="D120" s="1">
        <v>100</v>
      </c>
      <c r="G120" s="1" t="s">
        <v>4</v>
      </c>
      <c r="H120" s="1">
        <v>24</v>
      </c>
      <c r="I120" s="1">
        <v>97</v>
      </c>
      <c r="L120" s="1" t="s">
        <v>4</v>
      </c>
      <c r="M120" s="1">
        <v>24</v>
      </c>
      <c r="N120" s="1">
        <v>100</v>
      </c>
      <c r="Q120" s="1" t="s">
        <v>4</v>
      </c>
      <c r="R120" s="1">
        <v>24</v>
      </c>
      <c r="S120" s="2">
        <v>90</v>
      </c>
      <c r="V120" s="1" t="s">
        <v>4</v>
      </c>
      <c r="W120" s="1">
        <v>24</v>
      </c>
      <c r="X120" s="2">
        <v>96</v>
      </c>
    </row>
    <row r="121" spans="1:24" x14ac:dyDescent="0.2">
      <c r="A121" s="1"/>
      <c r="B121" s="1" t="s">
        <v>4</v>
      </c>
      <c r="C121" s="1">
        <v>24</v>
      </c>
      <c r="D121" s="1">
        <v>96</v>
      </c>
      <c r="G121" s="1" t="s">
        <v>4</v>
      </c>
      <c r="H121" s="1">
        <v>24</v>
      </c>
      <c r="I121" s="1">
        <v>100</v>
      </c>
      <c r="L121" s="1" t="s">
        <v>4</v>
      </c>
      <c r="M121" s="1">
        <v>24</v>
      </c>
      <c r="N121" s="1">
        <v>100</v>
      </c>
      <c r="Q121" s="1" t="s">
        <v>4</v>
      </c>
      <c r="R121" s="1">
        <v>24</v>
      </c>
      <c r="S121" s="2">
        <v>95</v>
      </c>
      <c r="V121" s="1" t="s">
        <v>4</v>
      </c>
      <c r="W121" s="1">
        <v>24</v>
      </c>
      <c r="X121" s="2">
        <v>97</v>
      </c>
    </row>
    <row r="122" spans="1:24" x14ac:dyDescent="0.2">
      <c r="A122" s="1"/>
      <c r="B122" s="1" t="s">
        <v>4</v>
      </c>
      <c r="C122" s="1">
        <v>24</v>
      </c>
      <c r="D122" s="1">
        <v>100</v>
      </c>
      <c r="G122" s="1" t="s">
        <v>4</v>
      </c>
      <c r="H122" s="1">
        <v>24</v>
      </c>
      <c r="I122" s="1">
        <v>99</v>
      </c>
      <c r="L122" s="1" t="s">
        <v>4</v>
      </c>
      <c r="M122" s="1">
        <v>24</v>
      </c>
      <c r="N122" s="1">
        <v>96</v>
      </c>
      <c r="Q122" s="1" t="s">
        <v>4</v>
      </c>
      <c r="R122" s="1">
        <v>24</v>
      </c>
      <c r="S122" s="2">
        <v>96</v>
      </c>
      <c r="V122" s="1" t="s">
        <v>4</v>
      </c>
      <c r="W122" s="1">
        <v>24</v>
      </c>
      <c r="X122" s="2">
        <v>98</v>
      </c>
    </row>
    <row r="123" spans="1:24" x14ac:dyDescent="0.2">
      <c r="A123" s="1"/>
      <c r="B123" s="1" t="s">
        <v>4</v>
      </c>
      <c r="C123" s="1">
        <v>24</v>
      </c>
      <c r="D123" s="1">
        <v>98</v>
      </c>
      <c r="G123" s="1" t="s">
        <v>4</v>
      </c>
      <c r="H123" s="1">
        <v>24</v>
      </c>
      <c r="I123" s="1">
        <v>100</v>
      </c>
      <c r="L123" s="1" t="s">
        <v>4</v>
      </c>
      <c r="M123" s="1">
        <v>24</v>
      </c>
      <c r="N123" s="1">
        <v>97</v>
      </c>
      <c r="Q123" s="1" t="s">
        <v>4</v>
      </c>
      <c r="R123" s="1">
        <v>24</v>
      </c>
      <c r="S123" s="2">
        <v>91</v>
      </c>
      <c r="V123" s="1" t="s">
        <v>4</v>
      </c>
      <c r="W123" s="1">
        <v>24</v>
      </c>
      <c r="X123" s="2">
        <v>96</v>
      </c>
    </row>
    <row r="124" spans="1:24" x14ac:dyDescent="0.2">
      <c r="A124" s="1"/>
      <c r="B124" s="1" t="s">
        <v>4</v>
      </c>
      <c r="C124" s="1">
        <v>48</v>
      </c>
      <c r="D124" s="1">
        <v>99</v>
      </c>
      <c r="G124" s="18" t="s">
        <v>4</v>
      </c>
      <c r="H124" s="1">
        <v>48</v>
      </c>
      <c r="I124" s="1">
        <v>90</v>
      </c>
      <c r="L124" s="1" t="s">
        <v>4</v>
      </c>
      <c r="M124" s="1">
        <v>48</v>
      </c>
      <c r="N124" s="1">
        <v>97</v>
      </c>
      <c r="Q124" s="1" t="s">
        <v>4</v>
      </c>
      <c r="R124" s="1">
        <v>48</v>
      </c>
      <c r="S124" s="2">
        <v>93</v>
      </c>
      <c r="V124" s="1" t="s">
        <v>4</v>
      </c>
      <c r="W124" s="1">
        <v>48</v>
      </c>
      <c r="X124" s="2">
        <v>100</v>
      </c>
    </row>
    <row r="125" spans="1:24" x14ac:dyDescent="0.2">
      <c r="A125" s="1"/>
      <c r="B125" s="1" t="s">
        <v>4</v>
      </c>
      <c r="C125" s="1">
        <v>48</v>
      </c>
      <c r="D125" s="1">
        <v>100</v>
      </c>
      <c r="G125" s="18" t="s">
        <v>4</v>
      </c>
      <c r="H125" s="1">
        <v>48</v>
      </c>
      <c r="I125" s="1">
        <v>80</v>
      </c>
      <c r="L125" s="1" t="s">
        <v>4</v>
      </c>
      <c r="M125" s="1">
        <v>48</v>
      </c>
      <c r="N125" s="1">
        <v>100</v>
      </c>
      <c r="Q125" s="1" t="s">
        <v>4</v>
      </c>
      <c r="R125" s="1">
        <v>48</v>
      </c>
      <c r="S125" s="2">
        <v>95</v>
      </c>
      <c r="V125" s="1" t="s">
        <v>4</v>
      </c>
      <c r="W125" s="1">
        <v>48</v>
      </c>
      <c r="X125" s="2">
        <v>100</v>
      </c>
    </row>
    <row r="126" spans="1:24" x14ac:dyDescent="0.2">
      <c r="A126" s="1"/>
      <c r="B126" s="1" t="s">
        <v>4</v>
      </c>
      <c r="C126" s="1">
        <v>48</v>
      </c>
      <c r="D126" s="1">
        <v>96</v>
      </c>
      <c r="G126" s="18" t="s">
        <v>4</v>
      </c>
      <c r="H126" s="1">
        <v>48</v>
      </c>
      <c r="I126" s="1">
        <v>84</v>
      </c>
      <c r="L126" s="1" t="s">
        <v>4</v>
      </c>
      <c r="M126" s="1">
        <v>48</v>
      </c>
      <c r="N126" s="1">
        <v>100</v>
      </c>
      <c r="Q126" s="1" t="s">
        <v>4</v>
      </c>
      <c r="R126" s="1">
        <v>48</v>
      </c>
      <c r="S126" s="2">
        <v>97</v>
      </c>
      <c r="V126" s="1" t="s">
        <v>4</v>
      </c>
      <c r="W126" s="1">
        <v>48</v>
      </c>
      <c r="X126" s="2">
        <v>96</v>
      </c>
    </row>
    <row r="127" spans="1:24" ht="16" thickBot="1" x14ac:dyDescent="0.25">
      <c r="A127" s="1"/>
      <c r="B127" s="16" t="s">
        <v>4</v>
      </c>
      <c r="C127" s="16">
        <v>48</v>
      </c>
      <c r="D127" s="16">
        <v>98</v>
      </c>
      <c r="G127" s="23" t="s">
        <v>4</v>
      </c>
      <c r="H127" s="16">
        <v>48</v>
      </c>
      <c r="I127" s="16">
        <v>90</v>
      </c>
      <c r="L127" s="16" t="s">
        <v>4</v>
      </c>
      <c r="M127" s="16">
        <v>48</v>
      </c>
      <c r="N127" s="16">
        <v>95</v>
      </c>
      <c r="Q127" s="16" t="s">
        <v>4</v>
      </c>
      <c r="R127" s="16">
        <v>48</v>
      </c>
      <c r="S127" s="17">
        <v>98</v>
      </c>
      <c r="V127" s="16" t="s">
        <v>4</v>
      </c>
      <c r="W127" s="16">
        <v>48</v>
      </c>
      <c r="X127" s="17">
        <v>97</v>
      </c>
    </row>
    <row r="128" spans="1:2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2"/>
      <c r="T128" s="1"/>
      <c r="U128" s="1"/>
      <c r="V128" s="1"/>
      <c r="W128" s="1"/>
      <c r="X128" s="2"/>
    </row>
    <row r="129" spans="1:26" x14ac:dyDescent="0.2">
      <c r="A129" s="1"/>
      <c r="B129" s="1" t="s">
        <v>5</v>
      </c>
      <c r="C129" s="15">
        <v>6</v>
      </c>
      <c r="D129" s="1">
        <v>95</v>
      </c>
      <c r="G129" s="24" t="s">
        <v>5</v>
      </c>
      <c r="H129" s="15">
        <v>6</v>
      </c>
      <c r="I129" s="1">
        <v>95</v>
      </c>
      <c r="L129" s="1" t="s">
        <v>5</v>
      </c>
      <c r="M129" s="15">
        <v>6</v>
      </c>
      <c r="N129" s="1">
        <v>80</v>
      </c>
      <c r="Q129" s="1" t="s">
        <v>5</v>
      </c>
      <c r="R129" s="15">
        <v>6</v>
      </c>
      <c r="S129" s="2">
        <v>71</v>
      </c>
      <c r="V129" s="1" t="s">
        <v>5</v>
      </c>
      <c r="W129" s="15">
        <v>6</v>
      </c>
      <c r="X129" s="2">
        <v>82</v>
      </c>
      <c r="Y129" s="19"/>
      <c r="Z129" s="15"/>
    </row>
    <row r="130" spans="1:26" x14ac:dyDescent="0.2">
      <c r="A130" s="1"/>
      <c r="B130" s="1" t="s">
        <v>5</v>
      </c>
      <c r="C130" s="1">
        <v>6</v>
      </c>
      <c r="D130" s="1">
        <v>98</v>
      </c>
      <c r="G130" s="24" t="s">
        <v>5</v>
      </c>
      <c r="H130" s="1">
        <v>6</v>
      </c>
      <c r="I130" s="1">
        <v>83</v>
      </c>
      <c r="L130" s="1" t="s">
        <v>5</v>
      </c>
      <c r="M130" s="1">
        <v>6</v>
      </c>
      <c r="N130" s="1">
        <v>79</v>
      </c>
      <c r="Q130" s="1" t="s">
        <v>5</v>
      </c>
      <c r="R130" s="1">
        <v>6</v>
      </c>
      <c r="S130" s="2">
        <v>74</v>
      </c>
      <c r="V130" s="1" t="s">
        <v>5</v>
      </c>
      <c r="W130" s="1">
        <v>6</v>
      </c>
      <c r="X130" s="2">
        <v>94</v>
      </c>
      <c r="Y130" s="1"/>
      <c r="Z130" s="15"/>
    </row>
    <row r="131" spans="1:26" x14ac:dyDescent="0.2">
      <c r="A131" s="1"/>
      <c r="B131" s="1" t="s">
        <v>5</v>
      </c>
      <c r="C131" s="1">
        <v>6</v>
      </c>
      <c r="D131" s="1">
        <v>97</v>
      </c>
      <c r="G131" s="24" t="s">
        <v>5</v>
      </c>
      <c r="H131" s="1">
        <v>6</v>
      </c>
      <c r="I131" s="1">
        <v>94</v>
      </c>
      <c r="L131" s="1" t="s">
        <v>5</v>
      </c>
      <c r="M131" s="1">
        <v>6</v>
      </c>
      <c r="N131" s="1">
        <v>91</v>
      </c>
      <c r="Q131" s="1" t="s">
        <v>5</v>
      </c>
      <c r="R131" s="1">
        <v>6</v>
      </c>
      <c r="S131" s="2">
        <v>73</v>
      </c>
      <c r="V131" s="1" t="s">
        <v>5</v>
      </c>
      <c r="W131" s="1">
        <v>6</v>
      </c>
      <c r="X131" s="2">
        <v>92</v>
      </c>
      <c r="Y131" s="1"/>
      <c r="Z131" s="15"/>
    </row>
    <row r="132" spans="1:26" x14ac:dyDescent="0.2">
      <c r="A132" s="1"/>
      <c r="B132" s="1" t="s">
        <v>5</v>
      </c>
      <c r="C132" s="1">
        <v>6</v>
      </c>
      <c r="D132" s="1">
        <v>100</v>
      </c>
      <c r="G132" s="24" t="s">
        <v>5</v>
      </c>
      <c r="H132" s="1">
        <v>6</v>
      </c>
      <c r="I132" s="1">
        <v>85</v>
      </c>
      <c r="L132" s="1" t="s">
        <v>5</v>
      </c>
      <c r="M132" s="1">
        <v>6</v>
      </c>
      <c r="N132" s="1">
        <v>92</v>
      </c>
      <c r="Q132" s="1" t="s">
        <v>5</v>
      </c>
      <c r="R132" s="1">
        <v>6</v>
      </c>
      <c r="S132" s="2">
        <v>70</v>
      </c>
      <c r="V132" s="1" t="s">
        <v>5</v>
      </c>
      <c r="W132" s="1">
        <v>6</v>
      </c>
      <c r="X132" s="2">
        <v>90</v>
      </c>
      <c r="Y132" s="1"/>
      <c r="Z132" s="15"/>
    </row>
    <row r="133" spans="1:26" x14ac:dyDescent="0.2">
      <c r="A133" s="1"/>
      <c r="B133" s="1" t="s">
        <v>5</v>
      </c>
      <c r="C133" s="1">
        <v>10</v>
      </c>
      <c r="D133" s="1">
        <v>97</v>
      </c>
      <c r="G133" s="1" t="s">
        <v>5</v>
      </c>
      <c r="H133" s="1">
        <v>10</v>
      </c>
      <c r="I133" s="1">
        <v>97</v>
      </c>
      <c r="L133" s="1" t="s">
        <v>5</v>
      </c>
      <c r="M133" s="1">
        <v>10</v>
      </c>
      <c r="N133" s="1">
        <v>98</v>
      </c>
      <c r="Q133" s="1" t="s">
        <v>5</v>
      </c>
      <c r="R133" s="1">
        <v>10</v>
      </c>
      <c r="S133" s="2">
        <v>85</v>
      </c>
      <c r="V133" s="1" t="s">
        <v>5</v>
      </c>
      <c r="W133" s="1">
        <v>10</v>
      </c>
      <c r="X133" s="2">
        <v>97</v>
      </c>
      <c r="Y133" s="1"/>
      <c r="Z133" s="15"/>
    </row>
    <row r="134" spans="1:26" x14ac:dyDescent="0.2">
      <c r="A134" s="1"/>
      <c r="B134" s="1" t="s">
        <v>5</v>
      </c>
      <c r="C134" s="1">
        <v>10</v>
      </c>
      <c r="D134" s="1">
        <v>98</v>
      </c>
      <c r="G134" s="1" t="s">
        <v>5</v>
      </c>
      <c r="H134" s="1">
        <v>10</v>
      </c>
      <c r="I134" s="1">
        <v>98</v>
      </c>
      <c r="L134" s="1" t="s">
        <v>5</v>
      </c>
      <c r="M134" s="1">
        <v>10</v>
      </c>
      <c r="N134" s="1">
        <v>97</v>
      </c>
      <c r="Q134" s="1" t="s">
        <v>5</v>
      </c>
      <c r="R134" s="1">
        <v>10</v>
      </c>
      <c r="S134" s="2">
        <v>89</v>
      </c>
      <c r="V134" s="1" t="s">
        <v>5</v>
      </c>
      <c r="W134" s="1">
        <v>10</v>
      </c>
      <c r="X134" s="2">
        <v>98</v>
      </c>
      <c r="Y134" s="1"/>
      <c r="Z134" s="15"/>
    </row>
    <row r="135" spans="1:26" x14ac:dyDescent="0.2">
      <c r="A135" s="1"/>
      <c r="B135" s="1" t="s">
        <v>5</v>
      </c>
      <c r="C135" s="1">
        <v>10</v>
      </c>
      <c r="D135" s="1">
        <v>98</v>
      </c>
      <c r="G135" s="1" t="s">
        <v>5</v>
      </c>
      <c r="H135" s="1">
        <v>10</v>
      </c>
      <c r="I135" s="1">
        <v>97</v>
      </c>
      <c r="L135" s="1" t="s">
        <v>5</v>
      </c>
      <c r="M135" s="1">
        <v>10</v>
      </c>
      <c r="N135" s="1">
        <v>94</v>
      </c>
      <c r="Q135" s="1" t="s">
        <v>5</v>
      </c>
      <c r="R135" s="1">
        <v>10</v>
      </c>
      <c r="S135" s="2">
        <v>88</v>
      </c>
      <c r="V135" s="1" t="s">
        <v>5</v>
      </c>
      <c r="W135" s="1">
        <v>10</v>
      </c>
      <c r="X135" s="2">
        <v>92</v>
      </c>
      <c r="Y135" s="1"/>
      <c r="Z135" s="15"/>
    </row>
    <row r="136" spans="1:26" x14ac:dyDescent="0.2">
      <c r="A136" s="1"/>
      <c r="B136" s="1" t="s">
        <v>5</v>
      </c>
      <c r="C136" s="1">
        <v>10</v>
      </c>
      <c r="D136" s="1">
        <v>100</v>
      </c>
      <c r="G136" s="1" t="s">
        <v>5</v>
      </c>
      <c r="H136" s="1">
        <v>10</v>
      </c>
      <c r="I136" s="1">
        <v>100</v>
      </c>
      <c r="L136" s="1" t="s">
        <v>5</v>
      </c>
      <c r="M136" s="1">
        <v>10</v>
      </c>
      <c r="N136" s="1">
        <v>96</v>
      </c>
      <c r="Q136" s="1" t="s">
        <v>5</v>
      </c>
      <c r="R136" s="1">
        <v>10</v>
      </c>
      <c r="S136" s="2">
        <v>83</v>
      </c>
      <c r="V136" s="1" t="s">
        <v>5</v>
      </c>
      <c r="W136" s="1">
        <v>10</v>
      </c>
      <c r="X136" s="2">
        <v>94</v>
      </c>
      <c r="Y136" s="1"/>
      <c r="Z136" s="15"/>
    </row>
    <row r="137" spans="1:26" x14ac:dyDescent="0.2">
      <c r="A137" s="1"/>
      <c r="B137" s="1" t="s">
        <v>5</v>
      </c>
      <c r="C137" s="1">
        <v>15</v>
      </c>
      <c r="D137" s="2">
        <v>99</v>
      </c>
      <c r="G137" s="1" t="s">
        <v>5</v>
      </c>
      <c r="H137" s="1">
        <v>15</v>
      </c>
      <c r="I137" s="2">
        <v>100</v>
      </c>
      <c r="L137" s="1" t="s">
        <v>5</v>
      </c>
      <c r="M137" s="1">
        <v>15</v>
      </c>
      <c r="N137" s="2">
        <v>98</v>
      </c>
      <c r="Q137" s="1" t="s">
        <v>5</v>
      </c>
      <c r="R137" s="1">
        <v>15</v>
      </c>
      <c r="S137" s="2">
        <v>87</v>
      </c>
      <c r="V137" s="1" t="s">
        <v>5</v>
      </c>
      <c r="W137" s="1">
        <v>15</v>
      </c>
      <c r="X137" s="2">
        <v>97</v>
      </c>
      <c r="Y137" s="1"/>
      <c r="Z137" s="15"/>
    </row>
    <row r="138" spans="1:26" x14ac:dyDescent="0.2">
      <c r="A138" s="1"/>
      <c r="B138" s="1" t="s">
        <v>5</v>
      </c>
      <c r="C138" s="1">
        <v>15</v>
      </c>
      <c r="D138" s="2">
        <v>98</v>
      </c>
      <c r="G138" s="1" t="s">
        <v>5</v>
      </c>
      <c r="H138" s="1">
        <v>15</v>
      </c>
      <c r="I138" s="2">
        <v>98</v>
      </c>
      <c r="L138" s="1" t="s">
        <v>5</v>
      </c>
      <c r="M138" s="1">
        <v>15</v>
      </c>
      <c r="N138" s="2">
        <v>99</v>
      </c>
      <c r="Q138" s="1" t="s">
        <v>5</v>
      </c>
      <c r="R138" s="1">
        <v>15</v>
      </c>
      <c r="S138" s="2">
        <v>91</v>
      </c>
      <c r="V138" s="1" t="s">
        <v>5</v>
      </c>
      <c r="W138" s="1">
        <v>15</v>
      </c>
      <c r="X138" s="2">
        <v>91</v>
      </c>
      <c r="Y138" s="1"/>
      <c r="Z138" s="15"/>
    </row>
    <row r="139" spans="1:26" x14ac:dyDescent="0.2">
      <c r="A139" s="1"/>
      <c r="B139" s="1" t="s">
        <v>5</v>
      </c>
      <c r="C139" s="1">
        <v>15</v>
      </c>
      <c r="D139" s="2">
        <v>100</v>
      </c>
      <c r="G139" s="1" t="s">
        <v>5</v>
      </c>
      <c r="H139" s="1">
        <v>15</v>
      </c>
      <c r="I139" s="2">
        <v>95</v>
      </c>
      <c r="L139" s="1" t="s">
        <v>5</v>
      </c>
      <c r="M139" s="1">
        <v>15</v>
      </c>
      <c r="N139" s="2">
        <v>100</v>
      </c>
      <c r="Q139" s="1" t="s">
        <v>5</v>
      </c>
      <c r="R139" s="1">
        <v>15</v>
      </c>
      <c r="S139" s="2">
        <v>92</v>
      </c>
      <c r="V139" s="1" t="s">
        <v>5</v>
      </c>
      <c r="W139" s="1">
        <v>15</v>
      </c>
      <c r="X139" s="2">
        <v>96</v>
      </c>
      <c r="Y139" s="1"/>
      <c r="Z139" s="15"/>
    </row>
    <row r="140" spans="1:26" x14ac:dyDescent="0.2">
      <c r="A140" s="1"/>
      <c r="B140" s="1" t="s">
        <v>5</v>
      </c>
      <c r="C140" s="1">
        <v>15</v>
      </c>
      <c r="D140" s="2">
        <v>96</v>
      </c>
      <c r="G140" s="1" t="s">
        <v>5</v>
      </c>
      <c r="H140" s="1">
        <v>15</v>
      </c>
      <c r="I140" s="2">
        <v>92</v>
      </c>
      <c r="L140" s="1" t="s">
        <v>5</v>
      </c>
      <c r="M140" s="1">
        <v>15</v>
      </c>
      <c r="N140" s="2">
        <v>94</v>
      </c>
      <c r="Q140" s="1" t="s">
        <v>5</v>
      </c>
      <c r="R140" s="1">
        <v>15</v>
      </c>
      <c r="S140" s="2">
        <v>82</v>
      </c>
      <c r="V140" s="1" t="s">
        <v>5</v>
      </c>
      <c r="W140" s="1">
        <v>15</v>
      </c>
      <c r="X140" s="2">
        <v>97</v>
      </c>
      <c r="Y140" s="1"/>
      <c r="Z140" s="15"/>
    </row>
    <row r="141" spans="1:26" x14ac:dyDescent="0.2">
      <c r="A141" s="1"/>
      <c r="B141" s="1" t="s">
        <v>5</v>
      </c>
      <c r="C141" s="1">
        <v>20</v>
      </c>
      <c r="D141" s="2">
        <v>95</v>
      </c>
      <c r="G141" s="1" t="s">
        <v>5</v>
      </c>
      <c r="H141" s="1">
        <v>20</v>
      </c>
      <c r="I141" s="2">
        <v>97</v>
      </c>
      <c r="L141" s="1" t="s">
        <v>5</v>
      </c>
      <c r="M141" s="1">
        <v>20</v>
      </c>
      <c r="N141" s="2">
        <v>98</v>
      </c>
      <c r="Q141" s="1" t="s">
        <v>5</v>
      </c>
      <c r="R141" s="1">
        <v>20</v>
      </c>
      <c r="S141" s="2">
        <v>97</v>
      </c>
      <c r="V141" s="1" t="s">
        <v>5</v>
      </c>
      <c r="W141" s="1">
        <v>20</v>
      </c>
      <c r="X141" s="2">
        <v>97</v>
      </c>
      <c r="Y141" s="1"/>
      <c r="Z141" s="15"/>
    </row>
    <row r="142" spans="1:26" x14ac:dyDescent="0.2">
      <c r="A142" s="1"/>
      <c r="B142" s="1" t="s">
        <v>5</v>
      </c>
      <c r="C142" s="1">
        <v>20</v>
      </c>
      <c r="D142" s="2">
        <v>99</v>
      </c>
      <c r="G142" s="1" t="s">
        <v>5</v>
      </c>
      <c r="H142" s="1">
        <v>20</v>
      </c>
      <c r="I142" s="2">
        <v>98</v>
      </c>
      <c r="L142" s="1" t="s">
        <v>5</v>
      </c>
      <c r="M142" s="1">
        <v>20</v>
      </c>
      <c r="N142" s="2">
        <v>97</v>
      </c>
      <c r="Q142" s="1" t="s">
        <v>5</v>
      </c>
      <c r="R142" s="1">
        <v>20</v>
      </c>
      <c r="S142" s="2">
        <v>96</v>
      </c>
      <c r="V142" s="1" t="s">
        <v>5</v>
      </c>
      <c r="W142" s="1">
        <v>20</v>
      </c>
      <c r="X142" s="2">
        <v>98</v>
      </c>
      <c r="Y142" s="1"/>
      <c r="Z142" s="15"/>
    </row>
    <row r="143" spans="1:26" x14ac:dyDescent="0.2">
      <c r="A143" s="1"/>
      <c r="B143" s="1" t="s">
        <v>5</v>
      </c>
      <c r="C143" s="1">
        <v>20</v>
      </c>
      <c r="D143" s="2">
        <v>98</v>
      </c>
      <c r="G143" s="1" t="s">
        <v>5</v>
      </c>
      <c r="H143" s="1">
        <v>20</v>
      </c>
      <c r="I143" s="2">
        <v>96</v>
      </c>
      <c r="L143" s="1" t="s">
        <v>5</v>
      </c>
      <c r="M143" s="1">
        <v>20</v>
      </c>
      <c r="N143" s="2">
        <v>98</v>
      </c>
      <c r="Q143" s="1" t="s">
        <v>5</v>
      </c>
      <c r="R143" s="1">
        <v>20</v>
      </c>
      <c r="S143" s="2">
        <v>94</v>
      </c>
      <c r="V143" s="1" t="s">
        <v>5</v>
      </c>
      <c r="W143" s="1">
        <v>20</v>
      </c>
      <c r="X143" s="2">
        <v>92</v>
      </c>
      <c r="Y143" s="1"/>
      <c r="Z143" s="15"/>
    </row>
    <row r="144" spans="1:26" x14ac:dyDescent="0.2">
      <c r="A144" s="1"/>
      <c r="B144" s="1" t="s">
        <v>5</v>
      </c>
      <c r="C144" s="1">
        <v>20</v>
      </c>
      <c r="D144" s="2">
        <v>100</v>
      </c>
      <c r="G144" s="1" t="s">
        <v>5</v>
      </c>
      <c r="H144" s="1">
        <v>20</v>
      </c>
      <c r="I144" s="2">
        <v>95</v>
      </c>
      <c r="L144" s="1" t="s">
        <v>5</v>
      </c>
      <c r="M144" s="1">
        <v>20</v>
      </c>
      <c r="N144" s="2">
        <v>95</v>
      </c>
      <c r="Q144" s="1" t="s">
        <v>5</v>
      </c>
      <c r="R144" s="1">
        <v>20</v>
      </c>
      <c r="S144" s="2">
        <v>91</v>
      </c>
      <c r="V144" s="1" t="s">
        <v>5</v>
      </c>
      <c r="W144" s="1">
        <v>20</v>
      </c>
      <c r="X144" s="2">
        <v>94</v>
      </c>
      <c r="Y144" s="1"/>
      <c r="Z144" s="15"/>
    </row>
    <row r="145" spans="1:26" x14ac:dyDescent="0.2">
      <c r="A145" s="1"/>
      <c r="B145" s="1" t="s">
        <v>5</v>
      </c>
      <c r="C145" s="1">
        <v>24</v>
      </c>
      <c r="D145" s="1">
        <v>100</v>
      </c>
      <c r="G145" s="1" t="s">
        <v>5</v>
      </c>
      <c r="H145" s="1">
        <v>24</v>
      </c>
      <c r="I145" s="1">
        <v>99</v>
      </c>
      <c r="L145" s="1" t="s">
        <v>5</v>
      </c>
      <c r="M145" s="1">
        <v>24</v>
      </c>
      <c r="N145" s="1">
        <v>92</v>
      </c>
      <c r="Q145" s="1" t="s">
        <v>5</v>
      </c>
      <c r="R145" s="1">
        <v>24</v>
      </c>
      <c r="S145" s="2">
        <v>90</v>
      </c>
      <c r="V145" s="1" t="s">
        <v>5</v>
      </c>
      <c r="W145" s="1">
        <v>24</v>
      </c>
      <c r="X145" s="2">
        <v>96</v>
      </c>
      <c r="Y145" s="1"/>
      <c r="Z145" s="15"/>
    </row>
    <row r="146" spans="1:26" x14ac:dyDescent="0.2">
      <c r="A146" s="1"/>
      <c r="B146" s="1" t="s">
        <v>5</v>
      </c>
      <c r="C146" s="1">
        <v>24</v>
      </c>
      <c r="D146" s="1">
        <v>98</v>
      </c>
      <c r="G146" s="1" t="s">
        <v>5</v>
      </c>
      <c r="H146" s="1">
        <v>24</v>
      </c>
      <c r="I146" s="2">
        <v>100</v>
      </c>
      <c r="L146" s="1" t="s">
        <v>5</v>
      </c>
      <c r="M146" s="1">
        <v>24</v>
      </c>
      <c r="N146" s="1">
        <v>97</v>
      </c>
      <c r="Q146" s="1" t="s">
        <v>5</v>
      </c>
      <c r="R146" s="1">
        <v>24</v>
      </c>
      <c r="S146" s="2">
        <v>95</v>
      </c>
      <c r="V146" s="1" t="s">
        <v>5</v>
      </c>
      <c r="W146" s="1">
        <v>24</v>
      </c>
      <c r="X146" s="2">
        <v>99</v>
      </c>
      <c r="Y146" s="1"/>
      <c r="Z146" s="15"/>
    </row>
    <row r="147" spans="1:26" x14ac:dyDescent="0.2">
      <c r="A147" s="1"/>
      <c r="B147" s="1" t="s">
        <v>5</v>
      </c>
      <c r="C147" s="1">
        <v>24</v>
      </c>
      <c r="D147" s="1">
        <v>96</v>
      </c>
      <c r="G147" s="1" t="s">
        <v>5</v>
      </c>
      <c r="H147" s="1">
        <v>24</v>
      </c>
      <c r="I147" s="2">
        <v>96</v>
      </c>
      <c r="L147" s="1" t="s">
        <v>5</v>
      </c>
      <c r="M147" s="1">
        <v>24</v>
      </c>
      <c r="N147" s="1">
        <v>99</v>
      </c>
      <c r="Q147" s="1" t="s">
        <v>5</v>
      </c>
      <c r="R147" s="1">
        <v>24</v>
      </c>
      <c r="S147" s="2">
        <v>91</v>
      </c>
      <c r="V147" s="1" t="s">
        <v>5</v>
      </c>
      <c r="W147" s="1">
        <v>24</v>
      </c>
      <c r="X147" s="2">
        <v>100</v>
      </c>
      <c r="Y147" s="1"/>
      <c r="Z147" s="15"/>
    </row>
    <row r="148" spans="1:26" x14ac:dyDescent="0.2">
      <c r="A148" s="1"/>
      <c r="B148" s="1" t="s">
        <v>5</v>
      </c>
      <c r="C148" s="1">
        <v>24</v>
      </c>
      <c r="D148" s="1">
        <v>100</v>
      </c>
      <c r="G148" s="1" t="s">
        <v>5</v>
      </c>
      <c r="H148" s="1">
        <v>24</v>
      </c>
      <c r="I148" s="2">
        <v>95</v>
      </c>
      <c r="L148" s="1" t="s">
        <v>5</v>
      </c>
      <c r="M148" s="1">
        <v>24</v>
      </c>
      <c r="N148" s="1">
        <v>98</v>
      </c>
      <c r="Q148" s="1" t="s">
        <v>5</v>
      </c>
      <c r="R148" s="1">
        <v>24</v>
      </c>
      <c r="S148" s="2">
        <v>95</v>
      </c>
      <c r="V148" s="1" t="s">
        <v>5</v>
      </c>
      <c r="W148" s="1">
        <v>24</v>
      </c>
      <c r="X148" s="2">
        <v>98</v>
      </c>
      <c r="Y148" s="1"/>
      <c r="Z148" s="15"/>
    </row>
    <row r="149" spans="1:26" x14ac:dyDescent="0.2">
      <c r="A149" s="1"/>
      <c r="B149" s="1" t="s">
        <v>5</v>
      </c>
      <c r="C149" s="1">
        <v>48</v>
      </c>
      <c r="D149" s="1">
        <v>100</v>
      </c>
      <c r="G149" s="1" t="s">
        <v>5</v>
      </c>
      <c r="H149" s="1">
        <v>48</v>
      </c>
      <c r="I149" s="2">
        <v>100</v>
      </c>
      <c r="L149" s="1" t="s">
        <v>5</v>
      </c>
      <c r="M149" s="1">
        <v>48</v>
      </c>
      <c r="N149" s="1">
        <v>100</v>
      </c>
      <c r="Q149" s="1" t="s">
        <v>5</v>
      </c>
      <c r="R149" s="1">
        <v>48</v>
      </c>
      <c r="S149" s="2">
        <v>100</v>
      </c>
      <c r="V149" s="1" t="s">
        <v>5</v>
      </c>
      <c r="W149" s="1">
        <v>48</v>
      </c>
      <c r="X149" s="2">
        <v>95</v>
      </c>
      <c r="Y149" s="1"/>
      <c r="Z149" s="15"/>
    </row>
    <row r="150" spans="1:26" x14ac:dyDescent="0.2">
      <c r="A150" s="1"/>
      <c r="B150" s="1" t="s">
        <v>5</v>
      </c>
      <c r="C150" s="1">
        <v>48</v>
      </c>
      <c r="D150" s="1">
        <v>100</v>
      </c>
      <c r="G150" s="1" t="s">
        <v>5</v>
      </c>
      <c r="H150" s="1">
        <v>48</v>
      </c>
      <c r="I150" s="2">
        <v>98</v>
      </c>
      <c r="L150" s="1" t="s">
        <v>5</v>
      </c>
      <c r="M150" s="1">
        <v>48</v>
      </c>
      <c r="N150" s="1">
        <v>93</v>
      </c>
      <c r="Q150" s="1" t="s">
        <v>5</v>
      </c>
      <c r="R150" s="1">
        <v>48</v>
      </c>
      <c r="S150" s="2">
        <v>96</v>
      </c>
      <c r="V150" s="1" t="s">
        <v>5</v>
      </c>
      <c r="W150" s="1">
        <v>48</v>
      </c>
      <c r="X150" s="2">
        <v>92</v>
      </c>
      <c r="Y150" s="1"/>
      <c r="Z150" s="15"/>
    </row>
    <row r="151" spans="1:26" x14ac:dyDescent="0.2">
      <c r="A151" s="1"/>
      <c r="B151" s="1" t="s">
        <v>5</v>
      </c>
      <c r="C151" s="1">
        <v>48</v>
      </c>
      <c r="D151" s="1">
        <v>100</v>
      </c>
      <c r="G151" s="1" t="s">
        <v>5</v>
      </c>
      <c r="H151" s="1">
        <v>48</v>
      </c>
      <c r="I151" s="2">
        <v>100</v>
      </c>
      <c r="L151" s="1" t="s">
        <v>5</v>
      </c>
      <c r="M151" s="1">
        <v>48</v>
      </c>
      <c r="N151" s="1">
        <v>95</v>
      </c>
      <c r="Q151" s="1" t="s">
        <v>5</v>
      </c>
      <c r="R151" s="1">
        <v>48</v>
      </c>
      <c r="S151" s="2">
        <v>97</v>
      </c>
      <c r="V151" s="1" t="s">
        <v>5</v>
      </c>
      <c r="W151" s="1">
        <v>48</v>
      </c>
      <c r="X151" s="2">
        <v>94</v>
      </c>
      <c r="Y151" s="1"/>
      <c r="Z151" s="15"/>
    </row>
    <row r="152" spans="1:26" ht="16" thickBot="1" x14ac:dyDescent="0.25">
      <c r="A152" s="1"/>
      <c r="B152" s="16" t="s">
        <v>5</v>
      </c>
      <c r="C152" s="16">
        <v>48</v>
      </c>
      <c r="D152" s="16">
        <v>100</v>
      </c>
      <c r="G152" s="16" t="s">
        <v>5</v>
      </c>
      <c r="H152" s="16">
        <v>48</v>
      </c>
      <c r="I152" s="17">
        <v>100</v>
      </c>
      <c r="L152" s="16" t="s">
        <v>5</v>
      </c>
      <c r="M152" s="16">
        <v>48</v>
      </c>
      <c r="N152" s="16">
        <v>100</v>
      </c>
      <c r="Q152" s="16" t="s">
        <v>5</v>
      </c>
      <c r="R152" s="16">
        <v>48</v>
      </c>
      <c r="S152" s="17">
        <v>100</v>
      </c>
      <c r="V152" s="16" t="s">
        <v>5</v>
      </c>
      <c r="W152" s="16">
        <v>48</v>
      </c>
      <c r="X152" s="17">
        <v>98</v>
      </c>
      <c r="Y152" s="1"/>
      <c r="Z152" s="15"/>
    </row>
    <row r="153" spans="1:26" x14ac:dyDescent="0.2">
      <c r="A153" s="2"/>
      <c r="E153" s="2"/>
      <c r="F153" s="2"/>
      <c r="J153" s="2"/>
      <c r="K153" s="2"/>
      <c r="O153" s="2"/>
      <c r="P153" s="2"/>
      <c r="T153" s="2"/>
      <c r="U153" s="2"/>
    </row>
    <row r="154" spans="1:26" x14ac:dyDescent="0.2">
      <c r="A154" s="2"/>
      <c r="E154" s="2"/>
      <c r="F154" s="2"/>
      <c r="J154" s="2"/>
      <c r="K154" s="2"/>
      <c r="O154" s="2"/>
      <c r="P154" s="2"/>
      <c r="T154" s="2"/>
      <c r="U154" s="2"/>
    </row>
    <row r="155" spans="1:26" x14ac:dyDescent="0.2">
      <c r="A155" s="2"/>
      <c r="E155" s="2"/>
      <c r="F155" s="2"/>
      <c r="J155" s="2"/>
      <c r="K155" s="2"/>
      <c r="O155" s="2"/>
      <c r="P155" s="2"/>
      <c r="T155" s="2"/>
      <c r="U155" s="2"/>
    </row>
    <row r="156" spans="1:26" x14ac:dyDescent="0.2">
      <c r="A156" s="2"/>
      <c r="E156" s="2"/>
      <c r="F156" s="2"/>
      <c r="J156" s="2"/>
      <c r="K156" s="2"/>
      <c r="O156" s="2"/>
      <c r="P156" s="2"/>
      <c r="T156" s="2"/>
      <c r="U156" s="2"/>
    </row>
    <row r="157" spans="1:26" x14ac:dyDescent="0.2">
      <c r="A157" s="2"/>
      <c r="E157" s="2"/>
      <c r="F157" s="2"/>
      <c r="J157" s="2"/>
      <c r="K157" s="2"/>
      <c r="O157" s="2"/>
      <c r="P157" s="2"/>
      <c r="T157" s="2"/>
      <c r="U157" s="2"/>
    </row>
    <row r="158" spans="1:26" x14ac:dyDescent="0.2">
      <c r="A158" s="2"/>
      <c r="E158" s="2"/>
      <c r="F158" s="2"/>
      <c r="J158" s="2"/>
      <c r="K158" s="2"/>
      <c r="O158" s="2"/>
      <c r="P158" s="2"/>
      <c r="T158" s="2"/>
      <c r="U158" s="2"/>
    </row>
    <row r="159" spans="1:26" x14ac:dyDescent="0.2">
      <c r="A159" s="2"/>
      <c r="E159" s="2"/>
      <c r="F159" s="2"/>
      <c r="J159" s="2"/>
      <c r="K159" s="2"/>
      <c r="O159" s="2"/>
      <c r="P159" s="2"/>
      <c r="T159" s="2"/>
      <c r="U159" s="2"/>
    </row>
    <row r="160" spans="1:26" x14ac:dyDescent="0.2">
      <c r="A160" s="2"/>
      <c r="E160" s="2"/>
      <c r="F160" s="2"/>
      <c r="J160" s="2"/>
      <c r="K160" s="2"/>
      <c r="O160" s="2"/>
      <c r="P160" s="2"/>
      <c r="T160" s="2"/>
      <c r="U160" s="2"/>
    </row>
    <row r="161" spans="1:21" x14ac:dyDescent="0.2">
      <c r="A161" s="2"/>
      <c r="E161" s="2"/>
      <c r="F161" s="2"/>
      <c r="J161" s="2"/>
      <c r="K161" s="2"/>
      <c r="O161" s="2"/>
      <c r="P161" s="2"/>
      <c r="T161" s="2"/>
      <c r="U161" s="2"/>
    </row>
    <row r="162" spans="1:21" x14ac:dyDescent="0.2">
      <c r="A162" s="2"/>
      <c r="E162" s="2"/>
      <c r="F162" s="2"/>
      <c r="J162" s="2"/>
      <c r="K162" s="2"/>
      <c r="O162" s="2"/>
      <c r="P162" s="2"/>
      <c r="T162" s="2"/>
      <c r="U162" s="2"/>
    </row>
    <row r="163" spans="1:21" x14ac:dyDescent="0.2">
      <c r="A163" s="2"/>
      <c r="E163" s="2"/>
      <c r="F163" s="2"/>
      <c r="J163" s="2"/>
      <c r="K163" s="2"/>
      <c r="O163" s="2"/>
      <c r="P163" s="2"/>
      <c r="T163" s="2"/>
      <c r="U163" s="2"/>
    </row>
    <row r="164" spans="1:21" x14ac:dyDescent="0.2">
      <c r="A164" s="2"/>
      <c r="E164" s="2"/>
      <c r="F164" s="2"/>
      <c r="J164" s="2"/>
      <c r="K164" s="2"/>
      <c r="O164" s="2"/>
      <c r="P164" s="2"/>
      <c r="T164" s="2"/>
      <c r="U164" s="2"/>
    </row>
    <row r="165" spans="1:21" x14ac:dyDescent="0.2">
      <c r="A165" s="2"/>
      <c r="E165" s="2"/>
      <c r="F165" s="2"/>
      <c r="J165" s="2"/>
      <c r="K165" s="2"/>
      <c r="O165" s="2"/>
      <c r="P165" s="2"/>
      <c r="T165" s="2"/>
      <c r="U165" s="2"/>
    </row>
    <row r="166" spans="1:21" x14ac:dyDescent="0.2">
      <c r="A166" s="2"/>
      <c r="E166" s="2"/>
      <c r="F166" s="2"/>
      <c r="J166" s="2"/>
      <c r="K166" s="2"/>
      <c r="O166" s="2"/>
      <c r="P166" s="2"/>
      <c r="T166" s="2"/>
      <c r="U166" s="2"/>
    </row>
    <row r="167" spans="1:21" x14ac:dyDescent="0.2">
      <c r="A167" s="2"/>
      <c r="E167" s="2"/>
      <c r="F167" s="2"/>
      <c r="J167" s="2"/>
      <c r="K167" s="2"/>
      <c r="O167" s="2"/>
      <c r="P167" s="2"/>
      <c r="T167" s="2"/>
      <c r="U167" s="2"/>
    </row>
    <row r="168" spans="1:21" x14ac:dyDescent="0.2">
      <c r="A168" s="2"/>
      <c r="E168" s="2"/>
      <c r="F168" s="2"/>
      <c r="J168" s="2"/>
      <c r="K168" s="2"/>
      <c r="O168" s="2"/>
      <c r="P168" s="2"/>
      <c r="T168" s="2"/>
      <c r="U168" s="2"/>
    </row>
    <row r="169" spans="1:21" x14ac:dyDescent="0.2">
      <c r="A169" s="2"/>
      <c r="E169" s="2"/>
      <c r="F169" s="2"/>
      <c r="J169" s="2"/>
      <c r="K169" s="2"/>
      <c r="O169" s="2"/>
      <c r="P169" s="2"/>
      <c r="T169" s="2"/>
      <c r="U169" s="2"/>
    </row>
    <row r="170" spans="1:21" x14ac:dyDescent="0.2">
      <c r="A170" s="2"/>
      <c r="E170" s="2"/>
      <c r="F170" s="2"/>
      <c r="J170" s="2"/>
      <c r="K170" s="2"/>
      <c r="O170" s="2"/>
      <c r="P170" s="2"/>
      <c r="T170" s="2"/>
      <c r="U170" s="2"/>
    </row>
    <row r="171" spans="1:21" x14ac:dyDescent="0.2">
      <c r="A171" s="2"/>
      <c r="E171" s="2"/>
      <c r="F171" s="2"/>
      <c r="J171" s="2"/>
      <c r="K171" s="2"/>
      <c r="O171" s="2"/>
      <c r="P171" s="2"/>
      <c r="T171" s="2"/>
      <c r="U171" s="2"/>
    </row>
    <row r="172" spans="1:21" x14ac:dyDescent="0.2">
      <c r="A172" s="2"/>
      <c r="E172" s="2"/>
      <c r="F172" s="2"/>
      <c r="J172" s="2"/>
      <c r="K172" s="2"/>
      <c r="O172" s="2"/>
      <c r="P172" s="2"/>
      <c r="T172" s="2"/>
      <c r="U172" s="2"/>
    </row>
    <row r="173" spans="1:21" x14ac:dyDescent="0.2">
      <c r="A173" s="2"/>
      <c r="E173" s="2"/>
      <c r="F173" s="2"/>
      <c r="J173" s="2"/>
      <c r="K173" s="2"/>
      <c r="O173" s="2"/>
      <c r="P173" s="2"/>
      <c r="T173" s="2"/>
      <c r="U173" s="2"/>
    </row>
    <row r="174" spans="1:21" x14ac:dyDescent="0.2">
      <c r="A174" s="2"/>
      <c r="E174" s="2"/>
      <c r="F174" s="2"/>
      <c r="J174" s="2"/>
      <c r="K174" s="2"/>
      <c r="O174" s="2"/>
      <c r="P174" s="2"/>
      <c r="T174" s="2"/>
      <c r="U174" s="2"/>
    </row>
    <row r="175" spans="1:21" x14ac:dyDescent="0.2">
      <c r="A175" s="2"/>
      <c r="E175" s="2"/>
      <c r="F175" s="2"/>
      <c r="J175" s="2"/>
      <c r="K175" s="2"/>
      <c r="O175" s="2"/>
      <c r="P175" s="2"/>
      <c r="T175" s="2"/>
      <c r="U175" s="2"/>
    </row>
    <row r="176" spans="1:21" x14ac:dyDescent="0.2">
      <c r="A176" s="2"/>
      <c r="E176" s="2"/>
      <c r="F176" s="2"/>
      <c r="J176" s="2"/>
      <c r="K176" s="2"/>
      <c r="O176" s="2"/>
      <c r="P176" s="2"/>
      <c r="T176" s="2"/>
      <c r="U176" s="2"/>
    </row>
    <row r="177" spans="1:21" x14ac:dyDescent="0.2">
      <c r="A177" s="2"/>
      <c r="E177" s="2"/>
      <c r="F177" s="2"/>
      <c r="J177" s="2"/>
      <c r="K177" s="2"/>
      <c r="O177" s="2"/>
      <c r="P177" s="2"/>
      <c r="T177" s="2"/>
      <c r="U177" s="2"/>
    </row>
    <row r="178" spans="1:21" x14ac:dyDescent="0.2">
      <c r="A178" s="2"/>
      <c r="E178" s="2"/>
      <c r="F178" s="2"/>
      <c r="J178" s="2"/>
      <c r="K178" s="2"/>
      <c r="O178" s="2"/>
      <c r="P178" s="2"/>
      <c r="T178" s="2"/>
      <c r="U178" s="2"/>
    </row>
    <row r="179" spans="1:21" x14ac:dyDescent="0.2">
      <c r="A179" s="2"/>
      <c r="E179" s="2"/>
      <c r="F179" s="2"/>
      <c r="J179" s="2"/>
      <c r="K179" s="2"/>
      <c r="O179" s="2"/>
      <c r="P179" s="2"/>
      <c r="T179" s="2"/>
      <c r="U179" s="2"/>
    </row>
    <row r="180" spans="1:21" x14ac:dyDescent="0.2">
      <c r="A180" s="2"/>
      <c r="E180" s="2"/>
      <c r="F180" s="2"/>
      <c r="J180" s="2"/>
      <c r="K180" s="2"/>
      <c r="O180" s="2"/>
      <c r="P180" s="2"/>
      <c r="T180" s="2"/>
      <c r="U180" s="2"/>
    </row>
    <row r="181" spans="1:21" x14ac:dyDescent="0.2">
      <c r="A181" s="2"/>
      <c r="E181" s="2"/>
      <c r="F181" s="2"/>
      <c r="J181" s="2"/>
      <c r="K181" s="2"/>
      <c r="O181" s="2"/>
      <c r="P181" s="2"/>
      <c r="T181" s="2"/>
      <c r="U181" s="2"/>
    </row>
    <row r="182" spans="1:21" x14ac:dyDescent="0.2">
      <c r="A182" s="2"/>
      <c r="E182" s="2"/>
      <c r="F182" s="2"/>
      <c r="J182" s="2"/>
      <c r="K182" s="2"/>
      <c r="O182" s="2"/>
      <c r="P182" s="2"/>
      <c r="T182" s="2"/>
      <c r="U182" s="2"/>
    </row>
    <row r="183" spans="1:21" x14ac:dyDescent="0.2">
      <c r="A183" s="2"/>
      <c r="E183" s="2"/>
      <c r="F183" s="2"/>
      <c r="J183" s="2"/>
      <c r="K183" s="2"/>
      <c r="O183" s="2"/>
      <c r="P183" s="2"/>
      <c r="T183" s="2"/>
      <c r="U183" s="2"/>
    </row>
    <row r="184" spans="1:21" x14ac:dyDescent="0.2">
      <c r="A184" s="2"/>
      <c r="E184" s="2"/>
      <c r="F184" s="2"/>
      <c r="J184" s="2"/>
      <c r="K184" s="2"/>
      <c r="O184" s="2"/>
      <c r="P184" s="2"/>
      <c r="T184" s="2"/>
      <c r="U184" s="2"/>
    </row>
    <row r="185" spans="1:21" x14ac:dyDescent="0.2">
      <c r="A185" s="2"/>
      <c r="E185" s="2"/>
      <c r="F185" s="2"/>
      <c r="J185" s="2"/>
      <c r="K185" s="2"/>
      <c r="O185" s="2"/>
      <c r="P185" s="2"/>
      <c r="T185" s="2"/>
      <c r="U185" s="2"/>
    </row>
    <row r="186" spans="1:21" x14ac:dyDescent="0.2">
      <c r="A186" s="2"/>
      <c r="E186" s="2"/>
      <c r="F186" s="2"/>
      <c r="J186" s="2"/>
      <c r="K186" s="2"/>
      <c r="O186" s="2"/>
      <c r="P186" s="2"/>
      <c r="T186" s="2"/>
      <c r="U186" s="2"/>
    </row>
    <row r="187" spans="1:21" x14ac:dyDescent="0.2">
      <c r="A187" s="2"/>
      <c r="E187" s="2"/>
      <c r="F187" s="2"/>
      <c r="J187" s="2"/>
      <c r="K187" s="2"/>
      <c r="O187" s="2"/>
      <c r="P187" s="2"/>
      <c r="T187" s="2"/>
      <c r="U187" s="2"/>
    </row>
    <row r="188" spans="1:21" x14ac:dyDescent="0.2">
      <c r="A188" s="2"/>
      <c r="E188" s="2"/>
      <c r="F188" s="2"/>
      <c r="J188" s="2"/>
      <c r="K188" s="2"/>
      <c r="O188" s="2"/>
      <c r="P188" s="2"/>
      <c r="T188" s="2"/>
      <c r="U188" s="2"/>
    </row>
    <row r="189" spans="1:21" x14ac:dyDescent="0.2">
      <c r="A189" s="2"/>
      <c r="E189" s="2"/>
      <c r="F189" s="2"/>
      <c r="J189" s="2"/>
      <c r="K189" s="2"/>
      <c r="O189" s="2"/>
      <c r="P189" s="2"/>
      <c r="T189" s="2"/>
      <c r="U189" s="2"/>
    </row>
    <row r="190" spans="1:21" x14ac:dyDescent="0.2">
      <c r="A190" s="2"/>
      <c r="E190" s="2"/>
      <c r="F190" s="2"/>
      <c r="J190" s="2"/>
      <c r="K190" s="2"/>
      <c r="O190" s="2"/>
      <c r="P190" s="2"/>
      <c r="T190" s="2"/>
      <c r="U190" s="2"/>
    </row>
    <row r="191" spans="1:21" x14ac:dyDescent="0.2">
      <c r="A191" s="2"/>
      <c r="E191" s="2"/>
      <c r="F191" s="2"/>
      <c r="J191" s="2"/>
      <c r="K191" s="2"/>
      <c r="O191" s="2"/>
      <c r="P191" s="2"/>
      <c r="T191" s="2"/>
      <c r="U191" s="2"/>
    </row>
    <row r="192" spans="1:21" x14ac:dyDescent="0.2">
      <c r="A192" s="2"/>
      <c r="E192" s="2"/>
      <c r="F192" s="2"/>
      <c r="J192" s="2"/>
      <c r="K192" s="2"/>
      <c r="O192" s="2"/>
      <c r="P192" s="2"/>
      <c r="T192" s="2"/>
      <c r="U192" s="2"/>
    </row>
    <row r="193" spans="1:21" x14ac:dyDescent="0.2">
      <c r="A193" s="2"/>
      <c r="E193" s="2"/>
      <c r="F193" s="2"/>
      <c r="J193" s="2"/>
      <c r="K193" s="2"/>
      <c r="O193" s="2"/>
      <c r="P193" s="2"/>
      <c r="T193" s="2"/>
      <c r="U193" s="2"/>
    </row>
    <row r="194" spans="1:21" x14ac:dyDescent="0.2">
      <c r="A194" s="2"/>
      <c r="E194" s="2"/>
      <c r="F194" s="2"/>
      <c r="J194" s="2"/>
      <c r="K194" s="2"/>
      <c r="O194" s="2"/>
      <c r="P194" s="2"/>
      <c r="T194" s="2"/>
      <c r="U194" s="2"/>
    </row>
    <row r="195" spans="1:21" x14ac:dyDescent="0.2">
      <c r="A195" s="2"/>
      <c r="E195" s="2"/>
      <c r="F195" s="2"/>
      <c r="J195" s="2"/>
      <c r="K195" s="2"/>
      <c r="O195" s="2"/>
      <c r="P195" s="2"/>
      <c r="T195" s="2"/>
      <c r="U195" s="2"/>
    </row>
    <row r="196" spans="1:21" x14ac:dyDescent="0.2">
      <c r="A196" s="2"/>
      <c r="E196" s="2"/>
      <c r="F196" s="2"/>
      <c r="J196" s="2"/>
      <c r="K196" s="2"/>
      <c r="O196" s="2"/>
      <c r="P196" s="2"/>
      <c r="T196" s="2"/>
      <c r="U196" s="2"/>
    </row>
    <row r="197" spans="1:21" x14ac:dyDescent="0.2">
      <c r="A197" s="2"/>
      <c r="E197" s="2"/>
      <c r="F197" s="2"/>
      <c r="J197" s="2"/>
      <c r="K197" s="2"/>
      <c r="O197" s="2"/>
      <c r="P197" s="2"/>
      <c r="T197" s="2"/>
      <c r="U197" s="2"/>
    </row>
    <row r="198" spans="1:21" x14ac:dyDescent="0.2">
      <c r="A198" s="2"/>
      <c r="E198" s="2"/>
      <c r="F198" s="2"/>
      <c r="J198" s="2"/>
      <c r="K198" s="2"/>
      <c r="O198" s="2"/>
      <c r="P198" s="2"/>
      <c r="T198" s="2"/>
      <c r="U198" s="2"/>
    </row>
    <row r="199" spans="1:21" x14ac:dyDescent="0.2">
      <c r="A199" s="2"/>
      <c r="E199" s="2"/>
      <c r="F199" s="2"/>
      <c r="J199" s="2"/>
      <c r="K199" s="2"/>
      <c r="O199" s="2"/>
      <c r="P199" s="2"/>
      <c r="T199" s="2"/>
      <c r="U199" s="2"/>
    </row>
    <row r="200" spans="1:21" x14ac:dyDescent="0.2">
      <c r="A200" s="2"/>
      <c r="E200" s="2"/>
      <c r="F200" s="2"/>
      <c r="J200" s="2"/>
      <c r="K200" s="2"/>
      <c r="O200" s="2"/>
      <c r="P200" s="2"/>
      <c r="T200" s="2"/>
      <c r="U200" s="2"/>
    </row>
    <row r="201" spans="1:21" x14ac:dyDescent="0.2">
      <c r="A201" s="2"/>
      <c r="E201" s="2"/>
      <c r="F201" s="2"/>
      <c r="J201" s="2"/>
      <c r="K201" s="2"/>
      <c r="O201" s="2"/>
      <c r="P201" s="2"/>
      <c r="T201" s="2"/>
      <c r="U201" s="2"/>
    </row>
    <row r="202" spans="1:21" x14ac:dyDescent="0.2">
      <c r="A202" s="2"/>
      <c r="E202" s="2"/>
      <c r="F202" s="2"/>
      <c r="J202" s="2"/>
      <c r="K202" s="2"/>
      <c r="O202" s="2"/>
      <c r="P202" s="2"/>
      <c r="T202" s="2"/>
      <c r="U202" s="2"/>
    </row>
    <row r="203" spans="1:21" x14ac:dyDescent="0.2">
      <c r="A203" s="2"/>
      <c r="E203" s="2"/>
      <c r="F203" s="2"/>
      <c r="J203" s="2"/>
      <c r="K203" s="2"/>
      <c r="O203" s="2"/>
      <c r="P203" s="2"/>
      <c r="T203" s="2"/>
      <c r="U203" s="2"/>
    </row>
    <row r="204" spans="1:21" x14ac:dyDescent="0.2">
      <c r="A204" s="2"/>
      <c r="E204" s="2"/>
      <c r="F204" s="2"/>
      <c r="J204" s="2"/>
      <c r="K204" s="2"/>
      <c r="O204" s="2"/>
      <c r="P204" s="2"/>
      <c r="T204" s="2"/>
      <c r="U204" s="2"/>
    </row>
    <row r="205" spans="1:21" x14ac:dyDescent="0.2">
      <c r="A205" s="2"/>
      <c r="E205" s="2"/>
      <c r="F205" s="2"/>
      <c r="J205" s="2"/>
      <c r="K205" s="2"/>
      <c r="O205" s="2"/>
      <c r="P205" s="2"/>
      <c r="T205" s="2"/>
      <c r="U205" s="2"/>
    </row>
    <row r="206" spans="1:21" x14ac:dyDescent="0.2">
      <c r="A206" s="2"/>
      <c r="E206" s="2"/>
      <c r="F206" s="2"/>
      <c r="J206" s="2"/>
      <c r="K206" s="2"/>
      <c r="O206" s="2"/>
      <c r="P206" s="2"/>
      <c r="T206" s="2"/>
      <c r="U206" s="2"/>
    </row>
    <row r="207" spans="1:21" x14ac:dyDescent="0.2">
      <c r="A207" s="2"/>
      <c r="E207" s="2"/>
      <c r="F207" s="2"/>
      <c r="J207" s="2"/>
      <c r="K207" s="2"/>
      <c r="O207" s="2"/>
      <c r="P207" s="2"/>
      <c r="T207" s="2"/>
      <c r="U207" s="2"/>
    </row>
    <row r="208" spans="1:21" x14ac:dyDescent="0.2">
      <c r="A208" s="2"/>
      <c r="E208" s="2"/>
      <c r="F208" s="2"/>
      <c r="J208" s="2"/>
      <c r="K208" s="2"/>
      <c r="O208" s="2"/>
      <c r="P208" s="2"/>
      <c r="T208" s="2"/>
      <c r="U208" s="2"/>
    </row>
    <row r="209" spans="1:21" x14ac:dyDescent="0.2">
      <c r="A209" s="2"/>
      <c r="E209" s="2"/>
      <c r="F209" s="2"/>
      <c r="J209" s="2"/>
      <c r="K209" s="2"/>
      <c r="O209" s="2"/>
      <c r="P209" s="2"/>
      <c r="T209" s="2"/>
      <c r="U209" s="2"/>
    </row>
    <row r="210" spans="1:21" x14ac:dyDescent="0.2">
      <c r="A210" s="2"/>
      <c r="E210" s="2"/>
      <c r="F210" s="2"/>
      <c r="J210" s="2"/>
      <c r="K210" s="2"/>
      <c r="O210" s="2"/>
      <c r="P210" s="2"/>
      <c r="T210" s="2"/>
      <c r="U210" s="2"/>
    </row>
    <row r="211" spans="1:21" x14ac:dyDescent="0.2">
      <c r="A211" s="2"/>
      <c r="E211" s="2"/>
      <c r="F211" s="2"/>
      <c r="J211" s="2"/>
      <c r="K211" s="2"/>
      <c r="O211" s="2"/>
      <c r="P211" s="2"/>
      <c r="T211" s="2"/>
      <c r="U211" s="2"/>
    </row>
    <row r="212" spans="1:21" x14ac:dyDescent="0.2">
      <c r="A212" s="2"/>
      <c r="E212" s="2"/>
      <c r="F212" s="2"/>
      <c r="J212" s="2"/>
      <c r="K212" s="2"/>
      <c r="O212" s="2"/>
      <c r="P212" s="2"/>
      <c r="T212" s="2"/>
      <c r="U212" s="2"/>
    </row>
    <row r="213" spans="1:21" x14ac:dyDescent="0.2">
      <c r="A213" s="2"/>
      <c r="E213" s="2"/>
      <c r="F213" s="2"/>
      <c r="J213" s="2"/>
      <c r="K213" s="2"/>
      <c r="O213" s="2"/>
      <c r="P213" s="2"/>
      <c r="T213" s="2"/>
      <c r="U213" s="2"/>
    </row>
    <row r="214" spans="1:21" x14ac:dyDescent="0.2">
      <c r="A214" s="2"/>
      <c r="E214" s="2"/>
      <c r="F214" s="2"/>
      <c r="J214" s="2"/>
      <c r="K214" s="2"/>
      <c r="O214" s="2"/>
      <c r="P214" s="2"/>
      <c r="T214" s="2"/>
      <c r="U214" s="2"/>
    </row>
    <row r="215" spans="1:21" x14ac:dyDescent="0.2">
      <c r="A215" s="2"/>
      <c r="E215" s="2"/>
      <c r="F215" s="2"/>
      <c r="J215" s="2"/>
      <c r="K215" s="2"/>
      <c r="O215" s="2"/>
      <c r="P215" s="2"/>
      <c r="T215" s="2"/>
      <c r="U215" s="2"/>
    </row>
    <row r="216" spans="1:21" x14ac:dyDescent="0.2">
      <c r="A216" s="2"/>
      <c r="E216" s="2"/>
      <c r="F216" s="2"/>
      <c r="J216" s="2"/>
      <c r="K216" s="2"/>
      <c r="O216" s="2"/>
      <c r="P216" s="2"/>
      <c r="T216" s="2"/>
      <c r="U216" s="2"/>
    </row>
    <row r="217" spans="1:21" x14ac:dyDescent="0.2">
      <c r="A217" s="2"/>
      <c r="E217" s="2"/>
      <c r="F217" s="2"/>
      <c r="J217" s="2"/>
      <c r="K217" s="2"/>
      <c r="O217" s="2"/>
      <c r="P217" s="2"/>
      <c r="T217" s="2"/>
      <c r="U217" s="2"/>
    </row>
    <row r="218" spans="1:21" x14ac:dyDescent="0.2">
      <c r="A218" s="2"/>
      <c r="E218" s="2"/>
      <c r="F218" s="2"/>
      <c r="J218" s="2"/>
      <c r="K218" s="2"/>
      <c r="O218" s="2"/>
      <c r="P218" s="2"/>
      <c r="T218" s="2"/>
      <c r="U218" s="2"/>
    </row>
    <row r="219" spans="1:21" x14ac:dyDescent="0.2">
      <c r="A219" s="2"/>
      <c r="E219" s="2"/>
      <c r="F219" s="2"/>
      <c r="J219" s="2"/>
      <c r="K219" s="2"/>
      <c r="O219" s="2"/>
      <c r="P219" s="2"/>
      <c r="T219" s="2"/>
      <c r="U219" s="2"/>
    </row>
    <row r="220" spans="1:21" x14ac:dyDescent="0.2">
      <c r="A220" s="2"/>
      <c r="E220" s="2"/>
      <c r="F220" s="2"/>
      <c r="J220" s="2"/>
      <c r="K220" s="2"/>
      <c r="O220" s="2"/>
      <c r="P220" s="2"/>
      <c r="T220" s="2"/>
      <c r="U220" s="2"/>
    </row>
    <row r="221" spans="1:21" x14ac:dyDescent="0.2">
      <c r="A221" s="2"/>
      <c r="E221" s="2"/>
      <c r="F221" s="2"/>
      <c r="J221" s="2"/>
      <c r="K221" s="2"/>
      <c r="O221" s="2"/>
      <c r="P221" s="2"/>
      <c r="T221" s="2"/>
      <c r="U221" s="2"/>
    </row>
    <row r="222" spans="1:21" x14ac:dyDescent="0.2">
      <c r="A222" s="2"/>
      <c r="E222" s="2"/>
      <c r="F222" s="2"/>
      <c r="J222" s="2"/>
      <c r="K222" s="2"/>
      <c r="O222" s="2"/>
      <c r="P222" s="2"/>
      <c r="T222" s="2"/>
      <c r="U222" s="2"/>
    </row>
    <row r="223" spans="1:21" x14ac:dyDescent="0.2">
      <c r="A223" s="2"/>
      <c r="E223" s="2"/>
      <c r="F223" s="2"/>
      <c r="J223" s="2"/>
      <c r="K223" s="2"/>
      <c r="O223" s="2"/>
      <c r="P223" s="2"/>
      <c r="T223" s="2"/>
      <c r="U223" s="2"/>
    </row>
    <row r="224" spans="1:21" x14ac:dyDescent="0.2">
      <c r="A224" s="2"/>
      <c r="E224" s="2"/>
      <c r="F224" s="2"/>
      <c r="J224" s="2"/>
      <c r="K224" s="2"/>
      <c r="O224" s="2"/>
      <c r="P224" s="2"/>
      <c r="T224" s="2"/>
      <c r="U224" s="2"/>
    </row>
    <row r="225" spans="1:21" x14ac:dyDescent="0.2">
      <c r="A225" s="2"/>
      <c r="E225" s="2"/>
      <c r="F225" s="2"/>
      <c r="J225" s="2"/>
      <c r="K225" s="2"/>
      <c r="O225" s="2"/>
      <c r="P225" s="2"/>
      <c r="T225" s="2"/>
      <c r="U225" s="2"/>
    </row>
    <row r="226" spans="1:21" x14ac:dyDescent="0.2">
      <c r="A226" s="2"/>
      <c r="E226" s="2"/>
      <c r="F226" s="2"/>
      <c r="J226" s="2"/>
      <c r="K226" s="2"/>
      <c r="O226" s="2"/>
      <c r="P226" s="2"/>
      <c r="T226" s="2"/>
      <c r="U226" s="2"/>
    </row>
    <row r="227" spans="1:21" x14ac:dyDescent="0.2">
      <c r="A227" s="2"/>
      <c r="E227" s="2"/>
      <c r="F227" s="2"/>
      <c r="J227" s="2"/>
      <c r="K227" s="2"/>
      <c r="O227" s="2"/>
      <c r="P227" s="2"/>
      <c r="T227" s="2"/>
      <c r="U227" s="2"/>
    </row>
    <row r="228" spans="1:21" x14ac:dyDescent="0.2">
      <c r="A228" s="2"/>
      <c r="E228" s="2"/>
      <c r="F228" s="2"/>
      <c r="J228" s="2"/>
      <c r="K228" s="2"/>
      <c r="O228" s="2"/>
      <c r="P228" s="2"/>
      <c r="T228" s="2"/>
      <c r="U228" s="2"/>
    </row>
    <row r="229" spans="1:21" x14ac:dyDescent="0.2">
      <c r="A229" s="2"/>
      <c r="E229" s="2"/>
      <c r="F229" s="2"/>
      <c r="J229" s="2"/>
      <c r="K229" s="2"/>
      <c r="O229" s="2"/>
      <c r="P229" s="2"/>
      <c r="T229" s="2"/>
      <c r="U229" s="2"/>
    </row>
    <row r="230" spans="1:21" x14ac:dyDescent="0.2">
      <c r="A230" s="2"/>
      <c r="E230" s="2"/>
      <c r="F230" s="2"/>
      <c r="J230" s="2"/>
      <c r="K230" s="2"/>
      <c r="O230" s="2"/>
      <c r="P230" s="2"/>
      <c r="T230" s="2"/>
      <c r="U230" s="2"/>
    </row>
    <row r="231" spans="1:21" x14ac:dyDescent="0.2">
      <c r="A231" s="2"/>
      <c r="E231" s="2"/>
      <c r="F231" s="2"/>
      <c r="J231" s="2"/>
      <c r="K231" s="2"/>
      <c r="O231" s="2"/>
      <c r="P231" s="2"/>
      <c r="T231" s="2"/>
      <c r="U231" s="2"/>
    </row>
    <row r="232" spans="1:21" x14ac:dyDescent="0.2">
      <c r="A232" s="2"/>
      <c r="E232" s="2"/>
      <c r="F232" s="2"/>
      <c r="J232" s="2"/>
      <c r="K232" s="2"/>
      <c r="O232" s="2"/>
      <c r="P232" s="2"/>
      <c r="T232" s="2"/>
      <c r="U232" s="2"/>
    </row>
    <row r="233" spans="1:21" x14ac:dyDescent="0.2">
      <c r="A233" s="2"/>
      <c r="E233" s="2"/>
      <c r="F233" s="2"/>
      <c r="J233" s="2"/>
      <c r="K233" s="2"/>
      <c r="O233" s="2"/>
      <c r="P233" s="2"/>
      <c r="T233" s="2"/>
      <c r="U233" s="2"/>
    </row>
    <row r="234" spans="1:21" x14ac:dyDescent="0.2">
      <c r="A234" s="2"/>
      <c r="E234" s="2"/>
      <c r="F234" s="2"/>
      <c r="J234" s="2"/>
      <c r="K234" s="2"/>
      <c r="O234" s="2"/>
      <c r="P234" s="2"/>
      <c r="T234" s="2"/>
      <c r="U234" s="2"/>
    </row>
    <row r="235" spans="1:21" x14ac:dyDescent="0.2">
      <c r="A235" s="2"/>
      <c r="E235" s="2"/>
      <c r="F235" s="2"/>
      <c r="J235" s="2"/>
      <c r="K235" s="2"/>
      <c r="O235" s="2"/>
      <c r="P235" s="2"/>
      <c r="T235" s="2"/>
      <c r="U235" s="2"/>
    </row>
    <row r="236" spans="1:21" x14ac:dyDescent="0.2">
      <c r="A236" s="2"/>
      <c r="E236" s="2"/>
      <c r="F236" s="2"/>
      <c r="J236" s="2"/>
      <c r="K236" s="2"/>
      <c r="O236" s="2"/>
      <c r="P236" s="2"/>
      <c r="T236" s="2"/>
      <c r="U236" s="2"/>
    </row>
    <row r="237" spans="1:21" x14ac:dyDescent="0.2">
      <c r="A237" s="2"/>
      <c r="E237" s="2"/>
      <c r="F237" s="2"/>
      <c r="J237" s="2"/>
      <c r="K237" s="2"/>
      <c r="O237" s="2"/>
      <c r="P237" s="2"/>
      <c r="T237" s="2"/>
      <c r="U237" s="2"/>
    </row>
    <row r="238" spans="1:21" x14ac:dyDescent="0.2">
      <c r="A238" s="2"/>
      <c r="E238" s="2"/>
      <c r="F238" s="2"/>
      <c r="J238" s="2"/>
      <c r="K238" s="2"/>
      <c r="O238" s="2"/>
      <c r="P238" s="2"/>
      <c r="T238" s="2"/>
      <c r="U238" s="2"/>
    </row>
    <row r="239" spans="1:21" x14ac:dyDescent="0.2">
      <c r="A239" s="2"/>
      <c r="E239" s="2"/>
      <c r="F239" s="2"/>
      <c r="J239" s="2"/>
      <c r="K239" s="2"/>
      <c r="O239" s="2"/>
      <c r="P239" s="2"/>
      <c r="T239" s="2"/>
      <c r="U239" s="2"/>
    </row>
    <row r="240" spans="1:21" x14ac:dyDescent="0.2">
      <c r="A240" s="2"/>
      <c r="E240" s="2"/>
      <c r="F240" s="2"/>
      <c r="J240" s="2"/>
      <c r="K240" s="2"/>
      <c r="O240" s="2"/>
      <c r="P240" s="2"/>
      <c r="T240" s="2"/>
      <c r="U240" s="2"/>
    </row>
    <row r="241" spans="1:21" x14ac:dyDescent="0.2">
      <c r="A241" s="2"/>
      <c r="E241" s="2"/>
      <c r="F241" s="2"/>
      <c r="J241" s="2"/>
      <c r="K241" s="2"/>
      <c r="O241" s="2"/>
      <c r="P241" s="2"/>
      <c r="T241" s="2"/>
      <c r="U241" s="2"/>
    </row>
    <row r="242" spans="1:21" x14ac:dyDescent="0.2">
      <c r="A242" s="2"/>
      <c r="E242" s="2"/>
      <c r="F242" s="2"/>
      <c r="J242" s="2"/>
      <c r="K242" s="2"/>
      <c r="O242" s="2"/>
      <c r="P242" s="2"/>
      <c r="T242" s="2"/>
      <c r="U242" s="2"/>
    </row>
    <row r="243" spans="1:21" x14ac:dyDescent="0.2">
      <c r="A243" s="2"/>
      <c r="E243" s="2"/>
      <c r="F243" s="2"/>
      <c r="J243" s="2"/>
      <c r="K243" s="2"/>
      <c r="O243" s="2"/>
      <c r="P243" s="2"/>
      <c r="T243" s="2"/>
      <c r="U243" s="2"/>
    </row>
    <row r="244" spans="1:21" x14ac:dyDescent="0.2">
      <c r="A244" s="2"/>
      <c r="E244" s="2"/>
      <c r="F244" s="2"/>
      <c r="J244" s="2"/>
      <c r="K244" s="2"/>
      <c r="O244" s="2"/>
      <c r="P244" s="2"/>
      <c r="T244" s="2"/>
      <c r="U244" s="2"/>
    </row>
    <row r="245" spans="1:21" x14ac:dyDescent="0.2">
      <c r="A245" s="2"/>
      <c r="E245" s="2"/>
      <c r="F245" s="2"/>
      <c r="J245" s="2"/>
      <c r="K245" s="2"/>
      <c r="O245" s="2"/>
      <c r="P245" s="2"/>
      <c r="T245" s="2"/>
      <c r="U245" s="2"/>
    </row>
    <row r="246" spans="1:21" x14ac:dyDescent="0.2">
      <c r="A246" s="2"/>
      <c r="E246" s="2"/>
      <c r="F246" s="2"/>
      <c r="J246" s="2"/>
      <c r="K246" s="2"/>
      <c r="O246" s="2"/>
      <c r="P246" s="2"/>
      <c r="T246" s="2"/>
      <c r="U246" s="2"/>
    </row>
    <row r="247" spans="1:21" x14ac:dyDescent="0.2">
      <c r="A247" s="2"/>
      <c r="E247" s="2"/>
      <c r="F247" s="2"/>
      <c r="J247" s="2"/>
      <c r="K247" s="2"/>
      <c r="O247" s="2"/>
      <c r="P247" s="2"/>
      <c r="T247" s="2"/>
      <c r="U247" s="2"/>
    </row>
    <row r="248" spans="1:21" x14ac:dyDescent="0.2">
      <c r="A248" s="2"/>
      <c r="E248" s="2"/>
      <c r="F248" s="2"/>
      <c r="J248" s="2"/>
      <c r="K248" s="2"/>
      <c r="O248" s="2"/>
      <c r="P248" s="2"/>
      <c r="T248" s="2"/>
      <c r="U248" s="2"/>
    </row>
    <row r="249" spans="1:21" x14ac:dyDescent="0.2">
      <c r="A249" s="2"/>
      <c r="E249" s="2"/>
      <c r="F249" s="2"/>
      <c r="J249" s="2"/>
      <c r="K249" s="2"/>
      <c r="O249" s="2"/>
      <c r="P249" s="2"/>
      <c r="T249" s="2"/>
      <c r="U249" s="2"/>
    </row>
    <row r="250" spans="1:21" x14ac:dyDescent="0.2">
      <c r="A250" s="2"/>
      <c r="E250" s="2"/>
      <c r="F250" s="2"/>
      <c r="J250" s="2"/>
      <c r="K250" s="2"/>
      <c r="O250" s="2"/>
      <c r="P250" s="2"/>
      <c r="T250" s="2"/>
      <c r="U250" s="2"/>
    </row>
    <row r="251" spans="1:21" x14ac:dyDescent="0.2">
      <c r="A251" s="2"/>
      <c r="E251" s="2"/>
      <c r="F251" s="2"/>
      <c r="J251" s="2"/>
      <c r="K251" s="2"/>
      <c r="O251" s="2"/>
      <c r="P251" s="2"/>
      <c r="T251" s="2"/>
      <c r="U251" s="2"/>
    </row>
    <row r="252" spans="1:21" x14ac:dyDescent="0.2">
      <c r="A252" s="2"/>
      <c r="E252" s="2"/>
      <c r="F252" s="2"/>
      <c r="J252" s="2"/>
      <c r="K252" s="2"/>
      <c r="O252" s="2"/>
      <c r="P252" s="2"/>
      <c r="T252" s="2"/>
      <c r="U252" s="2"/>
    </row>
    <row r="253" spans="1:21" x14ac:dyDescent="0.2">
      <c r="A253" s="2"/>
      <c r="E253" s="2"/>
      <c r="F253" s="2"/>
      <c r="J253" s="2"/>
      <c r="K253" s="2"/>
      <c r="O253" s="2"/>
      <c r="P253" s="2"/>
      <c r="T253" s="2"/>
      <c r="U253" s="2"/>
    </row>
    <row r="254" spans="1:21" x14ac:dyDescent="0.2">
      <c r="A254" s="2"/>
      <c r="E254" s="2"/>
      <c r="F254" s="2"/>
      <c r="J254" s="2"/>
      <c r="K254" s="2"/>
      <c r="O254" s="2"/>
      <c r="P254" s="2"/>
      <c r="T254" s="2"/>
      <c r="U254" s="2"/>
    </row>
    <row r="255" spans="1:21" x14ac:dyDescent="0.2">
      <c r="A255" s="2"/>
      <c r="E255" s="2"/>
      <c r="F255" s="2"/>
      <c r="J255" s="2"/>
      <c r="K255" s="2"/>
      <c r="O255" s="2"/>
      <c r="P255" s="2"/>
      <c r="T255" s="2"/>
      <c r="U255" s="2"/>
    </row>
    <row r="256" spans="1:21" x14ac:dyDescent="0.2">
      <c r="A256" s="2"/>
      <c r="E256" s="2"/>
      <c r="F256" s="2"/>
      <c r="J256" s="2"/>
      <c r="K256" s="2"/>
      <c r="O256" s="2"/>
      <c r="P256" s="2"/>
      <c r="T256" s="2"/>
      <c r="U256" s="2"/>
    </row>
    <row r="257" spans="1:21" x14ac:dyDescent="0.2">
      <c r="A257" s="2"/>
      <c r="E257" s="2"/>
      <c r="F257" s="2"/>
      <c r="J257" s="2"/>
      <c r="K257" s="2"/>
      <c r="O257" s="2"/>
      <c r="P257" s="2"/>
      <c r="T257" s="2"/>
      <c r="U257" s="2"/>
    </row>
    <row r="258" spans="1:21" x14ac:dyDescent="0.2">
      <c r="A258" s="2"/>
      <c r="E258" s="2"/>
      <c r="F258" s="2"/>
      <c r="J258" s="2"/>
      <c r="K258" s="2"/>
      <c r="O258" s="2"/>
      <c r="P258" s="2"/>
      <c r="T258" s="2"/>
      <c r="U258" s="2"/>
    </row>
    <row r="259" spans="1:21" x14ac:dyDescent="0.2">
      <c r="A259" s="2"/>
      <c r="E259" s="2"/>
      <c r="F259" s="2"/>
      <c r="J259" s="2"/>
      <c r="K259" s="2"/>
      <c r="O259" s="2"/>
      <c r="P259" s="2"/>
      <c r="T259" s="2"/>
      <c r="U259" s="2"/>
    </row>
    <row r="260" spans="1:21" x14ac:dyDescent="0.2">
      <c r="A260" s="2"/>
      <c r="E260" s="2"/>
      <c r="F260" s="2"/>
      <c r="J260" s="2"/>
      <c r="K260" s="2"/>
      <c r="O260" s="2"/>
      <c r="P260" s="2"/>
      <c r="T260" s="2"/>
      <c r="U260" s="2"/>
    </row>
    <row r="261" spans="1:21" x14ac:dyDescent="0.2">
      <c r="A261" s="2"/>
      <c r="E261" s="2"/>
      <c r="F261" s="2"/>
      <c r="J261" s="2"/>
      <c r="K261" s="2"/>
      <c r="O261" s="2"/>
      <c r="P261" s="2"/>
      <c r="T261" s="2"/>
      <c r="U261" s="2"/>
    </row>
    <row r="262" spans="1:21" x14ac:dyDescent="0.2">
      <c r="A262" s="2"/>
      <c r="E262" s="2"/>
      <c r="F262" s="2"/>
      <c r="J262" s="2"/>
      <c r="K262" s="2"/>
      <c r="O262" s="2"/>
      <c r="P262" s="2"/>
      <c r="T262" s="2"/>
      <c r="U262" s="2"/>
    </row>
    <row r="263" spans="1:21" x14ac:dyDescent="0.2">
      <c r="A263" s="2"/>
      <c r="E263" s="2"/>
      <c r="F263" s="2"/>
      <c r="J263" s="2"/>
      <c r="K263" s="2"/>
      <c r="O263" s="2"/>
      <c r="P263" s="2"/>
      <c r="T263" s="2"/>
      <c r="U263" s="2"/>
    </row>
    <row r="264" spans="1:21" x14ac:dyDescent="0.2">
      <c r="A264" s="2"/>
      <c r="E264" s="2"/>
      <c r="F264" s="2"/>
      <c r="J264" s="2"/>
      <c r="K264" s="2"/>
      <c r="O264" s="2"/>
      <c r="P264" s="2"/>
      <c r="T264" s="2"/>
      <c r="U264" s="2"/>
    </row>
    <row r="265" spans="1:21" x14ac:dyDescent="0.2">
      <c r="A265" s="2"/>
      <c r="E265" s="2"/>
      <c r="F265" s="2"/>
      <c r="J265" s="2"/>
      <c r="K265" s="2"/>
      <c r="O265" s="2"/>
      <c r="P265" s="2"/>
      <c r="T265" s="2"/>
      <c r="U265" s="2"/>
    </row>
    <row r="266" spans="1:21" x14ac:dyDescent="0.2">
      <c r="A266" s="2"/>
      <c r="E266" s="2"/>
      <c r="F266" s="2"/>
      <c r="J266" s="2"/>
      <c r="K266" s="2"/>
      <c r="O266" s="2"/>
      <c r="P266" s="2"/>
      <c r="T266" s="2"/>
      <c r="U266" s="2"/>
    </row>
    <row r="267" spans="1:21" x14ac:dyDescent="0.2">
      <c r="A267" s="2"/>
      <c r="E267" s="2"/>
      <c r="F267" s="2"/>
      <c r="J267" s="2"/>
      <c r="K267" s="2"/>
      <c r="O267" s="2"/>
      <c r="P267" s="2"/>
      <c r="T267" s="2"/>
      <c r="U267" s="2"/>
    </row>
    <row r="268" spans="1:21" x14ac:dyDescent="0.2">
      <c r="A268" s="2"/>
      <c r="E268" s="2"/>
      <c r="F268" s="2"/>
      <c r="J268" s="2"/>
      <c r="K268" s="2"/>
      <c r="O268" s="2"/>
      <c r="P268" s="2"/>
      <c r="T268" s="2"/>
      <c r="U268" s="2"/>
    </row>
    <row r="269" spans="1:21" x14ac:dyDescent="0.2">
      <c r="A269" s="2"/>
      <c r="E269" s="2"/>
      <c r="F269" s="2"/>
      <c r="J269" s="2"/>
      <c r="K269" s="2"/>
      <c r="O269" s="2"/>
      <c r="P269" s="2"/>
      <c r="T269" s="2"/>
      <c r="U269" s="2"/>
    </row>
    <row r="270" spans="1:21" x14ac:dyDescent="0.2">
      <c r="A270" s="2"/>
      <c r="E270" s="2"/>
      <c r="F270" s="2"/>
      <c r="J270" s="2"/>
      <c r="K270" s="2"/>
      <c r="O270" s="2"/>
      <c r="P270" s="2"/>
      <c r="T270" s="2"/>
      <c r="U270" s="2"/>
    </row>
    <row r="271" spans="1:21" x14ac:dyDescent="0.2">
      <c r="A271" s="2"/>
      <c r="E271" s="2"/>
      <c r="F271" s="2"/>
      <c r="J271" s="2"/>
      <c r="K271" s="2"/>
      <c r="O271" s="2"/>
      <c r="P271" s="2"/>
      <c r="T271" s="2"/>
      <c r="U271" s="2"/>
    </row>
    <row r="272" spans="1:21" x14ac:dyDescent="0.2">
      <c r="A272" s="2"/>
      <c r="E272" s="2"/>
      <c r="F272" s="2"/>
      <c r="J272" s="2"/>
      <c r="K272" s="2"/>
      <c r="O272" s="2"/>
      <c r="P272" s="2"/>
      <c r="T272" s="2"/>
      <c r="U272" s="2"/>
    </row>
    <row r="273" spans="1:21" x14ac:dyDescent="0.2">
      <c r="A273" s="2"/>
      <c r="E273" s="2"/>
      <c r="F273" s="2"/>
      <c r="J273" s="2"/>
      <c r="K273" s="2"/>
      <c r="O273" s="2"/>
      <c r="P273" s="2"/>
      <c r="T273" s="2"/>
      <c r="U273" s="2"/>
    </row>
    <row r="274" spans="1:21" x14ac:dyDescent="0.2">
      <c r="A274" s="2"/>
      <c r="E274" s="2"/>
      <c r="F274" s="2"/>
      <c r="J274" s="2"/>
      <c r="K274" s="2"/>
      <c r="O274" s="2"/>
      <c r="P274" s="2"/>
      <c r="T274" s="2"/>
      <c r="U274" s="2"/>
    </row>
    <row r="275" spans="1:21" x14ac:dyDescent="0.2">
      <c r="A275" s="2"/>
      <c r="E275" s="2"/>
      <c r="F275" s="2"/>
      <c r="J275" s="2"/>
      <c r="K275" s="2"/>
      <c r="O275" s="2"/>
      <c r="P275" s="2"/>
      <c r="T275" s="2"/>
      <c r="U275" s="2"/>
    </row>
    <row r="276" spans="1:21" x14ac:dyDescent="0.2">
      <c r="A276" s="2"/>
      <c r="E276" s="2"/>
      <c r="F276" s="2"/>
      <c r="J276" s="2"/>
      <c r="K276" s="2"/>
      <c r="O276" s="2"/>
      <c r="P276" s="2"/>
      <c r="T276" s="2"/>
      <c r="U276" s="2"/>
    </row>
    <row r="277" spans="1:21" x14ac:dyDescent="0.2">
      <c r="A277" s="2"/>
      <c r="E277" s="2"/>
      <c r="F277" s="2"/>
      <c r="J277" s="2"/>
      <c r="K277" s="2"/>
      <c r="O277" s="2"/>
      <c r="P277" s="2"/>
      <c r="T277" s="2"/>
      <c r="U277" s="2"/>
    </row>
    <row r="278" spans="1:21" x14ac:dyDescent="0.2">
      <c r="A278" s="2"/>
      <c r="E278" s="2"/>
      <c r="F278" s="2"/>
      <c r="J278" s="2"/>
      <c r="K278" s="2"/>
      <c r="O278" s="2"/>
      <c r="P278" s="2"/>
      <c r="T278" s="2"/>
      <c r="U278" s="2"/>
    </row>
    <row r="279" spans="1:21" x14ac:dyDescent="0.2">
      <c r="A279" s="2"/>
      <c r="E279" s="2"/>
      <c r="F279" s="2"/>
      <c r="J279" s="2"/>
      <c r="K279" s="2"/>
      <c r="O279" s="2"/>
      <c r="P279" s="2"/>
      <c r="T279" s="2"/>
      <c r="U279" s="2"/>
    </row>
    <row r="280" spans="1:21" x14ac:dyDescent="0.2">
      <c r="A280" s="2"/>
      <c r="E280" s="2"/>
      <c r="F280" s="2"/>
      <c r="J280" s="2"/>
      <c r="K280" s="2"/>
      <c r="O280" s="2"/>
      <c r="P280" s="2"/>
      <c r="T280" s="2"/>
      <c r="U280" s="2"/>
    </row>
    <row r="281" spans="1:21" x14ac:dyDescent="0.2">
      <c r="A281" s="2"/>
      <c r="E281" s="2"/>
      <c r="F281" s="2"/>
      <c r="J281" s="2"/>
      <c r="K281" s="2"/>
      <c r="O281" s="2"/>
      <c r="P281" s="2"/>
      <c r="T281" s="2"/>
      <c r="U281" s="2"/>
    </row>
    <row r="282" spans="1:21" x14ac:dyDescent="0.2">
      <c r="A282" s="2"/>
      <c r="E282" s="2"/>
      <c r="F282" s="2"/>
      <c r="J282" s="2"/>
      <c r="K282" s="2"/>
      <c r="O282" s="2"/>
      <c r="P282" s="2"/>
      <c r="T282" s="2"/>
      <c r="U282" s="2"/>
    </row>
    <row r="283" spans="1:21" x14ac:dyDescent="0.2">
      <c r="A283" s="2"/>
      <c r="E283" s="2"/>
      <c r="F283" s="2"/>
      <c r="J283" s="2"/>
      <c r="K283" s="2"/>
      <c r="O283" s="2"/>
      <c r="P283" s="2"/>
      <c r="T283" s="2"/>
      <c r="U283" s="2"/>
    </row>
    <row r="284" spans="1:21" x14ac:dyDescent="0.2">
      <c r="A284" s="2"/>
      <c r="E284" s="2"/>
      <c r="F284" s="2"/>
      <c r="J284" s="2"/>
      <c r="K284" s="2"/>
      <c r="O284" s="2"/>
      <c r="P284" s="2"/>
      <c r="T284" s="2"/>
      <c r="U284" s="2"/>
    </row>
    <row r="285" spans="1:21" x14ac:dyDescent="0.2">
      <c r="A285" s="2"/>
      <c r="E285" s="2"/>
      <c r="F285" s="2"/>
      <c r="J285" s="2"/>
      <c r="K285" s="2"/>
      <c r="O285" s="2"/>
      <c r="P285" s="2"/>
      <c r="T285" s="2"/>
      <c r="U285" s="2"/>
    </row>
    <row r="286" spans="1:21" x14ac:dyDescent="0.2">
      <c r="A286" s="2"/>
      <c r="E286" s="2"/>
      <c r="F286" s="2"/>
      <c r="J286" s="2"/>
      <c r="K286" s="2"/>
      <c r="O286" s="2"/>
      <c r="P286" s="2"/>
      <c r="T286" s="2"/>
      <c r="U286" s="2"/>
    </row>
    <row r="287" spans="1:21" x14ac:dyDescent="0.2">
      <c r="A287" s="2"/>
      <c r="E287" s="2"/>
      <c r="F287" s="2"/>
      <c r="J287" s="2"/>
      <c r="K287" s="2"/>
      <c r="O287" s="2"/>
      <c r="P287" s="2"/>
      <c r="T287" s="2"/>
      <c r="U287" s="2"/>
    </row>
    <row r="288" spans="1:21" x14ac:dyDescent="0.2">
      <c r="A288" s="2"/>
      <c r="E288" s="2"/>
      <c r="F288" s="2"/>
      <c r="J288" s="2"/>
      <c r="K288" s="2"/>
      <c r="O288" s="2"/>
      <c r="P288" s="2"/>
      <c r="T288" s="2"/>
      <c r="U288" s="2"/>
    </row>
    <row r="289" spans="1:21" x14ac:dyDescent="0.2">
      <c r="A289" s="2"/>
      <c r="E289" s="2"/>
      <c r="F289" s="2"/>
      <c r="J289" s="2"/>
      <c r="K289" s="2"/>
      <c r="O289" s="2"/>
      <c r="P289" s="2"/>
      <c r="T289" s="2"/>
      <c r="U289" s="2"/>
    </row>
    <row r="290" spans="1:21" x14ac:dyDescent="0.2">
      <c r="A290" s="2"/>
      <c r="E290" s="2"/>
      <c r="F290" s="2"/>
      <c r="J290" s="2"/>
      <c r="K290" s="2"/>
      <c r="O290" s="2"/>
      <c r="P290" s="2"/>
      <c r="T290" s="2"/>
      <c r="U290" s="2"/>
    </row>
    <row r="291" spans="1:21" x14ac:dyDescent="0.2">
      <c r="A291" s="2"/>
      <c r="E291" s="2"/>
      <c r="F291" s="2"/>
      <c r="J291" s="2"/>
      <c r="K291" s="2"/>
      <c r="O291" s="2"/>
      <c r="P291" s="2"/>
      <c r="T291" s="2"/>
      <c r="U291" s="2"/>
    </row>
    <row r="292" spans="1:21" x14ac:dyDescent="0.2">
      <c r="A292" s="2"/>
      <c r="E292" s="2"/>
      <c r="F292" s="2"/>
      <c r="J292" s="2"/>
      <c r="K292" s="2"/>
      <c r="O292" s="2"/>
      <c r="P292" s="2"/>
      <c r="T292" s="2"/>
      <c r="U292" s="2"/>
    </row>
    <row r="293" spans="1:21" x14ac:dyDescent="0.2">
      <c r="A293" s="2"/>
      <c r="E293" s="2"/>
      <c r="F293" s="2"/>
      <c r="J293" s="2"/>
      <c r="K293" s="2"/>
      <c r="O293" s="2"/>
      <c r="P293" s="2"/>
      <c r="T293" s="2"/>
      <c r="U293" s="2"/>
    </row>
    <row r="294" spans="1:21" x14ac:dyDescent="0.2">
      <c r="A294" s="2"/>
      <c r="E294" s="2"/>
      <c r="F294" s="2"/>
      <c r="J294" s="2"/>
      <c r="K294" s="2"/>
      <c r="O294" s="2"/>
      <c r="P294" s="2"/>
      <c r="T294" s="2"/>
      <c r="U294" s="2"/>
    </row>
    <row r="295" spans="1:21" x14ac:dyDescent="0.2">
      <c r="A295" s="2"/>
      <c r="E295" s="2"/>
      <c r="F295" s="2"/>
      <c r="J295" s="2"/>
      <c r="K295" s="2"/>
      <c r="O295" s="2"/>
      <c r="P295" s="2"/>
      <c r="T295" s="2"/>
      <c r="U295" s="2"/>
    </row>
    <row r="296" spans="1:21" x14ac:dyDescent="0.2">
      <c r="A296" s="2"/>
      <c r="E296" s="2"/>
      <c r="F296" s="2"/>
      <c r="J296" s="2"/>
      <c r="K296" s="2"/>
      <c r="O296" s="2"/>
      <c r="P296" s="2"/>
      <c r="T296" s="2"/>
      <c r="U296" s="2"/>
    </row>
    <row r="297" spans="1:21" x14ac:dyDescent="0.2">
      <c r="A297" s="2"/>
      <c r="E297" s="2"/>
      <c r="F297" s="2"/>
      <c r="J297" s="2"/>
      <c r="K297" s="2"/>
      <c r="O297" s="2"/>
      <c r="P297" s="2"/>
      <c r="T297" s="2"/>
      <c r="U297" s="2"/>
    </row>
    <row r="298" spans="1:21" x14ac:dyDescent="0.2">
      <c r="A298" s="2"/>
      <c r="E298" s="2"/>
      <c r="F298" s="2"/>
      <c r="J298" s="2"/>
      <c r="K298" s="2"/>
      <c r="O298" s="2"/>
      <c r="P298" s="2"/>
      <c r="T298" s="2"/>
      <c r="U298" s="2"/>
    </row>
    <row r="299" spans="1:21" x14ac:dyDescent="0.2">
      <c r="A299" s="2"/>
      <c r="E299" s="2"/>
      <c r="F299" s="2"/>
      <c r="J299" s="2"/>
      <c r="K299" s="2"/>
      <c r="O299" s="2"/>
      <c r="P299" s="2"/>
      <c r="T299" s="2"/>
      <c r="U299" s="2"/>
    </row>
    <row r="300" spans="1:21" x14ac:dyDescent="0.2">
      <c r="A300" s="2"/>
      <c r="E300" s="2"/>
      <c r="F300" s="2"/>
      <c r="J300" s="2"/>
      <c r="K300" s="2"/>
      <c r="O300" s="2"/>
      <c r="P300" s="2"/>
      <c r="T300" s="2"/>
      <c r="U300" s="2"/>
    </row>
    <row r="301" spans="1:21" x14ac:dyDescent="0.2">
      <c r="A301" s="2"/>
      <c r="E301" s="2"/>
      <c r="F301" s="2"/>
      <c r="J301" s="2"/>
      <c r="K301" s="2"/>
      <c r="O301" s="2"/>
      <c r="P301" s="2"/>
      <c r="T301" s="2"/>
      <c r="U301" s="2"/>
    </row>
    <row r="302" spans="1:21" x14ac:dyDescent="0.2">
      <c r="A302" s="2"/>
      <c r="E302" s="2"/>
      <c r="F302" s="2"/>
      <c r="J302" s="2"/>
      <c r="K302" s="2"/>
      <c r="O302" s="2"/>
      <c r="P302" s="2"/>
      <c r="T302" s="2"/>
      <c r="U302" s="2"/>
    </row>
    <row r="303" spans="1:21" x14ac:dyDescent="0.2">
      <c r="A303" s="2"/>
      <c r="E303" s="2"/>
      <c r="F303" s="2"/>
      <c r="J303" s="2"/>
      <c r="K303" s="2"/>
      <c r="O303" s="2"/>
      <c r="P303" s="2"/>
      <c r="T303" s="2"/>
      <c r="U303" s="2"/>
    </row>
    <row r="304" spans="1:21" x14ac:dyDescent="0.2">
      <c r="A304" s="2"/>
      <c r="E304" s="2"/>
      <c r="F304" s="2"/>
      <c r="J304" s="2"/>
      <c r="K304" s="2"/>
      <c r="O304" s="2"/>
      <c r="P304" s="2"/>
      <c r="T304" s="2"/>
      <c r="U304" s="2"/>
    </row>
    <row r="305" spans="1:21" x14ac:dyDescent="0.2">
      <c r="A305" s="2"/>
      <c r="E305" s="2"/>
      <c r="F305" s="2"/>
      <c r="J305" s="2"/>
      <c r="K305" s="2"/>
      <c r="O305" s="2"/>
      <c r="P305" s="2"/>
      <c r="T305" s="2"/>
      <c r="U305" s="2"/>
    </row>
    <row r="306" spans="1:21" x14ac:dyDescent="0.2">
      <c r="A306" s="2"/>
      <c r="E306" s="2"/>
      <c r="F306" s="2"/>
      <c r="J306" s="2"/>
      <c r="K306" s="2"/>
      <c r="O306" s="2"/>
      <c r="P306" s="2"/>
      <c r="T306" s="2"/>
      <c r="U306" s="2"/>
    </row>
    <row r="307" spans="1:21" x14ac:dyDescent="0.2">
      <c r="A307" s="2"/>
      <c r="E307" s="2"/>
      <c r="F307" s="2"/>
      <c r="J307" s="2"/>
      <c r="K307" s="2"/>
      <c r="O307" s="2"/>
      <c r="P307" s="2"/>
      <c r="T307" s="2"/>
      <c r="U307" s="2"/>
    </row>
    <row r="308" spans="1:21" x14ac:dyDescent="0.2">
      <c r="A308" s="2"/>
      <c r="E308" s="2"/>
      <c r="F308" s="2"/>
      <c r="J308" s="2"/>
      <c r="K308" s="2"/>
      <c r="O308" s="2"/>
      <c r="P308" s="2"/>
      <c r="T308" s="2"/>
      <c r="U308" s="2"/>
    </row>
    <row r="309" spans="1:21" x14ac:dyDescent="0.2">
      <c r="A309" s="2"/>
      <c r="E309" s="2"/>
      <c r="F309" s="2"/>
      <c r="J309" s="2"/>
      <c r="K309" s="2"/>
      <c r="O309" s="2"/>
      <c r="P309" s="2"/>
      <c r="T309" s="2"/>
      <c r="U309" s="2"/>
    </row>
    <row r="310" spans="1:21" x14ac:dyDescent="0.2">
      <c r="A310" s="2"/>
      <c r="E310" s="2"/>
      <c r="F310" s="2"/>
      <c r="J310" s="2"/>
      <c r="K310" s="2"/>
      <c r="O310" s="2"/>
      <c r="P310" s="2"/>
      <c r="T310" s="2"/>
      <c r="U310" s="2"/>
    </row>
    <row r="311" spans="1:21" x14ac:dyDescent="0.2">
      <c r="A311" s="2"/>
      <c r="E311" s="2"/>
      <c r="F311" s="2"/>
      <c r="J311" s="2"/>
      <c r="K311" s="2"/>
      <c r="O311" s="2"/>
      <c r="P311" s="2"/>
      <c r="T311" s="2"/>
      <c r="U311" s="2"/>
    </row>
    <row r="312" spans="1:21" x14ac:dyDescent="0.2">
      <c r="A312" s="2"/>
      <c r="E312" s="2"/>
      <c r="F312" s="2"/>
      <c r="J312" s="2"/>
      <c r="K312" s="2"/>
      <c r="O312" s="2"/>
      <c r="P312" s="2"/>
      <c r="T312" s="2"/>
      <c r="U312" s="2"/>
    </row>
    <row r="313" spans="1:21" x14ac:dyDescent="0.2">
      <c r="A313" s="2"/>
      <c r="E313" s="2"/>
      <c r="F313" s="2"/>
      <c r="J313" s="2"/>
      <c r="K313" s="2"/>
      <c r="O313" s="2"/>
      <c r="P313" s="2"/>
      <c r="T313" s="2"/>
      <c r="U313" s="2"/>
    </row>
    <row r="314" spans="1:21" x14ac:dyDescent="0.2">
      <c r="A314" s="2"/>
      <c r="E314" s="2"/>
      <c r="F314" s="2"/>
      <c r="J314" s="2"/>
      <c r="K314" s="2"/>
      <c r="O314" s="2"/>
      <c r="P314" s="2"/>
      <c r="T314" s="2"/>
      <c r="U314" s="2"/>
    </row>
    <row r="315" spans="1:21" x14ac:dyDescent="0.2">
      <c r="A315" s="2"/>
      <c r="E315" s="2"/>
      <c r="F315" s="2"/>
      <c r="J315" s="2"/>
      <c r="K315" s="2"/>
      <c r="O315" s="2"/>
      <c r="P315" s="2"/>
      <c r="T315" s="2"/>
      <c r="U315" s="2"/>
    </row>
    <row r="316" spans="1:21" x14ac:dyDescent="0.2">
      <c r="A316" s="2"/>
      <c r="E316" s="2"/>
      <c r="F316" s="2"/>
      <c r="J316" s="2"/>
      <c r="K316" s="2"/>
      <c r="O316" s="2"/>
      <c r="P316" s="2"/>
      <c r="T316" s="2"/>
      <c r="U316" s="2"/>
    </row>
    <row r="317" spans="1:21" x14ac:dyDescent="0.2">
      <c r="A317" s="2"/>
      <c r="E317" s="2"/>
      <c r="F317" s="2"/>
      <c r="J317" s="2"/>
      <c r="K317" s="2"/>
      <c r="O317" s="2"/>
      <c r="P317" s="2"/>
      <c r="T317" s="2"/>
      <c r="U317" s="2"/>
    </row>
    <row r="318" spans="1:21" x14ac:dyDescent="0.2">
      <c r="A318" s="2"/>
      <c r="E318" s="2"/>
      <c r="F318" s="2"/>
      <c r="J318" s="2"/>
      <c r="K318" s="2"/>
      <c r="O318" s="2"/>
      <c r="P318" s="2"/>
      <c r="T318" s="2"/>
      <c r="U318" s="2"/>
    </row>
    <row r="319" spans="1:21" x14ac:dyDescent="0.2">
      <c r="A319" s="2"/>
      <c r="E319" s="2"/>
      <c r="F319" s="2"/>
      <c r="J319" s="2"/>
      <c r="K319" s="2"/>
      <c r="O319" s="2"/>
      <c r="P319" s="2"/>
      <c r="T319" s="2"/>
      <c r="U319" s="2"/>
    </row>
    <row r="320" spans="1:21" x14ac:dyDescent="0.2">
      <c r="A320" s="2"/>
      <c r="E320" s="2"/>
      <c r="F320" s="2"/>
      <c r="J320" s="2"/>
      <c r="K320" s="2"/>
      <c r="O320" s="2"/>
      <c r="P320" s="2"/>
      <c r="T320" s="2"/>
      <c r="U320" s="2"/>
    </row>
    <row r="321" spans="1:21" x14ac:dyDescent="0.2">
      <c r="A321" s="2"/>
      <c r="E321" s="2"/>
      <c r="F321" s="2"/>
      <c r="J321" s="2"/>
      <c r="K321" s="2"/>
      <c r="O321" s="2"/>
      <c r="P321" s="2"/>
      <c r="T321" s="2"/>
      <c r="U321" s="2"/>
    </row>
    <row r="322" spans="1:21" x14ac:dyDescent="0.2">
      <c r="A322" s="2"/>
      <c r="E322" s="2"/>
      <c r="F322" s="2"/>
      <c r="J322" s="2"/>
      <c r="K322" s="2"/>
      <c r="O322" s="2"/>
      <c r="P322" s="2"/>
      <c r="T322" s="2"/>
      <c r="U322" s="2"/>
    </row>
    <row r="323" spans="1:21" x14ac:dyDescent="0.2">
      <c r="A323" s="2"/>
      <c r="E323" s="2"/>
      <c r="F323" s="2"/>
      <c r="J323" s="2"/>
      <c r="K323" s="2"/>
      <c r="O323" s="2"/>
      <c r="P323" s="2"/>
      <c r="T323" s="2"/>
      <c r="U323" s="2"/>
    </row>
    <row r="324" spans="1:21" x14ac:dyDescent="0.2">
      <c r="A324" s="2"/>
      <c r="E324" s="2"/>
      <c r="F324" s="2"/>
      <c r="J324" s="2"/>
      <c r="K324" s="2"/>
      <c r="O324" s="2"/>
      <c r="P324" s="2"/>
      <c r="T324" s="2"/>
      <c r="U324" s="2"/>
    </row>
    <row r="325" spans="1:21" x14ac:dyDescent="0.2">
      <c r="A325" s="2"/>
      <c r="E325" s="2"/>
      <c r="F325" s="2"/>
      <c r="J325" s="2"/>
      <c r="K325" s="2"/>
      <c r="O325" s="2"/>
      <c r="P325" s="2"/>
      <c r="T325" s="2"/>
      <c r="U325" s="2"/>
    </row>
    <row r="326" spans="1:21" x14ac:dyDescent="0.2">
      <c r="A326" s="2"/>
      <c r="E326" s="2"/>
      <c r="F326" s="2"/>
      <c r="J326" s="2"/>
      <c r="K326" s="2"/>
      <c r="O326" s="2"/>
      <c r="P326" s="2"/>
      <c r="T326" s="2"/>
      <c r="U326" s="2"/>
    </row>
    <row r="327" spans="1:21" x14ac:dyDescent="0.2">
      <c r="A327" s="2"/>
      <c r="E327" s="2"/>
      <c r="F327" s="2"/>
      <c r="J327" s="2"/>
      <c r="K327" s="2"/>
      <c r="O327" s="2"/>
      <c r="P327" s="2"/>
      <c r="T327" s="2"/>
      <c r="U327" s="2"/>
    </row>
    <row r="328" spans="1:21" x14ac:dyDescent="0.2">
      <c r="A328" s="2"/>
      <c r="E328" s="2"/>
      <c r="F328" s="2"/>
      <c r="J328" s="2"/>
      <c r="K328" s="2"/>
      <c r="O328" s="2"/>
      <c r="P328" s="2"/>
      <c r="T328" s="2"/>
      <c r="U328" s="2"/>
    </row>
    <row r="329" spans="1:21" x14ac:dyDescent="0.2">
      <c r="A329" s="2"/>
      <c r="E329" s="2"/>
      <c r="F329" s="2"/>
      <c r="J329" s="2"/>
      <c r="K329" s="2"/>
      <c r="O329" s="2"/>
      <c r="P329" s="2"/>
      <c r="T329" s="2"/>
      <c r="U329" s="2"/>
    </row>
    <row r="330" spans="1:21" x14ac:dyDescent="0.2">
      <c r="A330" s="2"/>
      <c r="E330" s="2"/>
      <c r="F330" s="2"/>
      <c r="J330" s="2"/>
      <c r="K330" s="2"/>
      <c r="O330" s="2"/>
      <c r="P330" s="2"/>
      <c r="T330" s="2"/>
      <c r="U330" s="2"/>
    </row>
    <row r="331" spans="1:21" x14ac:dyDescent="0.2">
      <c r="A331" s="2"/>
      <c r="E331" s="2"/>
      <c r="F331" s="2"/>
      <c r="J331" s="2"/>
      <c r="K331" s="2"/>
      <c r="O331" s="2"/>
      <c r="P331" s="2"/>
      <c r="T331" s="2"/>
      <c r="U331" s="2"/>
    </row>
    <row r="332" spans="1:21" x14ac:dyDescent="0.2">
      <c r="A332" s="2"/>
      <c r="E332" s="2"/>
      <c r="F332" s="2"/>
      <c r="J332" s="2"/>
      <c r="K332" s="2"/>
      <c r="O332" s="2"/>
      <c r="P332" s="2"/>
      <c r="T332" s="2"/>
      <c r="U332" s="2"/>
    </row>
    <row r="333" spans="1:21" x14ac:dyDescent="0.2">
      <c r="A333" s="2"/>
      <c r="E333" s="2"/>
      <c r="F333" s="2"/>
      <c r="J333" s="2"/>
      <c r="K333" s="2"/>
      <c r="O333" s="2"/>
      <c r="P333" s="2"/>
      <c r="T333" s="2"/>
      <c r="U333" s="2"/>
    </row>
    <row r="334" spans="1:21" x14ac:dyDescent="0.2">
      <c r="A334" s="2"/>
      <c r="E334" s="2"/>
      <c r="F334" s="2"/>
      <c r="J334" s="2"/>
      <c r="K334" s="2"/>
      <c r="O334" s="2"/>
      <c r="P334" s="2"/>
      <c r="T334" s="2"/>
      <c r="U334" s="2"/>
    </row>
    <row r="335" spans="1:21" x14ac:dyDescent="0.2">
      <c r="A335" s="2"/>
      <c r="E335" s="2"/>
      <c r="F335" s="2"/>
      <c r="J335" s="2"/>
      <c r="K335" s="2"/>
      <c r="O335" s="2"/>
      <c r="P335" s="2"/>
      <c r="T335" s="2"/>
      <c r="U335" s="2"/>
    </row>
    <row r="336" spans="1:21" x14ac:dyDescent="0.2">
      <c r="A336" s="2"/>
      <c r="E336" s="2"/>
      <c r="F336" s="2"/>
      <c r="J336" s="2"/>
      <c r="K336" s="2"/>
      <c r="O336" s="2"/>
      <c r="P336" s="2"/>
      <c r="T336" s="2"/>
      <c r="U336" s="2"/>
    </row>
    <row r="337" spans="1:21" x14ac:dyDescent="0.2">
      <c r="A337" s="2"/>
      <c r="E337" s="2"/>
      <c r="F337" s="2"/>
      <c r="J337" s="2"/>
      <c r="K337" s="2"/>
      <c r="O337" s="2"/>
      <c r="P337" s="2"/>
      <c r="T337" s="2"/>
      <c r="U337" s="2"/>
    </row>
    <row r="338" spans="1:21" x14ac:dyDescent="0.2">
      <c r="A338" s="2"/>
      <c r="E338" s="2"/>
      <c r="F338" s="2"/>
      <c r="J338" s="2"/>
      <c r="K338" s="2"/>
      <c r="O338" s="2"/>
      <c r="P338" s="2"/>
      <c r="T338" s="2"/>
      <c r="U338" s="2"/>
    </row>
    <row r="339" spans="1:21" x14ac:dyDescent="0.2">
      <c r="A339" s="2"/>
      <c r="E339" s="2"/>
      <c r="F339" s="2"/>
      <c r="J339" s="2"/>
      <c r="K339" s="2"/>
      <c r="O339" s="2"/>
      <c r="P339" s="2"/>
      <c r="T339" s="2"/>
      <c r="U339" s="2"/>
    </row>
    <row r="340" spans="1:21" x14ac:dyDescent="0.2">
      <c r="A340" s="2"/>
      <c r="E340" s="2"/>
      <c r="F340" s="2"/>
      <c r="J340" s="2"/>
      <c r="K340" s="2"/>
      <c r="O340" s="2"/>
      <c r="P340" s="2"/>
      <c r="T340" s="2"/>
      <c r="U340" s="2"/>
    </row>
    <row r="341" spans="1:21" x14ac:dyDescent="0.2">
      <c r="A341" s="2"/>
      <c r="E341" s="2"/>
      <c r="F341" s="2"/>
      <c r="J341" s="2"/>
      <c r="K341" s="2"/>
      <c r="O341" s="2"/>
      <c r="P341" s="2"/>
      <c r="T341" s="2"/>
      <c r="U341" s="2"/>
    </row>
    <row r="342" spans="1:21" x14ac:dyDescent="0.2">
      <c r="A342" s="2"/>
      <c r="E342" s="2"/>
      <c r="F342" s="2"/>
      <c r="J342" s="2"/>
      <c r="K342" s="2"/>
      <c r="O342" s="2"/>
      <c r="P342" s="2"/>
      <c r="T342" s="2"/>
      <c r="U342" s="2"/>
    </row>
    <row r="343" spans="1:21" x14ac:dyDescent="0.2">
      <c r="A343" s="2"/>
      <c r="E343" s="2"/>
      <c r="F343" s="2"/>
      <c r="J343" s="2"/>
      <c r="K343" s="2"/>
      <c r="O343" s="2"/>
      <c r="P343" s="2"/>
      <c r="T343" s="2"/>
      <c r="U343" s="2"/>
    </row>
    <row r="344" spans="1:21" x14ac:dyDescent="0.2">
      <c r="A344" s="2"/>
      <c r="E344" s="2"/>
      <c r="F344" s="2"/>
      <c r="J344" s="2"/>
      <c r="K344" s="2"/>
      <c r="O344" s="2"/>
      <c r="P344" s="2"/>
      <c r="T344" s="2"/>
      <c r="U344" s="2"/>
    </row>
    <row r="345" spans="1:21" x14ac:dyDescent="0.2">
      <c r="A345" s="2"/>
      <c r="E345" s="2"/>
      <c r="F345" s="2"/>
      <c r="J345" s="2"/>
      <c r="K345" s="2"/>
      <c r="O345" s="2"/>
      <c r="P345" s="2"/>
      <c r="T345" s="2"/>
      <c r="U345" s="2"/>
    </row>
    <row r="346" spans="1:21" x14ac:dyDescent="0.2">
      <c r="A346" s="2"/>
      <c r="E346" s="2"/>
      <c r="F346" s="2"/>
      <c r="J346" s="2"/>
      <c r="K346" s="2"/>
      <c r="O346" s="2"/>
      <c r="P346" s="2"/>
      <c r="T346" s="2"/>
      <c r="U346" s="2"/>
    </row>
    <row r="347" spans="1:21" x14ac:dyDescent="0.2">
      <c r="A347" s="2"/>
      <c r="E347" s="2"/>
      <c r="F347" s="2"/>
      <c r="J347" s="2"/>
      <c r="K347" s="2"/>
      <c r="O347" s="2"/>
      <c r="P347" s="2"/>
      <c r="T347" s="2"/>
      <c r="U347" s="2"/>
    </row>
    <row r="348" spans="1:21" x14ac:dyDescent="0.2">
      <c r="A348" s="2"/>
      <c r="E348" s="2"/>
      <c r="F348" s="2"/>
      <c r="J348" s="2"/>
      <c r="K348" s="2"/>
      <c r="O348" s="2"/>
      <c r="P348" s="2"/>
      <c r="T348" s="2"/>
      <c r="U348" s="2"/>
    </row>
    <row r="349" spans="1:21" x14ac:dyDescent="0.2">
      <c r="A349" s="2"/>
      <c r="E349" s="2"/>
      <c r="F349" s="2"/>
      <c r="J349" s="2"/>
      <c r="K349" s="2"/>
      <c r="O349" s="2"/>
      <c r="P349" s="2"/>
      <c r="T349" s="2"/>
      <c r="U349" s="2"/>
    </row>
    <row r="350" spans="1:21" x14ac:dyDescent="0.2">
      <c r="A350" s="2"/>
      <c r="E350" s="2"/>
      <c r="F350" s="2"/>
      <c r="J350" s="2"/>
      <c r="K350" s="2"/>
      <c r="O350" s="2"/>
      <c r="P350" s="2"/>
      <c r="T350" s="2"/>
      <c r="U350" s="2"/>
    </row>
    <row r="351" spans="1:21" x14ac:dyDescent="0.2">
      <c r="A351" s="2"/>
      <c r="E351" s="2"/>
      <c r="F351" s="2"/>
      <c r="J351" s="2"/>
      <c r="K351" s="2"/>
      <c r="O351" s="2"/>
      <c r="P351" s="2"/>
      <c r="T351" s="2"/>
      <c r="U351" s="2"/>
    </row>
    <row r="352" spans="1:21" x14ac:dyDescent="0.2">
      <c r="A352" s="2"/>
      <c r="E352" s="2"/>
      <c r="F352" s="2"/>
      <c r="J352" s="2"/>
      <c r="K352" s="2"/>
      <c r="O352" s="2"/>
      <c r="P352" s="2"/>
      <c r="T352" s="2"/>
      <c r="U352" s="2"/>
    </row>
    <row r="353" spans="1:21" x14ac:dyDescent="0.2">
      <c r="A353" s="2"/>
      <c r="E353" s="2"/>
      <c r="F353" s="2"/>
      <c r="J353" s="2"/>
      <c r="K353" s="2"/>
      <c r="O353" s="2"/>
      <c r="P353" s="2"/>
      <c r="T353" s="2"/>
      <c r="U353" s="2"/>
    </row>
    <row r="354" spans="1:21" x14ac:dyDescent="0.2">
      <c r="A354" s="2"/>
      <c r="E354" s="2"/>
      <c r="F354" s="2"/>
      <c r="J354" s="2"/>
      <c r="K354" s="2"/>
      <c r="O354" s="2"/>
      <c r="P354" s="2"/>
      <c r="T354" s="2"/>
      <c r="U354" s="2"/>
    </row>
    <row r="355" spans="1:21" x14ac:dyDescent="0.2">
      <c r="A355" s="2"/>
      <c r="E355" s="2"/>
      <c r="F355" s="2"/>
      <c r="J355" s="2"/>
      <c r="K355" s="2"/>
      <c r="O355" s="2"/>
      <c r="P355" s="2"/>
      <c r="T355" s="2"/>
      <c r="U355" s="2"/>
    </row>
    <row r="356" spans="1:21" x14ac:dyDescent="0.2">
      <c r="A356" s="2"/>
      <c r="E356" s="2"/>
      <c r="F356" s="2"/>
      <c r="J356" s="2"/>
      <c r="K356" s="2"/>
      <c r="O356" s="2"/>
      <c r="P356" s="2"/>
      <c r="T356" s="2"/>
      <c r="U356" s="2"/>
    </row>
    <row r="357" spans="1:21" x14ac:dyDescent="0.2">
      <c r="A357" s="2"/>
      <c r="E357" s="2"/>
      <c r="F357" s="2"/>
      <c r="J357" s="2"/>
      <c r="K357" s="2"/>
      <c r="O357" s="2"/>
      <c r="P357" s="2"/>
      <c r="T357" s="2"/>
      <c r="U357" s="2"/>
    </row>
    <row r="358" spans="1:21" x14ac:dyDescent="0.2">
      <c r="A358" s="2"/>
      <c r="E358" s="2"/>
      <c r="F358" s="2"/>
      <c r="J358" s="2"/>
      <c r="K358" s="2"/>
      <c r="O358" s="2"/>
      <c r="P358" s="2"/>
      <c r="T358" s="2"/>
      <c r="U358" s="2"/>
    </row>
    <row r="359" spans="1:21" x14ac:dyDescent="0.2">
      <c r="A359" s="2"/>
      <c r="E359" s="2"/>
      <c r="F359" s="2"/>
      <c r="J359" s="2"/>
      <c r="K359" s="2"/>
      <c r="O359" s="2"/>
      <c r="P359" s="2"/>
      <c r="T359" s="2"/>
      <c r="U359" s="2"/>
    </row>
    <row r="360" spans="1:21" x14ac:dyDescent="0.2">
      <c r="A360" s="2"/>
      <c r="E360" s="2"/>
      <c r="F360" s="2"/>
      <c r="J360" s="2"/>
      <c r="K360" s="2"/>
      <c r="O360" s="2"/>
      <c r="P360" s="2"/>
      <c r="T360" s="2"/>
      <c r="U360" s="2"/>
    </row>
    <row r="361" spans="1:21" x14ac:dyDescent="0.2">
      <c r="A361" s="2"/>
      <c r="E361" s="2"/>
      <c r="F361" s="2"/>
      <c r="J361" s="2"/>
      <c r="K361" s="2"/>
      <c r="O361" s="2"/>
      <c r="P361" s="2"/>
      <c r="T361" s="2"/>
      <c r="U361" s="2"/>
    </row>
    <row r="362" spans="1:21" x14ac:dyDescent="0.2">
      <c r="A362" s="2"/>
      <c r="E362" s="2"/>
      <c r="F362" s="2"/>
      <c r="J362" s="2"/>
      <c r="K362" s="2"/>
      <c r="O362" s="2"/>
      <c r="P362" s="2"/>
      <c r="T362" s="2"/>
      <c r="U362" s="2"/>
    </row>
    <row r="363" spans="1:21" x14ac:dyDescent="0.2">
      <c r="A363" s="2"/>
      <c r="E363" s="2"/>
      <c r="F363" s="2"/>
      <c r="J363" s="2"/>
      <c r="K363" s="2"/>
      <c r="O363" s="2"/>
      <c r="P363" s="2"/>
      <c r="T363" s="2"/>
      <c r="U363" s="2"/>
    </row>
    <row r="364" spans="1:21" x14ac:dyDescent="0.2">
      <c r="A364" s="2"/>
      <c r="E364" s="2"/>
      <c r="F364" s="2"/>
      <c r="J364" s="2"/>
      <c r="K364" s="2"/>
      <c r="O364" s="2"/>
      <c r="P364" s="2"/>
      <c r="T364" s="2"/>
      <c r="U364" s="2"/>
    </row>
    <row r="365" spans="1:21" x14ac:dyDescent="0.2">
      <c r="A365" s="2"/>
      <c r="E365" s="2"/>
      <c r="F365" s="2"/>
      <c r="J365" s="2"/>
      <c r="K365" s="2"/>
      <c r="O365" s="2"/>
      <c r="P365" s="2"/>
      <c r="T365" s="2"/>
      <c r="U365" s="2"/>
    </row>
    <row r="366" spans="1:21" x14ac:dyDescent="0.2">
      <c r="A366" s="2"/>
      <c r="E366" s="2"/>
      <c r="F366" s="2"/>
      <c r="J366" s="2"/>
      <c r="K366" s="2"/>
      <c r="O366" s="2"/>
      <c r="P366" s="2"/>
      <c r="T366" s="2"/>
      <c r="U366" s="2"/>
    </row>
    <row r="367" spans="1:21" x14ac:dyDescent="0.2">
      <c r="A367" s="2"/>
      <c r="E367" s="2"/>
      <c r="F367" s="2"/>
      <c r="J367" s="2"/>
      <c r="K367" s="2"/>
      <c r="O367" s="2"/>
      <c r="P367" s="2"/>
      <c r="T367" s="2"/>
      <c r="U367" s="2"/>
    </row>
    <row r="368" spans="1:21" x14ac:dyDescent="0.2">
      <c r="A368" s="2"/>
      <c r="E368" s="2"/>
      <c r="F368" s="2"/>
      <c r="J368" s="2"/>
      <c r="K368" s="2"/>
      <c r="O368" s="2"/>
      <c r="P368" s="2"/>
      <c r="T368" s="2"/>
      <c r="U368" s="2"/>
    </row>
    <row r="369" spans="1:21" x14ac:dyDescent="0.2">
      <c r="A369" s="2"/>
      <c r="E369" s="2"/>
      <c r="F369" s="2"/>
      <c r="J369" s="2"/>
      <c r="K369" s="2"/>
      <c r="O369" s="2"/>
      <c r="P369" s="2"/>
      <c r="T369" s="2"/>
      <c r="U369" s="2"/>
    </row>
    <row r="370" spans="1:21" x14ac:dyDescent="0.2">
      <c r="A370" s="2"/>
      <c r="E370" s="2"/>
      <c r="F370" s="2"/>
      <c r="J370" s="2"/>
      <c r="K370" s="2"/>
      <c r="O370" s="2"/>
      <c r="P370" s="2"/>
      <c r="T370" s="2"/>
      <c r="U370" s="2"/>
    </row>
    <row r="371" spans="1:21" x14ac:dyDescent="0.2">
      <c r="A371" s="2"/>
      <c r="E371" s="2"/>
      <c r="F371" s="2"/>
      <c r="J371" s="2"/>
      <c r="K371" s="2"/>
      <c r="O371" s="2"/>
      <c r="P371" s="2"/>
      <c r="T371" s="2"/>
      <c r="U371" s="2"/>
    </row>
    <row r="372" spans="1:21" x14ac:dyDescent="0.2">
      <c r="A372" s="2"/>
      <c r="E372" s="2"/>
      <c r="F372" s="2"/>
      <c r="J372" s="2"/>
      <c r="K372" s="2"/>
      <c r="O372" s="2"/>
      <c r="P372" s="2"/>
      <c r="T372" s="2"/>
      <c r="U372" s="2"/>
    </row>
    <row r="373" spans="1:21" x14ac:dyDescent="0.2">
      <c r="A373" s="2"/>
      <c r="E373" s="2"/>
      <c r="F373" s="2"/>
      <c r="J373" s="2"/>
      <c r="K373" s="2"/>
      <c r="O373" s="2"/>
      <c r="P373" s="2"/>
      <c r="T373" s="2"/>
      <c r="U373" s="2"/>
    </row>
    <row r="374" spans="1:21" x14ac:dyDescent="0.2">
      <c r="A374" s="2"/>
      <c r="E374" s="2"/>
      <c r="F374" s="2"/>
      <c r="J374" s="2"/>
      <c r="K374" s="2"/>
      <c r="O374" s="2"/>
      <c r="P374" s="2"/>
      <c r="T374" s="2"/>
      <c r="U374" s="2"/>
    </row>
    <row r="375" spans="1:21" x14ac:dyDescent="0.2">
      <c r="A375" s="2"/>
      <c r="E375" s="2"/>
      <c r="F375" s="2"/>
      <c r="J375" s="2"/>
      <c r="K375" s="2"/>
      <c r="O375" s="2"/>
      <c r="P375" s="2"/>
      <c r="T375" s="2"/>
      <c r="U375" s="2"/>
    </row>
    <row r="376" spans="1:21" x14ac:dyDescent="0.2">
      <c r="A376" s="2"/>
      <c r="E376" s="2"/>
      <c r="F376" s="2"/>
      <c r="J376" s="2"/>
      <c r="K376" s="2"/>
      <c r="O376" s="2"/>
      <c r="P376" s="2"/>
      <c r="T376" s="2"/>
      <c r="U376" s="2"/>
    </row>
    <row r="377" spans="1:21" x14ac:dyDescent="0.2">
      <c r="A377" s="2"/>
      <c r="E377" s="2"/>
      <c r="F377" s="2"/>
      <c r="J377" s="2"/>
      <c r="K377" s="2"/>
      <c r="O377" s="2"/>
      <c r="P377" s="2"/>
      <c r="T377" s="2"/>
      <c r="U377" s="2"/>
    </row>
    <row r="378" spans="1:21" x14ac:dyDescent="0.2">
      <c r="A378" s="2"/>
      <c r="E378" s="2"/>
      <c r="F378" s="2"/>
      <c r="J378" s="2"/>
      <c r="K378" s="2"/>
      <c r="O378" s="2"/>
      <c r="P378" s="2"/>
      <c r="T378" s="2"/>
      <c r="U378" s="2"/>
    </row>
    <row r="379" spans="1:21" x14ac:dyDescent="0.2">
      <c r="A379" s="2"/>
      <c r="E379" s="2"/>
      <c r="F379" s="2"/>
      <c r="J379" s="2"/>
      <c r="K379" s="2"/>
      <c r="O379" s="2"/>
      <c r="P379" s="2"/>
      <c r="T379" s="2"/>
      <c r="U379" s="2"/>
    </row>
    <row r="380" spans="1:21" x14ac:dyDescent="0.2">
      <c r="A380" s="2"/>
      <c r="E380" s="2"/>
      <c r="F380" s="2"/>
      <c r="J380" s="2"/>
      <c r="K380" s="2"/>
      <c r="O380" s="2"/>
      <c r="P380" s="2"/>
      <c r="T380" s="2"/>
      <c r="U380" s="2"/>
    </row>
    <row r="381" spans="1:21" x14ac:dyDescent="0.2">
      <c r="A381" s="2"/>
      <c r="E381" s="2"/>
      <c r="F381" s="2"/>
      <c r="J381" s="2"/>
      <c r="K381" s="2"/>
      <c r="O381" s="2"/>
      <c r="P381" s="2"/>
      <c r="T381" s="2"/>
      <c r="U381" s="2"/>
    </row>
    <row r="382" spans="1:21" x14ac:dyDescent="0.2">
      <c r="A382" s="2"/>
      <c r="E382" s="2"/>
      <c r="F382" s="2"/>
      <c r="J382" s="2"/>
      <c r="K382" s="2"/>
      <c r="O382" s="2"/>
      <c r="P382" s="2"/>
      <c r="T382" s="2"/>
      <c r="U382" s="2"/>
    </row>
    <row r="383" spans="1:21" x14ac:dyDescent="0.2">
      <c r="A383" s="2"/>
      <c r="E383" s="2"/>
      <c r="F383" s="2"/>
      <c r="J383" s="2"/>
      <c r="K383" s="2"/>
      <c r="O383" s="2"/>
      <c r="P383" s="2"/>
      <c r="T383" s="2"/>
      <c r="U383" s="2"/>
    </row>
    <row r="384" spans="1:21" x14ac:dyDescent="0.2">
      <c r="A384" s="2"/>
      <c r="E384" s="2"/>
      <c r="F384" s="2"/>
      <c r="J384" s="2"/>
      <c r="K384" s="2"/>
      <c r="O384" s="2"/>
      <c r="P384" s="2"/>
      <c r="T384" s="2"/>
      <c r="U384" s="2"/>
    </row>
    <row r="385" spans="1:21" x14ac:dyDescent="0.2">
      <c r="A385" s="2"/>
      <c r="E385" s="2"/>
      <c r="F385" s="2"/>
      <c r="J385" s="2"/>
      <c r="K385" s="2"/>
      <c r="O385" s="2"/>
      <c r="P385" s="2"/>
      <c r="T385" s="2"/>
      <c r="U385" s="2"/>
    </row>
    <row r="386" spans="1:21" x14ac:dyDescent="0.2">
      <c r="A386" s="2"/>
      <c r="E386" s="2"/>
      <c r="F386" s="2"/>
      <c r="J386" s="2"/>
      <c r="K386" s="2"/>
      <c r="O386" s="2"/>
      <c r="P386" s="2"/>
      <c r="T386" s="2"/>
      <c r="U386" s="2"/>
    </row>
    <row r="387" spans="1:21" x14ac:dyDescent="0.2">
      <c r="A387" s="2"/>
      <c r="E387" s="2"/>
      <c r="F387" s="2"/>
      <c r="J387" s="2"/>
      <c r="K387" s="2"/>
      <c r="O387" s="2"/>
      <c r="P387" s="2"/>
      <c r="T387" s="2"/>
      <c r="U387" s="2"/>
    </row>
    <row r="388" spans="1:21" x14ac:dyDescent="0.2">
      <c r="A388" s="2"/>
      <c r="E388" s="2"/>
      <c r="F388" s="2"/>
      <c r="J388" s="2"/>
      <c r="K388" s="2"/>
      <c r="O388" s="2"/>
      <c r="P388" s="2"/>
      <c r="T388" s="2"/>
      <c r="U388" s="2"/>
    </row>
    <row r="389" spans="1:21" x14ac:dyDescent="0.2">
      <c r="A389" s="2"/>
      <c r="E389" s="2"/>
      <c r="F389" s="2"/>
      <c r="J389" s="2"/>
      <c r="K389" s="2"/>
      <c r="O389" s="2"/>
      <c r="P389" s="2"/>
      <c r="T389" s="2"/>
      <c r="U389" s="2"/>
    </row>
    <row r="390" spans="1:21" x14ac:dyDescent="0.2">
      <c r="A390" s="2"/>
      <c r="E390" s="2"/>
      <c r="F390" s="2"/>
      <c r="J390" s="2"/>
      <c r="K390" s="2"/>
      <c r="O390" s="2"/>
      <c r="P390" s="2"/>
      <c r="T390" s="2"/>
      <c r="U390" s="2"/>
    </row>
    <row r="391" spans="1:21" x14ac:dyDescent="0.2">
      <c r="A391" s="2"/>
      <c r="E391" s="2"/>
      <c r="F391" s="2"/>
      <c r="J391" s="2"/>
      <c r="K391" s="2"/>
      <c r="O391" s="2"/>
      <c r="P391" s="2"/>
      <c r="T391" s="2"/>
      <c r="U391" s="2"/>
    </row>
    <row r="392" spans="1:21" x14ac:dyDescent="0.2">
      <c r="A392" s="2"/>
      <c r="E392" s="2"/>
      <c r="F392" s="2"/>
      <c r="J392" s="2"/>
      <c r="K392" s="2"/>
      <c r="O392" s="2"/>
      <c r="P392" s="2"/>
      <c r="T392" s="2"/>
      <c r="U392" s="2"/>
    </row>
    <row r="393" spans="1:21" x14ac:dyDescent="0.2">
      <c r="A393" s="2"/>
      <c r="E393" s="2"/>
      <c r="F393" s="2"/>
      <c r="J393" s="2"/>
      <c r="K393" s="2"/>
      <c r="O393" s="2"/>
      <c r="P393" s="2"/>
      <c r="T393" s="2"/>
      <c r="U393" s="2"/>
    </row>
    <row r="394" spans="1:21" x14ac:dyDescent="0.2">
      <c r="A394" s="2"/>
      <c r="E394" s="2"/>
      <c r="F394" s="2"/>
      <c r="J394" s="2"/>
      <c r="K394" s="2"/>
      <c r="O394" s="2"/>
      <c r="P394" s="2"/>
      <c r="T394" s="2"/>
      <c r="U394" s="2"/>
    </row>
    <row r="395" spans="1:21" x14ac:dyDescent="0.2">
      <c r="A395" s="2"/>
      <c r="E395" s="2"/>
      <c r="F395" s="2"/>
      <c r="J395" s="2"/>
      <c r="K395" s="2"/>
      <c r="O395" s="2"/>
      <c r="P395" s="2"/>
      <c r="T395" s="2"/>
      <c r="U395" s="2"/>
    </row>
    <row r="396" spans="1:21" x14ac:dyDescent="0.2">
      <c r="A396" s="2"/>
      <c r="E396" s="2"/>
      <c r="F396" s="2"/>
      <c r="J396" s="2"/>
      <c r="K396" s="2"/>
      <c r="O396" s="2"/>
      <c r="P396" s="2"/>
      <c r="T396" s="2"/>
      <c r="U396" s="2"/>
    </row>
    <row r="397" spans="1:21" x14ac:dyDescent="0.2">
      <c r="A397" s="2"/>
      <c r="E397" s="2"/>
      <c r="F397" s="2"/>
      <c r="J397" s="2"/>
      <c r="K397" s="2"/>
      <c r="O397" s="2"/>
      <c r="P397" s="2"/>
      <c r="T397" s="2"/>
      <c r="U397" s="2"/>
    </row>
    <row r="398" spans="1:21" x14ac:dyDescent="0.2">
      <c r="A398" s="2"/>
      <c r="E398" s="2"/>
      <c r="F398" s="2"/>
      <c r="J398" s="2"/>
      <c r="K398" s="2"/>
      <c r="O398" s="2"/>
      <c r="P398" s="2"/>
      <c r="T398" s="2"/>
      <c r="U398" s="2"/>
    </row>
    <row r="399" spans="1:21" x14ac:dyDescent="0.2">
      <c r="A399" s="2"/>
      <c r="E399" s="2"/>
      <c r="F399" s="2"/>
      <c r="J399" s="2"/>
      <c r="K399" s="2"/>
      <c r="O399" s="2"/>
      <c r="P399" s="2"/>
      <c r="T399" s="2"/>
      <c r="U399" s="2"/>
    </row>
    <row r="400" spans="1:21" x14ac:dyDescent="0.2">
      <c r="A400" s="2"/>
      <c r="E400" s="2"/>
      <c r="F400" s="2"/>
      <c r="J400" s="2"/>
      <c r="K400" s="2"/>
      <c r="O400" s="2"/>
      <c r="P400" s="2"/>
      <c r="T400" s="2"/>
      <c r="U400" s="2"/>
    </row>
    <row r="401" spans="1:21" x14ac:dyDescent="0.2">
      <c r="A401" s="2"/>
      <c r="E401" s="2"/>
      <c r="F401" s="2"/>
      <c r="J401" s="2"/>
      <c r="K401" s="2"/>
      <c r="O401" s="2"/>
      <c r="P401" s="2"/>
      <c r="T401" s="2"/>
      <c r="U401" s="2"/>
    </row>
    <row r="402" spans="1:21" x14ac:dyDescent="0.2">
      <c r="A402" s="2"/>
      <c r="E402" s="2"/>
      <c r="F402" s="2"/>
      <c r="J402" s="2"/>
      <c r="K402" s="2"/>
      <c r="O402" s="2"/>
      <c r="P402" s="2"/>
      <c r="T402" s="2"/>
      <c r="U402" s="2"/>
    </row>
    <row r="403" spans="1:21" x14ac:dyDescent="0.2">
      <c r="A403" s="2"/>
      <c r="E403" s="2"/>
      <c r="F403" s="2"/>
      <c r="J403" s="2"/>
      <c r="K403" s="2"/>
      <c r="O403" s="2"/>
      <c r="P403" s="2"/>
      <c r="T403" s="2"/>
      <c r="U403" s="2"/>
    </row>
    <row r="404" spans="1:21" x14ac:dyDescent="0.2">
      <c r="A404" s="2"/>
      <c r="E404" s="2"/>
      <c r="F404" s="2"/>
      <c r="J404" s="2"/>
      <c r="K404" s="2"/>
      <c r="O404" s="2"/>
      <c r="P404" s="2"/>
      <c r="T404" s="2"/>
      <c r="U404" s="2"/>
    </row>
    <row r="405" spans="1:21" x14ac:dyDescent="0.2">
      <c r="A405" s="2"/>
      <c r="E405" s="2"/>
      <c r="F405" s="2"/>
      <c r="J405" s="2"/>
      <c r="K405" s="2"/>
      <c r="O405" s="2"/>
      <c r="P405" s="2"/>
      <c r="T405" s="2"/>
      <c r="U405" s="2"/>
    </row>
    <row r="406" spans="1:21" x14ac:dyDescent="0.2">
      <c r="A406" s="2"/>
      <c r="E406" s="2"/>
      <c r="F406" s="2"/>
      <c r="J406" s="2"/>
      <c r="K406" s="2"/>
      <c r="O406" s="2"/>
      <c r="P406" s="2"/>
      <c r="T406" s="2"/>
      <c r="U406" s="2"/>
    </row>
    <row r="407" spans="1:21" x14ac:dyDescent="0.2">
      <c r="A407" s="2"/>
      <c r="E407" s="2"/>
      <c r="F407" s="2"/>
      <c r="J407" s="2"/>
      <c r="K407" s="2"/>
      <c r="O407" s="2"/>
      <c r="P407" s="2"/>
      <c r="T407" s="2"/>
      <c r="U407" s="2"/>
    </row>
    <row r="408" spans="1:21" x14ac:dyDescent="0.2">
      <c r="A408" s="2"/>
      <c r="E408" s="2"/>
      <c r="F408" s="2"/>
      <c r="J408" s="2"/>
      <c r="K408" s="2"/>
      <c r="O408" s="2"/>
      <c r="P408" s="2"/>
      <c r="T408" s="2"/>
      <c r="U408" s="2"/>
    </row>
    <row r="409" spans="1:21" x14ac:dyDescent="0.2">
      <c r="A409" s="2"/>
      <c r="E409" s="2"/>
      <c r="F409" s="2"/>
      <c r="J409" s="2"/>
      <c r="K409" s="2"/>
      <c r="O409" s="2"/>
      <c r="P409" s="2"/>
      <c r="T409" s="2"/>
      <c r="U409" s="2"/>
    </row>
    <row r="410" spans="1:21" x14ac:dyDescent="0.2">
      <c r="A410" s="2"/>
      <c r="E410" s="2"/>
      <c r="F410" s="2"/>
      <c r="J410" s="2"/>
      <c r="K410" s="2"/>
      <c r="O410" s="2"/>
      <c r="P410" s="2"/>
      <c r="T410" s="2"/>
      <c r="U410" s="2"/>
    </row>
    <row r="411" spans="1:21" x14ac:dyDescent="0.2">
      <c r="A411" s="2"/>
      <c r="E411" s="2"/>
      <c r="F411" s="2"/>
      <c r="J411" s="2"/>
      <c r="K411" s="2"/>
      <c r="O411" s="2"/>
      <c r="P411" s="2"/>
      <c r="T411" s="2"/>
      <c r="U411" s="2"/>
    </row>
    <row r="412" spans="1:21" x14ac:dyDescent="0.2">
      <c r="A412" s="2"/>
      <c r="E412" s="2"/>
      <c r="F412" s="2"/>
      <c r="J412" s="2"/>
      <c r="K412" s="2"/>
      <c r="O412" s="2"/>
      <c r="P412" s="2"/>
      <c r="T412" s="2"/>
      <c r="U412" s="2"/>
    </row>
    <row r="413" spans="1:21" x14ac:dyDescent="0.2">
      <c r="A413" s="2"/>
      <c r="E413" s="2"/>
      <c r="F413" s="2"/>
      <c r="J413" s="2"/>
      <c r="K413" s="2"/>
      <c r="O413" s="2"/>
      <c r="P413" s="2"/>
      <c r="T413" s="2"/>
      <c r="U413" s="2"/>
    </row>
    <row r="414" spans="1:21" x14ac:dyDescent="0.2">
      <c r="A414" s="2"/>
      <c r="E414" s="2"/>
      <c r="F414" s="2"/>
      <c r="J414" s="2"/>
      <c r="K414" s="2"/>
      <c r="O414" s="2"/>
      <c r="P414" s="2"/>
      <c r="T414" s="2"/>
      <c r="U414" s="2"/>
    </row>
    <row r="415" spans="1:21" x14ac:dyDescent="0.2">
      <c r="A415" s="2"/>
      <c r="E415" s="2"/>
      <c r="F415" s="2"/>
      <c r="J415" s="2"/>
      <c r="K415" s="2"/>
      <c r="O415" s="2"/>
      <c r="P415" s="2"/>
      <c r="T415" s="2"/>
      <c r="U415" s="2"/>
    </row>
    <row r="416" spans="1:21" x14ac:dyDescent="0.2">
      <c r="A416" s="2"/>
      <c r="E416" s="2"/>
      <c r="F416" s="2"/>
      <c r="J416" s="2"/>
      <c r="K416" s="2"/>
      <c r="O416" s="2"/>
      <c r="P416" s="2"/>
      <c r="T416" s="2"/>
      <c r="U416" s="2"/>
    </row>
    <row r="417" spans="1:21" x14ac:dyDescent="0.2">
      <c r="A417" s="2"/>
      <c r="E417" s="2"/>
      <c r="F417" s="2"/>
      <c r="J417" s="2"/>
      <c r="K417" s="2"/>
      <c r="O417" s="2"/>
      <c r="P417" s="2"/>
      <c r="T417" s="2"/>
      <c r="U417" s="2"/>
    </row>
    <row r="418" spans="1:21" x14ac:dyDescent="0.2">
      <c r="A418" s="2"/>
      <c r="E418" s="2"/>
      <c r="F418" s="2"/>
      <c r="J418" s="2"/>
      <c r="K418" s="2"/>
      <c r="O418" s="2"/>
      <c r="P418" s="2"/>
      <c r="T418" s="2"/>
      <c r="U418" s="2"/>
    </row>
    <row r="419" spans="1:21" x14ac:dyDescent="0.2">
      <c r="A419" s="2"/>
      <c r="E419" s="2"/>
      <c r="F419" s="2"/>
      <c r="J419" s="2"/>
      <c r="K419" s="2"/>
      <c r="O419" s="2"/>
      <c r="P419" s="2"/>
      <c r="T419" s="2"/>
      <c r="U419" s="2"/>
    </row>
    <row r="420" spans="1:21" x14ac:dyDescent="0.2">
      <c r="A420" s="2"/>
      <c r="E420" s="2"/>
      <c r="F420" s="2"/>
      <c r="J420" s="2"/>
      <c r="K420" s="2"/>
      <c r="O420" s="2"/>
      <c r="P420" s="2"/>
      <c r="T420" s="2"/>
      <c r="U420" s="2"/>
    </row>
    <row r="421" spans="1:21" x14ac:dyDescent="0.2">
      <c r="A421" s="2"/>
      <c r="E421" s="2"/>
      <c r="F421" s="2"/>
      <c r="J421" s="2"/>
      <c r="K421" s="2"/>
      <c r="O421" s="2"/>
      <c r="P421" s="2"/>
      <c r="T421" s="2"/>
      <c r="U421" s="2"/>
    </row>
    <row r="422" spans="1:21" x14ac:dyDescent="0.2">
      <c r="A422" s="2"/>
      <c r="E422" s="2"/>
      <c r="F422" s="2"/>
      <c r="J422" s="2"/>
      <c r="K422" s="2"/>
      <c r="O422" s="2"/>
      <c r="P422" s="2"/>
      <c r="T422" s="2"/>
      <c r="U422" s="2"/>
    </row>
    <row r="423" spans="1:21" x14ac:dyDescent="0.2">
      <c r="A423" s="2"/>
      <c r="E423" s="2"/>
      <c r="F423" s="2"/>
      <c r="J423" s="2"/>
      <c r="K423" s="2"/>
      <c r="O423" s="2"/>
      <c r="P423" s="2"/>
      <c r="T423" s="2"/>
      <c r="U423" s="2"/>
    </row>
    <row r="424" spans="1:21" x14ac:dyDescent="0.2">
      <c r="A424" s="2"/>
      <c r="E424" s="2"/>
      <c r="F424" s="2"/>
      <c r="J424" s="2"/>
      <c r="K424" s="2"/>
      <c r="O424" s="2"/>
      <c r="P424" s="2"/>
      <c r="T424" s="2"/>
      <c r="U424" s="2"/>
    </row>
    <row r="425" spans="1:21" x14ac:dyDescent="0.2">
      <c r="A425" s="2"/>
      <c r="E425" s="2"/>
      <c r="F425" s="2"/>
      <c r="J425" s="2"/>
      <c r="K425" s="2"/>
      <c r="O425" s="2"/>
      <c r="P425" s="2"/>
      <c r="T425" s="2"/>
      <c r="U425" s="2"/>
    </row>
    <row r="426" spans="1:21" x14ac:dyDescent="0.2">
      <c r="A426" s="2"/>
      <c r="E426" s="2"/>
      <c r="F426" s="2"/>
      <c r="J426" s="2"/>
      <c r="K426" s="2"/>
      <c r="O426" s="2"/>
      <c r="P426" s="2"/>
      <c r="T426" s="2"/>
      <c r="U426" s="2"/>
    </row>
    <row r="427" spans="1:21" x14ac:dyDescent="0.2">
      <c r="A427" s="2"/>
      <c r="E427" s="2"/>
      <c r="F427" s="2"/>
      <c r="J427" s="2"/>
      <c r="K427" s="2"/>
      <c r="O427" s="2"/>
      <c r="P427" s="2"/>
      <c r="T427" s="2"/>
      <c r="U427" s="2"/>
    </row>
    <row r="428" spans="1:21" x14ac:dyDescent="0.2">
      <c r="A428" s="2"/>
      <c r="E428" s="2"/>
      <c r="F428" s="2"/>
      <c r="J428" s="2"/>
      <c r="K428" s="2"/>
      <c r="O428" s="2"/>
      <c r="P428" s="2"/>
      <c r="T428" s="2"/>
      <c r="U428" s="2"/>
    </row>
    <row r="429" spans="1:21" x14ac:dyDescent="0.2">
      <c r="A429" s="2"/>
      <c r="E429" s="2"/>
      <c r="F429" s="2"/>
      <c r="J429" s="2"/>
      <c r="K429" s="2"/>
      <c r="O429" s="2"/>
      <c r="P429" s="2"/>
      <c r="T429" s="2"/>
      <c r="U429" s="2"/>
    </row>
    <row r="430" spans="1:21" x14ac:dyDescent="0.2">
      <c r="A430" s="2"/>
      <c r="E430" s="2"/>
      <c r="F430" s="2"/>
      <c r="J430" s="2"/>
      <c r="K430" s="2"/>
      <c r="O430" s="2"/>
      <c r="P430" s="2"/>
      <c r="T430" s="2"/>
      <c r="U430" s="2"/>
    </row>
    <row r="431" spans="1:21" x14ac:dyDescent="0.2">
      <c r="A431" s="2"/>
      <c r="E431" s="2"/>
      <c r="F431" s="2"/>
      <c r="J431" s="2"/>
      <c r="K431" s="2"/>
      <c r="O431" s="2"/>
      <c r="P431" s="2"/>
      <c r="T431" s="2"/>
      <c r="U431" s="2"/>
    </row>
    <row r="432" spans="1:21" x14ac:dyDescent="0.2">
      <c r="A432" s="2"/>
      <c r="E432" s="2"/>
      <c r="F432" s="2"/>
      <c r="J432" s="2"/>
      <c r="K432" s="2"/>
      <c r="O432" s="2"/>
      <c r="P432" s="2"/>
      <c r="T432" s="2"/>
      <c r="U432" s="2"/>
    </row>
    <row r="433" spans="1:21" x14ac:dyDescent="0.2">
      <c r="A433" s="2"/>
      <c r="E433" s="2"/>
      <c r="F433" s="2"/>
      <c r="J433" s="2"/>
      <c r="K433" s="2"/>
      <c r="O433" s="2"/>
      <c r="P433" s="2"/>
      <c r="T433" s="2"/>
      <c r="U433" s="2"/>
    </row>
    <row r="434" spans="1:21" x14ac:dyDescent="0.2">
      <c r="A434" s="2"/>
      <c r="E434" s="2"/>
      <c r="F434" s="2"/>
      <c r="J434" s="2"/>
      <c r="K434" s="2"/>
      <c r="O434" s="2"/>
      <c r="P434" s="2"/>
      <c r="T434" s="2"/>
      <c r="U434" s="2"/>
    </row>
    <row r="435" spans="1:21" x14ac:dyDescent="0.2">
      <c r="A435" s="2"/>
      <c r="E435" s="2"/>
      <c r="F435" s="2"/>
      <c r="J435" s="2"/>
      <c r="K435" s="2"/>
      <c r="O435" s="2"/>
      <c r="P435" s="2"/>
      <c r="T435" s="2"/>
      <c r="U435" s="2"/>
    </row>
    <row r="436" spans="1:21" x14ac:dyDescent="0.2">
      <c r="A436" s="2"/>
      <c r="E436" s="2"/>
      <c r="F436" s="2"/>
      <c r="J436" s="2"/>
      <c r="K436" s="2"/>
      <c r="O436" s="2"/>
      <c r="P436" s="2"/>
      <c r="T436" s="2"/>
      <c r="U436" s="2"/>
    </row>
    <row r="437" spans="1:21" x14ac:dyDescent="0.2">
      <c r="A437" s="2"/>
      <c r="E437" s="2"/>
      <c r="F437" s="2"/>
      <c r="J437" s="2"/>
      <c r="K437" s="2"/>
      <c r="O437" s="2"/>
      <c r="P437" s="2"/>
      <c r="T437" s="2"/>
      <c r="U437" s="2"/>
    </row>
    <row r="438" spans="1:21" x14ac:dyDescent="0.2">
      <c r="A438" s="2"/>
      <c r="E438" s="2"/>
      <c r="F438" s="2"/>
      <c r="J438" s="2"/>
      <c r="K438" s="2"/>
      <c r="O438" s="2"/>
      <c r="P438" s="2"/>
      <c r="T438" s="2"/>
      <c r="U438" s="2"/>
    </row>
    <row r="439" spans="1:21" x14ac:dyDescent="0.2">
      <c r="A439" s="2"/>
      <c r="E439" s="2"/>
      <c r="F439" s="2"/>
      <c r="J439" s="2"/>
      <c r="K439" s="2"/>
      <c r="O439" s="2"/>
      <c r="P439" s="2"/>
      <c r="T439" s="2"/>
      <c r="U439" s="2"/>
    </row>
    <row r="440" spans="1:21" x14ac:dyDescent="0.2">
      <c r="A440" s="2"/>
      <c r="E440" s="2"/>
      <c r="F440" s="2"/>
      <c r="J440" s="2"/>
      <c r="K440" s="2"/>
      <c r="O440" s="2"/>
      <c r="P440" s="2"/>
      <c r="T440" s="2"/>
      <c r="U440" s="2"/>
    </row>
    <row r="441" spans="1:21" x14ac:dyDescent="0.2">
      <c r="A441" s="2"/>
      <c r="E441" s="2"/>
      <c r="F441" s="2"/>
      <c r="J441" s="2"/>
      <c r="K441" s="2"/>
      <c r="O441" s="2"/>
      <c r="P441" s="2"/>
      <c r="T441" s="2"/>
      <c r="U441" s="2"/>
    </row>
    <row r="442" spans="1:21" x14ac:dyDescent="0.2">
      <c r="A442" s="2"/>
      <c r="E442" s="2"/>
      <c r="F442" s="2"/>
      <c r="J442" s="2"/>
      <c r="K442" s="2"/>
      <c r="O442" s="2"/>
      <c r="P442" s="2"/>
      <c r="T442" s="2"/>
      <c r="U442" s="2"/>
    </row>
    <row r="443" spans="1:21" x14ac:dyDescent="0.2">
      <c r="A443" s="2"/>
      <c r="E443" s="2"/>
      <c r="F443" s="2"/>
      <c r="J443" s="2"/>
      <c r="K443" s="2"/>
      <c r="O443" s="2"/>
      <c r="P443" s="2"/>
      <c r="T443" s="2"/>
      <c r="U443" s="2"/>
    </row>
    <row r="444" spans="1:21" x14ac:dyDescent="0.2">
      <c r="A444" s="2"/>
      <c r="E444" s="2"/>
      <c r="F444" s="2"/>
      <c r="J444" s="2"/>
      <c r="K444" s="2"/>
      <c r="O444" s="2"/>
      <c r="P444" s="2"/>
      <c r="T444" s="2"/>
      <c r="U444" s="2"/>
    </row>
    <row r="445" spans="1:21" x14ac:dyDescent="0.2">
      <c r="A445" s="2"/>
      <c r="E445" s="2"/>
      <c r="F445" s="2"/>
      <c r="J445" s="2"/>
      <c r="K445" s="2"/>
      <c r="O445" s="2"/>
      <c r="P445" s="2"/>
      <c r="T445" s="2"/>
      <c r="U445" s="2"/>
    </row>
    <row r="446" spans="1:21" x14ac:dyDescent="0.2">
      <c r="A446" s="2"/>
      <c r="E446" s="2"/>
      <c r="F446" s="2"/>
      <c r="J446" s="2"/>
      <c r="K446" s="2"/>
      <c r="O446" s="2"/>
      <c r="P446" s="2"/>
      <c r="T446" s="2"/>
      <c r="U446" s="2"/>
    </row>
    <row r="447" spans="1:21" x14ac:dyDescent="0.2">
      <c r="A447" s="2"/>
      <c r="E447" s="2"/>
      <c r="F447" s="2"/>
      <c r="J447" s="2"/>
      <c r="K447" s="2"/>
      <c r="O447" s="2"/>
      <c r="P447" s="2"/>
      <c r="T447" s="2"/>
      <c r="U447" s="2"/>
    </row>
    <row r="448" spans="1:21" x14ac:dyDescent="0.2">
      <c r="A448" s="2"/>
      <c r="E448" s="2"/>
      <c r="F448" s="2"/>
      <c r="J448" s="2"/>
      <c r="K448" s="2"/>
      <c r="O448" s="2"/>
      <c r="P448" s="2"/>
      <c r="T448" s="2"/>
      <c r="U448" s="2"/>
    </row>
    <row r="449" spans="1:21" x14ac:dyDescent="0.2">
      <c r="A449" s="2"/>
      <c r="E449" s="2"/>
      <c r="F449" s="2"/>
      <c r="J449" s="2"/>
      <c r="K449" s="2"/>
      <c r="O449" s="2"/>
      <c r="P449" s="2"/>
      <c r="T449" s="2"/>
      <c r="U449" s="2"/>
    </row>
    <row r="450" spans="1:21" x14ac:dyDescent="0.2">
      <c r="A450" s="2"/>
      <c r="E450" s="2"/>
      <c r="F450" s="2"/>
      <c r="J450" s="2"/>
      <c r="K450" s="2"/>
      <c r="O450" s="2"/>
      <c r="P450" s="2"/>
      <c r="T450" s="2"/>
      <c r="U450" s="2"/>
    </row>
    <row r="451" spans="1:21" x14ac:dyDescent="0.2">
      <c r="A451" s="2"/>
      <c r="E451" s="2"/>
      <c r="F451" s="2"/>
      <c r="J451" s="2"/>
      <c r="K451" s="2"/>
      <c r="O451" s="2"/>
      <c r="P451" s="2"/>
      <c r="T451" s="2"/>
      <c r="U451" s="2"/>
    </row>
    <row r="452" spans="1:21" x14ac:dyDescent="0.2">
      <c r="A452" s="2"/>
      <c r="E452" s="2"/>
      <c r="F452" s="2"/>
      <c r="J452" s="2"/>
      <c r="K452" s="2"/>
      <c r="O452" s="2"/>
      <c r="P452" s="2"/>
      <c r="T452" s="2"/>
      <c r="U452" s="2"/>
    </row>
    <row r="453" spans="1:21" x14ac:dyDescent="0.2">
      <c r="A453" s="2"/>
      <c r="E453" s="2"/>
      <c r="F453" s="2"/>
      <c r="J453" s="2"/>
      <c r="K453" s="2"/>
      <c r="O453" s="2"/>
      <c r="P453" s="2"/>
      <c r="T453" s="2"/>
      <c r="U453" s="2"/>
    </row>
    <row r="454" spans="1:21" x14ac:dyDescent="0.2">
      <c r="A454" s="2"/>
      <c r="E454" s="2"/>
      <c r="F454" s="2"/>
      <c r="J454" s="2"/>
      <c r="K454" s="2"/>
      <c r="O454" s="2"/>
      <c r="P454" s="2"/>
      <c r="T454" s="2"/>
      <c r="U454" s="2"/>
    </row>
    <row r="455" spans="1:21" x14ac:dyDescent="0.2">
      <c r="A455" s="2"/>
      <c r="E455" s="2"/>
      <c r="F455" s="2"/>
      <c r="J455" s="2"/>
      <c r="K455" s="2"/>
      <c r="O455" s="2"/>
      <c r="P455" s="2"/>
      <c r="T455" s="2"/>
      <c r="U455" s="2"/>
    </row>
    <row r="456" spans="1:21" x14ac:dyDescent="0.2">
      <c r="A456" s="2"/>
      <c r="E456" s="2"/>
      <c r="F456" s="2"/>
      <c r="J456" s="2"/>
      <c r="K456" s="2"/>
      <c r="O456" s="2"/>
      <c r="P456" s="2"/>
      <c r="T456" s="2"/>
      <c r="U456" s="2"/>
    </row>
    <row r="457" spans="1:21" x14ac:dyDescent="0.2">
      <c r="A457" s="2"/>
      <c r="E457" s="2"/>
      <c r="F457" s="2"/>
      <c r="J457" s="2"/>
      <c r="K457" s="2"/>
      <c r="O457" s="2"/>
      <c r="P457" s="2"/>
      <c r="T457" s="2"/>
      <c r="U457" s="2"/>
    </row>
    <row r="458" spans="1:21" x14ac:dyDescent="0.2">
      <c r="A458" s="2"/>
      <c r="E458" s="2"/>
      <c r="F458" s="2"/>
      <c r="J458" s="2"/>
      <c r="K458" s="2"/>
      <c r="O458" s="2"/>
      <c r="P458" s="2"/>
      <c r="T458" s="2"/>
      <c r="U458" s="2"/>
    </row>
    <row r="459" spans="1:21" x14ac:dyDescent="0.2">
      <c r="A459" s="2"/>
      <c r="E459" s="2"/>
      <c r="F459" s="2"/>
      <c r="J459" s="2"/>
      <c r="K459" s="2"/>
      <c r="O459" s="2"/>
      <c r="P459" s="2"/>
      <c r="T459" s="2"/>
      <c r="U459" s="2"/>
    </row>
    <row r="460" spans="1:21" x14ac:dyDescent="0.2">
      <c r="A460" s="2"/>
      <c r="E460" s="2"/>
      <c r="F460" s="2"/>
      <c r="J460" s="2"/>
      <c r="K460" s="2"/>
      <c r="O460" s="2"/>
      <c r="P460" s="2"/>
      <c r="T460" s="2"/>
      <c r="U460" s="2"/>
    </row>
    <row r="461" spans="1:21" x14ac:dyDescent="0.2">
      <c r="A461" s="2"/>
      <c r="E461" s="2"/>
      <c r="F461" s="2"/>
      <c r="J461" s="2"/>
      <c r="K461" s="2"/>
      <c r="O461" s="2"/>
      <c r="P461" s="2"/>
      <c r="T461" s="2"/>
      <c r="U461" s="2"/>
    </row>
    <row r="462" spans="1:21" x14ac:dyDescent="0.2">
      <c r="A462" s="2"/>
      <c r="E462" s="2"/>
      <c r="F462" s="2"/>
      <c r="J462" s="2"/>
      <c r="K462" s="2"/>
      <c r="O462" s="2"/>
      <c r="P462" s="2"/>
      <c r="T462" s="2"/>
      <c r="U462" s="2"/>
    </row>
    <row r="463" spans="1:21" x14ac:dyDescent="0.2">
      <c r="A463" s="2"/>
      <c r="E463" s="2"/>
      <c r="F463" s="2"/>
      <c r="J463" s="2"/>
      <c r="K463" s="2"/>
      <c r="O463" s="2"/>
      <c r="P463" s="2"/>
      <c r="T463" s="2"/>
      <c r="U463" s="2"/>
    </row>
    <row r="464" spans="1:21" x14ac:dyDescent="0.2">
      <c r="A464" s="2"/>
      <c r="E464" s="2"/>
      <c r="F464" s="2"/>
      <c r="J464" s="2"/>
      <c r="K464" s="2"/>
      <c r="O464" s="2"/>
      <c r="P464" s="2"/>
      <c r="T464" s="2"/>
      <c r="U464" s="2"/>
    </row>
    <row r="465" spans="1:21" x14ac:dyDescent="0.2">
      <c r="A465" s="2"/>
      <c r="E465" s="2"/>
      <c r="F465" s="2"/>
      <c r="J465" s="2"/>
      <c r="K465" s="2"/>
      <c r="O465" s="2"/>
      <c r="P465" s="2"/>
      <c r="T465" s="2"/>
      <c r="U465" s="2"/>
    </row>
    <row r="466" spans="1:21" x14ac:dyDescent="0.2">
      <c r="A466" s="2"/>
      <c r="E466" s="2"/>
      <c r="F466" s="2"/>
      <c r="J466" s="2"/>
      <c r="K466" s="2"/>
      <c r="O466" s="2"/>
      <c r="P466" s="2"/>
      <c r="T466" s="2"/>
      <c r="U466" s="2"/>
    </row>
    <row r="467" spans="1:21" x14ac:dyDescent="0.2">
      <c r="A467" s="2"/>
      <c r="E467" s="2"/>
      <c r="F467" s="2"/>
      <c r="J467" s="2"/>
      <c r="K467" s="2"/>
      <c r="O467" s="2"/>
      <c r="P467" s="2"/>
      <c r="T467" s="2"/>
      <c r="U467" s="2"/>
    </row>
    <row r="468" spans="1:21" x14ac:dyDescent="0.2">
      <c r="A468" s="2"/>
      <c r="E468" s="2"/>
      <c r="F468" s="2"/>
      <c r="J468" s="2"/>
      <c r="K468" s="2"/>
      <c r="O468" s="2"/>
      <c r="P468" s="2"/>
      <c r="T468" s="2"/>
      <c r="U468" s="2"/>
    </row>
    <row r="469" spans="1:21" x14ac:dyDescent="0.2">
      <c r="A469" s="2"/>
      <c r="E469" s="2"/>
      <c r="F469" s="2"/>
      <c r="J469" s="2"/>
      <c r="K469" s="2"/>
      <c r="O469" s="2"/>
      <c r="P469" s="2"/>
      <c r="T469" s="2"/>
      <c r="U469" s="2"/>
    </row>
    <row r="470" spans="1:21" x14ac:dyDescent="0.2">
      <c r="A470" s="2"/>
      <c r="E470" s="2"/>
      <c r="F470" s="2"/>
      <c r="J470" s="2"/>
      <c r="K470" s="2"/>
      <c r="O470" s="2"/>
      <c r="P470" s="2"/>
      <c r="T470" s="2"/>
      <c r="U470" s="2"/>
    </row>
    <row r="471" spans="1:21" x14ac:dyDescent="0.2">
      <c r="A471" s="2"/>
      <c r="E471" s="2"/>
      <c r="F471" s="2"/>
      <c r="J471" s="2"/>
      <c r="K471" s="2"/>
      <c r="O471" s="2"/>
      <c r="P471" s="2"/>
      <c r="T471" s="2"/>
      <c r="U471" s="2"/>
    </row>
    <row r="472" spans="1:21" x14ac:dyDescent="0.2">
      <c r="A472" s="2"/>
      <c r="E472" s="2"/>
      <c r="F472" s="2"/>
      <c r="J472" s="2"/>
      <c r="K472" s="2"/>
      <c r="O472" s="2"/>
      <c r="P472" s="2"/>
      <c r="T472" s="2"/>
      <c r="U472" s="2"/>
    </row>
    <row r="473" spans="1:21" x14ac:dyDescent="0.2">
      <c r="A473" s="2"/>
      <c r="E473" s="2"/>
      <c r="F473" s="2"/>
      <c r="J473" s="2"/>
      <c r="K473" s="2"/>
      <c r="O473" s="2"/>
      <c r="P473" s="2"/>
      <c r="T473" s="2"/>
      <c r="U473" s="2"/>
    </row>
    <row r="474" spans="1:21" x14ac:dyDescent="0.2">
      <c r="A474" s="2"/>
      <c r="E474" s="2"/>
      <c r="F474" s="2"/>
      <c r="J474" s="2"/>
      <c r="K474" s="2"/>
      <c r="O474" s="2"/>
      <c r="P474" s="2"/>
      <c r="T474" s="2"/>
      <c r="U474" s="2"/>
    </row>
    <row r="475" spans="1:21" x14ac:dyDescent="0.2">
      <c r="A475" s="2"/>
      <c r="E475" s="2"/>
      <c r="F475" s="2"/>
      <c r="J475" s="2"/>
      <c r="K475" s="2"/>
      <c r="O475" s="2"/>
      <c r="P475" s="2"/>
      <c r="T475" s="2"/>
      <c r="U475" s="2"/>
    </row>
    <row r="476" spans="1:21" x14ac:dyDescent="0.2">
      <c r="A476" s="2"/>
      <c r="E476" s="2"/>
      <c r="F476" s="2"/>
      <c r="J476" s="2"/>
      <c r="K476" s="2"/>
      <c r="O476" s="2"/>
      <c r="P476" s="2"/>
      <c r="T476" s="2"/>
      <c r="U476" s="2"/>
    </row>
    <row r="477" spans="1:21" x14ac:dyDescent="0.2">
      <c r="A477" s="2"/>
      <c r="E477" s="2"/>
      <c r="F477" s="2"/>
      <c r="J477" s="2"/>
      <c r="K477" s="2"/>
      <c r="O477" s="2"/>
      <c r="P477" s="2"/>
      <c r="T477" s="2"/>
      <c r="U477" s="2"/>
    </row>
    <row r="478" spans="1:21" x14ac:dyDescent="0.2">
      <c r="A478" s="2"/>
      <c r="E478" s="2"/>
      <c r="F478" s="2"/>
      <c r="J478" s="2"/>
      <c r="K478" s="2"/>
      <c r="O478" s="2"/>
      <c r="P478" s="2"/>
      <c r="T478" s="2"/>
      <c r="U478" s="2"/>
    </row>
    <row r="479" spans="1:21" x14ac:dyDescent="0.2">
      <c r="A479" s="2"/>
      <c r="E479" s="2"/>
      <c r="F479" s="2"/>
      <c r="J479" s="2"/>
      <c r="K479" s="2"/>
      <c r="O479" s="2"/>
      <c r="P479" s="2"/>
      <c r="T479" s="2"/>
      <c r="U479" s="2"/>
    </row>
    <row r="480" spans="1:21" x14ac:dyDescent="0.2">
      <c r="A480" s="2"/>
      <c r="E480" s="2"/>
      <c r="F480" s="2"/>
      <c r="J480" s="2"/>
      <c r="K480" s="2"/>
      <c r="O480" s="2"/>
      <c r="P480" s="2"/>
      <c r="T480" s="2"/>
      <c r="U480" s="2"/>
    </row>
    <row r="481" spans="1:21" x14ac:dyDescent="0.2">
      <c r="A481" s="2"/>
      <c r="E481" s="2"/>
      <c r="F481" s="2"/>
      <c r="J481" s="2"/>
      <c r="K481" s="2"/>
      <c r="O481" s="2"/>
      <c r="P481" s="2"/>
      <c r="T481" s="2"/>
      <c r="U481" s="2"/>
    </row>
    <row r="482" spans="1:21" x14ac:dyDescent="0.2">
      <c r="A482" s="2"/>
      <c r="E482" s="2"/>
      <c r="F482" s="2"/>
      <c r="J482" s="2"/>
      <c r="K482" s="2"/>
      <c r="O482" s="2"/>
      <c r="P482" s="2"/>
      <c r="T482" s="2"/>
      <c r="U482" s="2"/>
    </row>
    <row r="483" spans="1:21" x14ac:dyDescent="0.2">
      <c r="A483" s="2"/>
      <c r="E483" s="2"/>
      <c r="F483" s="2"/>
      <c r="J483" s="2"/>
      <c r="K483" s="2"/>
      <c r="O483" s="2"/>
      <c r="P483" s="2"/>
      <c r="T483" s="2"/>
      <c r="U483" s="2"/>
    </row>
    <row r="484" spans="1:21" x14ac:dyDescent="0.2">
      <c r="A484" s="2"/>
      <c r="E484" s="2"/>
      <c r="F484" s="2"/>
      <c r="J484" s="2"/>
      <c r="K484" s="2"/>
      <c r="O484" s="2"/>
      <c r="P484" s="2"/>
      <c r="T484" s="2"/>
      <c r="U484" s="2"/>
    </row>
    <row r="485" spans="1:21" x14ac:dyDescent="0.2">
      <c r="A485" s="2"/>
      <c r="E485" s="2"/>
      <c r="F485" s="2"/>
      <c r="J485" s="2"/>
      <c r="K485" s="2"/>
      <c r="O485" s="2"/>
      <c r="P485" s="2"/>
      <c r="T485" s="2"/>
      <c r="U485" s="2"/>
    </row>
    <row r="486" spans="1:21" x14ac:dyDescent="0.2">
      <c r="A486" s="2"/>
      <c r="E486" s="2"/>
      <c r="F486" s="2"/>
      <c r="J486" s="2"/>
      <c r="K486" s="2"/>
      <c r="O486" s="2"/>
      <c r="P486" s="2"/>
      <c r="T486" s="2"/>
      <c r="U486" s="2"/>
    </row>
    <row r="487" spans="1:21" x14ac:dyDescent="0.2">
      <c r="A487" s="2"/>
      <c r="E487" s="2"/>
      <c r="F487" s="2"/>
      <c r="J487" s="2"/>
      <c r="K487" s="2"/>
      <c r="O487" s="2"/>
      <c r="P487" s="2"/>
      <c r="T487" s="2"/>
      <c r="U487" s="2"/>
    </row>
    <row r="488" spans="1:21" x14ac:dyDescent="0.2">
      <c r="A488" s="2"/>
      <c r="E488" s="2"/>
      <c r="F488" s="2"/>
      <c r="J488" s="2"/>
      <c r="K488" s="2"/>
      <c r="O488" s="2"/>
      <c r="P488" s="2"/>
      <c r="T488" s="2"/>
      <c r="U488" s="2"/>
    </row>
    <row r="489" spans="1:21" x14ac:dyDescent="0.2">
      <c r="A489" s="2"/>
      <c r="E489" s="2"/>
      <c r="F489" s="2"/>
      <c r="J489" s="2"/>
      <c r="K489" s="2"/>
      <c r="O489" s="2"/>
      <c r="P489" s="2"/>
      <c r="T489" s="2"/>
      <c r="U489" s="2"/>
    </row>
    <row r="490" spans="1:21" x14ac:dyDescent="0.2">
      <c r="A490" s="2"/>
      <c r="E490" s="2"/>
      <c r="F490" s="2"/>
      <c r="J490" s="2"/>
      <c r="K490" s="2"/>
      <c r="O490" s="2"/>
      <c r="P490" s="2"/>
      <c r="T490" s="2"/>
      <c r="U490" s="2"/>
    </row>
    <row r="491" spans="1:21" x14ac:dyDescent="0.2">
      <c r="A491" s="2"/>
      <c r="E491" s="2"/>
      <c r="F491" s="2"/>
      <c r="J491" s="2"/>
      <c r="K491" s="2"/>
      <c r="O491" s="2"/>
      <c r="P491" s="2"/>
      <c r="T491" s="2"/>
      <c r="U491" s="2"/>
    </row>
    <row r="492" spans="1:21" x14ac:dyDescent="0.2">
      <c r="A492" s="2"/>
      <c r="E492" s="2"/>
      <c r="F492" s="2"/>
      <c r="J492" s="2"/>
      <c r="K492" s="2"/>
      <c r="O492" s="2"/>
      <c r="P492" s="2"/>
      <c r="T492" s="2"/>
      <c r="U492" s="2"/>
    </row>
    <row r="493" spans="1:21" x14ac:dyDescent="0.2">
      <c r="A493" s="2"/>
      <c r="E493" s="2"/>
      <c r="F493" s="2"/>
      <c r="J493" s="2"/>
      <c r="K493" s="2"/>
      <c r="O493" s="2"/>
      <c r="P493" s="2"/>
      <c r="T493" s="2"/>
      <c r="U493" s="2"/>
    </row>
    <row r="494" spans="1:21" x14ac:dyDescent="0.2">
      <c r="A494" s="2"/>
      <c r="E494" s="2"/>
      <c r="F494" s="2"/>
      <c r="J494" s="2"/>
      <c r="K494" s="2"/>
      <c r="O494" s="2"/>
      <c r="P494" s="2"/>
      <c r="T494" s="2"/>
      <c r="U494" s="2"/>
    </row>
    <row r="495" spans="1:21" x14ac:dyDescent="0.2">
      <c r="A495" s="2"/>
      <c r="E495" s="2"/>
      <c r="F495" s="2"/>
      <c r="J495" s="2"/>
      <c r="K495" s="2"/>
      <c r="O495" s="2"/>
      <c r="P495" s="2"/>
      <c r="T495" s="2"/>
      <c r="U495" s="2"/>
    </row>
    <row r="496" spans="1:21" x14ac:dyDescent="0.2">
      <c r="A496" s="2"/>
      <c r="E496" s="2"/>
      <c r="F496" s="2"/>
      <c r="J496" s="2"/>
      <c r="K496" s="2"/>
      <c r="O496" s="2"/>
      <c r="P496" s="2"/>
      <c r="T496" s="2"/>
      <c r="U496" s="2"/>
    </row>
    <row r="497" spans="1:21" x14ac:dyDescent="0.2">
      <c r="A497" s="2"/>
      <c r="E497" s="2"/>
      <c r="F497" s="2"/>
      <c r="J497" s="2"/>
      <c r="K497" s="2"/>
      <c r="O497" s="2"/>
      <c r="P497" s="2"/>
      <c r="T497" s="2"/>
      <c r="U497" s="2"/>
    </row>
    <row r="498" spans="1:21" x14ac:dyDescent="0.2">
      <c r="A498" s="2"/>
      <c r="E498" s="2"/>
      <c r="F498" s="2"/>
      <c r="J498" s="2"/>
      <c r="K498" s="2"/>
      <c r="O498" s="2"/>
      <c r="P498" s="2"/>
      <c r="T498" s="2"/>
      <c r="U498" s="2"/>
    </row>
    <row r="499" spans="1:21" x14ac:dyDescent="0.2">
      <c r="A499" s="2"/>
      <c r="E499" s="2"/>
      <c r="F499" s="2"/>
      <c r="J499" s="2"/>
      <c r="K499" s="2"/>
      <c r="O499" s="2"/>
      <c r="P499" s="2"/>
      <c r="T499" s="2"/>
      <c r="U499" s="2"/>
    </row>
    <row r="500" spans="1:21" x14ac:dyDescent="0.2">
      <c r="A500" s="2"/>
      <c r="E500" s="2"/>
      <c r="F500" s="2"/>
      <c r="J500" s="2"/>
      <c r="K500" s="2"/>
      <c r="O500" s="2"/>
      <c r="P500" s="2"/>
      <c r="T500" s="2"/>
      <c r="U500" s="2"/>
    </row>
    <row r="501" spans="1:21" x14ac:dyDescent="0.2">
      <c r="A501" s="2"/>
      <c r="E501" s="2"/>
      <c r="F501" s="2"/>
      <c r="J501" s="2"/>
      <c r="K501" s="2"/>
      <c r="O501" s="2"/>
      <c r="P501" s="2"/>
      <c r="T501" s="2"/>
      <c r="U501" s="2"/>
    </row>
    <row r="502" spans="1:21" x14ac:dyDescent="0.2">
      <c r="A502" s="2"/>
      <c r="E502" s="2"/>
      <c r="F502" s="2"/>
      <c r="J502" s="2"/>
      <c r="K502" s="2"/>
      <c r="O502" s="2"/>
      <c r="P502" s="2"/>
      <c r="T502" s="2"/>
      <c r="U502" s="2"/>
    </row>
    <row r="503" spans="1:21" x14ac:dyDescent="0.2">
      <c r="A503" s="2"/>
      <c r="E503" s="2"/>
      <c r="F503" s="2"/>
      <c r="J503" s="2"/>
      <c r="K503" s="2"/>
      <c r="O503" s="2"/>
      <c r="P503" s="2"/>
      <c r="T503" s="2"/>
      <c r="U503" s="2"/>
    </row>
    <row r="504" spans="1:21" x14ac:dyDescent="0.2">
      <c r="A504" s="2"/>
      <c r="E504" s="2"/>
      <c r="F504" s="2"/>
      <c r="J504" s="2"/>
      <c r="K504" s="2"/>
      <c r="O504" s="2"/>
      <c r="P504" s="2"/>
      <c r="T504" s="2"/>
      <c r="U504" s="2"/>
    </row>
    <row r="505" spans="1:21" x14ac:dyDescent="0.2">
      <c r="A505" s="2"/>
      <c r="E505" s="2"/>
      <c r="F505" s="2"/>
      <c r="J505" s="2"/>
      <c r="K505" s="2"/>
      <c r="O505" s="2"/>
      <c r="P505" s="2"/>
      <c r="T505" s="2"/>
      <c r="U505" s="2"/>
    </row>
    <row r="506" spans="1:21" x14ac:dyDescent="0.2">
      <c r="A506" s="2"/>
      <c r="E506" s="2"/>
      <c r="F506" s="2"/>
      <c r="J506" s="2"/>
      <c r="K506" s="2"/>
      <c r="O506" s="2"/>
      <c r="P506" s="2"/>
      <c r="T506" s="2"/>
      <c r="U506" s="2"/>
    </row>
    <row r="507" spans="1:21" x14ac:dyDescent="0.2">
      <c r="A507" s="2"/>
      <c r="E507" s="2"/>
      <c r="F507" s="2"/>
      <c r="J507" s="2"/>
      <c r="K507" s="2"/>
      <c r="O507" s="2"/>
      <c r="P507" s="2"/>
      <c r="T507" s="2"/>
      <c r="U507" s="2"/>
    </row>
    <row r="508" spans="1:21" x14ac:dyDescent="0.2">
      <c r="A508" s="2"/>
      <c r="E508" s="2"/>
      <c r="F508" s="2"/>
      <c r="J508" s="2"/>
      <c r="K508" s="2"/>
      <c r="O508" s="2"/>
      <c r="P508" s="2"/>
      <c r="T508" s="2"/>
      <c r="U508" s="2"/>
    </row>
    <row r="509" spans="1:21" x14ac:dyDescent="0.2">
      <c r="A509" s="2"/>
      <c r="E509" s="2"/>
      <c r="F509" s="2"/>
      <c r="J509" s="2"/>
      <c r="K509" s="2"/>
      <c r="O509" s="2"/>
      <c r="P509" s="2"/>
      <c r="T509" s="2"/>
      <c r="U509" s="2"/>
    </row>
    <row r="510" spans="1:21" x14ac:dyDescent="0.2">
      <c r="A510" s="2"/>
      <c r="E510" s="2"/>
      <c r="F510" s="2"/>
      <c r="J510" s="2"/>
      <c r="K510" s="2"/>
      <c r="O510" s="2"/>
      <c r="P510" s="2"/>
      <c r="T510" s="2"/>
      <c r="U510" s="2"/>
    </row>
    <row r="511" spans="1:21" x14ac:dyDescent="0.2">
      <c r="A511" s="2"/>
      <c r="E511" s="2"/>
      <c r="F511" s="2"/>
      <c r="J511" s="2"/>
      <c r="K511" s="2"/>
      <c r="O511" s="2"/>
      <c r="P511" s="2"/>
      <c r="T511" s="2"/>
      <c r="U511" s="2"/>
    </row>
    <row r="512" spans="1:21" x14ac:dyDescent="0.2">
      <c r="A512" s="2"/>
      <c r="E512" s="2"/>
      <c r="F512" s="2"/>
      <c r="J512" s="2"/>
      <c r="K512" s="2"/>
      <c r="O512" s="2"/>
      <c r="P512" s="2"/>
      <c r="T512" s="2"/>
      <c r="U512" s="2"/>
    </row>
    <row r="513" spans="1:21" x14ac:dyDescent="0.2">
      <c r="A513" s="2"/>
      <c r="E513" s="2"/>
      <c r="F513" s="2"/>
      <c r="J513" s="2"/>
      <c r="K513" s="2"/>
      <c r="O513" s="2"/>
      <c r="P513" s="2"/>
      <c r="T513" s="2"/>
      <c r="U513" s="2"/>
    </row>
    <row r="514" spans="1:21" x14ac:dyDescent="0.2">
      <c r="A514" s="2"/>
      <c r="E514" s="2"/>
      <c r="F514" s="2"/>
      <c r="J514" s="2"/>
      <c r="K514" s="2"/>
      <c r="O514" s="2"/>
      <c r="P514" s="2"/>
      <c r="T514" s="2"/>
      <c r="U514" s="2"/>
    </row>
    <row r="515" spans="1:21" x14ac:dyDescent="0.2">
      <c r="A515" s="2"/>
      <c r="E515" s="2"/>
      <c r="F515" s="2"/>
      <c r="J515" s="2"/>
      <c r="K515" s="2"/>
      <c r="O515" s="2"/>
      <c r="P515" s="2"/>
      <c r="T515" s="2"/>
      <c r="U515" s="2"/>
    </row>
    <row r="516" spans="1:21" x14ac:dyDescent="0.2">
      <c r="A516" s="2"/>
      <c r="E516" s="2"/>
      <c r="F516" s="2"/>
      <c r="J516" s="2"/>
      <c r="K516" s="2"/>
      <c r="O516" s="2"/>
      <c r="P516" s="2"/>
      <c r="T516" s="2"/>
      <c r="U516" s="2"/>
    </row>
    <row r="517" spans="1:21" x14ac:dyDescent="0.2">
      <c r="A517" s="2"/>
      <c r="E517" s="2"/>
      <c r="F517" s="2"/>
      <c r="J517" s="2"/>
      <c r="K517" s="2"/>
      <c r="O517" s="2"/>
      <c r="P517" s="2"/>
      <c r="T517" s="2"/>
      <c r="U517" s="2"/>
    </row>
    <row r="518" spans="1:21" x14ac:dyDescent="0.2">
      <c r="A518" s="2"/>
      <c r="E518" s="2"/>
      <c r="F518" s="2"/>
      <c r="J518" s="2"/>
      <c r="K518" s="2"/>
      <c r="O518" s="2"/>
      <c r="P518" s="2"/>
      <c r="T518" s="2"/>
      <c r="U518" s="2"/>
    </row>
    <row r="519" spans="1:21" x14ac:dyDescent="0.2">
      <c r="A519" s="2"/>
      <c r="E519" s="2"/>
      <c r="F519" s="2"/>
      <c r="J519" s="2"/>
      <c r="K519" s="2"/>
      <c r="O519" s="2"/>
      <c r="P519" s="2"/>
      <c r="T519" s="2"/>
      <c r="U519" s="2"/>
    </row>
    <row r="520" spans="1:21" x14ac:dyDescent="0.2">
      <c r="A520" s="2"/>
      <c r="E520" s="2"/>
      <c r="F520" s="2"/>
      <c r="J520" s="2"/>
      <c r="K520" s="2"/>
      <c r="O520" s="2"/>
      <c r="P520" s="2"/>
      <c r="T520" s="2"/>
      <c r="U520" s="2"/>
    </row>
    <row r="521" spans="1:21" x14ac:dyDescent="0.2">
      <c r="A521" s="2"/>
      <c r="E521" s="2"/>
      <c r="F521" s="2"/>
      <c r="J521" s="2"/>
      <c r="K521" s="2"/>
      <c r="O521" s="2"/>
      <c r="P521" s="2"/>
      <c r="T521" s="2"/>
      <c r="U521" s="2"/>
    </row>
    <row r="522" spans="1:21" x14ac:dyDescent="0.2">
      <c r="A522" s="2"/>
      <c r="E522" s="2"/>
      <c r="F522" s="2"/>
      <c r="J522" s="2"/>
      <c r="K522" s="2"/>
      <c r="O522" s="2"/>
      <c r="P522" s="2"/>
      <c r="T522" s="2"/>
      <c r="U522" s="2"/>
    </row>
    <row r="523" spans="1:21" x14ac:dyDescent="0.2">
      <c r="A523" s="2"/>
      <c r="E523" s="2"/>
      <c r="F523" s="2"/>
      <c r="J523" s="2"/>
      <c r="K523" s="2"/>
      <c r="O523" s="2"/>
      <c r="P523" s="2"/>
      <c r="T523" s="2"/>
      <c r="U523" s="2"/>
    </row>
    <row r="524" spans="1:21" x14ac:dyDescent="0.2">
      <c r="A524" s="2"/>
      <c r="E524" s="2"/>
      <c r="F524" s="2"/>
      <c r="J524" s="2"/>
      <c r="K524" s="2"/>
      <c r="O524" s="2"/>
      <c r="P524" s="2"/>
      <c r="T524" s="2"/>
      <c r="U524" s="2"/>
    </row>
    <row r="525" spans="1:21" x14ac:dyDescent="0.2">
      <c r="A525" s="2"/>
      <c r="E525" s="2"/>
      <c r="F525" s="2"/>
      <c r="J525" s="2"/>
      <c r="K525" s="2"/>
      <c r="O525" s="2"/>
      <c r="P525" s="2"/>
      <c r="T525" s="2"/>
      <c r="U525" s="2"/>
    </row>
    <row r="526" spans="1:21" x14ac:dyDescent="0.2">
      <c r="A526" s="2"/>
      <c r="E526" s="2"/>
      <c r="F526" s="2"/>
      <c r="J526" s="2"/>
      <c r="K526" s="2"/>
      <c r="O526" s="2"/>
      <c r="P526" s="2"/>
      <c r="T526" s="2"/>
      <c r="U526" s="2"/>
    </row>
    <row r="527" spans="1:21" x14ac:dyDescent="0.2">
      <c r="A527" s="2"/>
      <c r="E527" s="2"/>
      <c r="F527" s="2"/>
      <c r="J527" s="2"/>
      <c r="K527" s="2"/>
      <c r="O527" s="2"/>
      <c r="P527" s="2"/>
      <c r="T527" s="2"/>
      <c r="U527" s="2"/>
    </row>
    <row r="528" spans="1:21" x14ac:dyDescent="0.2">
      <c r="A528" s="2"/>
      <c r="E528" s="2"/>
      <c r="F528" s="2"/>
      <c r="J528" s="2"/>
      <c r="K528" s="2"/>
      <c r="O528" s="2"/>
      <c r="P528" s="2"/>
      <c r="T528" s="2"/>
      <c r="U528" s="2"/>
    </row>
    <row r="529" spans="1:21" x14ac:dyDescent="0.2">
      <c r="A529" s="2"/>
      <c r="E529" s="2"/>
      <c r="F529" s="2"/>
      <c r="J529" s="2"/>
      <c r="K529" s="2"/>
      <c r="O529" s="2"/>
      <c r="P529" s="2"/>
      <c r="T529" s="2"/>
      <c r="U529" s="2"/>
    </row>
    <row r="530" spans="1:21" x14ac:dyDescent="0.2">
      <c r="A530" s="2"/>
      <c r="E530" s="2"/>
      <c r="F530" s="2"/>
      <c r="J530" s="2"/>
      <c r="K530" s="2"/>
      <c r="O530" s="2"/>
      <c r="P530" s="2"/>
      <c r="T530" s="2"/>
      <c r="U530" s="2"/>
    </row>
    <row r="531" spans="1:21" x14ac:dyDescent="0.2">
      <c r="A531" s="2"/>
      <c r="E531" s="2"/>
      <c r="F531" s="2"/>
      <c r="J531" s="2"/>
      <c r="K531" s="2"/>
      <c r="O531" s="2"/>
      <c r="P531" s="2"/>
      <c r="T531" s="2"/>
      <c r="U531" s="2"/>
    </row>
    <row r="532" spans="1:21" x14ac:dyDescent="0.2">
      <c r="A532" s="2"/>
      <c r="E532" s="2"/>
      <c r="F532" s="2"/>
      <c r="J532" s="2"/>
      <c r="K532" s="2"/>
      <c r="O532" s="2"/>
      <c r="P532" s="2"/>
      <c r="T532" s="2"/>
      <c r="U532" s="2"/>
    </row>
    <row r="533" spans="1:21" x14ac:dyDescent="0.2">
      <c r="A533" s="2"/>
      <c r="E533" s="2"/>
      <c r="F533" s="2"/>
      <c r="J533" s="2"/>
      <c r="K533" s="2"/>
      <c r="O533" s="2"/>
      <c r="P533" s="2"/>
      <c r="T533" s="2"/>
      <c r="U533" s="2"/>
    </row>
    <row r="534" spans="1:21" x14ac:dyDescent="0.2">
      <c r="A534" s="2"/>
      <c r="E534" s="2"/>
      <c r="F534" s="2"/>
      <c r="J534" s="2"/>
      <c r="K534" s="2"/>
      <c r="O534" s="2"/>
      <c r="P534" s="2"/>
      <c r="T534" s="2"/>
      <c r="U534" s="2"/>
    </row>
    <row r="535" spans="1:21" x14ac:dyDescent="0.2">
      <c r="A535" s="2"/>
      <c r="E535" s="2"/>
      <c r="F535" s="2"/>
      <c r="J535" s="2"/>
      <c r="K535" s="2"/>
      <c r="O535" s="2"/>
      <c r="P535" s="2"/>
      <c r="T535" s="2"/>
      <c r="U535" s="2"/>
    </row>
    <row r="536" spans="1:21" x14ac:dyDescent="0.2">
      <c r="A536" s="2"/>
      <c r="E536" s="2"/>
      <c r="F536" s="2"/>
      <c r="J536" s="2"/>
      <c r="K536" s="2"/>
      <c r="O536" s="2"/>
      <c r="P536" s="2"/>
      <c r="T536" s="2"/>
      <c r="U536" s="2"/>
    </row>
    <row r="537" spans="1:21" x14ac:dyDescent="0.2">
      <c r="A537" s="2"/>
      <c r="E537" s="2"/>
      <c r="F537" s="2"/>
      <c r="J537" s="2"/>
      <c r="K537" s="2"/>
      <c r="O537" s="2"/>
      <c r="P537" s="2"/>
      <c r="T537" s="2"/>
      <c r="U537" s="2"/>
    </row>
    <row r="538" spans="1:21" x14ac:dyDescent="0.2">
      <c r="A538" s="2"/>
      <c r="E538" s="2"/>
      <c r="F538" s="2"/>
      <c r="J538" s="2"/>
      <c r="K538" s="2"/>
      <c r="O538" s="2"/>
      <c r="P538" s="2"/>
      <c r="T538" s="2"/>
      <c r="U538" s="2"/>
    </row>
    <row r="539" spans="1:21" x14ac:dyDescent="0.2">
      <c r="A539" s="2"/>
      <c r="E539" s="2"/>
      <c r="F539" s="2"/>
      <c r="J539" s="2"/>
      <c r="K539" s="2"/>
      <c r="O539" s="2"/>
      <c r="P539" s="2"/>
      <c r="T539" s="2"/>
      <c r="U539" s="2"/>
    </row>
    <row r="540" spans="1:21" x14ac:dyDescent="0.2">
      <c r="A540" s="2"/>
      <c r="E540" s="2"/>
      <c r="F540" s="2"/>
      <c r="J540" s="2"/>
      <c r="K540" s="2"/>
      <c r="O540" s="2"/>
      <c r="P540" s="2"/>
      <c r="T540" s="2"/>
      <c r="U540" s="2"/>
    </row>
    <row r="541" spans="1:21" x14ac:dyDescent="0.2">
      <c r="A541" s="2"/>
      <c r="E541" s="2"/>
      <c r="F541" s="2"/>
      <c r="J541" s="2"/>
      <c r="K541" s="2"/>
      <c r="O541" s="2"/>
      <c r="P541" s="2"/>
      <c r="T541" s="2"/>
      <c r="U541" s="2"/>
    </row>
    <row r="542" spans="1:21" x14ac:dyDescent="0.2">
      <c r="A542" s="2"/>
      <c r="E542" s="2"/>
      <c r="F542" s="2"/>
      <c r="J542" s="2"/>
      <c r="K542" s="2"/>
      <c r="O542" s="2"/>
      <c r="P542" s="2"/>
      <c r="T542" s="2"/>
      <c r="U542" s="2"/>
    </row>
    <row r="543" spans="1:21" x14ac:dyDescent="0.2">
      <c r="A543" s="2"/>
      <c r="E543" s="2"/>
      <c r="F543" s="2"/>
      <c r="J543" s="2"/>
      <c r="K543" s="2"/>
      <c r="O543" s="2"/>
      <c r="P543" s="2"/>
      <c r="T543" s="2"/>
      <c r="U543" s="2"/>
    </row>
    <row r="544" spans="1:21" x14ac:dyDescent="0.2">
      <c r="A544" s="2"/>
      <c r="E544" s="2"/>
      <c r="F544" s="2"/>
      <c r="J544" s="2"/>
      <c r="K544" s="2"/>
      <c r="O544" s="2"/>
      <c r="P544" s="2"/>
      <c r="T544" s="2"/>
      <c r="U544" s="2"/>
    </row>
    <row r="545" spans="1:21" x14ac:dyDescent="0.2">
      <c r="A545" s="2"/>
      <c r="E545" s="2"/>
      <c r="F545" s="2"/>
      <c r="J545" s="2"/>
      <c r="K545" s="2"/>
      <c r="O545" s="2"/>
      <c r="P545" s="2"/>
      <c r="T545" s="2"/>
      <c r="U545" s="2"/>
    </row>
    <row r="546" spans="1:21" x14ac:dyDescent="0.2">
      <c r="A546" s="2"/>
      <c r="E546" s="2"/>
      <c r="F546" s="2"/>
      <c r="J546" s="2"/>
      <c r="K546" s="2"/>
      <c r="O546" s="2"/>
      <c r="P546" s="2"/>
      <c r="T546" s="2"/>
      <c r="U546" s="2"/>
    </row>
    <row r="547" spans="1:21" x14ac:dyDescent="0.2">
      <c r="A547" s="2"/>
      <c r="E547" s="2"/>
      <c r="F547" s="2"/>
      <c r="J547" s="2"/>
      <c r="K547" s="2"/>
      <c r="O547" s="2"/>
      <c r="P547" s="2"/>
      <c r="T547" s="2"/>
      <c r="U547" s="2"/>
    </row>
    <row r="548" spans="1:21" x14ac:dyDescent="0.2">
      <c r="A548" s="2"/>
      <c r="E548" s="2"/>
      <c r="F548" s="2"/>
      <c r="J548" s="2"/>
      <c r="K548" s="2"/>
      <c r="O548" s="2"/>
      <c r="P548" s="2"/>
      <c r="T548" s="2"/>
      <c r="U548" s="2"/>
    </row>
    <row r="549" spans="1:21" x14ac:dyDescent="0.2">
      <c r="A549" s="2"/>
      <c r="E549" s="2"/>
      <c r="F549" s="2"/>
      <c r="J549" s="2"/>
      <c r="K549" s="2"/>
      <c r="O549" s="2"/>
      <c r="P549" s="2"/>
      <c r="T549" s="2"/>
      <c r="U549" s="2"/>
    </row>
    <row r="550" spans="1:21" x14ac:dyDescent="0.2">
      <c r="A550" s="2"/>
      <c r="E550" s="2"/>
      <c r="F550" s="2"/>
      <c r="J550" s="2"/>
      <c r="K550" s="2"/>
      <c r="O550" s="2"/>
      <c r="P550" s="2"/>
      <c r="T550" s="2"/>
      <c r="U550" s="2"/>
    </row>
    <row r="551" spans="1:21" x14ac:dyDescent="0.2">
      <c r="A551" s="2"/>
      <c r="E551" s="2"/>
      <c r="F551" s="2"/>
      <c r="J551" s="2"/>
      <c r="K551" s="2"/>
      <c r="O551" s="2"/>
      <c r="P551" s="2"/>
      <c r="T551" s="2"/>
      <c r="U551" s="2"/>
    </row>
    <row r="552" spans="1:21" x14ac:dyDescent="0.2">
      <c r="A552" s="2"/>
      <c r="E552" s="2"/>
      <c r="F552" s="2"/>
      <c r="J552" s="2"/>
      <c r="K552" s="2"/>
      <c r="O552" s="2"/>
      <c r="P552" s="2"/>
      <c r="T552" s="2"/>
      <c r="U552" s="2"/>
    </row>
    <row r="553" spans="1:21" x14ac:dyDescent="0.2">
      <c r="A553" s="2"/>
      <c r="E553" s="2"/>
      <c r="F553" s="2"/>
      <c r="J553" s="2"/>
      <c r="K553" s="2"/>
      <c r="O553" s="2"/>
      <c r="P553" s="2"/>
      <c r="T553" s="2"/>
      <c r="U553" s="2"/>
    </row>
    <row r="554" spans="1:21" x14ac:dyDescent="0.2">
      <c r="A554" s="2"/>
      <c r="E554" s="2"/>
      <c r="F554" s="2"/>
      <c r="J554" s="2"/>
      <c r="K554" s="2"/>
      <c r="O554" s="2"/>
      <c r="P554" s="2"/>
      <c r="T554" s="2"/>
      <c r="U554" s="2"/>
    </row>
    <row r="555" spans="1:21" x14ac:dyDescent="0.2">
      <c r="A555" s="2"/>
      <c r="E555" s="2"/>
      <c r="F555" s="2"/>
      <c r="J555" s="2"/>
      <c r="K555" s="2"/>
      <c r="O555" s="2"/>
      <c r="P555" s="2"/>
      <c r="T555" s="2"/>
      <c r="U555" s="2"/>
    </row>
    <row r="556" spans="1:21" x14ac:dyDescent="0.2">
      <c r="A556" s="2"/>
      <c r="E556" s="2"/>
      <c r="F556" s="2"/>
      <c r="J556" s="2"/>
      <c r="K556" s="2"/>
      <c r="O556" s="2"/>
      <c r="P556" s="2"/>
      <c r="T556" s="2"/>
      <c r="U556" s="2"/>
    </row>
    <row r="557" spans="1:21" x14ac:dyDescent="0.2">
      <c r="A557" s="2"/>
      <c r="E557" s="2"/>
      <c r="F557" s="2"/>
      <c r="J557" s="2"/>
      <c r="K557" s="2"/>
      <c r="O557" s="2"/>
      <c r="P557" s="2"/>
      <c r="T557" s="2"/>
      <c r="U557" s="2"/>
    </row>
    <row r="558" spans="1:21" x14ac:dyDescent="0.2">
      <c r="A558" s="2"/>
      <c r="E558" s="2"/>
      <c r="F558" s="2"/>
      <c r="J558" s="2"/>
      <c r="K558" s="2"/>
      <c r="O558" s="2"/>
      <c r="P558" s="2"/>
      <c r="T558" s="2"/>
      <c r="U558" s="2"/>
    </row>
    <row r="559" spans="1:21" x14ac:dyDescent="0.2">
      <c r="A559" s="2"/>
      <c r="E559" s="2"/>
      <c r="F559" s="2"/>
      <c r="J559" s="2"/>
      <c r="K559" s="2"/>
      <c r="O559" s="2"/>
      <c r="P559" s="2"/>
      <c r="T559" s="2"/>
      <c r="U559" s="2"/>
    </row>
    <row r="560" spans="1:21" x14ac:dyDescent="0.2">
      <c r="A560" s="2"/>
      <c r="E560" s="2"/>
      <c r="F560" s="2"/>
      <c r="J560" s="2"/>
      <c r="K560" s="2"/>
      <c r="O560" s="2"/>
      <c r="P560" s="2"/>
      <c r="T560" s="2"/>
      <c r="U560" s="2"/>
    </row>
    <row r="561" spans="1:21" x14ac:dyDescent="0.2">
      <c r="A561" s="2"/>
      <c r="E561" s="2"/>
      <c r="F561" s="2"/>
      <c r="J561" s="2"/>
      <c r="K561" s="2"/>
      <c r="O561" s="2"/>
      <c r="P561" s="2"/>
      <c r="T561" s="2"/>
      <c r="U561" s="2"/>
    </row>
    <row r="562" spans="1:21" x14ac:dyDescent="0.2">
      <c r="A562" s="2"/>
      <c r="E562" s="2"/>
      <c r="F562" s="2"/>
      <c r="J562" s="2"/>
      <c r="K562" s="2"/>
      <c r="O562" s="2"/>
      <c r="P562" s="2"/>
      <c r="T562" s="2"/>
      <c r="U562" s="2"/>
    </row>
    <row r="563" spans="1:21" x14ac:dyDescent="0.2">
      <c r="A563" s="2"/>
      <c r="E563" s="2"/>
      <c r="F563" s="2"/>
      <c r="J563" s="2"/>
      <c r="K563" s="2"/>
      <c r="O563" s="2"/>
      <c r="P563" s="2"/>
      <c r="T563" s="2"/>
      <c r="U563" s="2"/>
    </row>
    <row r="564" spans="1:21" x14ac:dyDescent="0.2">
      <c r="A564" s="2"/>
      <c r="E564" s="2"/>
      <c r="F564" s="2"/>
      <c r="J564" s="2"/>
      <c r="K564" s="2"/>
      <c r="O564" s="2"/>
      <c r="P564" s="2"/>
      <c r="T564" s="2"/>
      <c r="U564" s="2"/>
    </row>
    <row r="565" spans="1:21" x14ac:dyDescent="0.2">
      <c r="A565" s="2"/>
      <c r="E565" s="2"/>
      <c r="F565" s="2"/>
      <c r="J565" s="2"/>
      <c r="K565" s="2"/>
      <c r="O565" s="2"/>
      <c r="P565" s="2"/>
      <c r="T565" s="2"/>
      <c r="U565" s="2"/>
    </row>
    <row r="566" spans="1:21" x14ac:dyDescent="0.2">
      <c r="A566" s="2"/>
      <c r="E566" s="2"/>
      <c r="F566" s="2"/>
      <c r="J566" s="2"/>
      <c r="K566" s="2"/>
      <c r="O566" s="2"/>
      <c r="P566" s="2"/>
      <c r="T566" s="2"/>
      <c r="U566" s="2"/>
    </row>
    <row r="567" spans="1:21" x14ac:dyDescent="0.2">
      <c r="A567" s="2"/>
      <c r="E567" s="2"/>
      <c r="F567" s="2"/>
      <c r="J567" s="2"/>
      <c r="K567" s="2"/>
      <c r="O567" s="2"/>
      <c r="P567" s="2"/>
      <c r="T567" s="2"/>
      <c r="U567" s="2"/>
    </row>
    <row r="568" spans="1:21" x14ac:dyDescent="0.2">
      <c r="A568" s="2"/>
      <c r="E568" s="2"/>
      <c r="F568" s="2"/>
      <c r="J568" s="2"/>
      <c r="K568" s="2"/>
      <c r="O568" s="2"/>
      <c r="P568" s="2"/>
      <c r="T568" s="2"/>
      <c r="U568" s="2"/>
    </row>
    <row r="569" spans="1:21" x14ac:dyDescent="0.2">
      <c r="A569" s="2"/>
      <c r="E569" s="2"/>
      <c r="F569" s="2"/>
      <c r="J569" s="2"/>
      <c r="K569" s="2"/>
      <c r="O569" s="2"/>
      <c r="P569" s="2"/>
      <c r="T569" s="2"/>
      <c r="U569" s="2"/>
    </row>
    <row r="570" spans="1:21" x14ac:dyDescent="0.2">
      <c r="A570" s="2"/>
      <c r="E570" s="2"/>
      <c r="F570" s="2"/>
      <c r="J570" s="2"/>
      <c r="K570" s="2"/>
      <c r="O570" s="2"/>
      <c r="P570" s="2"/>
      <c r="T570" s="2"/>
      <c r="U570" s="2"/>
    </row>
    <row r="571" spans="1:21" x14ac:dyDescent="0.2">
      <c r="A571" s="2"/>
      <c r="E571" s="2"/>
      <c r="F571" s="2"/>
      <c r="J571" s="2"/>
      <c r="K571" s="2"/>
      <c r="O571" s="2"/>
      <c r="P571" s="2"/>
      <c r="T571" s="2"/>
      <c r="U571" s="2"/>
    </row>
    <row r="572" spans="1:21" x14ac:dyDescent="0.2">
      <c r="A572" s="2"/>
      <c r="E572" s="2"/>
      <c r="F572" s="2"/>
      <c r="J572" s="2"/>
      <c r="K572" s="2"/>
      <c r="O572" s="2"/>
      <c r="P572" s="2"/>
      <c r="T572" s="2"/>
      <c r="U572" s="2"/>
    </row>
    <row r="573" spans="1:21" x14ac:dyDescent="0.2">
      <c r="A573" s="2"/>
      <c r="E573" s="2"/>
      <c r="F573" s="2"/>
      <c r="J573" s="2"/>
      <c r="K573" s="2"/>
      <c r="O573" s="2"/>
      <c r="P573" s="2"/>
      <c r="T573" s="2"/>
      <c r="U573" s="2"/>
    </row>
    <row r="574" spans="1:21" x14ac:dyDescent="0.2">
      <c r="A574" s="2"/>
      <c r="E574" s="2"/>
      <c r="F574" s="2"/>
      <c r="J574" s="2"/>
      <c r="K574" s="2"/>
      <c r="O574" s="2"/>
      <c r="P574" s="2"/>
      <c r="T574" s="2"/>
      <c r="U574" s="2"/>
    </row>
    <row r="575" spans="1:21" x14ac:dyDescent="0.2">
      <c r="A575" s="2"/>
      <c r="E575" s="2"/>
      <c r="F575" s="2"/>
      <c r="J575" s="2"/>
      <c r="K575" s="2"/>
      <c r="O575" s="2"/>
      <c r="P575" s="2"/>
      <c r="T575" s="2"/>
      <c r="U575" s="2"/>
    </row>
    <row r="576" spans="1:21" x14ac:dyDescent="0.2">
      <c r="A576" s="2"/>
      <c r="E576" s="2"/>
      <c r="F576" s="2"/>
      <c r="J576" s="2"/>
      <c r="K576" s="2"/>
      <c r="O576" s="2"/>
      <c r="P576" s="2"/>
      <c r="T576" s="2"/>
      <c r="U576" s="2"/>
    </row>
    <row r="577" spans="1:21" x14ac:dyDescent="0.2">
      <c r="A577" s="2"/>
      <c r="E577" s="2"/>
      <c r="F577" s="2"/>
      <c r="J577" s="2"/>
      <c r="K577" s="2"/>
      <c r="O577" s="2"/>
      <c r="P577" s="2"/>
      <c r="T577" s="2"/>
      <c r="U577" s="2"/>
    </row>
    <row r="578" spans="1:21" x14ac:dyDescent="0.2">
      <c r="A578" s="2"/>
      <c r="E578" s="2"/>
      <c r="F578" s="2"/>
      <c r="J578" s="2"/>
      <c r="K578" s="2"/>
      <c r="O578" s="2"/>
      <c r="P578" s="2"/>
      <c r="T578" s="2"/>
      <c r="U578" s="2"/>
    </row>
    <row r="579" spans="1:21" x14ac:dyDescent="0.2">
      <c r="A579" s="2"/>
      <c r="E579" s="2"/>
      <c r="F579" s="2"/>
      <c r="J579" s="2"/>
      <c r="K579" s="2"/>
      <c r="O579" s="2"/>
      <c r="P579" s="2"/>
      <c r="T579" s="2"/>
      <c r="U579" s="2"/>
    </row>
    <row r="580" spans="1:21" x14ac:dyDescent="0.2">
      <c r="A580" s="2"/>
      <c r="E580" s="2"/>
      <c r="F580" s="2"/>
      <c r="J580" s="2"/>
      <c r="K580" s="2"/>
      <c r="O580" s="2"/>
      <c r="P580" s="2"/>
      <c r="T580" s="2"/>
      <c r="U580" s="2"/>
    </row>
    <row r="581" spans="1:21" x14ac:dyDescent="0.2">
      <c r="A581" s="2"/>
      <c r="E581" s="2"/>
      <c r="F581" s="2"/>
      <c r="J581" s="2"/>
      <c r="K581" s="2"/>
      <c r="O581" s="2"/>
      <c r="P581" s="2"/>
      <c r="T581" s="2"/>
      <c r="U581" s="2"/>
    </row>
    <row r="582" spans="1:21" x14ac:dyDescent="0.2">
      <c r="A582" s="2"/>
      <c r="E582" s="2"/>
      <c r="F582" s="2"/>
      <c r="J582" s="2"/>
      <c r="K582" s="2"/>
      <c r="O582" s="2"/>
      <c r="P582" s="2"/>
      <c r="T582" s="2"/>
      <c r="U582" s="2"/>
    </row>
    <row r="583" spans="1:21" x14ac:dyDescent="0.2">
      <c r="A583" s="2"/>
      <c r="E583" s="2"/>
      <c r="F583" s="2"/>
      <c r="J583" s="2"/>
      <c r="K583" s="2"/>
      <c r="O583" s="2"/>
      <c r="P583" s="2"/>
      <c r="T583" s="2"/>
      <c r="U583" s="2"/>
    </row>
    <row r="584" spans="1:21" x14ac:dyDescent="0.2">
      <c r="A584" s="2"/>
      <c r="E584" s="2"/>
      <c r="F584" s="2"/>
      <c r="J584" s="2"/>
      <c r="K584" s="2"/>
      <c r="O584" s="2"/>
      <c r="P584" s="2"/>
      <c r="T584" s="2"/>
      <c r="U584" s="2"/>
    </row>
    <row r="585" spans="1:21" x14ac:dyDescent="0.2">
      <c r="A585" s="2"/>
      <c r="E585" s="2"/>
      <c r="F585" s="2"/>
      <c r="J585" s="2"/>
      <c r="K585" s="2"/>
      <c r="O585" s="2"/>
      <c r="P585" s="2"/>
      <c r="T585" s="2"/>
      <c r="U585" s="2"/>
    </row>
    <row r="586" spans="1:21" x14ac:dyDescent="0.2">
      <c r="A586" s="2"/>
      <c r="E586" s="2"/>
      <c r="F586" s="2"/>
      <c r="J586" s="2"/>
      <c r="K586" s="2"/>
      <c r="O586" s="2"/>
      <c r="P586" s="2"/>
      <c r="T586" s="2"/>
      <c r="U586" s="2"/>
    </row>
    <row r="587" spans="1:21" x14ac:dyDescent="0.2">
      <c r="A587" s="2"/>
      <c r="E587" s="2"/>
      <c r="F587" s="2"/>
      <c r="J587" s="2"/>
      <c r="K587" s="2"/>
      <c r="O587" s="2"/>
      <c r="P587" s="2"/>
      <c r="T587" s="2"/>
      <c r="U587" s="2"/>
    </row>
    <row r="588" spans="1:21" x14ac:dyDescent="0.2">
      <c r="A588" s="2"/>
      <c r="E588" s="2"/>
      <c r="F588" s="2"/>
      <c r="J588" s="2"/>
      <c r="K588" s="2"/>
      <c r="O588" s="2"/>
      <c r="P588" s="2"/>
      <c r="T588" s="2"/>
      <c r="U588" s="2"/>
    </row>
    <row r="589" spans="1:21" x14ac:dyDescent="0.2">
      <c r="A589" s="2"/>
      <c r="E589" s="2"/>
      <c r="F589" s="2"/>
      <c r="J589" s="2"/>
      <c r="K589" s="2"/>
      <c r="O589" s="2"/>
      <c r="P589" s="2"/>
      <c r="T589" s="2"/>
      <c r="U589" s="2"/>
    </row>
    <row r="590" spans="1:21" x14ac:dyDescent="0.2">
      <c r="A590" s="2"/>
      <c r="E590" s="2"/>
      <c r="F590" s="2"/>
      <c r="J590" s="2"/>
      <c r="K590" s="2"/>
      <c r="O590" s="2"/>
      <c r="P590" s="2"/>
      <c r="T590" s="2"/>
      <c r="U590" s="2"/>
    </row>
    <row r="591" spans="1:21" x14ac:dyDescent="0.2">
      <c r="A591" s="2"/>
      <c r="E591" s="2"/>
      <c r="F591" s="2"/>
      <c r="J591" s="2"/>
      <c r="K591" s="2"/>
      <c r="O591" s="2"/>
      <c r="P591" s="2"/>
      <c r="T591" s="2"/>
      <c r="U591" s="2"/>
    </row>
    <row r="592" spans="1:21" x14ac:dyDescent="0.2">
      <c r="A592" s="2"/>
      <c r="E592" s="2"/>
      <c r="F592" s="2"/>
      <c r="J592" s="2"/>
      <c r="K592" s="2"/>
      <c r="O592" s="2"/>
      <c r="P592" s="2"/>
      <c r="T592" s="2"/>
      <c r="U592" s="2"/>
    </row>
    <row r="593" spans="1:21" x14ac:dyDescent="0.2">
      <c r="A593" s="2"/>
      <c r="E593" s="2"/>
      <c r="F593" s="2"/>
      <c r="J593" s="2"/>
      <c r="K593" s="2"/>
      <c r="O593" s="2"/>
      <c r="P593" s="2"/>
      <c r="T593" s="2"/>
      <c r="U593" s="2"/>
    </row>
    <row r="594" spans="1:21" x14ac:dyDescent="0.2">
      <c r="A594" s="2"/>
      <c r="E594" s="2"/>
      <c r="F594" s="2"/>
      <c r="J594" s="2"/>
      <c r="K594" s="2"/>
      <c r="O594" s="2"/>
      <c r="P594" s="2"/>
      <c r="T594" s="2"/>
      <c r="U594" s="2"/>
    </row>
    <row r="595" spans="1:21" x14ac:dyDescent="0.2">
      <c r="A595" s="2"/>
      <c r="E595" s="2"/>
      <c r="F595" s="2"/>
      <c r="J595" s="2"/>
      <c r="K595" s="2"/>
      <c r="O595" s="2"/>
      <c r="P595" s="2"/>
      <c r="T595" s="2"/>
      <c r="U595" s="2"/>
    </row>
    <row r="596" spans="1:21" x14ac:dyDescent="0.2">
      <c r="A596" s="2"/>
      <c r="E596" s="2"/>
      <c r="F596" s="2"/>
      <c r="J596" s="2"/>
      <c r="K596" s="2"/>
      <c r="O596" s="2"/>
      <c r="P596" s="2"/>
      <c r="T596" s="2"/>
      <c r="U596" s="2"/>
    </row>
    <row r="597" spans="1:21" x14ac:dyDescent="0.2">
      <c r="A597" s="2"/>
      <c r="E597" s="2"/>
      <c r="F597" s="2"/>
      <c r="J597" s="2"/>
      <c r="K597" s="2"/>
      <c r="O597" s="2"/>
      <c r="P597" s="2"/>
      <c r="T597" s="2"/>
      <c r="U597" s="2"/>
    </row>
    <row r="598" spans="1:21" x14ac:dyDescent="0.2">
      <c r="A598" s="2"/>
      <c r="E598" s="2"/>
      <c r="F598" s="2"/>
      <c r="J598" s="2"/>
      <c r="K598" s="2"/>
      <c r="O598" s="2"/>
      <c r="P598" s="2"/>
      <c r="T598" s="2"/>
      <c r="U598" s="2"/>
    </row>
    <row r="599" spans="1:21" x14ac:dyDescent="0.2">
      <c r="A599" s="2"/>
      <c r="E599" s="2"/>
      <c r="F599" s="2"/>
      <c r="J599" s="2"/>
      <c r="K599" s="2"/>
      <c r="O599" s="2"/>
      <c r="P599" s="2"/>
      <c r="T599" s="2"/>
      <c r="U599" s="2"/>
    </row>
    <row r="600" spans="1:21" x14ac:dyDescent="0.2">
      <c r="A600" s="2"/>
      <c r="E600" s="2"/>
      <c r="F600" s="2"/>
      <c r="J600" s="2"/>
      <c r="K600" s="2"/>
      <c r="O600" s="2"/>
      <c r="P600" s="2"/>
      <c r="T600" s="2"/>
      <c r="U600" s="2"/>
    </row>
    <row r="601" spans="1:21" x14ac:dyDescent="0.2">
      <c r="A601" s="2"/>
      <c r="E601" s="2"/>
      <c r="F601" s="2"/>
      <c r="J601" s="2"/>
      <c r="K601" s="2"/>
      <c r="O601" s="2"/>
      <c r="P601" s="2"/>
      <c r="T601" s="2"/>
      <c r="U601" s="2"/>
    </row>
    <row r="602" spans="1:21" x14ac:dyDescent="0.2">
      <c r="A602" s="2"/>
      <c r="E602" s="2"/>
      <c r="F602" s="2"/>
      <c r="J602" s="2"/>
      <c r="K602" s="2"/>
      <c r="O602" s="2"/>
      <c r="P602" s="2"/>
      <c r="T602" s="2"/>
      <c r="U602" s="2"/>
    </row>
    <row r="603" spans="1:21" x14ac:dyDescent="0.2">
      <c r="A603" s="2"/>
      <c r="E603" s="2"/>
      <c r="F603" s="2"/>
      <c r="J603" s="2"/>
      <c r="K603" s="2"/>
      <c r="O603" s="2"/>
      <c r="P603" s="2"/>
      <c r="T603" s="2"/>
      <c r="U603" s="2"/>
    </row>
    <row r="604" spans="1:21" x14ac:dyDescent="0.2">
      <c r="A604" s="2"/>
      <c r="E604" s="2"/>
      <c r="F604" s="2"/>
      <c r="J604" s="2"/>
      <c r="K604" s="2"/>
      <c r="O604" s="2"/>
      <c r="P604" s="2"/>
      <c r="T604" s="2"/>
      <c r="U604" s="2"/>
    </row>
    <row r="605" spans="1:21" x14ac:dyDescent="0.2">
      <c r="A605" s="2"/>
      <c r="E605" s="2"/>
      <c r="F605" s="2"/>
      <c r="J605" s="2"/>
      <c r="K605" s="2"/>
      <c r="O605" s="2"/>
      <c r="P605" s="2"/>
      <c r="T605" s="2"/>
      <c r="U605" s="2"/>
    </row>
    <row r="606" spans="1:21" x14ac:dyDescent="0.2">
      <c r="A606" s="2"/>
      <c r="E606" s="2"/>
      <c r="F606" s="2"/>
      <c r="J606" s="2"/>
      <c r="K606" s="2"/>
      <c r="O606" s="2"/>
      <c r="P606" s="2"/>
      <c r="T606" s="2"/>
      <c r="U606" s="2"/>
    </row>
    <row r="607" spans="1:21" x14ac:dyDescent="0.2">
      <c r="A607" s="2"/>
      <c r="E607" s="2"/>
      <c r="F607" s="2"/>
      <c r="J607" s="2"/>
      <c r="K607" s="2"/>
      <c r="O607" s="2"/>
      <c r="P607" s="2"/>
      <c r="T607" s="2"/>
      <c r="U607" s="2"/>
    </row>
    <row r="608" spans="1:21" x14ac:dyDescent="0.2">
      <c r="A608" s="2"/>
      <c r="E608" s="2"/>
      <c r="F608" s="2"/>
      <c r="J608" s="2"/>
      <c r="K608" s="2"/>
      <c r="O608" s="2"/>
      <c r="P608" s="2"/>
      <c r="T608" s="2"/>
      <c r="U608" s="2"/>
    </row>
    <row r="609" spans="1:21" x14ac:dyDescent="0.2">
      <c r="A609" s="2"/>
      <c r="E609" s="2"/>
      <c r="F609" s="2"/>
      <c r="J609" s="2"/>
      <c r="K609" s="2"/>
      <c r="O609" s="2"/>
      <c r="P609" s="2"/>
      <c r="T609" s="2"/>
      <c r="U609" s="2"/>
    </row>
    <row r="610" spans="1:21" x14ac:dyDescent="0.2">
      <c r="A610" s="2"/>
      <c r="E610" s="2"/>
      <c r="F610" s="2"/>
      <c r="J610" s="2"/>
      <c r="K610" s="2"/>
      <c r="O610" s="2"/>
      <c r="P610" s="2"/>
      <c r="T610" s="2"/>
      <c r="U610" s="2"/>
    </row>
    <row r="611" spans="1:21" x14ac:dyDescent="0.2">
      <c r="A611" s="2"/>
      <c r="E611" s="2"/>
      <c r="F611" s="2"/>
      <c r="J611" s="2"/>
      <c r="K611" s="2"/>
      <c r="O611" s="2"/>
      <c r="P611" s="2"/>
      <c r="T611" s="2"/>
      <c r="U611" s="2"/>
    </row>
    <row r="612" spans="1:21" x14ac:dyDescent="0.2">
      <c r="A612" s="2"/>
      <c r="E612" s="2"/>
      <c r="F612" s="2"/>
      <c r="J612" s="2"/>
      <c r="K612" s="2"/>
      <c r="O612" s="2"/>
      <c r="P612" s="2"/>
      <c r="T612" s="2"/>
      <c r="U612" s="2"/>
    </row>
    <row r="613" spans="1:21" x14ac:dyDescent="0.2">
      <c r="A613" s="2"/>
      <c r="E613" s="2"/>
      <c r="F613" s="2"/>
      <c r="J613" s="2"/>
      <c r="K613" s="2"/>
      <c r="O613" s="2"/>
      <c r="P613" s="2"/>
      <c r="T613" s="2"/>
      <c r="U613" s="2"/>
    </row>
    <row r="614" spans="1:21" x14ac:dyDescent="0.2">
      <c r="A614" s="2"/>
      <c r="E614" s="2"/>
      <c r="F614" s="2"/>
      <c r="J614" s="2"/>
      <c r="K614" s="2"/>
      <c r="O614" s="2"/>
      <c r="P614" s="2"/>
      <c r="T614" s="2"/>
      <c r="U614" s="2"/>
    </row>
    <row r="615" spans="1:21" x14ac:dyDescent="0.2">
      <c r="A615" s="2"/>
      <c r="E615" s="2"/>
      <c r="F615" s="2"/>
      <c r="J615" s="2"/>
      <c r="K615" s="2"/>
      <c r="O615" s="2"/>
      <c r="P615" s="2"/>
      <c r="T615" s="2"/>
      <c r="U615" s="2"/>
    </row>
    <row r="616" spans="1:21" x14ac:dyDescent="0.2">
      <c r="A616" s="2"/>
      <c r="E616" s="2"/>
      <c r="F616" s="2"/>
      <c r="J616" s="2"/>
      <c r="K616" s="2"/>
      <c r="O616" s="2"/>
      <c r="P616" s="2"/>
      <c r="T616" s="2"/>
      <c r="U616" s="2"/>
    </row>
    <row r="617" spans="1:21" x14ac:dyDescent="0.2">
      <c r="A617" s="2"/>
      <c r="E617" s="2"/>
      <c r="F617" s="2"/>
      <c r="J617" s="2"/>
      <c r="K617" s="2"/>
      <c r="O617" s="2"/>
      <c r="P617" s="2"/>
      <c r="T617" s="2"/>
      <c r="U617" s="2"/>
    </row>
    <row r="618" spans="1:21" x14ac:dyDescent="0.2">
      <c r="A618" s="2"/>
      <c r="E618" s="2"/>
      <c r="F618" s="2"/>
      <c r="J618" s="2"/>
      <c r="K618" s="2"/>
      <c r="O618" s="2"/>
      <c r="P618" s="2"/>
      <c r="T618" s="2"/>
      <c r="U618" s="2"/>
    </row>
    <row r="619" spans="1:21" x14ac:dyDescent="0.2">
      <c r="A619" s="2"/>
      <c r="E619" s="2"/>
      <c r="F619" s="2"/>
      <c r="J619" s="2"/>
      <c r="K619" s="2"/>
      <c r="O619" s="2"/>
      <c r="P619" s="2"/>
      <c r="T619" s="2"/>
      <c r="U619" s="2"/>
    </row>
    <row r="620" spans="1:21" x14ac:dyDescent="0.2">
      <c r="A620" s="2"/>
      <c r="E620" s="2"/>
      <c r="F620" s="2"/>
      <c r="J620" s="2"/>
      <c r="K620" s="2"/>
      <c r="O620" s="2"/>
      <c r="P620" s="2"/>
      <c r="T620" s="2"/>
      <c r="U620" s="2"/>
    </row>
    <row r="621" spans="1:21" x14ac:dyDescent="0.2">
      <c r="A621" s="2"/>
      <c r="E621" s="2"/>
      <c r="F621" s="2"/>
      <c r="J621" s="2"/>
      <c r="K621" s="2"/>
      <c r="O621" s="2"/>
      <c r="P621" s="2"/>
      <c r="T621" s="2"/>
      <c r="U621" s="2"/>
    </row>
    <row r="622" spans="1:21" x14ac:dyDescent="0.2">
      <c r="A622" s="2"/>
      <c r="E622" s="2"/>
      <c r="F622" s="2"/>
      <c r="J622" s="2"/>
      <c r="K622" s="2"/>
      <c r="O622" s="2"/>
      <c r="P622" s="2"/>
      <c r="T622" s="2"/>
      <c r="U622" s="2"/>
    </row>
    <row r="623" spans="1:21" x14ac:dyDescent="0.2">
      <c r="A623" s="2"/>
      <c r="E623" s="2"/>
      <c r="F623" s="2"/>
      <c r="J623" s="2"/>
      <c r="K623" s="2"/>
      <c r="O623" s="2"/>
      <c r="P623" s="2"/>
      <c r="T623" s="2"/>
      <c r="U623" s="2"/>
    </row>
    <row r="624" spans="1:21" x14ac:dyDescent="0.2">
      <c r="A624" s="2"/>
      <c r="E624" s="2"/>
      <c r="F624" s="2"/>
      <c r="J624" s="2"/>
      <c r="K624" s="2"/>
      <c r="O624" s="2"/>
      <c r="P624" s="2"/>
      <c r="T624" s="2"/>
      <c r="U624" s="2"/>
    </row>
    <row r="625" spans="1:21" x14ac:dyDescent="0.2">
      <c r="A625" s="2"/>
      <c r="E625" s="2"/>
      <c r="F625" s="2"/>
      <c r="J625" s="2"/>
      <c r="K625" s="2"/>
      <c r="O625" s="2"/>
      <c r="P625" s="2"/>
      <c r="T625" s="2"/>
      <c r="U625" s="2"/>
    </row>
    <row r="626" spans="1:21" x14ac:dyDescent="0.2">
      <c r="A626" s="2"/>
      <c r="E626" s="2"/>
      <c r="F626" s="2"/>
      <c r="J626" s="2"/>
      <c r="K626" s="2"/>
      <c r="O626" s="2"/>
      <c r="P626" s="2"/>
      <c r="T626" s="2"/>
      <c r="U626" s="2"/>
    </row>
    <row r="627" spans="1:21" x14ac:dyDescent="0.2">
      <c r="A627" s="2"/>
      <c r="E627" s="2"/>
      <c r="F627" s="2"/>
      <c r="J627" s="2"/>
      <c r="K627" s="2"/>
      <c r="O627" s="2"/>
      <c r="P627" s="2"/>
      <c r="T627" s="2"/>
      <c r="U627" s="2"/>
    </row>
    <row r="628" spans="1:21" x14ac:dyDescent="0.2">
      <c r="A628" s="2"/>
      <c r="E628" s="2"/>
      <c r="F628" s="2"/>
      <c r="J628" s="2"/>
      <c r="K628" s="2"/>
      <c r="O628" s="2"/>
      <c r="P628" s="2"/>
      <c r="T628" s="2"/>
      <c r="U628" s="2"/>
    </row>
    <row r="629" spans="1:21" x14ac:dyDescent="0.2">
      <c r="A629" s="2"/>
      <c r="E629" s="2"/>
      <c r="F629" s="2"/>
      <c r="J629" s="2"/>
      <c r="K629" s="2"/>
      <c r="O629" s="2"/>
      <c r="P629" s="2"/>
      <c r="T629" s="2"/>
      <c r="U629" s="2"/>
    </row>
    <row r="630" spans="1:21" x14ac:dyDescent="0.2">
      <c r="A630" s="2"/>
      <c r="E630" s="2"/>
      <c r="F630" s="2"/>
      <c r="J630" s="2"/>
      <c r="K630" s="2"/>
      <c r="O630" s="2"/>
      <c r="P630" s="2"/>
      <c r="T630" s="2"/>
      <c r="U630" s="2"/>
    </row>
    <row r="631" spans="1:21" x14ac:dyDescent="0.2">
      <c r="A631" s="2"/>
      <c r="E631" s="2"/>
      <c r="F631" s="2"/>
      <c r="J631" s="2"/>
      <c r="K631" s="2"/>
      <c r="O631" s="2"/>
      <c r="P631" s="2"/>
      <c r="T631" s="2"/>
      <c r="U631" s="2"/>
    </row>
    <row r="632" spans="1:21" x14ac:dyDescent="0.2">
      <c r="A632" s="2"/>
      <c r="E632" s="2"/>
      <c r="F632" s="2"/>
      <c r="J632" s="2"/>
      <c r="K632" s="2"/>
      <c r="O632" s="2"/>
      <c r="P632" s="2"/>
      <c r="T632" s="2"/>
      <c r="U632" s="2"/>
    </row>
    <row r="633" spans="1:21" x14ac:dyDescent="0.2">
      <c r="A633" s="2"/>
      <c r="E633" s="2"/>
      <c r="F633" s="2"/>
      <c r="J633" s="2"/>
      <c r="K633" s="2"/>
      <c r="O633" s="2"/>
      <c r="P633" s="2"/>
      <c r="T633" s="2"/>
      <c r="U633" s="2"/>
    </row>
    <row r="634" spans="1:21" x14ac:dyDescent="0.2">
      <c r="A634" s="2"/>
      <c r="E634" s="2"/>
      <c r="F634" s="2"/>
      <c r="J634" s="2"/>
      <c r="K634" s="2"/>
      <c r="O634" s="2"/>
      <c r="P634" s="2"/>
      <c r="T634" s="2"/>
      <c r="U634" s="2"/>
    </row>
    <row r="635" spans="1:21" x14ac:dyDescent="0.2">
      <c r="A635" s="2"/>
      <c r="E635" s="2"/>
      <c r="F635" s="2"/>
      <c r="J635" s="2"/>
      <c r="K635" s="2"/>
      <c r="O635" s="2"/>
      <c r="P635" s="2"/>
      <c r="T635" s="2"/>
      <c r="U635" s="2"/>
    </row>
    <row r="636" spans="1:21" x14ac:dyDescent="0.2">
      <c r="A636" s="2"/>
      <c r="E636" s="2"/>
      <c r="F636" s="2"/>
      <c r="J636" s="2"/>
      <c r="K636" s="2"/>
      <c r="O636" s="2"/>
      <c r="P636" s="2"/>
      <c r="T636" s="2"/>
      <c r="U636" s="2"/>
    </row>
    <row r="637" spans="1:21" x14ac:dyDescent="0.2">
      <c r="A637" s="2"/>
      <c r="E637" s="2"/>
      <c r="F637" s="2"/>
      <c r="J637" s="2"/>
      <c r="K637" s="2"/>
      <c r="O637" s="2"/>
      <c r="P637" s="2"/>
      <c r="T637" s="2"/>
      <c r="U637" s="2"/>
    </row>
    <row r="638" spans="1:21" x14ac:dyDescent="0.2">
      <c r="A638" s="2"/>
      <c r="E638" s="2"/>
      <c r="F638" s="2"/>
      <c r="J638" s="2"/>
      <c r="K638" s="2"/>
      <c r="O638" s="2"/>
      <c r="P638" s="2"/>
      <c r="T638" s="2"/>
      <c r="U638" s="2"/>
    </row>
    <row r="639" spans="1:21" x14ac:dyDescent="0.2">
      <c r="A639" s="2"/>
      <c r="E639" s="2"/>
      <c r="F639" s="2"/>
      <c r="J639" s="2"/>
      <c r="K639" s="2"/>
      <c r="O639" s="2"/>
      <c r="P639" s="2"/>
      <c r="T639" s="2"/>
      <c r="U639" s="2"/>
    </row>
    <row r="640" spans="1:21" x14ac:dyDescent="0.2">
      <c r="A640" s="2"/>
      <c r="E640" s="2"/>
      <c r="F640" s="2"/>
      <c r="J640" s="2"/>
      <c r="K640" s="2"/>
      <c r="O640" s="2"/>
      <c r="P640" s="2"/>
      <c r="T640" s="2"/>
      <c r="U640" s="2"/>
    </row>
    <row r="641" spans="1:21" x14ac:dyDescent="0.2">
      <c r="A641" s="2"/>
      <c r="E641" s="2"/>
      <c r="F641" s="2"/>
      <c r="J641" s="2"/>
      <c r="K641" s="2"/>
      <c r="O641" s="2"/>
      <c r="P641" s="2"/>
      <c r="T641" s="2"/>
      <c r="U641" s="2"/>
    </row>
    <row r="642" spans="1:21" x14ac:dyDescent="0.2">
      <c r="A642" s="2"/>
      <c r="E642" s="2"/>
      <c r="F642" s="2"/>
      <c r="J642" s="2"/>
      <c r="K642" s="2"/>
      <c r="O642" s="2"/>
      <c r="P642" s="2"/>
      <c r="T642" s="2"/>
      <c r="U642" s="2"/>
    </row>
    <row r="643" spans="1:21" x14ac:dyDescent="0.2">
      <c r="A643" s="2"/>
      <c r="E643" s="2"/>
      <c r="F643" s="2"/>
      <c r="J643" s="2"/>
      <c r="K643" s="2"/>
      <c r="O643" s="2"/>
      <c r="P643" s="2"/>
      <c r="T643" s="2"/>
      <c r="U643" s="2"/>
    </row>
    <row r="644" spans="1:21" x14ac:dyDescent="0.2">
      <c r="A644" s="2"/>
      <c r="E644" s="2"/>
      <c r="F644" s="2"/>
      <c r="J644" s="2"/>
      <c r="K644" s="2"/>
      <c r="O644" s="2"/>
      <c r="P644" s="2"/>
      <c r="T644" s="2"/>
      <c r="U644" s="2"/>
    </row>
    <row r="645" spans="1:21" x14ac:dyDescent="0.2">
      <c r="A645" s="2"/>
      <c r="E645" s="2"/>
      <c r="F645" s="2"/>
      <c r="J645" s="2"/>
      <c r="K645" s="2"/>
      <c r="O645" s="2"/>
      <c r="P645" s="2"/>
      <c r="T645" s="2"/>
      <c r="U645" s="2"/>
    </row>
    <row r="646" spans="1:21" x14ac:dyDescent="0.2">
      <c r="A646" s="2"/>
      <c r="E646" s="2"/>
      <c r="F646" s="2"/>
      <c r="J646" s="2"/>
      <c r="K646" s="2"/>
      <c r="O646" s="2"/>
      <c r="P646" s="2"/>
      <c r="T646" s="2"/>
      <c r="U646" s="2"/>
    </row>
    <row r="647" spans="1:21" x14ac:dyDescent="0.2">
      <c r="A647" s="2"/>
      <c r="E647" s="2"/>
      <c r="F647" s="2"/>
      <c r="J647" s="2"/>
      <c r="K647" s="2"/>
      <c r="O647" s="2"/>
      <c r="P647" s="2"/>
      <c r="T647" s="2"/>
      <c r="U647" s="2"/>
    </row>
    <row r="648" spans="1:21" x14ac:dyDescent="0.2">
      <c r="A648" s="2"/>
      <c r="E648" s="2"/>
      <c r="F648" s="2"/>
      <c r="J648" s="2"/>
      <c r="K648" s="2"/>
      <c r="O648" s="2"/>
      <c r="P648" s="2"/>
      <c r="T648" s="2"/>
      <c r="U648" s="2"/>
    </row>
    <row r="649" spans="1:21" x14ac:dyDescent="0.2">
      <c r="A649" s="2"/>
      <c r="E649" s="2"/>
      <c r="F649" s="2"/>
      <c r="J649" s="2"/>
      <c r="K649" s="2"/>
      <c r="O649" s="2"/>
      <c r="P649" s="2"/>
      <c r="T649" s="2"/>
      <c r="U649" s="2"/>
    </row>
    <row r="650" spans="1:21" x14ac:dyDescent="0.2">
      <c r="A650" s="2"/>
      <c r="E650" s="2"/>
      <c r="F650" s="2"/>
      <c r="J650" s="2"/>
      <c r="K650" s="2"/>
      <c r="O650" s="2"/>
      <c r="P650" s="2"/>
      <c r="T650" s="2"/>
      <c r="U650" s="2"/>
    </row>
    <row r="651" spans="1:21" x14ac:dyDescent="0.2">
      <c r="A651" s="2"/>
      <c r="E651" s="2"/>
      <c r="F651" s="2"/>
      <c r="J651" s="2"/>
      <c r="K651" s="2"/>
      <c r="O651" s="2"/>
      <c r="P651" s="2"/>
      <c r="T651" s="2"/>
      <c r="U651" s="2"/>
    </row>
    <row r="652" spans="1:21" x14ac:dyDescent="0.2">
      <c r="A652" s="2"/>
      <c r="E652" s="2"/>
      <c r="F652" s="2"/>
      <c r="J652" s="2"/>
      <c r="K652" s="2"/>
      <c r="O652" s="2"/>
      <c r="P652" s="2"/>
      <c r="T652" s="2"/>
      <c r="U652" s="2"/>
    </row>
    <row r="653" spans="1:21" x14ac:dyDescent="0.2">
      <c r="A653" s="2"/>
      <c r="E653" s="2"/>
      <c r="F653" s="2"/>
      <c r="J653" s="2"/>
      <c r="K653" s="2"/>
      <c r="O653" s="2"/>
      <c r="P653" s="2"/>
      <c r="T653" s="2"/>
      <c r="U653" s="2"/>
    </row>
    <row r="654" spans="1:21" x14ac:dyDescent="0.2">
      <c r="A654" s="2"/>
      <c r="E654" s="2"/>
      <c r="F654" s="2"/>
      <c r="J654" s="2"/>
      <c r="K654" s="2"/>
      <c r="O654" s="2"/>
      <c r="P654" s="2"/>
      <c r="T654" s="2"/>
      <c r="U654" s="2"/>
    </row>
    <row r="655" spans="1:21" x14ac:dyDescent="0.2">
      <c r="A655" s="2"/>
      <c r="E655" s="2"/>
      <c r="F655" s="2"/>
      <c r="J655" s="2"/>
      <c r="K655" s="2"/>
      <c r="O655" s="2"/>
      <c r="P655" s="2"/>
      <c r="T655" s="2"/>
      <c r="U655" s="2"/>
    </row>
    <row r="656" spans="1:21" x14ac:dyDescent="0.2">
      <c r="A656" s="2"/>
      <c r="E656" s="2"/>
      <c r="F656" s="2"/>
      <c r="J656" s="2"/>
      <c r="K656" s="2"/>
      <c r="O656" s="2"/>
      <c r="P656" s="2"/>
      <c r="T656" s="2"/>
      <c r="U656" s="2"/>
    </row>
    <row r="657" spans="1:21" x14ac:dyDescent="0.2">
      <c r="A657" s="2"/>
      <c r="E657" s="2"/>
      <c r="F657" s="2"/>
      <c r="J657" s="2"/>
      <c r="K657" s="2"/>
      <c r="O657" s="2"/>
      <c r="P657" s="2"/>
      <c r="T657" s="2"/>
      <c r="U657" s="2"/>
    </row>
    <row r="658" spans="1:21" x14ac:dyDescent="0.2">
      <c r="A658" s="2"/>
      <c r="E658" s="2"/>
      <c r="F658" s="2"/>
      <c r="J658" s="2"/>
      <c r="K658" s="2"/>
      <c r="O658" s="2"/>
      <c r="P658" s="2"/>
      <c r="T658" s="2"/>
      <c r="U658" s="2"/>
    </row>
    <row r="659" spans="1:21" x14ac:dyDescent="0.2">
      <c r="A659" s="2"/>
      <c r="E659" s="2"/>
      <c r="F659" s="2"/>
      <c r="J659" s="2"/>
      <c r="K659" s="2"/>
      <c r="O659" s="2"/>
      <c r="P659" s="2"/>
      <c r="T659" s="2"/>
      <c r="U659" s="2"/>
    </row>
    <row r="660" spans="1:21" x14ac:dyDescent="0.2">
      <c r="A660" s="2"/>
      <c r="E660" s="2"/>
      <c r="F660" s="2"/>
      <c r="J660" s="2"/>
      <c r="K660" s="2"/>
      <c r="O660" s="2"/>
      <c r="P660" s="2"/>
      <c r="T660" s="2"/>
      <c r="U660" s="2"/>
    </row>
    <row r="661" spans="1:21" x14ac:dyDescent="0.2">
      <c r="A661" s="2"/>
      <c r="E661" s="2"/>
      <c r="F661" s="2"/>
      <c r="J661" s="2"/>
      <c r="K661" s="2"/>
      <c r="O661" s="2"/>
      <c r="P661" s="2"/>
      <c r="T661" s="2"/>
      <c r="U661" s="2"/>
    </row>
    <row r="662" spans="1:21" x14ac:dyDescent="0.2">
      <c r="A662" s="2"/>
      <c r="E662" s="2"/>
      <c r="F662" s="2"/>
      <c r="J662" s="2"/>
      <c r="K662" s="2"/>
      <c r="O662" s="2"/>
      <c r="P662" s="2"/>
      <c r="T662" s="2"/>
      <c r="U662" s="2"/>
    </row>
    <row r="663" spans="1:21" x14ac:dyDescent="0.2">
      <c r="A663" s="2"/>
      <c r="E663" s="2"/>
      <c r="F663" s="2"/>
      <c r="J663" s="2"/>
      <c r="K663" s="2"/>
      <c r="O663" s="2"/>
      <c r="P663" s="2"/>
      <c r="T663" s="2"/>
      <c r="U663" s="2"/>
    </row>
    <row r="664" spans="1:21" x14ac:dyDescent="0.2">
      <c r="A664" s="2"/>
      <c r="E664" s="2"/>
      <c r="F664" s="2"/>
      <c r="J664" s="2"/>
      <c r="K664" s="2"/>
      <c r="O664" s="2"/>
      <c r="P664" s="2"/>
      <c r="T664" s="2"/>
      <c r="U664" s="2"/>
    </row>
    <row r="665" spans="1:21" x14ac:dyDescent="0.2">
      <c r="A665" s="2"/>
      <c r="E665" s="2"/>
      <c r="F665" s="2"/>
      <c r="J665" s="2"/>
      <c r="K665" s="2"/>
      <c r="O665" s="2"/>
      <c r="P665" s="2"/>
      <c r="T665" s="2"/>
      <c r="U665" s="2"/>
    </row>
    <row r="666" spans="1:21" x14ac:dyDescent="0.2">
      <c r="A666" s="2"/>
      <c r="E666" s="2"/>
      <c r="F666" s="2"/>
      <c r="J666" s="2"/>
      <c r="K666" s="2"/>
      <c r="O666" s="2"/>
      <c r="P666" s="2"/>
      <c r="T666" s="2"/>
      <c r="U666" s="2"/>
    </row>
    <row r="667" spans="1:21" x14ac:dyDescent="0.2">
      <c r="A667" s="2"/>
      <c r="E667" s="2"/>
      <c r="F667" s="2"/>
      <c r="J667" s="2"/>
      <c r="K667" s="2"/>
      <c r="O667" s="2"/>
      <c r="P667" s="2"/>
      <c r="T667" s="2"/>
      <c r="U667" s="2"/>
    </row>
    <row r="668" spans="1:21" x14ac:dyDescent="0.2">
      <c r="A668" s="2"/>
      <c r="E668" s="2"/>
      <c r="F668" s="2"/>
      <c r="J668" s="2"/>
      <c r="K668" s="2"/>
      <c r="O668" s="2"/>
      <c r="P668" s="2"/>
      <c r="T668" s="2"/>
      <c r="U668" s="2"/>
    </row>
    <row r="669" spans="1:21" x14ac:dyDescent="0.2">
      <c r="A669" s="2"/>
      <c r="E669" s="2"/>
      <c r="F669" s="2"/>
      <c r="J669" s="2"/>
      <c r="K669" s="2"/>
      <c r="O669" s="2"/>
      <c r="P669" s="2"/>
      <c r="T669" s="2"/>
      <c r="U669" s="2"/>
    </row>
    <row r="670" spans="1:21" x14ac:dyDescent="0.2">
      <c r="A670" s="2"/>
      <c r="E670" s="2"/>
      <c r="F670" s="2"/>
      <c r="J670" s="2"/>
      <c r="K670" s="2"/>
      <c r="O670" s="2"/>
      <c r="P670" s="2"/>
      <c r="T670" s="2"/>
      <c r="U670" s="2"/>
    </row>
    <row r="671" spans="1:21" x14ac:dyDescent="0.2">
      <c r="A671" s="2"/>
      <c r="E671" s="2"/>
      <c r="F671" s="2"/>
      <c r="J671" s="2"/>
      <c r="K671" s="2"/>
      <c r="O671" s="2"/>
      <c r="P671" s="2"/>
      <c r="T671" s="2"/>
      <c r="U671" s="2"/>
    </row>
    <row r="672" spans="1:21" x14ac:dyDescent="0.2">
      <c r="A672" s="2"/>
      <c r="E672" s="2"/>
      <c r="F672" s="2"/>
      <c r="J672" s="2"/>
      <c r="K672" s="2"/>
      <c r="O672" s="2"/>
      <c r="P672" s="2"/>
      <c r="T672" s="2"/>
      <c r="U672" s="2"/>
    </row>
    <row r="673" spans="1:21" x14ac:dyDescent="0.2">
      <c r="A673" s="2"/>
      <c r="E673" s="2"/>
      <c r="F673" s="2"/>
      <c r="J673" s="2"/>
      <c r="K673" s="2"/>
      <c r="O673" s="2"/>
      <c r="P673" s="2"/>
      <c r="T673" s="2"/>
      <c r="U673" s="2"/>
    </row>
    <row r="674" spans="1:21" x14ac:dyDescent="0.2">
      <c r="A674" s="2"/>
      <c r="E674" s="2"/>
      <c r="F674" s="2"/>
      <c r="J674" s="2"/>
      <c r="K674" s="2"/>
      <c r="O674" s="2"/>
      <c r="P674" s="2"/>
      <c r="T674" s="2"/>
      <c r="U674" s="2"/>
    </row>
    <row r="675" spans="1:21" x14ac:dyDescent="0.2">
      <c r="A675" s="2"/>
      <c r="E675" s="2"/>
      <c r="F675" s="2"/>
      <c r="J675" s="2"/>
      <c r="K675" s="2"/>
      <c r="O675" s="2"/>
      <c r="P675" s="2"/>
      <c r="T675" s="2"/>
      <c r="U675" s="2"/>
    </row>
    <row r="676" spans="1:21" x14ac:dyDescent="0.2">
      <c r="A676" s="2"/>
      <c r="E676" s="2"/>
      <c r="F676" s="2"/>
      <c r="J676" s="2"/>
      <c r="K676" s="2"/>
      <c r="O676" s="2"/>
      <c r="P676" s="2"/>
      <c r="T676" s="2"/>
      <c r="U676" s="2"/>
    </row>
    <row r="677" spans="1:21" x14ac:dyDescent="0.2">
      <c r="A677" s="2"/>
      <c r="E677" s="2"/>
      <c r="F677" s="2"/>
      <c r="J677" s="2"/>
      <c r="K677" s="2"/>
      <c r="O677" s="2"/>
      <c r="P677" s="2"/>
      <c r="T677" s="2"/>
      <c r="U677" s="2"/>
    </row>
    <row r="678" spans="1:21" x14ac:dyDescent="0.2">
      <c r="A678" s="2"/>
      <c r="E678" s="2"/>
      <c r="F678" s="2"/>
      <c r="J678" s="2"/>
      <c r="K678" s="2"/>
      <c r="O678" s="2"/>
      <c r="P678" s="2"/>
      <c r="T678" s="2"/>
      <c r="U678" s="2"/>
    </row>
    <row r="679" spans="1:21" x14ac:dyDescent="0.2">
      <c r="A679" s="2"/>
      <c r="E679" s="2"/>
      <c r="F679" s="2"/>
      <c r="J679" s="2"/>
      <c r="K679" s="2"/>
      <c r="O679" s="2"/>
      <c r="P679" s="2"/>
      <c r="T679" s="2"/>
      <c r="U679" s="2"/>
    </row>
    <row r="680" spans="1:21" x14ac:dyDescent="0.2">
      <c r="A680" s="2"/>
      <c r="E680" s="2"/>
      <c r="F680" s="2"/>
      <c r="J680" s="2"/>
      <c r="K680" s="2"/>
      <c r="O680" s="2"/>
      <c r="P680" s="2"/>
      <c r="T680" s="2"/>
      <c r="U680" s="2"/>
    </row>
    <row r="681" spans="1:21" x14ac:dyDescent="0.2">
      <c r="A681" s="2"/>
      <c r="E681" s="2"/>
      <c r="F681" s="2"/>
      <c r="J681" s="2"/>
      <c r="K681" s="2"/>
      <c r="O681" s="2"/>
      <c r="P681" s="2"/>
      <c r="T681" s="2"/>
      <c r="U681" s="2"/>
    </row>
    <row r="682" spans="1:21" x14ac:dyDescent="0.2">
      <c r="A682" s="2"/>
      <c r="E682" s="2"/>
      <c r="F682" s="2"/>
      <c r="J682" s="2"/>
      <c r="K682" s="2"/>
      <c r="O682" s="2"/>
      <c r="P682" s="2"/>
      <c r="T682" s="2"/>
      <c r="U682" s="2"/>
    </row>
    <row r="683" spans="1:21" x14ac:dyDescent="0.2">
      <c r="A683" s="2"/>
      <c r="E683" s="2"/>
      <c r="F683" s="2"/>
      <c r="J683" s="2"/>
      <c r="K683" s="2"/>
      <c r="O683" s="2"/>
      <c r="P683" s="2"/>
      <c r="T683" s="2"/>
      <c r="U683" s="2"/>
    </row>
    <row r="684" spans="1:21" x14ac:dyDescent="0.2">
      <c r="A684" s="2"/>
      <c r="E684" s="2"/>
      <c r="F684" s="2"/>
      <c r="J684" s="2"/>
      <c r="K684" s="2"/>
      <c r="O684" s="2"/>
      <c r="P684" s="2"/>
      <c r="T684" s="2"/>
      <c r="U684" s="2"/>
    </row>
    <row r="685" spans="1:21" x14ac:dyDescent="0.2">
      <c r="A685" s="2"/>
      <c r="E685" s="2"/>
      <c r="F685" s="2"/>
      <c r="J685" s="2"/>
      <c r="K685" s="2"/>
      <c r="O685" s="2"/>
      <c r="P685" s="2"/>
      <c r="T685" s="2"/>
      <c r="U685" s="2"/>
    </row>
    <row r="686" spans="1:21" x14ac:dyDescent="0.2">
      <c r="A686" s="2"/>
      <c r="E686" s="2"/>
      <c r="F686" s="2"/>
      <c r="J686" s="2"/>
      <c r="K686" s="2"/>
      <c r="O686" s="2"/>
      <c r="P686" s="2"/>
      <c r="T686" s="2"/>
      <c r="U686" s="2"/>
    </row>
    <row r="687" spans="1:21" x14ac:dyDescent="0.2">
      <c r="A687" s="2"/>
      <c r="E687" s="2"/>
      <c r="F687" s="2"/>
      <c r="J687" s="2"/>
      <c r="K687" s="2"/>
      <c r="O687" s="2"/>
      <c r="P687" s="2"/>
      <c r="T687" s="2"/>
      <c r="U687" s="2"/>
    </row>
    <row r="688" spans="1:21" x14ac:dyDescent="0.2">
      <c r="A688" s="2"/>
      <c r="E688" s="2"/>
      <c r="F688" s="2"/>
      <c r="J688" s="2"/>
      <c r="K688" s="2"/>
      <c r="O688" s="2"/>
      <c r="P688" s="2"/>
      <c r="T688" s="2"/>
      <c r="U688" s="2"/>
    </row>
    <row r="689" spans="1:21" x14ac:dyDescent="0.2">
      <c r="A689" s="2"/>
      <c r="E689" s="2"/>
      <c r="F689" s="2"/>
      <c r="J689" s="2"/>
      <c r="K689" s="2"/>
      <c r="O689" s="2"/>
      <c r="P689" s="2"/>
      <c r="T689" s="2"/>
      <c r="U689" s="2"/>
    </row>
    <row r="690" spans="1:21" x14ac:dyDescent="0.2">
      <c r="A690" s="2"/>
      <c r="E690" s="2"/>
      <c r="F690" s="2"/>
      <c r="J690" s="2"/>
      <c r="K690" s="2"/>
      <c r="O690" s="2"/>
      <c r="P690" s="2"/>
      <c r="T690" s="2"/>
      <c r="U690" s="2"/>
    </row>
    <row r="691" spans="1:21" x14ac:dyDescent="0.2">
      <c r="A691" s="2"/>
      <c r="E691" s="2"/>
      <c r="F691" s="2"/>
      <c r="J691" s="2"/>
      <c r="K691" s="2"/>
      <c r="O691" s="2"/>
      <c r="P691" s="2"/>
      <c r="T691" s="2"/>
      <c r="U691" s="2"/>
    </row>
    <row r="692" spans="1:21" x14ac:dyDescent="0.2">
      <c r="A692" s="2"/>
      <c r="E692" s="2"/>
      <c r="F692" s="2"/>
      <c r="J692" s="2"/>
      <c r="K692" s="2"/>
      <c r="O692" s="2"/>
      <c r="P692" s="2"/>
      <c r="T692" s="2"/>
      <c r="U692" s="2"/>
    </row>
    <row r="693" spans="1:21" x14ac:dyDescent="0.2">
      <c r="A693" s="2"/>
      <c r="E693" s="2"/>
      <c r="F693" s="2"/>
      <c r="J693" s="2"/>
      <c r="K693" s="2"/>
      <c r="O693" s="2"/>
      <c r="P693" s="2"/>
      <c r="T693" s="2"/>
      <c r="U693" s="2"/>
    </row>
    <row r="694" spans="1:21" x14ac:dyDescent="0.2">
      <c r="A694" s="2"/>
      <c r="E694" s="2"/>
      <c r="F694" s="2"/>
      <c r="J694" s="2"/>
      <c r="K694" s="2"/>
      <c r="O694" s="2"/>
      <c r="P694" s="2"/>
      <c r="T694" s="2"/>
      <c r="U694" s="2"/>
    </row>
    <row r="695" spans="1:21" x14ac:dyDescent="0.2">
      <c r="A695" s="2"/>
      <c r="E695" s="2"/>
      <c r="F695" s="2"/>
      <c r="J695" s="2"/>
      <c r="K695" s="2"/>
      <c r="O695" s="2"/>
      <c r="P695" s="2"/>
      <c r="T695" s="2"/>
      <c r="U695" s="2"/>
    </row>
    <row r="696" spans="1:21" x14ac:dyDescent="0.2">
      <c r="A696" s="2"/>
      <c r="E696" s="2"/>
      <c r="F696" s="2"/>
      <c r="J696" s="2"/>
      <c r="K696" s="2"/>
      <c r="O696" s="2"/>
      <c r="P696" s="2"/>
      <c r="T696" s="2"/>
      <c r="U696" s="2"/>
    </row>
    <row r="697" spans="1:21" x14ac:dyDescent="0.2">
      <c r="A697" s="2"/>
      <c r="E697" s="2"/>
      <c r="F697" s="2"/>
      <c r="J697" s="2"/>
      <c r="K697" s="2"/>
      <c r="O697" s="2"/>
      <c r="P697" s="2"/>
      <c r="T697" s="2"/>
      <c r="U697" s="2"/>
    </row>
    <row r="698" spans="1:21" x14ac:dyDescent="0.2">
      <c r="A698" s="2"/>
      <c r="E698" s="2"/>
      <c r="F698" s="2"/>
      <c r="J698" s="2"/>
      <c r="K698" s="2"/>
      <c r="O698" s="2"/>
      <c r="P698" s="2"/>
      <c r="T698" s="2"/>
      <c r="U698" s="2"/>
    </row>
    <row r="699" spans="1:21" x14ac:dyDescent="0.2">
      <c r="A699" s="2"/>
      <c r="E699" s="2"/>
      <c r="F699" s="2"/>
      <c r="J699" s="2"/>
      <c r="K699" s="2"/>
      <c r="O699" s="2"/>
      <c r="P699" s="2"/>
      <c r="T699" s="2"/>
      <c r="U699" s="2"/>
    </row>
    <row r="700" spans="1:21" x14ac:dyDescent="0.2">
      <c r="A700" s="2"/>
      <c r="E700" s="2"/>
      <c r="F700" s="2"/>
      <c r="J700" s="2"/>
      <c r="K700" s="2"/>
      <c r="O700" s="2"/>
      <c r="P700" s="2"/>
      <c r="T700" s="2"/>
      <c r="U700" s="2"/>
    </row>
    <row r="701" spans="1:21" x14ac:dyDescent="0.2">
      <c r="A701" s="2"/>
      <c r="E701" s="2"/>
      <c r="F701" s="2"/>
      <c r="J701" s="2"/>
      <c r="K701" s="2"/>
      <c r="O701" s="2"/>
      <c r="P701" s="2"/>
      <c r="T701" s="2"/>
      <c r="U701" s="2"/>
    </row>
    <row r="702" spans="1:21" x14ac:dyDescent="0.2">
      <c r="A702" s="2"/>
      <c r="E702" s="2"/>
      <c r="F702" s="2"/>
      <c r="J702" s="2"/>
      <c r="K702" s="2"/>
      <c r="O702" s="2"/>
      <c r="P702" s="2"/>
      <c r="T702" s="2"/>
      <c r="U702" s="2"/>
    </row>
    <row r="703" spans="1:21" x14ac:dyDescent="0.2">
      <c r="A703" s="2"/>
      <c r="E703" s="2"/>
      <c r="F703" s="2"/>
      <c r="J703" s="2"/>
      <c r="K703" s="2"/>
      <c r="O703" s="2"/>
      <c r="P703" s="2"/>
      <c r="T703" s="2"/>
      <c r="U703" s="2"/>
    </row>
    <row r="704" spans="1:21" x14ac:dyDescent="0.2">
      <c r="A704" s="2"/>
      <c r="E704" s="2"/>
      <c r="F704" s="2"/>
      <c r="J704" s="2"/>
      <c r="K704" s="2"/>
      <c r="O704" s="2"/>
      <c r="P704" s="2"/>
      <c r="T704" s="2"/>
      <c r="U704" s="2"/>
    </row>
    <row r="705" spans="1:21" x14ac:dyDescent="0.2">
      <c r="A705" s="2"/>
      <c r="E705" s="2"/>
      <c r="F705" s="2"/>
      <c r="J705" s="2"/>
      <c r="K705" s="2"/>
      <c r="O705" s="2"/>
      <c r="P705" s="2"/>
      <c r="T705" s="2"/>
      <c r="U705" s="2"/>
    </row>
    <row r="706" spans="1:21" x14ac:dyDescent="0.2">
      <c r="A706" s="2"/>
      <c r="E706" s="2"/>
      <c r="F706" s="2"/>
      <c r="J706" s="2"/>
      <c r="K706" s="2"/>
      <c r="O706" s="2"/>
      <c r="P706" s="2"/>
      <c r="T706" s="2"/>
      <c r="U706" s="2"/>
    </row>
    <row r="707" spans="1:21" x14ac:dyDescent="0.2">
      <c r="A707" s="2"/>
      <c r="E707" s="2"/>
      <c r="F707" s="2"/>
      <c r="J707" s="2"/>
      <c r="K707" s="2"/>
      <c r="O707" s="2"/>
      <c r="P707" s="2"/>
      <c r="T707" s="2"/>
      <c r="U707" s="2"/>
    </row>
    <row r="708" spans="1:21" x14ac:dyDescent="0.2">
      <c r="A708" s="2"/>
      <c r="E708" s="2"/>
      <c r="F708" s="2"/>
      <c r="J708" s="2"/>
      <c r="K708" s="2"/>
      <c r="O708" s="2"/>
      <c r="P708" s="2"/>
      <c r="T708" s="2"/>
      <c r="U708" s="2"/>
    </row>
    <row r="709" spans="1:21" x14ac:dyDescent="0.2">
      <c r="A709" s="2"/>
      <c r="E709" s="2"/>
      <c r="F709" s="2"/>
      <c r="J709" s="2"/>
      <c r="K709" s="2"/>
      <c r="O709" s="2"/>
      <c r="P709" s="2"/>
      <c r="T709" s="2"/>
      <c r="U709" s="2"/>
    </row>
    <row r="710" spans="1:21" x14ac:dyDescent="0.2">
      <c r="A710" s="2"/>
      <c r="E710" s="2"/>
      <c r="F710" s="2"/>
      <c r="J710" s="2"/>
      <c r="K710" s="2"/>
      <c r="O710" s="2"/>
      <c r="P710" s="2"/>
      <c r="T710" s="2"/>
      <c r="U710" s="2"/>
    </row>
    <row r="711" spans="1:21" x14ac:dyDescent="0.2">
      <c r="A711" s="2"/>
      <c r="E711" s="2"/>
      <c r="F711" s="2"/>
      <c r="J711" s="2"/>
      <c r="K711" s="2"/>
      <c r="O711" s="2"/>
      <c r="P711" s="2"/>
      <c r="T711" s="2"/>
      <c r="U711" s="2"/>
    </row>
    <row r="712" spans="1:21" x14ac:dyDescent="0.2">
      <c r="A712" s="2"/>
      <c r="E712" s="2"/>
      <c r="F712" s="2"/>
      <c r="J712" s="2"/>
      <c r="K712" s="2"/>
      <c r="O712" s="2"/>
      <c r="P712" s="2"/>
      <c r="T712" s="2"/>
      <c r="U712" s="2"/>
    </row>
    <row r="713" spans="1:21" x14ac:dyDescent="0.2">
      <c r="A713" s="2"/>
      <c r="E713" s="2"/>
      <c r="F713" s="2"/>
      <c r="J713" s="2"/>
      <c r="K713" s="2"/>
      <c r="O713" s="2"/>
      <c r="P713" s="2"/>
      <c r="T713" s="2"/>
      <c r="U713" s="2"/>
    </row>
    <row r="714" spans="1:21" x14ac:dyDescent="0.2">
      <c r="A714" s="2"/>
      <c r="E714" s="2"/>
      <c r="F714" s="2"/>
      <c r="J714" s="2"/>
      <c r="K714" s="2"/>
      <c r="O714" s="2"/>
      <c r="P714" s="2"/>
      <c r="T714" s="2"/>
      <c r="U714" s="2"/>
    </row>
    <row r="715" spans="1:21" x14ac:dyDescent="0.2">
      <c r="A715" s="2"/>
      <c r="E715" s="2"/>
      <c r="F715" s="2"/>
      <c r="J715" s="2"/>
      <c r="K715" s="2"/>
      <c r="O715" s="2"/>
      <c r="P715" s="2"/>
      <c r="T715" s="2"/>
      <c r="U715" s="2"/>
    </row>
    <row r="716" spans="1:21" x14ac:dyDescent="0.2">
      <c r="A716" s="2"/>
      <c r="E716" s="2"/>
      <c r="F716" s="2"/>
      <c r="J716" s="2"/>
      <c r="K716" s="2"/>
      <c r="O716" s="2"/>
      <c r="P716" s="2"/>
      <c r="T716" s="2"/>
      <c r="U716" s="2"/>
    </row>
    <row r="717" spans="1:21" x14ac:dyDescent="0.2">
      <c r="A717" s="2"/>
      <c r="E717" s="2"/>
      <c r="F717" s="2"/>
      <c r="J717" s="2"/>
      <c r="K717" s="2"/>
      <c r="O717" s="2"/>
      <c r="P717" s="2"/>
      <c r="T717" s="2"/>
      <c r="U717" s="2"/>
    </row>
    <row r="718" spans="1:21" x14ac:dyDescent="0.2">
      <c r="A718" s="2"/>
      <c r="E718" s="2"/>
      <c r="F718" s="2"/>
      <c r="J718" s="2"/>
      <c r="K718" s="2"/>
      <c r="O718" s="2"/>
      <c r="P718" s="2"/>
      <c r="T718" s="2"/>
      <c r="U718" s="2"/>
    </row>
    <row r="719" spans="1:21" x14ac:dyDescent="0.2">
      <c r="A719" s="2"/>
      <c r="E719" s="2"/>
      <c r="F719" s="2"/>
      <c r="J719" s="2"/>
      <c r="K719" s="2"/>
      <c r="O719" s="2"/>
      <c r="P719" s="2"/>
      <c r="T719" s="2"/>
      <c r="U719" s="2"/>
    </row>
    <row r="720" spans="1:21" x14ac:dyDescent="0.2">
      <c r="A720" s="2"/>
      <c r="E720" s="2"/>
      <c r="F720" s="2"/>
      <c r="J720" s="2"/>
      <c r="K720" s="2"/>
      <c r="O720" s="2"/>
      <c r="P720" s="2"/>
      <c r="T720" s="2"/>
      <c r="U720" s="2"/>
    </row>
    <row r="721" spans="1:21" x14ac:dyDescent="0.2">
      <c r="A721" s="2"/>
      <c r="E721" s="2"/>
      <c r="F721" s="2"/>
      <c r="J721" s="2"/>
      <c r="K721" s="2"/>
      <c r="O721" s="2"/>
      <c r="P721" s="2"/>
      <c r="T721" s="2"/>
      <c r="U721" s="2"/>
    </row>
    <row r="722" spans="1:21" x14ac:dyDescent="0.2">
      <c r="A722" s="2"/>
      <c r="E722" s="2"/>
      <c r="F722" s="2"/>
      <c r="J722" s="2"/>
      <c r="K722" s="2"/>
      <c r="O722" s="2"/>
      <c r="P722" s="2"/>
      <c r="T722" s="2"/>
      <c r="U722" s="2"/>
    </row>
    <row r="723" spans="1:21" x14ac:dyDescent="0.2">
      <c r="A723" s="2"/>
      <c r="E723" s="2"/>
      <c r="F723" s="2"/>
      <c r="J723" s="2"/>
      <c r="K723" s="2"/>
      <c r="O723" s="2"/>
      <c r="P723" s="2"/>
      <c r="T723" s="2"/>
      <c r="U723" s="2"/>
    </row>
    <row r="724" spans="1:21" x14ac:dyDescent="0.2">
      <c r="A724" s="2"/>
      <c r="E724" s="2"/>
      <c r="F724" s="2"/>
      <c r="J724" s="2"/>
      <c r="K724" s="2"/>
      <c r="O724" s="2"/>
      <c r="P724" s="2"/>
      <c r="T724" s="2"/>
      <c r="U724" s="2"/>
    </row>
    <row r="725" spans="1:21" x14ac:dyDescent="0.2">
      <c r="A725" s="2"/>
      <c r="E725" s="2"/>
      <c r="F725" s="2"/>
      <c r="J725" s="2"/>
      <c r="K725" s="2"/>
      <c r="O725" s="2"/>
      <c r="P725" s="2"/>
      <c r="T725" s="2"/>
      <c r="U725" s="2"/>
    </row>
    <row r="726" spans="1:21" x14ac:dyDescent="0.2">
      <c r="A726" s="2"/>
      <c r="E726" s="2"/>
      <c r="F726" s="2"/>
      <c r="J726" s="2"/>
      <c r="K726" s="2"/>
      <c r="O726" s="2"/>
      <c r="P726" s="2"/>
      <c r="T726" s="2"/>
      <c r="U726" s="2"/>
    </row>
    <row r="727" spans="1:21" x14ac:dyDescent="0.2">
      <c r="A727" s="2"/>
      <c r="E727" s="2"/>
      <c r="F727" s="2"/>
      <c r="J727" s="2"/>
      <c r="K727" s="2"/>
      <c r="O727" s="2"/>
      <c r="P727" s="2"/>
      <c r="T727" s="2"/>
      <c r="U727" s="2"/>
    </row>
    <row r="728" spans="1:21" x14ac:dyDescent="0.2">
      <c r="A728" s="2"/>
      <c r="E728" s="2"/>
      <c r="F728" s="2"/>
      <c r="J728" s="2"/>
      <c r="K728" s="2"/>
      <c r="O728" s="2"/>
      <c r="P728" s="2"/>
      <c r="T728" s="2"/>
      <c r="U728" s="2"/>
    </row>
    <row r="729" spans="1:21" x14ac:dyDescent="0.2">
      <c r="A729" s="2"/>
      <c r="E729" s="2"/>
      <c r="F729" s="2"/>
      <c r="J729" s="2"/>
      <c r="K729" s="2"/>
      <c r="O729" s="2"/>
      <c r="P729" s="2"/>
      <c r="T729" s="2"/>
      <c r="U729" s="2"/>
    </row>
    <row r="730" spans="1:21" x14ac:dyDescent="0.2">
      <c r="A730" s="2"/>
      <c r="E730" s="2"/>
      <c r="F730" s="2"/>
      <c r="J730" s="2"/>
      <c r="K730" s="2"/>
      <c r="O730" s="2"/>
      <c r="P730" s="2"/>
      <c r="T730" s="2"/>
      <c r="U730" s="2"/>
    </row>
    <row r="731" spans="1:21" x14ac:dyDescent="0.2">
      <c r="A731" s="2"/>
      <c r="E731" s="2"/>
      <c r="F731" s="2"/>
      <c r="J731" s="2"/>
      <c r="K731" s="2"/>
      <c r="O731" s="2"/>
      <c r="P731" s="2"/>
      <c r="T731" s="2"/>
      <c r="U731" s="2"/>
    </row>
    <row r="732" spans="1:21" x14ac:dyDescent="0.2">
      <c r="A732" s="2"/>
      <c r="E732" s="2"/>
      <c r="F732" s="2"/>
      <c r="J732" s="2"/>
      <c r="K732" s="2"/>
      <c r="O732" s="2"/>
      <c r="P732" s="2"/>
      <c r="T732" s="2"/>
      <c r="U732" s="2"/>
    </row>
    <row r="733" spans="1:21" x14ac:dyDescent="0.2">
      <c r="A733" s="2"/>
      <c r="E733" s="2"/>
      <c r="F733" s="2"/>
      <c r="J733" s="2"/>
      <c r="K733" s="2"/>
      <c r="O733" s="2"/>
      <c r="P733" s="2"/>
      <c r="T733" s="2"/>
      <c r="U733" s="2"/>
    </row>
    <row r="734" spans="1:21" x14ac:dyDescent="0.2">
      <c r="A734" s="2"/>
      <c r="E734" s="2"/>
      <c r="F734" s="2"/>
      <c r="J734" s="2"/>
      <c r="K734" s="2"/>
      <c r="O734" s="2"/>
      <c r="P734" s="2"/>
      <c r="T734" s="2"/>
      <c r="U734" s="2"/>
    </row>
    <row r="735" spans="1:21" x14ac:dyDescent="0.2">
      <c r="A735" s="2"/>
      <c r="E735" s="2"/>
      <c r="F735" s="2"/>
      <c r="J735" s="2"/>
      <c r="K735" s="2"/>
      <c r="O735" s="2"/>
      <c r="P735" s="2"/>
      <c r="T735" s="2"/>
      <c r="U735" s="2"/>
    </row>
    <row r="736" spans="1:21" x14ac:dyDescent="0.2">
      <c r="A736" s="2"/>
      <c r="E736" s="2"/>
      <c r="F736" s="2"/>
      <c r="J736" s="2"/>
      <c r="K736" s="2"/>
      <c r="O736" s="2"/>
      <c r="P736" s="2"/>
      <c r="T736" s="2"/>
      <c r="U736" s="2"/>
    </row>
    <row r="737" spans="1:21" x14ac:dyDescent="0.2">
      <c r="A737" s="2"/>
      <c r="E737" s="2"/>
      <c r="F737" s="2"/>
      <c r="J737" s="2"/>
      <c r="K737" s="2"/>
      <c r="O737" s="2"/>
      <c r="P737" s="2"/>
      <c r="T737" s="2"/>
      <c r="U737" s="2"/>
    </row>
    <row r="738" spans="1:21" x14ac:dyDescent="0.2">
      <c r="A738" s="2"/>
      <c r="E738" s="2"/>
      <c r="F738" s="2"/>
      <c r="J738" s="2"/>
      <c r="K738" s="2"/>
      <c r="O738" s="2"/>
      <c r="P738" s="2"/>
      <c r="T738" s="2"/>
      <c r="U738" s="2"/>
    </row>
    <row r="739" spans="1:21" x14ac:dyDescent="0.2">
      <c r="A739" s="2"/>
      <c r="E739" s="2"/>
      <c r="F739" s="2"/>
      <c r="J739" s="2"/>
      <c r="K739" s="2"/>
      <c r="O739" s="2"/>
      <c r="P739" s="2"/>
      <c r="T739" s="2"/>
      <c r="U739" s="2"/>
    </row>
    <row r="740" spans="1:21" x14ac:dyDescent="0.2">
      <c r="A740" s="2"/>
      <c r="E740" s="2"/>
      <c r="F740" s="2"/>
      <c r="J740" s="2"/>
      <c r="K740" s="2"/>
      <c r="O740" s="2"/>
      <c r="P740" s="2"/>
      <c r="T740" s="2"/>
      <c r="U740" s="2"/>
    </row>
    <row r="741" spans="1:21" x14ac:dyDescent="0.2">
      <c r="A741" s="2"/>
      <c r="E741" s="2"/>
      <c r="F741" s="2"/>
      <c r="J741" s="2"/>
      <c r="K741" s="2"/>
      <c r="O741" s="2"/>
      <c r="P741" s="2"/>
      <c r="T741" s="2"/>
      <c r="U741" s="2"/>
    </row>
    <row r="742" spans="1:21" x14ac:dyDescent="0.2">
      <c r="A742" s="2"/>
      <c r="E742" s="2"/>
      <c r="F742" s="2"/>
      <c r="J742" s="2"/>
      <c r="K742" s="2"/>
      <c r="O742" s="2"/>
      <c r="P742" s="2"/>
      <c r="T742" s="2"/>
      <c r="U742" s="2"/>
    </row>
    <row r="743" spans="1:21" x14ac:dyDescent="0.2">
      <c r="A743" s="2"/>
      <c r="E743" s="2"/>
      <c r="F743" s="2"/>
      <c r="J743" s="2"/>
      <c r="K743" s="2"/>
      <c r="O743" s="2"/>
      <c r="P743" s="2"/>
      <c r="T743" s="2"/>
      <c r="U743" s="2"/>
    </row>
    <row r="744" spans="1:21" x14ac:dyDescent="0.2">
      <c r="A744" s="2"/>
      <c r="E744" s="2"/>
      <c r="F744" s="2"/>
      <c r="J744" s="2"/>
      <c r="K744" s="2"/>
      <c r="O744" s="2"/>
      <c r="P744" s="2"/>
      <c r="T744" s="2"/>
      <c r="U744" s="2"/>
    </row>
    <row r="745" spans="1:21" x14ac:dyDescent="0.2">
      <c r="A745" s="2"/>
      <c r="E745" s="2"/>
      <c r="F745" s="2"/>
      <c r="J745" s="2"/>
      <c r="K745" s="2"/>
      <c r="O745" s="2"/>
      <c r="P745" s="2"/>
      <c r="T745" s="2"/>
      <c r="U745" s="2"/>
    </row>
    <row r="746" spans="1:21" x14ac:dyDescent="0.2">
      <c r="A746" s="2"/>
      <c r="E746" s="2"/>
      <c r="F746" s="2"/>
      <c r="J746" s="2"/>
      <c r="K746" s="2"/>
      <c r="O746" s="2"/>
      <c r="P746" s="2"/>
      <c r="T746" s="2"/>
      <c r="U746" s="2"/>
    </row>
    <row r="747" spans="1:21" x14ac:dyDescent="0.2">
      <c r="A747" s="2"/>
      <c r="E747" s="2"/>
      <c r="F747" s="2"/>
      <c r="J747" s="2"/>
      <c r="K747" s="2"/>
      <c r="O747" s="2"/>
      <c r="P747" s="2"/>
      <c r="T747" s="2"/>
      <c r="U747" s="2"/>
    </row>
    <row r="748" spans="1:21" x14ac:dyDescent="0.2">
      <c r="A748" s="2"/>
      <c r="E748" s="2"/>
      <c r="F748" s="2"/>
      <c r="J748" s="2"/>
      <c r="K748" s="2"/>
      <c r="O748" s="2"/>
      <c r="P748" s="2"/>
      <c r="T748" s="2"/>
      <c r="U748" s="2"/>
    </row>
    <row r="749" spans="1:21" x14ac:dyDescent="0.2">
      <c r="A749" s="2"/>
      <c r="E749" s="2"/>
      <c r="F749" s="2"/>
      <c r="J749" s="2"/>
      <c r="K749" s="2"/>
      <c r="O749" s="2"/>
      <c r="P749" s="2"/>
      <c r="T749" s="2"/>
      <c r="U749" s="2"/>
    </row>
    <row r="750" spans="1:21" x14ac:dyDescent="0.2">
      <c r="A750" s="2"/>
      <c r="E750" s="2"/>
      <c r="F750" s="2"/>
      <c r="J750" s="2"/>
      <c r="K750" s="2"/>
      <c r="O750" s="2"/>
      <c r="P750" s="2"/>
      <c r="T750" s="2"/>
      <c r="U750" s="2"/>
    </row>
    <row r="751" spans="1:21" x14ac:dyDescent="0.2">
      <c r="A751" s="2"/>
      <c r="E751" s="2"/>
      <c r="F751" s="2"/>
      <c r="J751" s="2"/>
      <c r="K751" s="2"/>
      <c r="O751" s="2"/>
      <c r="P751" s="2"/>
      <c r="T751" s="2"/>
      <c r="U751" s="2"/>
    </row>
    <row r="752" spans="1:21" x14ac:dyDescent="0.2">
      <c r="A752" s="2"/>
      <c r="E752" s="2"/>
      <c r="F752" s="2"/>
      <c r="J752" s="2"/>
      <c r="K752" s="2"/>
      <c r="O752" s="2"/>
      <c r="P752" s="2"/>
      <c r="T752" s="2"/>
      <c r="U752" s="2"/>
    </row>
    <row r="753" spans="1:21" x14ac:dyDescent="0.2">
      <c r="A753" s="2"/>
      <c r="E753" s="2"/>
      <c r="F753" s="2"/>
      <c r="J753" s="2"/>
      <c r="K753" s="2"/>
      <c r="O753" s="2"/>
      <c r="P753" s="2"/>
      <c r="T753" s="2"/>
      <c r="U753" s="2"/>
    </row>
    <row r="754" spans="1:21" x14ac:dyDescent="0.2">
      <c r="A754" s="2"/>
      <c r="E754" s="2"/>
      <c r="F754" s="2"/>
      <c r="J754" s="2"/>
      <c r="K754" s="2"/>
      <c r="O754" s="2"/>
      <c r="P754" s="2"/>
      <c r="T754" s="2"/>
      <c r="U754" s="2"/>
    </row>
    <row r="755" spans="1:21" x14ac:dyDescent="0.2">
      <c r="A755" s="2"/>
      <c r="E755" s="2"/>
      <c r="F755" s="2"/>
      <c r="J755" s="2"/>
      <c r="K755" s="2"/>
      <c r="O755" s="2"/>
      <c r="P755" s="2"/>
      <c r="T755" s="2"/>
      <c r="U755" s="2"/>
    </row>
    <row r="756" spans="1:21" x14ac:dyDescent="0.2">
      <c r="A756" s="2"/>
      <c r="E756" s="2"/>
      <c r="F756" s="2"/>
      <c r="J756" s="2"/>
      <c r="K756" s="2"/>
      <c r="O756" s="2"/>
      <c r="P756" s="2"/>
      <c r="T756" s="2"/>
      <c r="U756" s="2"/>
    </row>
    <row r="757" spans="1:21" x14ac:dyDescent="0.2">
      <c r="A757" s="2"/>
      <c r="E757" s="2"/>
      <c r="F757" s="2"/>
      <c r="J757" s="2"/>
      <c r="K757" s="2"/>
      <c r="O757" s="2"/>
      <c r="P757" s="2"/>
      <c r="T757" s="2"/>
      <c r="U757" s="2"/>
    </row>
    <row r="758" spans="1:21" x14ac:dyDescent="0.2">
      <c r="A758" s="2"/>
      <c r="E758" s="2"/>
      <c r="F758" s="2"/>
      <c r="J758" s="2"/>
      <c r="K758" s="2"/>
      <c r="O758" s="2"/>
      <c r="P758" s="2"/>
      <c r="T758" s="2"/>
      <c r="U758" s="2"/>
    </row>
    <row r="759" spans="1:21" x14ac:dyDescent="0.2">
      <c r="A759" s="2"/>
      <c r="E759" s="2"/>
      <c r="F759" s="2"/>
      <c r="J759" s="2"/>
      <c r="K759" s="2"/>
      <c r="O759" s="2"/>
      <c r="P759" s="2"/>
      <c r="T759" s="2"/>
      <c r="U759" s="2"/>
    </row>
    <row r="760" spans="1:21" x14ac:dyDescent="0.2">
      <c r="A760" s="2"/>
      <c r="E760" s="2"/>
      <c r="F760" s="2"/>
      <c r="J760" s="2"/>
      <c r="K760" s="2"/>
      <c r="O760" s="2"/>
      <c r="P760" s="2"/>
      <c r="T760" s="2"/>
      <c r="U760" s="2"/>
    </row>
    <row r="761" spans="1:21" x14ac:dyDescent="0.2">
      <c r="A761" s="2"/>
      <c r="E761" s="2"/>
      <c r="F761" s="2"/>
      <c r="J761" s="2"/>
      <c r="K761" s="2"/>
      <c r="O761" s="2"/>
      <c r="P761" s="2"/>
      <c r="T761" s="2"/>
      <c r="U761" s="2"/>
    </row>
    <row r="762" spans="1:21" x14ac:dyDescent="0.2">
      <c r="A762" s="2"/>
      <c r="E762" s="2"/>
      <c r="F762" s="2"/>
      <c r="J762" s="2"/>
      <c r="K762" s="2"/>
      <c r="O762" s="2"/>
      <c r="P762" s="2"/>
      <c r="T762" s="2"/>
      <c r="U762" s="2"/>
    </row>
    <row r="763" spans="1:21" x14ac:dyDescent="0.2">
      <c r="A763" s="2"/>
      <c r="E763" s="2"/>
      <c r="F763" s="2"/>
      <c r="J763" s="2"/>
      <c r="K763" s="2"/>
      <c r="O763" s="2"/>
      <c r="P763" s="2"/>
      <c r="T763" s="2"/>
      <c r="U763" s="2"/>
    </row>
    <row r="764" spans="1:21" x14ac:dyDescent="0.2">
      <c r="A764" s="2"/>
      <c r="E764" s="2"/>
      <c r="F764" s="2"/>
      <c r="J764" s="2"/>
      <c r="K764" s="2"/>
      <c r="O764" s="2"/>
      <c r="P764" s="2"/>
      <c r="T764" s="2"/>
      <c r="U764" s="2"/>
    </row>
    <row r="765" spans="1:21" x14ac:dyDescent="0.2">
      <c r="A765" s="2"/>
      <c r="E765" s="2"/>
      <c r="F765" s="2"/>
      <c r="J765" s="2"/>
      <c r="K765" s="2"/>
      <c r="O765" s="2"/>
      <c r="P765" s="2"/>
      <c r="T765" s="2"/>
      <c r="U765" s="2"/>
    </row>
    <row r="766" spans="1:21" x14ac:dyDescent="0.2">
      <c r="A766" s="2"/>
      <c r="E766" s="2"/>
      <c r="F766" s="2"/>
      <c r="J766" s="2"/>
      <c r="K766" s="2"/>
      <c r="O766" s="2"/>
      <c r="P766" s="2"/>
      <c r="T766" s="2"/>
      <c r="U766" s="2"/>
    </row>
    <row r="767" spans="1:21" x14ac:dyDescent="0.2">
      <c r="A767" s="2"/>
      <c r="E767" s="2"/>
      <c r="F767" s="2"/>
      <c r="J767" s="2"/>
      <c r="K767" s="2"/>
      <c r="O767" s="2"/>
      <c r="P767" s="2"/>
      <c r="T767" s="2"/>
      <c r="U767" s="2"/>
    </row>
    <row r="768" spans="1:21" x14ac:dyDescent="0.2">
      <c r="A768" s="2"/>
      <c r="E768" s="2"/>
      <c r="F768" s="2"/>
      <c r="J768" s="2"/>
      <c r="K768" s="2"/>
      <c r="O768" s="2"/>
      <c r="P768" s="2"/>
      <c r="T768" s="2"/>
      <c r="U768" s="2"/>
    </row>
    <row r="769" spans="1:21" x14ac:dyDescent="0.2">
      <c r="A769" s="2"/>
      <c r="E769" s="2"/>
      <c r="F769" s="2"/>
      <c r="J769" s="2"/>
      <c r="K769" s="2"/>
      <c r="O769" s="2"/>
      <c r="P769" s="2"/>
      <c r="T769" s="2"/>
      <c r="U769" s="2"/>
    </row>
    <row r="770" spans="1:21" x14ac:dyDescent="0.2">
      <c r="A770" s="2"/>
      <c r="E770" s="2"/>
      <c r="F770" s="2"/>
      <c r="J770" s="2"/>
      <c r="K770" s="2"/>
      <c r="O770" s="2"/>
      <c r="P770" s="2"/>
      <c r="T770" s="2"/>
      <c r="U770" s="2"/>
    </row>
    <row r="771" spans="1:21" x14ac:dyDescent="0.2">
      <c r="A771" s="2"/>
      <c r="E771" s="2"/>
      <c r="F771" s="2"/>
      <c r="J771" s="2"/>
      <c r="K771" s="2"/>
      <c r="O771" s="2"/>
      <c r="P771" s="2"/>
      <c r="T771" s="2"/>
      <c r="U771" s="2"/>
    </row>
    <row r="772" spans="1:21" x14ac:dyDescent="0.2">
      <c r="A772" s="2"/>
      <c r="E772" s="2"/>
      <c r="F772" s="2"/>
      <c r="J772" s="2"/>
      <c r="K772" s="2"/>
      <c r="O772" s="2"/>
      <c r="P772" s="2"/>
      <c r="T772" s="2"/>
      <c r="U772" s="2"/>
    </row>
    <row r="773" spans="1:21" x14ac:dyDescent="0.2">
      <c r="A773" s="2"/>
      <c r="E773" s="2"/>
      <c r="F773" s="2"/>
      <c r="J773" s="2"/>
      <c r="K773" s="2"/>
      <c r="O773" s="2"/>
      <c r="P773" s="2"/>
      <c r="T773" s="2"/>
      <c r="U773" s="2"/>
    </row>
    <row r="774" spans="1:21" x14ac:dyDescent="0.2">
      <c r="A774" s="2"/>
      <c r="E774" s="2"/>
      <c r="F774" s="2"/>
      <c r="J774" s="2"/>
      <c r="K774" s="2"/>
      <c r="O774" s="2"/>
      <c r="P774" s="2"/>
      <c r="T774" s="2"/>
      <c r="U774" s="2"/>
    </row>
    <row r="775" spans="1:21" x14ac:dyDescent="0.2">
      <c r="A775" s="2"/>
      <c r="E775" s="2"/>
      <c r="F775" s="2"/>
      <c r="J775" s="2"/>
      <c r="K775" s="2"/>
      <c r="O775" s="2"/>
      <c r="P775" s="2"/>
      <c r="T775" s="2"/>
      <c r="U775" s="2"/>
    </row>
    <row r="776" spans="1:21" x14ac:dyDescent="0.2">
      <c r="A776" s="2"/>
      <c r="E776" s="2"/>
      <c r="F776" s="2"/>
      <c r="J776" s="2"/>
      <c r="K776" s="2"/>
      <c r="O776" s="2"/>
      <c r="P776" s="2"/>
      <c r="T776" s="2"/>
      <c r="U776" s="2"/>
    </row>
    <row r="777" spans="1:21" x14ac:dyDescent="0.2">
      <c r="A777" s="2"/>
      <c r="E777" s="2"/>
      <c r="F777" s="2"/>
      <c r="J777" s="2"/>
      <c r="K777" s="2"/>
      <c r="O777" s="2"/>
      <c r="P777" s="2"/>
      <c r="T777" s="2"/>
      <c r="U777" s="2"/>
    </row>
    <row r="778" spans="1:21" x14ac:dyDescent="0.2">
      <c r="A778" s="2"/>
      <c r="E778" s="2"/>
      <c r="F778" s="2"/>
      <c r="J778" s="2"/>
      <c r="K778" s="2"/>
      <c r="O778" s="2"/>
      <c r="P778" s="2"/>
      <c r="T778" s="2"/>
      <c r="U778" s="2"/>
    </row>
    <row r="779" spans="1:21" x14ac:dyDescent="0.2">
      <c r="A779" s="2"/>
      <c r="E779" s="2"/>
      <c r="F779" s="2"/>
      <c r="J779" s="2"/>
      <c r="K779" s="2"/>
      <c r="O779" s="2"/>
      <c r="P779" s="2"/>
      <c r="T779" s="2"/>
      <c r="U779" s="2"/>
    </row>
    <row r="780" spans="1:21" x14ac:dyDescent="0.2">
      <c r="A780" s="2"/>
      <c r="E780" s="2"/>
      <c r="F780" s="2"/>
      <c r="J780" s="2"/>
      <c r="K780" s="2"/>
      <c r="O780" s="2"/>
      <c r="P780" s="2"/>
      <c r="T780" s="2"/>
      <c r="U780" s="2"/>
    </row>
    <row r="781" spans="1:21" x14ac:dyDescent="0.2">
      <c r="A781" s="2"/>
      <c r="E781" s="2"/>
      <c r="F781" s="2"/>
      <c r="J781" s="2"/>
      <c r="K781" s="2"/>
      <c r="O781" s="2"/>
      <c r="P781" s="2"/>
      <c r="T781" s="2"/>
      <c r="U781" s="2"/>
    </row>
    <row r="782" spans="1:21" x14ac:dyDescent="0.2">
      <c r="A782" s="2"/>
      <c r="E782" s="2"/>
      <c r="F782" s="2"/>
      <c r="J782" s="2"/>
      <c r="K782" s="2"/>
      <c r="O782" s="2"/>
      <c r="P782" s="2"/>
      <c r="T782" s="2"/>
      <c r="U782" s="2"/>
    </row>
    <row r="783" spans="1:21" x14ac:dyDescent="0.2">
      <c r="A783" s="2"/>
      <c r="E783" s="2"/>
      <c r="F783" s="2"/>
      <c r="J783" s="2"/>
      <c r="K783" s="2"/>
      <c r="O783" s="2"/>
      <c r="P783" s="2"/>
      <c r="T783" s="2"/>
      <c r="U783" s="2"/>
    </row>
    <row r="784" spans="1:21" x14ac:dyDescent="0.2">
      <c r="A784" s="2"/>
      <c r="E784" s="2"/>
      <c r="F784" s="2"/>
      <c r="J784" s="2"/>
      <c r="K784" s="2"/>
      <c r="O784" s="2"/>
      <c r="P784" s="2"/>
      <c r="T784" s="2"/>
      <c r="U784" s="2"/>
    </row>
    <row r="785" spans="1:21" x14ac:dyDescent="0.2">
      <c r="A785" s="2"/>
      <c r="E785" s="2"/>
      <c r="F785" s="2"/>
      <c r="J785" s="2"/>
      <c r="K785" s="2"/>
      <c r="O785" s="2"/>
      <c r="P785" s="2"/>
      <c r="T785" s="2"/>
      <c r="U785" s="2"/>
    </row>
    <row r="786" spans="1:21" x14ac:dyDescent="0.2">
      <c r="A786" s="2"/>
      <c r="E786" s="2"/>
      <c r="F786" s="2"/>
      <c r="J786" s="2"/>
      <c r="K786" s="2"/>
      <c r="O786" s="2"/>
      <c r="P786" s="2"/>
      <c r="T786" s="2"/>
      <c r="U786" s="2"/>
    </row>
    <row r="787" spans="1:21" x14ac:dyDescent="0.2">
      <c r="A787" s="2"/>
      <c r="E787" s="2"/>
      <c r="F787" s="2"/>
      <c r="J787" s="2"/>
      <c r="K787" s="2"/>
      <c r="O787" s="2"/>
      <c r="P787" s="2"/>
      <c r="T787" s="2"/>
      <c r="U787" s="2"/>
    </row>
    <row r="788" spans="1:21" x14ac:dyDescent="0.2">
      <c r="A788" s="2"/>
      <c r="E788" s="2"/>
      <c r="F788" s="2"/>
      <c r="J788" s="2"/>
      <c r="K788" s="2"/>
      <c r="O788" s="2"/>
      <c r="P788" s="2"/>
      <c r="T788" s="2"/>
      <c r="U788" s="2"/>
    </row>
    <row r="789" spans="1:21" x14ac:dyDescent="0.2">
      <c r="A789" s="2"/>
      <c r="E789" s="2"/>
      <c r="F789" s="2"/>
      <c r="J789" s="2"/>
      <c r="K789" s="2"/>
      <c r="O789" s="2"/>
      <c r="P789" s="2"/>
      <c r="T789" s="2"/>
      <c r="U789" s="2"/>
    </row>
    <row r="790" spans="1:21" x14ac:dyDescent="0.2">
      <c r="A790" s="2"/>
      <c r="E790" s="2"/>
      <c r="F790" s="2"/>
      <c r="J790" s="2"/>
      <c r="K790" s="2"/>
      <c r="O790" s="2"/>
      <c r="P790" s="2"/>
      <c r="T790" s="2"/>
      <c r="U790" s="2"/>
    </row>
    <row r="791" spans="1:21" x14ac:dyDescent="0.2">
      <c r="A791" s="2"/>
      <c r="E791" s="2"/>
      <c r="F791" s="2"/>
      <c r="J791" s="2"/>
      <c r="K791" s="2"/>
      <c r="O791" s="2"/>
      <c r="P791" s="2"/>
      <c r="T791" s="2"/>
      <c r="U791" s="2"/>
    </row>
    <row r="792" spans="1:21" x14ac:dyDescent="0.2">
      <c r="A792" s="2"/>
      <c r="E792" s="2"/>
      <c r="F792" s="2"/>
      <c r="J792" s="2"/>
      <c r="K792" s="2"/>
      <c r="O792" s="2"/>
      <c r="P792" s="2"/>
      <c r="T792" s="2"/>
      <c r="U792" s="2"/>
    </row>
    <row r="793" spans="1:21" x14ac:dyDescent="0.2">
      <c r="A793" s="2"/>
      <c r="E793" s="2"/>
      <c r="F793" s="2"/>
      <c r="J793" s="2"/>
      <c r="K793" s="2"/>
      <c r="O793" s="2"/>
      <c r="P793" s="2"/>
      <c r="T793" s="2"/>
      <c r="U793" s="2"/>
    </row>
    <row r="794" spans="1:21" x14ac:dyDescent="0.2">
      <c r="A794" s="2"/>
      <c r="E794" s="2"/>
      <c r="F794" s="2"/>
      <c r="J794" s="2"/>
      <c r="K794" s="2"/>
      <c r="O794" s="2"/>
      <c r="P794" s="2"/>
      <c r="T794" s="2"/>
      <c r="U794" s="2"/>
    </row>
    <row r="795" spans="1:21" x14ac:dyDescent="0.2">
      <c r="A795" s="2"/>
      <c r="E795" s="2"/>
      <c r="F795" s="2"/>
      <c r="J795" s="2"/>
      <c r="K795" s="2"/>
      <c r="O795" s="2"/>
      <c r="P795" s="2"/>
      <c r="T795" s="2"/>
      <c r="U795" s="2"/>
    </row>
    <row r="796" spans="1:21" x14ac:dyDescent="0.2">
      <c r="A796" s="2"/>
      <c r="E796" s="2"/>
      <c r="F796" s="2"/>
      <c r="J796" s="2"/>
      <c r="K796" s="2"/>
      <c r="O796" s="2"/>
      <c r="P796" s="2"/>
      <c r="T796" s="2"/>
      <c r="U796" s="2"/>
    </row>
    <row r="797" spans="1:21" x14ac:dyDescent="0.2">
      <c r="A797" s="2"/>
      <c r="E797" s="2"/>
      <c r="F797" s="2"/>
      <c r="J797" s="2"/>
      <c r="K797" s="2"/>
      <c r="O797" s="2"/>
      <c r="P797" s="2"/>
      <c r="T797" s="2"/>
      <c r="U797" s="2"/>
    </row>
    <row r="798" spans="1:21" x14ac:dyDescent="0.2">
      <c r="A798" s="2"/>
      <c r="E798" s="2"/>
      <c r="F798" s="2"/>
      <c r="J798" s="2"/>
      <c r="K798" s="2"/>
      <c r="O798" s="2"/>
      <c r="P798" s="2"/>
      <c r="T798" s="2"/>
      <c r="U798" s="2"/>
    </row>
    <row r="799" spans="1:21" x14ac:dyDescent="0.2">
      <c r="A799" s="2"/>
      <c r="E799" s="2"/>
      <c r="F799" s="2"/>
      <c r="J799" s="2"/>
      <c r="K799" s="2"/>
      <c r="O799" s="2"/>
      <c r="P799" s="2"/>
      <c r="T799" s="2"/>
      <c r="U799" s="2"/>
    </row>
    <row r="800" spans="1:21" x14ac:dyDescent="0.2">
      <c r="A800" s="2"/>
      <c r="E800" s="2"/>
      <c r="F800" s="2"/>
      <c r="J800" s="2"/>
      <c r="K800" s="2"/>
      <c r="O800" s="2"/>
      <c r="P800" s="2"/>
      <c r="T800" s="2"/>
      <c r="U800" s="2"/>
    </row>
    <row r="801" spans="1:21" x14ac:dyDescent="0.2">
      <c r="A801" s="2"/>
      <c r="E801" s="2"/>
      <c r="F801" s="2"/>
      <c r="J801" s="2"/>
      <c r="K801" s="2"/>
      <c r="O801" s="2"/>
      <c r="P801" s="2"/>
      <c r="T801" s="2"/>
      <c r="U801" s="2"/>
    </row>
    <row r="802" spans="1:21" x14ac:dyDescent="0.2">
      <c r="A802" s="2"/>
      <c r="E802" s="2"/>
      <c r="F802" s="2"/>
      <c r="J802" s="2"/>
      <c r="K802" s="2"/>
      <c r="O802" s="2"/>
      <c r="P802" s="2"/>
      <c r="T802" s="2"/>
      <c r="U802" s="2"/>
    </row>
    <row r="803" spans="1:21" x14ac:dyDescent="0.2">
      <c r="A803" s="2"/>
      <c r="E803" s="2"/>
      <c r="F803" s="2"/>
      <c r="J803" s="2"/>
      <c r="K803" s="2"/>
      <c r="O803" s="2"/>
      <c r="P803" s="2"/>
      <c r="T803" s="2"/>
      <c r="U803" s="2"/>
    </row>
    <row r="804" spans="1:21" x14ac:dyDescent="0.2">
      <c r="A804" s="2"/>
      <c r="E804" s="2"/>
      <c r="F804" s="2"/>
      <c r="J804" s="2"/>
      <c r="K804" s="2"/>
      <c r="O804" s="2"/>
      <c r="P804" s="2"/>
      <c r="T804" s="2"/>
      <c r="U804" s="2"/>
    </row>
    <row r="805" spans="1:21" x14ac:dyDescent="0.2">
      <c r="A805" s="2"/>
      <c r="E805" s="2"/>
      <c r="F805" s="2"/>
      <c r="J805" s="2"/>
      <c r="K805" s="2"/>
      <c r="O805" s="2"/>
      <c r="P805" s="2"/>
      <c r="T805" s="2"/>
      <c r="U805" s="2"/>
    </row>
    <row r="806" spans="1:21" x14ac:dyDescent="0.2">
      <c r="A806" s="2"/>
      <c r="E806" s="2"/>
      <c r="F806" s="2"/>
      <c r="J806" s="2"/>
      <c r="K806" s="2"/>
      <c r="O806" s="2"/>
      <c r="P806" s="2"/>
      <c r="T806" s="2"/>
      <c r="U806" s="2"/>
    </row>
    <row r="807" spans="1:21" x14ac:dyDescent="0.2">
      <c r="A807" s="2"/>
      <c r="E807" s="2"/>
      <c r="F807" s="2"/>
      <c r="J807" s="2"/>
      <c r="K807" s="2"/>
      <c r="O807" s="2"/>
      <c r="P807" s="2"/>
      <c r="T807" s="2"/>
      <c r="U807" s="2"/>
    </row>
    <row r="808" spans="1:21" x14ac:dyDescent="0.2">
      <c r="A808" s="2"/>
      <c r="E808" s="2"/>
      <c r="F808" s="2"/>
      <c r="J808" s="2"/>
      <c r="K808" s="2"/>
      <c r="O808" s="2"/>
      <c r="P808" s="2"/>
      <c r="T808" s="2"/>
      <c r="U808" s="2"/>
    </row>
    <row r="809" spans="1:21" x14ac:dyDescent="0.2">
      <c r="A809" s="2"/>
      <c r="E809" s="2"/>
      <c r="F809" s="2"/>
      <c r="J809" s="2"/>
      <c r="K809" s="2"/>
      <c r="O809" s="2"/>
      <c r="P809" s="2"/>
      <c r="T809" s="2"/>
      <c r="U809" s="2"/>
    </row>
    <row r="810" spans="1:21" x14ac:dyDescent="0.2">
      <c r="A810" s="2"/>
      <c r="E810" s="2"/>
      <c r="F810" s="2"/>
      <c r="J810" s="2"/>
      <c r="K810" s="2"/>
      <c r="O810" s="2"/>
      <c r="P810" s="2"/>
      <c r="T810" s="2"/>
      <c r="U810" s="2"/>
    </row>
    <row r="811" spans="1:21" x14ac:dyDescent="0.2">
      <c r="A811" s="2"/>
      <c r="E811" s="2"/>
      <c r="F811" s="2"/>
      <c r="J811" s="2"/>
      <c r="K811" s="2"/>
      <c r="O811" s="2"/>
      <c r="P811" s="2"/>
      <c r="T811" s="2"/>
      <c r="U811" s="2"/>
    </row>
    <row r="812" spans="1:21" x14ac:dyDescent="0.2">
      <c r="A812" s="2"/>
      <c r="E812" s="2"/>
      <c r="F812" s="2"/>
      <c r="J812" s="2"/>
      <c r="K812" s="2"/>
      <c r="O812" s="2"/>
      <c r="P812" s="2"/>
      <c r="T812" s="2"/>
      <c r="U812" s="2"/>
    </row>
    <row r="813" spans="1:21" x14ac:dyDescent="0.2">
      <c r="A813" s="2"/>
      <c r="E813" s="2"/>
      <c r="F813" s="2"/>
      <c r="J813" s="2"/>
      <c r="K813" s="2"/>
      <c r="O813" s="2"/>
      <c r="P813" s="2"/>
      <c r="T813" s="2"/>
      <c r="U813" s="2"/>
    </row>
    <row r="814" spans="1:21" x14ac:dyDescent="0.2">
      <c r="A814" s="2"/>
      <c r="E814" s="2"/>
      <c r="F814" s="2"/>
      <c r="J814" s="2"/>
      <c r="K814" s="2"/>
      <c r="O814" s="2"/>
      <c r="P814" s="2"/>
      <c r="T814" s="2"/>
      <c r="U814" s="2"/>
    </row>
    <row r="815" spans="1:21" x14ac:dyDescent="0.2">
      <c r="A815" s="2"/>
      <c r="E815" s="2"/>
      <c r="F815" s="2"/>
      <c r="J815" s="2"/>
      <c r="K815" s="2"/>
      <c r="O815" s="2"/>
      <c r="P815" s="2"/>
      <c r="T815" s="2"/>
      <c r="U815" s="2"/>
    </row>
    <row r="816" spans="1:21" x14ac:dyDescent="0.2">
      <c r="A816" s="2"/>
      <c r="E816" s="2"/>
      <c r="F816" s="2"/>
      <c r="J816" s="2"/>
      <c r="K816" s="2"/>
      <c r="O816" s="2"/>
      <c r="P816" s="2"/>
      <c r="T816" s="2"/>
      <c r="U816" s="2"/>
    </row>
    <row r="817" spans="1:21" x14ac:dyDescent="0.2">
      <c r="A817" s="2"/>
      <c r="E817" s="2"/>
      <c r="F817" s="2"/>
      <c r="J817" s="2"/>
      <c r="K817" s="2"/>
      <c r="O817" s="2"/>
      <c r="P817" s="2"/>
      <c r="T817" s="2"/>
      <c r="U817" s="2"/>
    </row>
    <row r="818" spans="1:21" x14ac:dyDescent="0.2">
      <c r="A818" s="2"/>
      <c r="E818" s="2"/>
      <c r="F818" s="2"/>
      <c r="J818" s="2"/>
      <c r="K818" s="2"/>
      <c r="O818" s="2"/>
      <c r="P818" s="2"/>
      <c r="T818" s="2"/>
      <c r="U818" s="2"/>
    </row>
    <row r="819" spans="1:21" x14ac:dyDescent="0.2">
      <c r="A819" s="2"/>
      <c r="E819" s="2"/>
      <c r="F819" s="2"/>
      <c r="J819" s="2"/>
      <c r="K819" s="2"/>
      <c r="O819" s="2"/>
      <c r="P819" s="2"/>
      <c r="T819" s="2"/>
      <c r="U819" s="2"/>
    </row>
    <row r="820" spans="1:21" x14ac:dyDescent="0.2">
      <c r="A820" s="2"/>
      <c r="E820" s="2"/>
      <c r="F820" s="2"/>
      <c r="J820" s="2"/>
      <c r="K820" s="2"/>
      <c r="O820" s="2"/>
      <c r="P820" s="2"/>
      <c r="T820" s="2"/>
      <c r="U820" s="2"/>
    </row>
    <row r="821" spans="1:21" x14ac:dyDescent="0.2">
      <c r="A821" s="2"/>
      <c r="E821" s="2"/>
      <c r="F821" s="2"/>
      <c r="J821" s="2"/>
      <c r="K821" s="2"/>
      <c r="O821" s="2"/>
      <c r="P821" s="2"/>
      <c r="T821" s="2"/>
      <c r="U821" s="2"/>
    </row>
    <row r="822" spans="1:21" x14ac:dyDescent="0.2">
      <c r="A822" s="2"/>
      <c r="E822" s="2"/>
      <c r="F822" s="2"/>
      <c r="J822" s="2"/>
      <c r="K822" s="2"/>
      <c r="O822" s="2"/>
      <c r="P822" s="2"/>
      <c r="T822" s="2"/>
      <c r="U822" s="2"/>
    </row>
    <row r="823" spans="1:21" x14ac:dyDescent="0.2">
      <c r="A823" s="2"/>
      <c r="E823" s="2"/>
      <c r="F823" s="2"/>
      <c r="J823" s="2"/>
      <c r="K823" s="2"/>
      <c r="O823" s="2"/>
      <c r="P823" s="2"/>
      <c r="T823" s="2"/>
      <c r="U823" s="2"/>
    </row>
    <row r="824" spans="1:21" x14ac:dyDescent="0.2">
      <c r="A824" s="2"/>
      <c r="E824" s="2"/>
      <c r="F824" s="2"/>
      <c r="J824" s="2"/>
      <c r="K824" s="2"/>
      <c r="O824" s="2"/>
      <c r="P824" s="2"/>
      <c r="T824" s="2"/>
      <c r="U824" s="2"/>
    </row>
    <row r="825" spans="1:21" x14ac:dyDescent="0.2">
      <c r="A825" s="2"/>
      <c r="E825" s="2"/>
      <c r="F825" s="2"/>
      <c r="J825" s="2"/>
      <c r="K825" s="2"/>
      <c r="O825" s="2"/>
      <c r="P825" s="2"/>
      <c r="T825" s="2"/>
      <c r="U825" s="2"/>
    </row>
    <row r="826" spans="1:21" x14ac:dyDescent="0.2">
      <c r="A826" s="2"/>
      <c r="E826" s="2"/>
      <c r="F826" s="2"/>
      <c r="J826" s="2"/>
      <c r="K826" s="2"/>
      <c r="O826" s="2"/>
      <c r="P826" s="2"/>
      <c r="T826" s="2"/>
      <c r="U826" s="2"/>
    </row>
    <row r="827" spans="1:21" x14ac:dyDescent="0.2">
      <c r="A827" s="2"/>
      <c r="E827" s="2"/>
      <c r="F827" s="2"/>
      <c r="J827" s="2"/>
      <c r="K827" s="2"/>
      <c r="O827" s="2"/>
      <c r="P827" s="2"/>
      <c r="T827" s="2"/>
      <c r="U827" s="2"/>
    </row>
    <row r="828" spans="1:21" x14ac:dyDescent="0.2">
      <c r="A828" s="2"/>
      <c r="E828" s="2"/>
      <c r="F828" s="2"/>
      <c r="J828" s="2"/>
      <c r="K828" s="2"/>
      <c r="O828" s="2"/>
      <c r="P828" s="2"/>
      <c r="T828" s="2"/>
      <c r="U828" s="2"/>
    </row>
    <row r="829" spans="1:21" x14ac:dyDescent="0.2">
      <c r="A829" s="2"/>
      <c r="E829" s="2"/>
      <c r="F829" s="2"/>
      <c r="J829" s="2"/>
      <c r="K829" s="2"/>
      <c r="O829" s="2"/>
      <c r="P829" s="2"/>
      <c r="T829" s="2"/>
      <c r="U829" s="2"/>
    </row>
    <row r="830" spans="1:21" x14ac:dyDescent="0.2">
      <c r="A830" s="2"/>
      <c r="E830" s="2"/>
      <c r="F830" s="2"/>
      <c r="J830" s="2"/>
      <c r="K830" s="2"/>
      <c r="O830" s="2"/>
      <c r="P830" s="2"/>
      <c r="T830" s="2"/>
      <c r="U830" s="2"/>
    </row>
    <row r="831" spans="1:21" x14ac:dyDescent="0.2">
      <c r="A831" s="2"/>
      <c r="E831" s="2"/>
      <c r="F831" s="2"/>
      <c r="J831" s="2"/>
      <c r="K831" s="2"/>
      <c r="O831" s="2"/>
      <c r="P831" s="2"/>
      <c r="T831" s="2"/>
      <c r="U831" s="2"/>
    </row>
    <row r="832" spans="1:21" x14ac:dyDescent="0.2">
      <c r="A832" s="2"/>
      <c r="E832" s="2"/>
      <c r="F832" s="2"/>
      <c r="J832" s="2"/>
      <c r="K832" s="2"/>
      <c r="O832" s="2"/>
      <c r="P832" s="2"/>
      <c r="T832" s="2"/>
      <c r="U832" s="2"/>
    </row>
    <row r="833" spans="1:21" x14ac:dyDescent="0.2">
      <c r="A833" s="2"/>
      <c r="E833" s="2"/>
      <c r="F833" s="2"/>
      <c r="J833" s="2"/>
      <c r="K833" s="2"/>
      <c r="O833" s="2"/>
      <c r="P833" s="2"/>
      <c r="T833" s="2"/>
      <c r="U833" s="2"/>
    </row>
    <row r="834" spans="1:21" x14ac:dyDescent="0.2">
      <c r="A834" s="2"/>
      <c r="E834" s="2"/>
      <c r="F834" s="2"/>
      <c r="J834" s="2"/>
      <c r="K834" s="2"/>
      <c r="O834" s="2"/>
      <c r="P834" s="2"/>
      <c r="T834" s="2"/>
      <c r="U834" s="2"/>
    </row>
    <row r="835" spans="1:21" x14ac:dyDescent="0.2">
      <c r="A835" s="2"/>
      <c r="E835" s="2"/>
      <c r="F835" s="2"/>
      <c r="J835" s="2"/>
      <c r="K835" s="2"/>
      <c r="O835" s="2"/>
      <c r="P835" s="2"/>
      <c r="T835" s="2"/>
      <c r="U835" s="2"/>
    </row>
    <row r="836" spans="1:21" x14ac:dyDescent="0.2">
      <c r="A836" s="2"/>
      <c r="E836" s="2"/>
      <c r="F836" s="2"/>
      <c r="J836" s="2"/>
      <c r="K836" s="2"/>
      <c r="O836" s="2"/>
      <c r="P836" s="2"/>
      <c r="T836" s="2"/>
      <c r="U836" s="2"/>
    </row>
    <row r="837" spans="1:21" x14ac:dyDescent="0.2">
      <c r="A837" s="2"/>
      <c r="E837" s="2"/>
      <c r="F837" s="2"/>
      <c r="J837" s="2"/>
      <c r="K837" s="2"/>
      <c r="O837" s="2"/>
      <c r="P837" s="2"/>
      <c r="T837" s="2"/>
      <c r="U837" s="2"/>
    </row>
    <row r="838" spans="1:21" x14ac:dyDescent="0.2">
      <c r="A838" s="2"/>
      <c r="E838" s="2"/>
      <c r="F838" s="2"/>
      <c r="J838" s="2"/>
      <c r="K838" s="2"/>
      <c r="O838" s="2"/>
      <c r="P838" s="2"/>
      <c r="T838" s="2"/>
      <c r="U838" s="2"/>
    </row>
    <row r="839" spans="1:21" x14ac:dyDescent="0.2">
      <c r="A839" s="2"/>
      <c r="E839" s="2"/>
      <c r="F839" s="2"/>
      <c r="J839" s="2"/>
      <c r="K839" s="2"/>
      <c r="O839" s="2"/>
      <c r="P839" s="2"/>
      <c r="T839" s="2"/>
      <c r="U839" s="2"/>
    </row>
    <row r="840" spans="1:21" x14ac:dyDescent="0.2">
      <c r="A840" s="2"/>
      <c r="E840" s="2"/>
      <c r="F840" s="2"/>
      <c r="J840" s="2"/>
      <c r="K840" s="2"/>
      <c r="O840" s="2"/>
      <c r="P840" s="2"/>
      <c r="T840" s="2"/>
      <c r="U840" s="2"/>
    </row>
    <row r="841" spans="1:21" x14ac:dyDescent="0.2">
      <c r="A841" s="2"/>
      <c r="E841" s="2"/>
      <c r="F841" s="2"/>
      <c r="J841" s="2"/>
      <c r="K841" s="2"/>
      <c r="O841" s="2"/>
      <c r="P841" s="2"/>
      <c r="T841" s="2"/>
      <c r="U841" s="2"/>
    </row>
    <row r="842" spans="1:21" x14ac:dyDescent="0.2">
      <c r="A842" s="2"/>
      <c r="E842" s="2"/>
      <c r="F842" s="2"/>
      <c r="J842" s="2"/>
      <c r="K842" s="2"/>
      <c r="O842" s="2"/>
      <c r="P842" s="2"/>
      <c r="T842" s="2"/>
      <c r="U842" s="2"/>
    </row>
    <row r="843" spans="1:21" x14ac:dyDescent="0.2">
      <c r="A843" s="2"/>
      <c r="E843" s="2"/>
      <c r="F843" s="2"/>
      <c r="J843" s="2"/>
      <c r="K843" s="2"/>
      <c r="O843" s="2"/>
      <c r="P843" s="2"/>
      <c r="T843" s="2"/>
      <c r="U843" s="2"/>
    </row>
    <row r="844" spans="1:21" x14ac:dyDescent="0.2">
      <c r="A844" s="2"/>
      <c r="E844" s="2"/>
      <c r="F844" s="2"/>
      <c r="J844" s="2"/>
      <c r="K844" s="2"/>
      <c r="O844" s="2"/>
      <c r="P844" s="2"/>
      <c r="T844" s="2"/>
      <c r="U844" s="2"/>
    </row>
    <row r="845" spans="1:21" x14ac:dyDescent="0.2">
      <c r="A845" s="2"/>
      <c r="E845" s="2"/>
      <c r="F845" s="2"/>
      <c r="J845" s="2"/>
      <c r="K845" s="2"/>
      <c r="O845" s="2"/>
      <c r="P845" s="2"/>
      <c r="T845" s="2"/>
      <c r="U845" s="2"/>
    </row>
    <row r="846" spans="1:21" x14ac:dyDescent="0.2">
      <c r="A846" s="2"/>
      <c r="E846" s="2"/>
      <c r="F846" s="2"/>
      <c r="J846" s="2"/>
      <c r="K846" s="2"/>
      <c r="O846" s="2"/>
      <c r="P846" s="2"/>
      <c r="T846" s="2"/>
      <c r="U846" s="2"/>
    </row>
    <row r="847" spans="1:21" x14ac:dyDescent="0.2">
      <c r="A847" s="2"/>
      <c r="E847" s="2"/>
      <c r="F847" s="2"/>
      <c r="J847" s="2"/>
      <c r="K847" s="2"/>
      <c r="O847" s="2"/>
      <c r="P847" s="2"/>
      <c r="T847" s="2"/>
      <c r="U847" s="2"/>
    </row>
    <row r="848" spans="1:21" x14ac:dyDescent="0.2">
      <c r="A848" s="2"/>
      <c r="E848" s="2"/>
      <c r="F848" s="2"/>
      <c r="J848" s="2"/>
      <c r="K848" s="2"/>
      <c r="O848" s="2"/>
      <c r="P848" s="2"/>
      <c r="T848" s="2"/>
      <c r="U848" s="2"/>
    </row>
    <row r="849" spans="1:21" x14ac:dyDescent="0.2">
      <c r="A849" s="2"/>
      <c r="E849" s="2"/>
      <c r="F849" s="2"/>
      <c r="J849" s="2"/>
      <c r="K849" s="2"/>
      <c r="O849" s="2"/>
      <c r="P849" s="2"/>
      <c r="T849" s="2"/>
      <c r="U849" s="2"/>
    </row>
    <row r="850" spans="1:21" x14ac:dyDescent="0.2">
      <c r="A850" s="2"/>
      <c r="E850" s="2"/>
      <c r="F850" s="2"/>
      <c r="J850" s="2"/>
      <c r="K850" s="2"/>
      <c r="O850" s="2"/>
      <c r="P850" s="2"/>
      <c r="T850" s="2"/>
      <c r="U850" s="2"/>
    </row>
    <row r="851" spans="1:21" x14ac:dyDescent="0.2">
      <c r="A851" s="2"/>
      <c r="E851" s="2"/>
      <c r="F851" s="2"/>
      <c r="J851" s="2"/>
      <c r="K851" s="2"/>
      <c r="O851" s="2"/>
      <c r="P851" s="2"/>
      <c r="T851" s="2"/>
      <c r="U851" s="2"/>
    </row>
    <row r="852" spans="1:21" x14ac:dyDescent="0.2">
      <c r="A852" s="2"/>
      <c r="E852" s="2"/>
      <c r="F852" s="2"/>
      <c r="J852" s="2"/>
      <c r="K852" s="2"/>
      <c r="O852" s="2"/>
      <c r="P852" s="2"/>
      <c r="T852" s="2"/>
      <c r="U852" s="2"/>
    </row>
    <row r="853" spans="1:21" x14ac:dyDescent="0.2">
      <c r="A853" s="2"/>
      <c r="E853" s="2"/>
      <c r="F853" s="2"/>
      <c r="J853" s="2"/>
      <c r="K853" s="2"/>
      <c r="O853" s="2"/>
      <c r="P853" s="2"/>
      <c r="T853" s="2"/>
      <c r="U853" s="2"/>
    </row>
    <row r="854" spans="1:21" x14ac:dyDescent="0.2">
      <c r="A854" s="2"/>
      <c r="E854" s="2"/>
      <c r="F854" s="2"/>
      <c r="J854" s="2"/>
      <c r="K854" s="2"/>
      <c r="O854" s="2"/>
      <c r="P854" s="2"/>
      <c r="T854" s="2"/>
      <c r="U854" s="2"/>
    </row>
    <row r="855" spans="1:21" x14ac:dyDescent="0.2">
      <c r="A855" s="2"/>
      <c r="E855" s="2"/>
      <c r="F855" s="2"/>
      <c r="J855" s="2"/>
      <c r="K855" s="2"/>
      <c r="O855" s="2"/>
      <c r="P855" s="2"/>
      <c r="T855" s="2"/>
      <c r="U855" s="2"/>
    </row>
    <row r="856" spans="1:21" x14ac:dyDescent="0.2">
      <c r="A856" s="2"/>
      <c r="E856" s="2"/>
      <c r="F856" s="2"/>
      <c r="J856" s="2"/>
      <c r="K856" s="2"/>
      <c r="O856" s="2"/>
      <c r="P856" s="2"/>
      <c r="T856" s="2"/>
      <c r="U856" s="2"/>
    </row>
    <row r="857" spans="1:21" x14ac:dyDescent="0.2">
      <c r="A857" s="2"/>
      <c r="E857" s="2"/>
      <c r="F857" s="2"/>
      <c r="J857" s="2"/>
      <c r="K857" s="2"/>
      <c r="O857" s="2"/>
      <c r="P857" s="2"/>
      <c r="T857" s="2"/>
      <c r="U857" s="2"/>
    </row>
    <row r="858" spans="1:21" x14ac:dyDescent="0.2">
      <c r="A858" s="2"/>
      <c r="E858" s="2"/>
      <c r="F858" s="2"/>
      <c r="J858" s="2"/>
      <c r="K858" s="2"/>
      <c r="O858" s="2"/>
      <c r="P858" s="2"/>
      <c r="T858" s="2"/>
      <c r="U858" s="2"/>
    </row>
    <row r="859" spans="1:21" x14ac:dyDescent="0.2">
      <c r="A859" s="2"/>
      <c r="E859" s="2"/>
      <c r="F859" s="2"/>
      <c r="J859" s="2"/>
      <c r="K859" s="2"/>
      <c r="O859" s="2"/>
      <c r="P859" s="2"/>
      <c r="T859" s="2"/>
      <c r="U859" s="2"/>
    </row>
    <row r="860" spans="1:21" x14ac:dyDescent="0.2">
      <c r="A860" s="2"/>
      <c r="E860" s="2"/>
      <c r="F860" s="2"/>
      <c r="J860" s="2"/>
      <c r="K860" s="2"/>
      <c r="O860" s="2"/>
      <c r="P860" s="2"/>
      <c r="T860" s="2"/>
      <c r="U860" s="2"/>
    </row>
    <row r="861" spans="1:21" x14ac:dyDescent="0.2">
      <c r="A861" s="2"/>
      <c r="E861" s="2"/>
      <c r="F861" s="2"/>
      <c r="J861" s="2"/>
      <c r="K861" s="2"/>
      <c r="O861" s="2"/>
      <c r="P861" s="2"/>
      <c r="T861" s="2"/>
      <c r="U861" s="2"/>
    </row>
    <row r="862" spans="1:21" x14ac:dyDescent="0.2">
      <c r="A862" s="2"/>
      <c r="E862" s="2"/>
      <c r="F862" s="2"/>
      <c r="J862" s="2"/>
      <c r="K862" s="2"/>
      <c r="O862" s="2"/>
      <c r="P862" s="2"/>
      <c r="T862" s="2"/>
      <c r="U862" s="2"/>
    </row>
    <row r="863" spans="1:21" x14ac:dyDescent="0.2">
      <c r="A863" s="2"/>
      <c r="E863" s="2"/>
      <c r="F863" s="2"/>
      <c r="J863" s="2"/>
      <c r="K863" s="2"/>
      <c r="O863" s="2"/>
      <c r="P863" s="2"/>
      <c r="T863" s="2"/>
      <c r="U863" s="2"/>
    </row>
    <row r="864" spans="1:21" x14ac:dyDescent="0.2">
      <c r="A864" s="2"/>
      <c r="E864" s="2"/>
      <c r="F864" s="2"/>
      <c r="J864" s="2"/>
      <c r="K864" s="2"/>
      <c r="O864" s="2"/>
      <c r="P864" s="2"/>
      <c r="T864" s="2"/>
      <c r="U864" s="2"/>
    </row>
    <row r="865" spans="1:21" x14ac:dyDescent="0.2">
      <c r="A865" s="2"/>
      <c r="E865" s="2"/>
      <c r="F865" s="2"/>
      <c r="J865" s="2"/>
      <c r="K865" s="2"/>
      <c r="O865" s="2"/>
      <c r="P865" s="2"/>
      <c r="T865" s="2"/>
      <c r="U865" s="2"/>
    </row>
    <row r="866" spans="1:21" x14ac:dyDescent="0.2">
      <c r="A866" s="2"/>
      <c r="E866" s="2"/>
      <c r="F866" s="2"/>
      <c r="J866" s="2"/>
      <c r="K866" s="2"/>
      <c r="O866" s="2"/>
      <c r="P866" s="2"/>
      <c r="T866" s="2"/>
      <c r="U866" s="2"/>
    </row>
    <row r="867" spans="1:21" x14ac:dyDescent="0.2">
      <c r="A867" s="2"/>
      <c r="E867" s="2"/>
      <c r="F867" s="2"/>
      <c r="J867" s="2"/>
      <c r="K867" s="2"/>
      <c r="O867" s="2"/>
      <c r="P867" s="2"/>
      <c r="T867" s="2"/>
      <c r="U867" s="2"/>
    </row>
    <row r="868" spans="1:21" x14ac:dyDescent="0.2">
      <c r="A868" s="2"/>
      <c r="E868" s="2"/>
      <c r="F868" s="2"/>
      <c r="J868" s="2"/>
      <c r="K868" s="2"/>
      <c r="O868" s="2"/>
      <c r="P868" s="2"/>
      <c r="T868" s="2"/>
      <c r="U868" s="2"/>
    </row>
    <row r="869" spans="1:21" x14ac:dyDescent="0.2">
      <c r="A869" s="2"/>
      <c r="E869" s="2"/>
      <c r="F869" s="2"/>
      <c r="J869" s="2"/>
      <c r="K869" s="2"/>
      <c r="O869" s="2"/>
      <c r="P869" s="2"/>
      <c r="T869" s="2"/>
      <c r="U869" s="2"/>
    </row>
    <row r="870" spans="1:21" x14ac:dyDescent="0.2">
      <c r="A870" s="2"/>
      <c r="E870" s="2"/>
      <c r="F870" s="2"/>
      <c r="J870" s="2"/>
      <c r="K870" s="2"/>
      <c r="O870" s="2"/>
      <c r="P870" s="2"/>
      <c r="T870" s="2"/>
      <c r="U870" s="2"/>
    </row>
    <row r="871" spans="1:21" x14ac:dyDescent="0.2">
      <c r="A871" s="2"/>
      <c r="E871" s="2"/>
      <c r="F871" s="2"/>
      <c r="J871" s="2"/>
      <c r="K871" s="2"/>
      <c r="O871" s="2"/>
      <c r="P871" s="2"/>
      <c r="T871" s="2"/>
      <c r="U871" s="2"/>
    </row>
    <row r="872" spans="1:21" x14ac:dyDescent="0.2">
      <c r="A872" s="2"/>
      <c r="E872" s="2"/>
      <c r="F872" s="2"/>
      <c r="J872" s="2"/>
      <c r="K872" s="2"/>
      <c r="O872" s="2"/>
      <c r="P872" s="2"/>
      <c r="T872" s="2"/>
      <c r="U872" s="2"/>
    </row>
    <row r="873" spans="1:21" x14ac:dyDescent="0.2">
      <c r="A873" s="2"/>
      <c r="E873" s="2"/>
      <c r="F873" s="2"/>
      <c r="J873" s="2"/>
      <c r="K873" s="2"/>
      <c r="O873" s="2"/>
      <c r="P873" s="2"/>
      <c r="T873" s="2"/>
      <c r="U873" s="2"/>
    </row>
    <row r="874" spans="1:21" x14ac:dyDescent="0.2">
      <c r="A874" s="2"/>
      <c r="E874" s="2"/>
      <c r="F874" s="2"/>
      <c r="J874" s="2"/>
      <c r="K874" s="2"/>
      <c r="O874" s="2"/>
      <c r="P874" s="2"/>
      <c r="T874" s="2"/>
      <c r="U874" s="2"/>
    </row>
    <row r="875" spans="1:21" x14ac:dyDescent="0.2">
      <c r="A875" s="2"/>
      <c r="E875" s="2"/>
      <c r="F875" s="2"/>
      <c r="J875" s="2"/>
      <c r="K875" s="2"/>
      <c r="O875" s="2"/>
      <c r="P875" s="2"/>
      <c r="T875" s="2"/>
      <c r="U875" s="2"/>
    </row>
    <row r="876" spans="1:21" x14ac:dyDescent="0.2">
      <c r="A876" s="2"/>
      <c r="E876" s="2"/>
      <c r="F876" s="2"/>
      <c r="J876" s="2"/>
      <c r="K876" s="2"/>
      <c r="O876" s="2"/>
      <c r="P876" s="2"/>
      <c r="T876" s="2"/>
      <c r="U876" s="2"/>
    </row>
    <row r="877" spans="1:21" x14ac:dyDescent="0.2">
      <c r="A877" s="2"/>
      <c r="E877" s="2"/>
      <c r="F877" s="2"/>
      <c r="J877" s="2"/>
      <c r="K877" s="2"/>
      <c r="O877" s="2"/>
      <c r="P877" s="2"/>
      <c r="T877" s="2"/>
      <c r="U877" s="2"/>
    </row>
    <row r="878" spans="1:21" x14ac:dyDescent="0.2">
      <c r="A878" s="2"/>
      <c r="E878" s="2"/>
      <c r="F878" s="2"/>
      <c r="J878" s="2"/>
      <c r="K878" s="2"/>
      <c r="O878" s="2"/>
      <c r="P878" s="2"/>
      <c r="T878" s="2"/>
      <c r="U878" s="2"/>
    </row>
    <row r="879" spans="1:21" x14ac:dyDescent="0.2">
      <c r="A879" s="2"/>
      <c r="E879" s="2"/>
      <c r="F879" s="2"/>
      <c r="J879" s="2"/>
      <c r="K879" s="2"/>
      <c r="O879" s="2"/>
      <c r="P879" s="2"/>
      <c r="T879" s="2"/>
      <c r="U879" s="2"/>
    </row>
    <row r="880" spans="1:21" x14ac:dyDescent="0.2">
      <c r="A880" s="2"/>
      <c r="E880" s="2"/>
      <c r="F880" s="2"/>
      <c r="J880" s="2"/>
      <c r="K880" s="2"/>
      <c r="O880" s="2"/>
      <c r="P880" s="2"/>
      <c r="T880" s="2"/>
      <c r="U880" s="2"/>
    </row>
    <row r="881" spans="1:21" x14ac:dyDescent="0.2">
      <c r="A881" s="2"/>
      <c r="E881" s="2"/>
      <c r="F881" s="2"/>
      <c r="J881" s="2"/>
      <c r="K881" s="2"/>
      <c r="O881" s="2"/>
      <c r="P881" s="2"/>
      <c r="T881" s="2"/>
      <c r="U881" s="2"/>
    </row>
    <row r="882" spans="1:21" x14ac:dyDescent="0.2">
      <c r="A882" s="2"/>
      <c r="E882" s="2"/>
      <c r="F882" s="2"/>
      <c r="J882" s="2"/>
      <c r="K882" s="2"/>
      <c r="O882" s="2"/>
      <c r="P882" s="2"/>
      <c r="T882" s="2"/>
      <c r="U882" s="2"/>
    </row>
    <row r="883" spans="1:21" x14ac:dyDescent="0.2">
      <c r="A883" s="2"/>
      <c r="E883" s="2"/>
      <c r="F883" s="2"/>
      <c r="J883" s="2"/>
      <c r="K883" s="2"/>
      <c r="O883" s="2"/>
      <c r="P883" s="2"/>
      <c r="T883" s="2"/>
      <c r="U883" s="2"/>
    </row>
    <row r="884" spans="1:21" x14ac:dyDescent="0.2">
      <c r="A884" s="2"/>
      <c r="E884" s="2"/>
      <c r="F884" s="2"/>
      <c r="J884" s="2"/>
      <c r="K884" s="2"/>
      <c r="O884" s="2"/>
      <c r="P884" s="2"/>
      <c r="T884" s="2"/>
      <c r="U884" s="2"/>
    </row>
    <row r="885" spans="1:21" x14ac:dyDescent="0.2">
      <c r="A885" s="2"/>
      <c r="E885" s="2"/>
      <c r="F885" s="2"/>
      <c r="J885" s="2"/>
      <c r="K885" s="2"/>
      <c r="O885" s="2"/>
      <c r="P885" s="2"/>
      <c r="T885" s="2"/>
      <c r="U885" s="2"/>
    </row>
    <row r="886" spans="1:21" x14ac:dyDescent="0.2">
      <c r="A886" s="2"/>
      <c r="E886" s="2"/>
      <c r="F886" s="2"/>
      <c r="J886" s="2"/>
      <c r="K886" s="2"/>
      <c r="O886" s="2"/>
      <c r="P886" s="2"/>
      <c r="T886" s="2"/>
      <c r="U886" s="2"/>
    </row>
    <row r="887" spans="1:21" x14ac:dyDescent="0.2">
      <c r="A887" s="2"/>
      <c r="E887" s="2"/>
      <c r="F887" s="2"/>
      <c r="J887" s="2"/>
      <c r="K887" s="2"/>
      <c r="O887" s="2"/>
      <c r="P887" s="2"/>
      <c r="T887" s="2"/>
      <c r="U887" s="2"/>
    </row>
    <row r="888" spans="1:21" x14ac:dyDescent="0.2">
      <c r="A888" s="2"/>
      <c r="E888" s="2"/>
      <c r="F888" s="2"/>
      <c r="J888" s="2"/>
      <c r="K888" s="2"/>
      <c r="O888" s="2"/>
      <c r="P888" s="2"/>
      <c r="T888" s="2"/>
      <c r="U888" s="2"/>
    </row>
    <row r="889" spans="1:21" x14ac:dyDescent="0.2">
      <c r="A889" s="2"/>
      <c r="E889" s="2"/>
      <c r="F889" s="2"/>
      <c r="J889" s="2"/>
      <c r="K889" s="2"/>
      <c r="O889" s="2"/>
      <c r="P889" s="2"/>
      <c r="T889" s="2"/>
      <c r="U889" s="2"/>
    </row>
    <row r="890" spans="1:21" x14ac:dyDescent="0.2">
      <c r="A890" s="2"/>
      <c r="E890" s="2"/>
      <c r="F890" s="2"/>
      <c r="J890" s="2"/>
      <c r="K890" s="2"/>
      <c r="O890" s="2"/>
      <c r="P890" s="2"/>
      <c r="T890" s="2"/>
      <c r="U890" s="2"/>
    </row>
    <row r="891" spans="1:21" x14ac:dyDescent="0.2">
      <c r="A891" s="2"/>
      <c r="E891" s="2"/>
      <c r="F891" s="2"/>
      <c r="J891" s="2"/>
      <c r="K891" s="2"/>
      <c r="O891" s="2"/>
      <c r="P891" s="2"/>
      <c r="T891" s="2"/>
      <c r="U891" s="2"/>
    </row>
    <row r="892" spans="1:21" x14ac:dyDescent="0.2">
      <c r="A892" s="2"/>
      <c r="E892" s="2"/>
      <c r="F892" s="2"/>
      <c r="J892" s="2"/>
      <c r="K892" s="2"/>
      <c r="O892" s="2"/>
      <c r="P892" s="2"/>
      <c r="T892" s="2"/>
      <c r="U892" s="2"/>
    </row>
    <row r="893" spans="1:21" x14ac:dyDescent="0.2">
      <c r="A893" s="2"/>
      <c r="E893" s="2"/>
      <c r="F893" s="2"/>
      <c r="J893" s="2"/>
      <c r="K893" s="2"/>
      <c r="O893" s="2"/>
      <c r="P893" s="2"/>
      <c r="T893" s="2"/>
      <c r="U893" s="2"/>
    </row>
    <row r="894" spans="1:21" x14ac:dyDescent="0.2">
      <c r="A894" s="2"/>
      <c r="E894" s="2"/>
      <c r="F894" s="2"/>
      <c r="J894" s="2"/>
      <c r="K894" s="2"/>
      <c r="O894" s="2"/>
      <c r="P894" s="2"/>
      <c r="T894" s="2"/>
      <c r="U894" s="2"/>
    </row>
    <row r="895" spans="1:21" x14ac:dyDescent="0.2">
      <c r="A895" s="2"/>
      <c r="E895" s="2"/>
      <c r="F895" s="2"/>
      <c r="J895" s="2"/>
      <c r="K895" s="2"/>
      <c r="O895" s="2"/>
      <c r="P895" s="2"/>
      <c r="T895" s="2"/>
      <c r="U895" s="2"/>
    </row>
    <row r="896" spans="1:21" x14ac:dyDescent="0.2">
      <c r="A896" s="2"/>
      <c r="E896" s="2"/>
      <c r="F896" s="2"/>
      <c r="J896" s="2"/>
      <c r="K896" s="2"/>
      <c r="O896" s="2"/>
      <c r="P896" s="2"/>
      <c r="T896" s="2"/>
      <c r="U896" s="2"/>
    </row>
    <row r="897" spans="1:21" x14ac:dyDescent="0.2">
      <c r="A897" s="2"/>
      <c r="E897" s="2"/>
      <c r="F897" s="2"/>
      <c r="J897" s="2"/>
      <c r="K897" s="2"/>
      <c r="O897" s="2"/>
      <c r="P897" s="2"/>
      <c r="T897" s="2"/>
      <c r="U897" s="2"/>
    </row>
    <row r="898" spans="1:21" x14ac:dyDescent="0.2">
      <c r="A898" s="2"/>
      <c r="E898" s="2"/>
      <c r="F898" s="2"/>
      <c r="J898" s="2"/>
      <c r="K898" s="2"/>
      <c r="O898" s="2"/>
      <c r="P898" s="2"/>
      <c r="T898" s="2"/>
      <c r="U898" s="2"/>
    </row>
    <row r="899" spans="1:21" x14ac:dyDescent="0.2">
      <c r="A899" s="2"/>
      <c r="E899" s="2"/>
      <c r="F899" s="2"/>
      <c r="J899" s="2"/>
      <c r="K899" s="2"/>
      <c r="O899" s="2"/>
      <c r="P899" s="2"/>
      <c r="T899" s="2"/>
      <c r="U899" s="2"/>
    </row>
    <row r="900" spans="1:21" x14ac:dyDescent="0.2">
      <c r="A900" s="2"/>
      <c r="E900" s="2"/>
      <c r="F900" s="2"/>
      <c r="J900" s="2"/>
      <c r="K900" s="2"/>
      <c r="O900" s="2"/>
      <c r="P900" s="2"/>
      <c r="T900" s="2"/>
      <c r="U900" s="2"/>
    </row>
    <row r="901" spans="1:21" x14ac:dyDescent="0.2">
      <c r="A901" s="2"/>
      <c r="E901" s="2"/>
      <c r="F901" s="2"/>
      <c r="J901" s="2"/>
      <c r="K901" s="2"/>
      <c r="O901" s="2"/>
      <c r="P901" s="2"/>
      <c r="T901" s="2"/>
      <c r="U901" s="2"/>
    </row>
    <row r="902" spans="1:21" x14ac:dyDescent="0.2">
      <c r="A902" s="2"/>
      <c r="E902" s="2"/>
      <c r="F902" s="2"/>
      <c r="J902" s="2"/>
      <c r="K902" s="2"/>
      <c r="O902" s="2"/>
      <c r="P902" s="2"/>
      <c r="T902" s="2"/>
      <c r="U902" s="2"/>
    </row>
    <row r="903" spans="1:21" x14ac:dyDescent="0.2">
      <c r="A903" s="2"/>
      <c r="E903" s="2"/>
      <c r="F903" s="2"/>
      <c r="J903" s="2"/>
      <c r="K903" s="2"/>
      <c r="O903" s="2"/>
      <c r="P903" s="2"/>
      <c r="T903" s="2"/>
      <c r="U903" s="2"/>
    </row>
    <row r="904" spans="1:21" x14ac:dyDescent="0.2">
      <c r="A904" s="2"/>
      <c r="E904" s="2"/>
      <c r="F904" s="2"/>
      <c r="J904" s="2"/>
      <c r="K904" s="2"/>
      <c r="O904" s="2"/>
      <c r="P904" s="2"/>
      <c r="T904" s="2"/>
      <c r="U904" s="2"/>
    </row>
    <row r="905" spans="1:21" x14ac:dyDescent="0.2">
      <c r="A905" s="2"/>
      <c r="E905" s="2"/>
      <c r="F905" s="2"/>
      <c r="J905" s="2"/>
      <c r="K905" s="2"/>
      <c r="O905" s="2"/>
      <c r="P905" s="2"/>
      <c r="T905" s="2"/>
      <c r="U905" s="2"/>
    </row>
    <row r="906" spans="1:21" x14ac:dyDescent="0.2">
      <c r="A906" s="2"/>
      <c r="E906" s="2"/>
      <c r="F906" s="2"/>
      <c r="J906" s="2"/>
      <c r="K906" s="2"/>
      <c r="O906" s="2"/>
      <c r="P906" s="2"/>
      <c r="T906" s="2"/>
      <c r="U906" s="2"/>
    </row>
    <row r="907" spans="1:21" x14ac:dyDescent="0.2">
      <c r="A907" s="2"/>
      <c r="E907" s="2"/>
      <c r="F907" s="2"/>
      <c r="J907" s="2"/>
      <c r="K907" s="2"/>
      <c r="O907" s="2"/>
      <c r="P907" s="2"/>
      <c r="T907" s="2"/>
      <c r="U907" s="2"/>
    </row>
    <row r="908" spans="1:21" x14ac:dyDescent="0.2">
      <c r="A908" s="2"/>
      <c r="E908" s="2"/>
      <c r="F908" s="2"/>
      <c r="J908" s="2"/>
      <c r="K908" s="2"/>
      <c r="O908" s="2"/>
      <c r="P908" s="2"/>
      <c r="T908" s="2"/>
      <c r="U908" s="2"/>
    </row>
    <row r="909" spans="1:21" x14ac:dyDescent="0.2">
      <c r="A909" s="2"/>
      <c r="E909" s="2"/>
      <c r="F909" s="2"/>
      <c r="J909" s="2"/>
      <c r="K909" s="2"/>
      <c r="O909" s="2"/>
      <c r="P909" s="2"/>
      <c r="T909" s="2"/>
      <c r="U909" s="2"/>
    </row>
    <row r="910" spans="1:21" x14ac:dyDescent="0.2">
      <c r="A910" s="2"/>
      <c r="E910" s="2"/>
      <c r="F910" s="2"/>
      <c r="J910" s="2"/>
      <c r="K910" s="2"/>
      <c r="O910" s="2"/>
      <c r="P910" s="2"/>
      <c r="T910" s="2"/>
      <c r="U910" s="2"/>
    </row>
    <row r="911" spans="1:21" x14ac:dyDescent="0.2">
      <c r="A911" s="2"/>
      <c r="E911" s="2"/>
      <c r="F911" s="2"/>
      <c r="J911" s="2"/>
      <c r="K911" s="2"/>
      <c r="O911" s="2"/>
      <c r="P911" s="2"/>
      <c r="T911" s="2"/>
      <c r="U911" s="2"/>
    </row>
    <row r="912" spans="1:21" x14ac:dyDescent="0.2">
      <c r="A912" s="2"/>
      <c r="E912" s="2"/>
      <c r="F912" s="2"/>
      <c r="J912" s="2"/>
      <c r="K912" s="2"/>
      <c r="O912" s="2"/>
      <c r="P912" s="2"/>
      <c r="T912" s="2"/>
      <c r="U912" s="2"/>
    </row>
    <row r="913" spans="1:21" x14ac:dyDescent="0.2">
      <c r="A913" s="2"/>
      <c r="E913" s="2"/>
      <c r="F913" s="2"/>
      <c r="J913" s="2"/>
      <c r="K913" s="2"/>
      <c r="O913" s="2"/>
      <c r="P913" s="2"/>
      <c r="T913" s="2"/>
      <c r="U913" s="2"/>
    </row>
    <row r="914" spans="1:21" x14ac:dyDescent="0.2">
      <c r="A914" s="2"/>
      <c r="E914" s="2"/>
      <c r="F914" s="2"/>
      <c r="J914" s="2"/>
      <c r="K914" s="2"/>
      <c r="O914" s="2"/>
      <c r="P914" s="2"/>
      <c r="T914" s="2"/>
      <c r="U914" s="2"/>
    </row>
    <row r="915" spans="1:21" x14ac:dyDescent="0.2">
      <c r="A915" s="2"/>
      <c r="E915" s="2"/>
      <c r="F915" s="2"/>
      <c r="J915" s="2"/>
      <c r="K915" s="2"/>
      <c r="O915" s="2"/>
      <c r="P915" s="2"/>
      <c r="T915" s="2"/>
      <c r="U915" s="2"/>
    </row>
    <row r="916" spans="1:21" x14ac:dyDescent="0.2">
      <c r="A916" s="2"/>
      <c r="E916" s="2"/>
      <c r="F916" s="2"/>
      <c r="J916" s="2"/>
      <c r="K916" s="2"/>
      <c r="O916" s="2"/>
      <c r="P916" s="2"/>
      <c r="T916" s="2"/>
      <c r="U916" s="2"/>
    </row>
    <row r="917" spans="1:21" x14ac:dyDescent="0.2">
      <c r="A917" s="2"/>
      <c r="E917" s="2"/>
      <c r="F917" s="2"/>
      <c r="J917" s="2"/>
      <c r="K917" s="2"/>
      <c r="O917" s="2"/>
      <c r="P917" s="2"/>
      <c r="T917" s="2"/>
      <c r="U917" s="2"/>
    </row>
    <row r="918" spans="1:21" x14ac:dyDescent="0.2">
      <c r="A918" s="2"/>
      <c r="E918" s="2"/>
      <c r="F918" s="2"/>
      <c r="J918" s="2"/>
      <c r="K918" s="2"/>
      <c r="O918" s="2"/>
      <c r="P918" s="2"/>
      <c r="T918" s="2"/>
      <c r="U918" s="2"/>
    </row>
    <row r="919" spans="1:21" x14ac:dyDescent="0.2">
      <c r="A919" s="2"/>
      <c r="E919" s="2"/>
      <c r="F919" s="2"/>
      <c r="J919" s="2"/>
      <c r="K919" s="2"/>
      <c r="O919" s="2"/>
      <c r="P919" s="2"/>
      <c r="T919" s="2"/>
      <c r="U919" s="2"/>
    </row>
    <row r="920" spans="1:21" x14ac:dyDescent="0.2">
      <c r="A920" s="2"/>
      <c r="E920" s="2"/>
      <c r="F920" s="2"/>
      <c r="J920" s="2"/>
      <c r="K920" s="2"/>
      <c r="O920" s="2"/>
      <c r="P920" s="2"/>
      <c r="T920" s="2"/>
      <c r="U920" s="2"/>
    </row>
    <row r="921" spans="1:21" x14ac:dyDescent="0.2">
      <c r="A921" s="2"/>
      <c r="E921" s="2"/>
      <c r="F921" s="2"/>
      <c r="J921" s="2"/>
      <c r="K921" s="2"/>
      <c r="O921" s="2"/>
      <c r="P921" s="2"/>
      <c r="T921" s="2"/>
      <c r="U921" s="2"/>
    </row>
    <row r="922" spans="1:21" x14ac:dyDescent="0.2">
      <c r="A922" s="2"/>
      <c r="E922" s="2"/>
      <c r="F922" s="2"/>
      <c r="J922" s="2"/>
      <c r="K922" s="2"/>
      <c r="O922" s="2"/>
      <c r="P922" s="2"/>
      <c r="T922" s="2"/>
      <c r="U922" s="2"/>
    </row>
    <row r="923" spans="1:21" x14ac:dyDescent="0.2">
      <c r="A923" s="2"/>
      <c r="E923" s="2"/>
      <c r="F923" s="2"/>
      <c r="J923" s="2"/>
      <c r="K923" s="2"/>
      <c r="O923" s="2"/>
      <c r="P923" s="2"/>
      <c r="T923" s="2"/>
      <c r="U923" s="2"/>
    </row>
    <row r="924" spans="1:21" x14ac:dyDescent="0.2">
      <c r="A924" s="2"/>
      <c r="E924" s="2"/>
      <c r="F924" s="2"/>
      <c r="J924" s="2"/>
      <c r="K924" s="2"/>
      <c r="O924" s="2"/>
      <c r="P924" s="2"/>
      <c r="T924" s="2"/>
      <c r="U924" s="2"/>
    </row>
    <row r="925" spans="1:21" x14ac:dyDescent="0.2">
      <c r="A925" s="2"/>
      <c r="E925" s="2"/>
      <c r="F925" s="2"/>
      <c r="J925" s="2"/>
      <c r="K925" s="2"/>
      <c r="O925" s="2"/>
      <c r="P925" s="2"/>
      <c r="T925" s="2"/>
      <c r="U925" s="2"/>
    </row>
    <row r="926" spans="1:21" x14ac:dyDescent="0.2">
      <c r="A926" s="2"/>
      <c r="E926" s="2"/>
      <c r="F926" s="2"/>
      <c r="J926" s="2"/>
      <c r="K926" s="2"/>
      <c r="O926" s="2"/>
      <c r="P926" s="2"/>
      <c r="T926" s="2"/>
      <c r="U926" s="2"/>
    </row>
    <row r="927" spans="1:21" x14ac:dyDescent="0.2">
      <c r="A927" s="2"/>
      <c r="E927" s="2"/>
      <c r="F927" s="2"/>
      <c r="J927" s="2"/>
      <c r="K927" s="2"/>
      <c r="O927" s="2"/>
      <c r="P927" s="2"/>
      <c r="T927" s="2"/>
      <c r="U927" s="2"/>
    </row>
    <row r="928" spans="1:21" x14ac:dyDescent="0.2">
      <c r="A928" s="2"/>
      <c r="E928" s="2"/>
      <c r="F928" s="2"/>
      <c r="J928" s="2"/>
      <c r="K928" s="2"/>
      <c r="O928" s="2"/>
      <c r="P928" s="2"/>
      <c r="T928" s="2"/>
      <c r="U928" s="2"/>
    </row>
    <row r="929" spans="1:21" x14ac:dyDescent="0.2">
      <c r="A929" s="2"/>
      <c r="E929" s="2"/>
      <c r="F929" s="2"/>
      <c r="J929" s="2"/>
      <c r="K929" s="2"/>
      <c r="O929" s="2"/>
      <c r="P929" s="2"/>
      <c r="T929" s="2"/>
      <c r="U929" s="2"/>
    </row>
    <row r="930" spans="1:21" x14ac:dyDescent="0.2">
      <c r="A930" s="2"/>
      <c r="E930" s="2"/>
      <c r="F930" s="2"/>
      <c r="J930" s="2"/>
      <c r="K930" s="2"/>
      <c r="O930" s="2"/>
      <c r="P930" s="2"/>
      <c r="T930" s="2"/>
      <c r="U930" s="2"/>
    </row>
    <row r="931" spans="1:21" x14ac:dyDescent="0.2">
      <c r="A931" s="2"/>
      <c r="E931" s="2"/>
      <c r="F931" s="2"/>
      <c r="J931" s="2"/>
      <c r="K931" s="2"/>
      <c r="O931" s="2"/>
      <c r="P931" s="2"/>
      <c r="T931" s="2"/>
      <c r="U931" s="2"/>
    </row>
    <row r="932" spans="1:21" x14ac:dyDescent="0.2">
      <c r="A932" s="2"/>
      <c r="E932" s="2"/>
      <c r="F932" s="2"/>
      <c r="J932" s="2"/>
      <c r="K932" s="2"/>
      <c r="O932" s="2"/>
      <c r="P932" s="2"/>
      <c r="T932" s="2"/>
      <c r="U932" s="2"/>
    </row>
    <row r="933" spans="1:21" x14ac:dyDescent="0.2">
      <c r="A933" s="2"/>
      <c r="E933" s="2"/>
      <c r="F933" s="2"/>
      <c r="J933" s="2"/>
      <c r="K933" s="2"/>
      <c r="O933" s="2"/>
      <c r="P933" s="2"/>
      <c r="T933" s="2"/>
      <c r="U933" s="2"/>
    </row>
    <row r="934" spans="1:21" x14ac:dyDescent="0.2">
      <c r="A934" s="2"/>
      <c r="E934" s="2"/>
      <c r="F934" s="2"/>
      <c r="J934" s="2"/>
      <c r="K934" s="2"/>
      <c r="O934" s="2"/>
      <c r="P934" s="2"/>
      <c r="T934" s="2"/>
      <c r="U934" s="2"/>
    </row>
    <row r="935" spans="1:21" x14ac:dyDescent="0.2">
      <c r="A935" s="2"/>
      <c r="E935" s="2"/>
      <c r="F935" s="2"/>
      <c r="J935" s="2"/>
      <c r="K935" s="2"/>
      <c r="O935" s="2"/>
      <c r="P935" s="2"/>
      <c r="T935" s="2"/>
      <c r="U935" s="2"/>
    </row>
    <row r="936" spans="1:21" x14ac:dyDescent="0.2">
      <c r="A936" s="2"/>
      <c r="E936" s="2"/>
      <c r="F936" s="2"/>
      <c r="J936" s="2"/>
      <c r="K936" s="2"/>
      <c r="O936" s="2"/>
      <c r="P936" s="2"/>
      <c r="T936" s="2"/>
      <c r="U936" s="2"/>
    </row>
    <row r="937" spans="1:21" x14ac:dyDescent="0.2">
      <c r="A937" s="2"/>
      <c r="E937" s="2"/>
      <c r="F937" s="2"/>
      <c r="J937" s="2"/>
      <c r="K937" s="2"/>
      <c r="O937" s="2"/>
      <c r="P937" s="2"/>
      <c r="T937" s="2"/>
      <c r="U937" s="2"/>
    </row>
    <row r="938" spans="1:21" x14ac:dyDescent="0.2">
      <c r="A938" s="2"/>
      <c r="E938" s="2"/>
      <c r="F938" s="2"/>
      <c r="J938" s="2"/>
      <c r="K938" s="2"/>
      <c r="O938" s="2"/>
      <c r="P938" s="2"/>
      <c r="T938" s="2"/>
      <c r="U938" s="2"/>
    </row>
    <row r="939" spans="1:21" x14ac:dyDescent="0.2">
      <c r="A939" s="2"/>
      <c r="E939" s="2"/>
      <c r="F939" s="2"/>
      <c r="J939" s="2"/>
      <c r="K939" s="2"/>
      <c r="O939" s="2"/>
      <c r="P939" s="2"/>
      <c r="T939" s="2"/>
      <c r="U939" s="2"/>
    </row>
    <row r="940" spans="1:21" x14ac:dyDescent="0.2">
      <c r="A940" s="2"/>
      <c r="E940" s="2"/>
      <c r="F940" s="2"/>
      <c r="J940" s="2"/>
      <c r="K940" s="2"/>
      <c r="O940" s="2"/>
      <c r="P940" s="2"/>
      <c r="T940" s="2"/>
      <c r="U940" s="2"/>
    </row>
    <row r="941" spans="1:21" x14ac:dyDescent="0.2">
      <c r="A941" s="2"/>
      <c r="E941" s="2"/>
      <c r="F941" s="2"/>
      <c r="J941" s="2"/>
      <c r="K941" s="2"/>
      <c r="O941" s="2"/>
      <c r="P941" s="2"/>
      <c r="T941" s="2"/>
      <c r="U941" s="2"/>
    </row>
    <row r="942" spans="1:21" x14ac:dyDescent="0.2">
      <c r="A942" s="2"/>
      <c r="E942" s="2"/>
      <c r="F942" s="2"/>
      <c r="J942" s="2"/>
      <c r="K942" s="2"/>
      <c r="O942" s="2"/>
      <c r="P942" s="2"/>
      <c r="T942" s="2"/>
      <c r="U942" s="2"/>
    </row>
    <row r="943" spans="1:21" x14ac:dyDescent="0.2">
      <c r="A943" s="2"/>
      <c r="E943" s="2"/>
      <c r="F943" s="2"/>
      <c r="J943" s="2"/>
      <c r="K943" s="2"/>
      <c r="O943" s="2"/>
      <c r="P943" s="2"/>
      <c r="T943" s="2"/>
      <c r="U943" s="2"/>
    </row>
    <row r="944" spans="1:21" x14ac:dyDescent="0.2">
      <c r="A944" s="2"/>
      <c r="E944" s="2"/>
      <c r="F944" s="2"/>
      <c r="J944" s="2"/>
      <c r="K944" s="2"/>
      <c r="O944" s="2"/>
      <c r="P944" s="2"/>
      <c r="T944" s="2"/>
      <c r="U944" s="2"/>
    </row>
    <row r="945" spans="1:21" x14ac:dyDescent="0.2">
      <c r="A945" s="2"/>
      <c r="E945" s="2"/>
      <c r="F945" s="2"/>
      <c r="J945" s="2"/>
      <c r="K945" s="2"/>
      <c r="O945" s="2"/>
      <c r="P945" s="2"/>
      <c r="T945" s="2"/>
      <c r="U945" s="2"/>
    </row>
    <row r="946" spans="1:21" x14ac:dyDescent="0.2">
      <c r="A946" s="2"/>
      <c r="E946" s="2"/>
      <c r="F946" s="2"/>
      <c r="J946" s="2"/>
      <c r="K946" s="2"/>
      <c r="O946" s="2"/>
      <c r="P946" s="2"/>
      <c r="T946" s="2"/>
      <c r="U946" s="2"/>
    </row>
    <row r="947" spans="1:21" x14ac:dyDescent="0.2">
      <c r="A947" s="2"/>
      <c r="E947" s="2"/>
      <c r="F947" s="2"/>
      <c r="J947" s="2"/>
      <c r="K947" s="2"/>
      <c r="O947" s="2"/>
      <c r="P947" s="2"/>
      <c r="T947" s="2"/>
      <c r="U947" s="2"/>
    </row>
    <row r="948" spans="1:21" x14ac:dyDescent="0.2">
      <c r="A948" s="2"/>
      <c r="E948" s="2"/>
      <c r="F948" s="2"/>
      <c r="J948" s="2"/>
      <c r="K948" s="2"/>
      <c r="O948" s="2"/>
      <c r="P948" s="2"/>
      <c r="T948" s="2"/>
      <c r="U948" s="2"/>
    </row>
    <row r="949" spans="1:21" x14ac:dyDescent="0.2">
      <c r="A949" s="2"/>
      <c r="E949" s="2"/>
      <c r="F949" s="2"/>
      <c r="J949" s="2"/>
      <c r="K949" s="2"/>
      <c r="O949" s="2"/>
      <c r="P949" s="2"/>
      <c r="T949" s="2"/>
      <c r="U949" s="2"/>
    </row>
    <row r="950" spans="1:21" x14ac:dyDescent="0.2">
      <c r="A950" s="2"/>
      <c r="E950" s="2"/>
      <c r="F950" s="2"/>
      <c r="J950" s="2"/>
      <c r="K950" s="2"/>
      <c r="O950" s="2"/>
      <c r="P950" s="2"/>
      <c r="T950" s="2"/>
      <c r="U950" s="2"/>
    </row>
    <row r="951" spans="1:21" x14ac:dyDescent="0.2">
      <c r="A951" s="2"/>
      <c r="E951" s="2"/>
      <c r="F951" s="2"/>
      <c r="J951" s="2"/>
      <c r="K951" s="2"/>
      <c r="O951" s="2"/>
      <c r="P951" s="2"/>
      <c r="T951" s="2"/>
      <c r="U951" s="2"/>
    </row>
    <row r="952" spans="1:21" x14ac:dyDescent="0.2">
      <c r="A952" s="2"/>
      <c r="E952" s="2"/>
      <c r="F952" s="2"/>
      <c r="J952" s="2"/>
      <c r="K952" s="2"/>
      <c r="O952" s="2"/>
      <c r="P952" s="2"/>
      <c r="T952" s="2"/>
      <c r="U952" s="2"/>
    </row>
    <row r="953" spans="1:21" x14ac:dyDescent="0.2">
      <c r="A953" s="2"/>
      <c r="E953" s="2"/>
      <c r="F953" s="2"/>
      <c r="J953" s="2"/>
      <c r="K953" s="2"/>
      <c r="O953" s="2"/>
      <c r="P953" s="2"/>
      <c r="T953" s="2"/>
      <c r="U953" s="2"/>
    </row>
    <row r="954" spans="1:21" x14ac:dyDescent="0.2">
      <c r="A954" s="2"/>
      <c r="E954" s="2"/>
      <c r="F954" s="2"/>
      <c r="J954" s="2"/>
      <c r="K954" s="2"/>
      <c r="O954" s="2"/>
      <c r="P954" s="2"/>
      <c r="T954" s="2"/>
      <c r="U954" s="2"/>
    </row>
    <row r="955" spans="1:21" x14ac:dyDescent="0.2">
      <c r="A955" s="2"/>
      <c r="E955" s="2"/>
      <c r="F955" s="2"/>
      <c r="J955" s="2"/>
      <c r="K955" s="2"/>
      <c r="O955" s="2"/>
      <c r="P955" s="2"/>
      <c r="T955" s="2"/>
      <c r="U955" s="2"/>
    </row>
    <row r="956" spans="1:21" x14ac:dyDescent="0.2">
      <c r="A956" s="2"/>
      <c r="E956" s="2"/>
      <c r="F956" s="2"/>
      <c r="J956" s="2"/>
      <c r="K956" s="2"/>
      <c r="O956" s="2"/>
      <c r="P956" s="2"/>
      <c r="T956" s="2"/>
      <c r="U956" s="2"/>
    </row>
    <row r="957" spans="1:21" x14ac:dyDescent="0.2">
      <c r="A957" s="2"/>
      <c r="E957" s="2"/>
      <c r="F957" s="2"/>
      <c r="J957" s="2"/>
      <c r="K957" s="2"/>
      <c r="O957" s="2"/>
      <c r="P957" s="2"/>
      <c r="T957" s="2"/>
      <c r="U957" s="2"/>
    </row>
    <row r="958" spans="1:21" x14ac:dyDescent="0.2">
      <c r="A958" s="2"/>
      <c r="E958" s="2"/>
      <c r="F958" s="2"/>
      <c r="J958" s="2"/>
      <c r="K958" s="2"/>
      <c r="O958" s="2"/>
      <c r="P958" s="2"/>
      <c r="T958" s="2"/>
      <c r="U958" s="2"/>
    </row>
    <row r="959" spans="1:21" x14ac:dyDescent="0.2">
      <c r="A959" s="2"/>
      <c r="E959" s="2"/>
      <c r="F959" s="2"/>
      <c r="J959" s="2"/>
      <c r="K959" s="2"/>
      <c r="O959" s="2"/>
      <c r="P959" s="2"/>
      <c r="T959" s="2"/>
      <c r="U959" s="2"/>
    </row>
    <row r="960" spans="1:21" x14ac:dyDescent="0.2">
      <c r="A960" s="2"/>
      <c r="E960" s="2"/>
      <c r="F960" s="2"/>
      <c r="J960" s="2"/>
      <c r="K960" s="2"/>
      <c r="O960" s="2"/>
      <c r="P960" s="2"/>
      <c r="T960" s="2"/>
      <c r="U960" s="2"/>
    </row>
    <row r="961" spans="1:21" x14ac:dyDescent="0.2">
      <c r="A961" s="2"/>
      <c r="E961" s="2"/>
      <c r="F961" s="2"/>
      <c r="J961" s="2"/>
      <c r="K961" s="2"/>
      <c r="O961" s="2"/>
      <c r="P961" s="2"/>
      <c r="T961" s="2"/>
      <c r="U961" s="2"/>
    </row>
    <row r="962" spans="1:21" x14ac:dyDescent="0.2">
      <c r="A962" s="2"/>
      <c r="E962" s="2"/>
      <c r="F962" s="2"/>
      <c r="J962" s="2"/>
      <c r="K962" s="2"/>
      <c r="O962" s="2"/>
      <c r="P962" s="2"/>
      <c r="T962" s="2"/>
      <c r="U962" s="2"/>
    </row>
    <row r="963" spans="1:21" x14ac:dyDescent="0.2">
      <c r="A963" s="2"/>
      <c r="E963" s="2"/>
      <c r="F963" s="2"/>
      <c r="J963" s="2"/>
      <c r="K963" s="2"/>
      <c r="O963" s="2"/>
      <c r="P963" s="2"/>
      <c r="T963" s="2"/>
      <c r="U963" s="2"/>
    </row>
    <row r="964" spans="1:21" x14ac:dyDescent="0.2">
      <c r="A964" s="2"/>
      <c r="E964" s="2"/>
      <c r="F964" s="2"/>
      <c r="J964" s="2"/>
      <c r="K964" s="2"/>
      <c r="O964" s="2"/>
      <c r="P964" s="2"/>
      <c r="T964" s="2"/>
      <c r="U964" s="2"/>
    </row>
    <row r="965" spans="1:21" x14ac:dyDescent="0.2">
      <c r="A965" s="2"/>
      <c r="E965" s="2"/>
      <c r="F965" s="2"/>
      <c r="J965" s="2"/>
      <c r="K965" s="2"/>
      <c r="O965" s="2"/>
      <c r="P965" s="2"/>
      <c r="T965" s="2"/>
      <c r="U965" s="2"/>
    </row>
    <row r="966" spans="1:21" x14ac:dyDescent="0.2">
      <c r="A966" s="2"/>
      <c r="E966" s="2"/>
      <c r="F966" s="2"/>
      <c r="J966" s="2"/>
      <c r="K966" s="2"/>
      <c r="O966" s="2"/>
      <c r="P966" s="2"/>
      <c r="T966" s="2"/>
      <c r="U966" s="2"/>
    </row>
    <row r="967" spans="1:21" x14ac:dyDescent="0.2">
      <c r="A967" s="2"/>
      <c r="E967" s="2"/>
      <c r="F967" s="2"/>
      <c r="J967" s="2"/>
      <c r="K967" s="2"/>
      <c r="O967" s="2"/>
      <c r="P967" s="2"/>
      <c r="T967" s="2"/>
      <c r="U967" s="2"/>
    </row>
    <row r="968" spans="1:21" x14ac:dyDescent="0.2">
      <c r="A968" s="2"/>
      <c r="E968" s="2"/>
      <c r="F968" s="2"/>
      <c r="J968" s="2"/>
      <c r="K968" s="2"/>
      <c r="O968" s="2"/>
      <c r="P968" s="2"/>
      <c r="T968" s="2"/>
      <c r="U968" s="2"/>
    </row>
    <row r="969" spans="1:21" x14ac:dyDescent="0.2">
      <c r="A969" s="2"/>
      <c r="E969" s="2"/>
      <c r="F969" s="2"/>
      <c r="J969" s="2"/>
      <c r="K969" s="2"/>
      <c r="O969" s="2"/>
      <c r="P969" s="2"/>
      <c r="T969" s="2"/>
      <c r="U969" s="2"/>
    </row>
    <row r="970" spans="1:21" x14ac:dyDescent="0.2">
      <c r="A970" s="2"/>
      <c r="E970" s="2"/>
      <c r="F970" s="2"/>
      <c r="J970" s="2"/>
      <c r="K970" s="2"/>
      <c r="O970" s="2"/>
      <c r="P970" s="2"/>
      <c r="T970" s="2"/>
      <c r="U970" s="2"/>
    </row>
    <row r="971" spans="1:21" x14ac:dyDescent="0.2">
      <c r="A971" s="2"/>
      <c r="E971" s="2"/>
      <c r="F971" s="2"/>
      <c r="J971" s="2"/>
      <c r="K971" s="2"/>
      <c r="O971" s="2"/>
      <c r="P971" s="2"/>
      <c r="T971" s="2"/>
      <c r="U971" s="2"/>
    </row>
    <row r="972" spans="1:21" x14ac:dyDescent="0.2">
      <c r="A972" s="2"/>
      <c r="E972" s="2"/>
      <c r="F972" s="2"/>
      <c r="J972" s="2"/>
      <c r="K972" s="2"/>
      <c r="O972" s="2"/>
      <c r="P972" s="2"/>
      <c r="T972" s="2"/>
      <c r="U972" s="2"/>
    </row>
    <row r="973" spans="1:21" x14ac:dyDescent="0.2">
      <c r="A973" s="2"/>
      <c r="E973" s="2"/>
      <c r="F973" s="2"/>
      <c r="J973" s="2"/>
      <c r="K973" s="2"/>
      <c r="O973" s="2"/>
      <c r="P973" s="2"/>
      <c r="T973" s="2"/>
      <c r="U973" s="2"/>
    </row>
    <row r="974" spans="1:21" x14ac:dyDescent="0.2">
      <c r="A974" s="2"/>
      <c r="E974" s="2"/>
      <c r="F974" s="2"/>
      <c r="J974" s="2"/>
      <c r="K974" s="2"/>
      <c r="O974" s="2"/>
      <c r="P974" s="2"/>
      <c r="T974" s="2"/>
      <c r="U974" s="2"/>
    </row>
    <row r="975" spans="1:21" x14ac:dyDescent="0.2">
      <c r="A975" s="2"/>
      <c r="E975" s="2"/>
      <c r="F975" s="2"/>
      <c r="J975" s="2"/>
      <c r="K975" s="2"/>
      <c r="O975" s="2"/>
      <c r="P975" s="2"/>
      <c r="T975" s="2"/>
      <c r="U975" s="2"/>
    </row>
    <row r="976" spans="1:21" x14ac:dyDescent="0.2">
      <c r="A976" s="2"/>
      <c r="E976" s="2"/>
      <c r="F976" s="2"/>
      <c r="J976" s="2"/>
      <c r="K976" s="2"/>
      <c r="O976" s="2"/>
      <c r="P976" s="2"/>
      <c r="T976" s="2"/>
      <c r="U976" s="2"/>
    </row>
    <row r="977" spans="1:21" x14ac:dyDescent="0.2">
      <c r="A977" s="2"/>
      <c r="E977" s="2"/>
      <c r="F977" s="2"/>
      <c r="J977" s="2"/>
      <c r="K977" s="2"/>
      <c r="O977" s="2"/>
      <c r="P977" s="2"/>
      <c r="T977" s="2"/>
      <c r="U977" s="2"/>
    </row>
    <row r="978" spans="1:21" x14ac:dyDescent="0.2">
      <c r="A978" s="2"/>
      <c r="E978" s="2"/>
      <c r="F978" s="2"/>
      <c r="J978" s="2"/>
      <c r="K978" s="2"/>
      <c r="O978" s="2"/>
      <c r="P978" s="2"/>
      <c r="T978" s="2"/>
      <c r="U978" s="2"/>
    </row>
    <row r="979" spans="1:21" x14ac:dyDescent="0.2">
      <c r="A979" s="2"/>
      <c r="E979" s="2"/>
      <c r="F979" s="2"/>
      <c r="J979" s="2"/>
      <c r="K979" s="2"/>
      <c r="O979" s="2"/>
      <c r="P979" s="2"/>
      <c r="T979" s="2"/>
      <c r="U979" s="2"/>
    </row>
    <row r="980" spans="1:21" x14ac:dyDescent="0.2">
      <c r="A980" s="2"/>
      <c r="E980" s="2"/>
      <c r="F980" s="2"/>
      <c r="J980" s="2"/>
      <c r="K980" s="2"/>
      <c r="O980" s="2"/>
      <c r="P980" s="2"/>
      <c r="T980" s="2"/>
      <c r="U980" s="2"/>
    </row>
    <row r="981" spans="1:21" x14ac:dyDescent="0.2">
      <c r="A981" s="2"/>
      <c r="E981" s="2"/>
      <c r="F981" s="2"/>
      <c r="J981" s="2"/>
      <c r="K981" s="2"/>
      <c r="O981" s="2"/>
      <c r="P981" s="2"/>
      <c r="T981" s="2"/>
      <c r="U981" s="2"/>
    </row>
    <row r="982" spans="1:21" x14ac:dyDescent="0.2">
      <c r="A982" s="2"/>
      <c r="E982" s="2"/>
      <c r="F982" s="2"/>
      <c r="J982" s="2"/>
      <c r="K982" s="2"/>
      <c r="O982" s="2"/>
      <c r="P982" s="2"/>
      <c r="T982" s="2"/>
      <c r="U982" s="2"/>
    </row>
    <row r="983" spans="1:21" x14ac:dyDescent="0.2">
      <c r="A983" s="2"/>
      <c r="E983" s="2"/>
      <c r="F983" s="2"/>
      <c r="J983" s="2"/>
      <c r="K983" s="2"/>
      <c r="O983" s="2"/>
      <c r="P983" s="2"/>
      <c r="T983" s="2"/>
      <c r="U983" s="2"/>
    </row>
    <row r="984" spans="1:21" x14ac:dyDescent="0.2">
      <c r="A984" s="2"/>
      <c r="E984" s="2"/>
      <c r="F984" s="2"/>
      <c r="J984" s="2"/>
      <c r="K984" s="2"/>
      <c r="O984" s="2"/>
      <c r="P984" s="2"/>
      <c r="T984" s="2"/>
      <c r="U984" s="2"/>
    </row>
    <row r="985" spans="1:21" x14ac:dyDescent="0.2">
      <c r="A985" s="2"/>
      <c r="E985" s="2"/>
      <c r="F985" s="2"/>
      <c r="J985" s="2"/>
      <c r="K985" s="2"/>
      <c r="O985" s="2"/>
      <c r="P985" s="2"/>
      <c r="T985" s="2"/>
      <c r="U985" s="2"/>
    </row>
    <row r="986" spans="1:21" x14ac:dyDescent="0.2">
      <c r="A986" s="2"/>
      <c r="E986" s="2"/>
      <c r="F986" s="2"/>
      <c r="J986" s="2"/>
      <c r="K986" s="2"/>
      <c r="O986" s="2"/>
      <c r="P986" s="2"/>
      <c r="T986" s="2"/>
      <c r="U986" s="2"/>
    </row>
    <row r="987" spans="1:21" x14ac:dyDescent="0.2">
      <c r="A987" s="2"/>
      <c r="E987" s="2"/>
      <c r="F987" s="2"/>
      <c r="J987" s="2"/>
      <c r="K987" s="2"/>
      <c r="O987" s="2"/>
      <c r="P987" s="2"/>
      <c r="T987" s="2"/>
      <c r="U987" s="2"/>
    </row>
    <row r="988" spans="1:21" x14ac:dyDescent="0.2">
      <c r="A988" s="2"/>
      <c r="E988" s="2"/>
      <c r="F988" s="2"/>
      <c r="J988" s="2"/>
      <c r="K988" s="2"/>
      <c r="O988" s="2"/>
      <c r="P988" s="2"/>
      <c r="T988" s="2"/>
      <c r="U988" s="2"/>
    </row>
    <row r="989" spans="1:21" x14ac:dyDescent="0.2">
      <c r="A989" s="2"/>
      <c r="E989" s="2"/>
      <c r="F989" s="2"/>
      <c r="J989" s="2"/>
      <c r="K989" s="2"/>
      <c r="O989" s="2"/>
      <c r="P989" s="2"/>
      <c r="T989" s="2"/>
      <c r="U989" s="2"/>
    </row>
    <row r="990" spans="1:21" x14ac:dyDescent="0.2">
      <c r="A990" s="2"/>
      <c r="E990" s="2"/>
      <c r="F990" s="2"/>
      <c r="J990" s="2"/>
      <c r="K990" s="2"/>
      <c r="O990" s="2"/>
      <c r="P990" s="2"/>
      <c r="T990" s="2"/>
      <c r="U990" s="2"/>
    </row>
    <row r="991" spans="1:21" x14ac:dyDescent="0.2">
      <c r="A991" s="2"/>
      <c r="E991" s="2"/>
      <c r="F991" s="2"/>
      <c r="J991" s="2"/>
      <c r="K991" s="2"/>
      <c r="O991" s="2"/>
      <c r="P991" s="2"/>
      <c r="T991" s="2"/>
      <c r="U991" s="2"/>
    </row>
    <row r="992" spans="1:21" x14ac:dyDescent="0.2">
      <c r="A992" s="2"/>
      <c r="E992" s="2"/>
      <c r="F992" s="2"/>
      <c r="J992" s="2"/>
      <c r="K992" s="2"/>
      <c r="O992" s="2"/>
      <c r="P992" s="2"/>
      <c r="T992" s="2"/>
      <c r="U992" s="2"/>
    </row>
    <row r="993" spans="1:21" x14ac:dyDescent="0.2">
      <c r="A993" s="2"/>
      <c r="E993" s="2"/>
      <c r="F993" s="2"/>
      <c r="J993" s="2"/>
      <c r="K993" s="2"/>
      <c r="O993" s="2"/>
      <c r="P993" s="2"/>
      <c r="T993" s="2"/>
      <c r="U993" s="2"/>
    </row>
    <row r="994" spans="1:21" x14ac:dyDescent="0.2">
      <c r="A994" s="2"/>
      <c r="E994" s="2"/>
      <c r="F994" s="2"/>
      <c r="J994" s="2"/>
      <c r="K994" s="2"/>
      <c r="O994" s="2"/>
      <c r="P994" s="2"/>
      <c r="T994" s="2"/>
      <c r="U994" s="2"/>
    </row>
    <row r="995" spans="1:21" x14ac:dyDescent="0.2">
      <c r="A995" s="2"/>
      <c r="E995" s="2"/>
      <c r="F995" s="2"/>
      <c r="J995" s="2"/>
      <c r="K995" s="2"/>
      <c r="O995" s="2"/>
      <c r="P995" s="2"/>
      <c r="T995" s="2"/>
      <c r="U995" s="2"/>
    </row>
    <row r="996" spans="1:21" x14ac:dyDescent="0.2">
      <c r="A996" s="2"/>
      <c r="E996" s="2"/>
      <c r="F996" s="2"/>
      <c r="J996" s="2"/>
      <c r="K996" s="2"/>
      <c r="O996" s="2"/>
      <c r="P996" s="2"/>
      <c r="T996" s="2"/>
      <c r="U996" s="2"/>
    </row>
    <row r="997" spans="1:21" x14ac:dyDescent="0.2">
      <c r="A997" s="2"/>
      <c r="E997" s="2"/>
      <c r="F997" s="2"/>
      <c r="J997" s="2"/>
      <c r="K997" s="2"/>
      <c r="O997" s="2"/>
      <c r="P997" s="2"/>
      <c r="T997" s="2"/>
      <c r="U997" s="2"/>
    </row>
    <row r="998" spans="1:21" x14ac:dyDescent="0.2">
      <c r="A998" s="2"/>
      <c r="E998" s="2"/>
      <c r="F998" s="2"/>
      <c r="J998" s="2"/>
      <c r="K998" s="2"/>
      <c r="O998" s="2"/>
      <c r="P998" s="2"/>
      <c r="T998" s="2"/>
      <c r="U998" s="2"/>
    </row>
    <row r="999" spans="1:21" x14ac:dyDescent="0.2">
      <c r="A999" s="2"/>
      <c r="E999" s="2"/>
      <c r="F999" s="2"/>
      <c r="J999" s="2"/>
      <c r="K999" s="2"/>
      <c r="O999" s="2"/>
      <c r="P999" s="2"/>
      <c r="T999" s="2"/>
      <c r="U999" s="2"/>
    </row>
    <row r="1000" spans="1:21" x14ac:dyDescent="0.2">
      <c r="A1000" s="2"/>
      <c r="E1000" s="2"/>
      <c r="F1000" s="2"/>
      <c r="J1000" s="2"/>
      <c r="K1000" s="2"/>
      <c r="O1000" s="2"/>
      <c r="P1000" s="2"/>
      <c r="T1000" s="2"/>
      <c r="U1000" s="2"/>
    </row>
    <row r="1001" spans="1:21" x14ac:dyDescent="0.2">
      <c r="A1001" s="2"/>
      <c r="E1001" s="2"/>
      <c r="F1001" s="2"/>
      <c r="J1001" s="2"/>
      <c r="K1001" s="2"/>
      <c r="O1001" s="2"/>
      <c r="P1001" s="2"/>
      <c r="T1001" s="2"/>
      <c r="U1001" s="2"/>
    </row>
    <row r="1002" spans="1:21" x14ac:dyDescent="0.2">
      <c r="A1002" s="2"/>
      <c r="E1002" s="2"/>
      <c r="F1002" s="2"/>
      <c r="J1002" s="2"/>
      <c r="K1002" s="2"/>
      <c r="O1002" s="2"/>
      <c r="P1002" s="2"/>
      <c r="T1002" s="2"/>
      <c r="U1002" s="2"/>
    </row>
    <row r="1003" spans="1:21" x14ac:dyDescent="0.2">
      <c r="A1003" s="2"/>
      <c r="E1003" s="2"/>
      <c r="F1003" s="2"/>
      <c r="J1003" s="2"/>
      <c r="K1003" s="2"/>
      <c r="O1003" s="2"/>
      <c r="P1003" s="2"/>
      <c r="T1003" s="2"/>
      <c r="U1003" s="2"/>
    </row>
    <row r="1004" spans="1:21" x14ac:dyDescent="0.2">
      <c r="A1004" s="2"/>
      <c r="E1004" s="2"/>
      <c r="F1004" s="2"/>
      <c r="J1004" s="2"/>
      <c r="K1004" s="2"/>
      <c r="O1004" s="2"/>
      <c r="P1004" s="2"/>
      <c r="T1004" s="2"/>
      <c r="U1004" s="2"/>
    </row>
    <row r="1005" spans="1:21" x14ac:dyDescent="0.2">
      <c r="A1005" s="2"/>
      <c r="E1005" s="2"/>
      <c r="F1005" s="2"/>
      <c r="J1005" s="2"/>
      <c r="K1005" s="2"/>
      <c r="O1005" s="2"/>
      <c r="P1005" s="2"/>
      <c r="T1005" s="2"/>
      <c r="U1005" s="2"/>
    </row>
    <row r="1006" spans="1:21" x14ac:dyDescent="0.2">
      <c r="A1006" s="2"/>
      <c r="E1006" s="2"/>
      <c r="F1006" s="2"/>
      <c r="J1006" s="2"/>
      <c r="K1006" s="2"/>
      <c r="O1006" s="2"/>
      <c r="P1006" s="2"/>
      <c r="T1006" s="2"/>
      <c r="U1006" s="2"/>
    </row>
    <row r="1007" spans="1:21" x14ac:dyDescent="0.2">
      <c r="A1007" s="2"/>
      <c r="E1007" s="2"/>
      <c r="F1007" s="2"/>
      <c r="J1007" s="2"/>
      <c r="K1007" s="2"/>
      <c r="O1007" s="2"/>
      <c r="P1007" s="2"/>
      <c r="T1007" s="2"/>
      <c r="U1007" s="2"/>
    </row>
    <row r="1008" spans="1:21" x14ac:dyDescent="0.2">
      <c r="A1008" s="2"/>
      <c r="E1008" s="2"/>
      <c r="F1008" s="2"/>
      <c r="J1008" s="2"/>
      <c r="K1008" s="2"/>
      <c r="O1008" s="2"/>
      <c r="P1008" s="2"/>
      <c r="T1008" s="2"/>
      <c r="U1008" s="2"/>
    </row>
  </sheetData>
  <mergeCells count="5">
    <mergeCell ref="B2:D2"/>
    <mergeCell ref="G2:I2"/>
    <mergeCell ref="L2:N2"/>
    <mergeCell ref="Q2:S2"/>
    <mergeCell ref="V2:X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115"/>
  <sheetViews>
    <sheetView workbookViewId="0">
      <selection activeCell="C8" sqref="C8"/>
    </sheetView>
  </sheetViews>
  <sheetFormatPr baseColWidth="10" defaultColWidth="14.5" defaultRowHeight="15" customHeight="1" x14ac:dyDescent="0.2"/>
  <sheetData>
    <row r="1" spans="1:32" x14ac:dyDescent="0.2"/>
    <row r="2" spans="1:32" x14ac:dyDescent="0.2">
      <c r="A2" s="48" t="s">
        <v>47</v>
      </c>
      <c r="B2" s="49"/>
      <c r="C2" s="49"/>
      <c r="D2" s="49"/>
      <c r="E2" s="49"/>
      <c r="F2" s="49"/>
      <c r="G2" s="49"/>
      <c r="H2" s="2"/>
    </row>
    <row r="3" spans="1:32" x14ac:dyDescent="0.2">
      <c r="A3" s="26" t="s">
        <v>39</v>
      </c>
      <c r="B3" s="26" t="s">
        <v>48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2"/>
    </row>
    <row r="4" spans="1:32" x14ac:dyDescent="0.2">
      <c r="A4" s="4" t="s">
        <v>0</v>
      </c>
      <c r="B4" s="3" t="s">
        <v>11</v>
      </c>
      <c r="C4" s="27">
        <v>0.6</v>
      </c>
      <c r="D4" s="27">
        <v>0.6</v>
      </c>
      <c r="E4" s="27">
        <v>0.6</v>
      </c>
      <c r="F4" s="27">
        <v>0.4</v>
      </c>
      <c r="G4" s="27">
        <v>0.6</v>
      </c>
      <c r="H4" s="2"/>
    </row>
    <row r="5" spans="1:32" x14ac:dyDescent="0.2">
      <c r="A5" s="4" t="s">
        <v>0</v>
      </c>
      <c r="B5" s="3" t="s">
        <v>12</v>
      </c>
      <c r="C5" s="27">
        <v>0.7</v>
      </c>
      <c r="D5" s="27">
        <v>0.5</v>
      </c>
      <c r="E5" s="27">
        <v>0.6</v>
      </c>
      <c r="F5" s="27">
        <v>0.4</v>
      </c>
      <c r="G5" s="27">
        <v>0.7</v>
      </c>
      <c r="H5" s="2"/>
    </row>
    <row r="6" spans="1:32" x14ac:dyDescent="0.2">
      <c r="A6" s="4" t="s">
        <v>0</v>
      </c>
      <c r="B6" s="3" t="s">
        <v>13</v>
      </c>
      <c r="C6" s="27">
        <v>0.6</v>
      </c>
      <c r="D6" s="27">
        <v>0.5</v>
      </c>
      <c r="E6" s="27">
        <v>0.5</v>
      </c>
      <c r="F6" s="27">
        <v>0.4</v>
      </c>
      <c r="G6" s="27">
        <v>0.7</v>
      </c>
      <c r="H6" s="2"/>
      <c r="I6" s="13" t="s">
        <v>32</v>
      </c>
    </row>
    <row r="7" spans="1:32" x14ac:dyDescent="0.2">
      <c r="A7" s="4" t="s">
        <v>0</v>
      </c>
      <c r="B7" s="3" t="s">
        <v>14</v>
      </c>
      <c r="C7" s="27">
        <v>0.7</v>
      </c>
      <c r="D7" s="27">
        <v>0.4</v>
      </c>
      <c r="E7" s="27">
        <v>0.6</v>
      </c>
      <c r="F7" s="27">
        <v>0.5</v>
      </c>
      <c r="G7" s="27">
        <v>0.7</v>
      </c>
      <c r="H7" s="2"/>
    </row>
    <row r="8" spans="1:32" x14ac:dyDescent="0.2">
      <c r="A8" s="4" t="s">
        <v>0</v>
      </c>
      <c r="B8" s="3" t="s">
        <v>15</v>
      </c>
      <c r="C8" s="27">
        <v>0.6</v>
      </c>
      <c r="D8" s="27">
        <v>0.6</v>
      </c>
      <c r="E8" s="27">
        <v>0.6</v>
      </c>
      <c r="F8" s="27">
        <v>0.4</v>
      </c>
      <c r="G8" s="27">
        <v>0.7</v>
      </c>
      <c r="H8" s="2"/>
    </row>
    <row r="9" spans="1:32" x14ac:dyDescent="0.2">
      <c r="A9" s="4" t="s">
        <v>0</v>
      </c>
      <c r="B9" s="3" t="s">
        <v>16</v>
      </c>
      <c r="C9" s="27">
        <v>0.7</v>
      </c>
      <c r="D9" s="27">
        <v>0.7</v>
      </c>
      <c r="E9" s="27">
        <v>0.5</v>
      </c>
      <c r="F9" s="27">
        <v>0.4</v>
      </c>
      <c r="G9" s="27">
        <v>0.7</v>
      </c>
      <c r="H9" s="2"/>
      <c r="I9" s="46" t="s">
        <v>29</v>
      </c>
      <c r="J9" s="46"/>
      <c r="K9" s="46"/>
      <c r="L9" s="46"/>
      <c r="N9" s="46" t="s">
        <v>34</v>
      </c>
      <c r="O9" s="46"/>
      <c r="P9" s="46"/>
      <c r="Q9" s="46"/>
      <c r="S9" s="46" t="s">
        <v>35</v>
      </c>
      <c r="T9" s="46"/>
      <c r="U9" s="46"/>
      <c r="V9" s="46"/>
      <c r="X9" s="47" t="s">
        <v>36</v>
      </c>
      <c r="Y9" s="47"/>
      <c r="Z9" s="47"/>
      <c r="AA9" s="47"/>
      <c r="AC9" s="47" t="s">
        <v>37</v>
      </c>
      <c r="AD9" s="47"/>
      <c r="AE9" s="47"/>
      <c r="AF9" s="47"/>
    </row>
    <row r="10" spans="1:32" x14ac:dyDescent="0.2">
      <c r="A10" s="4" t="s">
        <v>0</v>
      </c>
      <c r="B10" s="3" t="s">
        <v>17</v>
      </c>
      <c r="C10" s="27">
        <v>0.8</v>
      </c>
      <c r="D10" s="27">
        <v>0.7</v>
      </c>
      <c r="E10" s="27">
        <v>0.6</v>
      </c>
      <c r="F10" s="27">
        <v>0.5</v>
      </c>
      <c r="G10" s="27">
        <v>0.6</v>
      </c>
      <c r="H10" s="2"/>
      <c r="I10" s="10" t="s">
        <v>39</v>
      </c>
      <c r="J10" s="10" t="s">
        <v>49</v>
      </c>
      <c r="K10" s="10" t="s">
        <v>30</v>
      </c>
      <c r="L10" s="10" t="s">
        <v>31</v>
      </c>
      <c r="N10" s="10" t="s">
        <v>39</v>
      </c>
      <c r="O10" s="10" t="s">
        <v>49</v>
      </c>
      <c r="P10" s="10" t="s">
        <v>30</v>
      </c>
      <c r="Q10" s="10" t="s">
        <v>31</v>
      </c>
      <c r="S10" s="10" t="s">
        <v>39</v>
      </c>
      <c r="T10" s="10" t="s">
        <v>49</v>
      </c>
      <c r="U10" s="10" t="s">
        <v>30</v>
      </c>
      <c r="V10" s="10" t="s">
        <v>31</v>
      </c>
      <c r="X10" s="10" t="s">
        <v>39</v>
      </c>
      <c r="Y10" s="10" t="s">
        <v>49</v>
      </c>
      <c r="Z10" s="10" t="s">
        <v>30</v>
      </c>
      <c r="AA10" s="10" t="s">
        <v>31</v>
      </c>
      <c r="AC10" s="10" t="s">
        <v>39</v>
      </c>
      <c r="AD10" s="10" t="s">
        <v>49</v>
      </c>
      <c r="AE10" s="10" t="s">
        <v>30</v>
      </c>
      <c r="AF10" s="10" t="s">
        <v>31</v>
      </c>
    </row>
    <row r="11" spans="1:32" x14ac:dyDescent="0.2">
      <c r="A11" s="4" t="s">
        <v>0</v>
      </c>
      <c r="B11" s="3" t="s">
        <v>18</v>
      </c>
      <c r="C11" s="27">
        <v>0.5</v>
      </c>
      <c r="D11" s="27">
        <v>0.5</v>
      </c>
      <c r="E11" s="27">
        <v>0.7</v>
      </c>
      <c r="F11" s="27">
        <v>0.4</v>
      </c>
      <c r="G11" s="27">
        <v>0.8</v>
      </c>
      <c r="H11" s="2"/>
      <c r="I11" s="11">
        <v>5</v>
      </c>
      <c r="J11" s="11">
        <v>1</v>
      </c>
      <c r="K11">
        <f>AVERAGE(C4:C7)</f>
        <v>0.64999999999999991</v>
      </c>
      <c r="L11">
        <f>STDEV(C4:C7)</f>
        <v>5.7735026918962561E-2</v>
      </c>
      <c r="N11" s="11">
        <v>5</v>
      </c>
      <c r="O11" s="11">
        <v>1</v>
      </c>
      <c r="P11">
        <f>AVERAGE(D4:D7)</f>
        <v>0.5</v>
      </c>
      <c r="Q11">
        <f>STDEV(D4:D7)</f>
        <v>8.1649658092772637E-2</v>
      </c>
      <c r="S11" s="11">
        <v>5</v>
      </c>
      <c r="T11" s="11">
        <v>1</v>
      </c>
      <c r="U11">
        <f>AVERAGE(E4:E7)</f>
        <v>0.57499999999999996</v>
      </c>
      <c r="V11">
        <f>STDEV(E4:E7)</f>
        <v>4.9999999999999989E-2</v>
      </c>
      <c r="X11" s="14">
        <v>5</v>
      </c>
      <c r="Y11" s="14">
        <v>1</v>
      </c>
      <c r="Z11">
        <f>AVERAGE(F4:F7)</f>
        <v>0.42500000000000004</v>
      </c>
      <c r="AA11">
        <f>STDEV(F4:F7)</f>
        <v>4.9999999999999836E-2</v>
      </c>
      <c r="AC11" s="14">
        <v>5</v>
      </c>
      <c r="AD11" s="14">
        <v>1</v>
      </c>
      <c r="AE11">
        <f>AVERAGE(G4:G7)</f>
        <v>0.67499999999999993</v>
      </c>
      <c r="AF11">
        <f>STDEV(G4:G7)</f>
        <v>4.9999999999999989E-2</v>
      </c>
    </row>
    <row r="12" spans="1:32" x14ac:dyDescent="0.2">
      <c r="A12" s="4" t="s">
        <v>0</v>
      </c>
      <c r="B12" s="3" t="s">
        <v>19</v>
      </c>
      <c r="C12" s="27">
        <v>0.7</v>
      </c>
      <c r="D12" s="27">
        <v>0.7</v>
      </c>
      <c r="E12" s="27">
        <v>0.7</v>
      </c>
      <c r="F12" s="27">
        <v>0.6</v>
      </c>
      <c r="G12" s="27">
        <v>0.7</v>
      </c>
      <c r="I12" s="11">
        <v>5</v>
      </c>
      <c r="J12" s="11">
        <v>1</v>
      </c>
      <c r="K12">
        <f>AVERAGE(C8:C11)</f>
        <v>0.64999999999999991</v>
      </c>
      <c r="L12">
        <f>STDEV(C8:C11)</f>
        <v>0.12909944487358119</v>
      </c>
      <c r="N12" s="11">
        <v>5</v>
      </c>
      <c r="O12" s="11">
        <v>1</v>
      </c>
      <c r="P12">
        <f>AVERAGE(D8:D11)</f>
        <v>0.625</v>
      </c>
      <c r="Q12">
        <f>STDEV(D8:D11)</f>
        <v>9.5742710775633566E-2</v>
      </c>
      <c r="S12" s="11">
        <v>5</v>
      </c>
      <c r="T12" s="11">
        <v>1</v>
      </c>
      <c r="U12">
        <f>AVERAGE(E8:E11)</f>
        <v>0.60000000000000009</v>
      </c>
      <c r="V12">
        <f>STDEV(E8:E11)</f>
        <v>8.1649658092771735E-2</v>
      </c>
      <c r="X12" s="14">
        <v>5</v>
      </c>
      <c r="Y12" s="14">
        <v>1</v>
      </c>
      <c r="Z12">
        <f>AVERAGE(F8:F11)</f>
        <v>0.42500000000000004</v>
      </c>
      <c r="AA12">
        <f>STDEV(F8:F11)</f>
        <v>4.9999999999999836E-2</v>
      </c>
      <c r="AC12" s="14">
        <v>5</v>
      </c>
      <c r="AD12" s="14">
        <v>1</v>
      </c>
      <c r="AE12">
        <f>AVERAGE(G8:G11)</f>
        <v>0.7</v>
      </c>
      <c r="AF12">
        <f>STDEV(G8:G11)</f>
        <v>8.1649658092773095E-2</v>
      </c>
    </row>
    <row r="13" spans="1:32" x14ac:dyDescent="0.2">
      <c r="A13" s="4" t="s">
        <v>0</v>
      </c>
      <c r="B13" s="3" t="s">
        <v>20</v>
      </c>
      <c r="C13" s="27">
        <v>0.8</v>
      </c>
      <c r="D13" s="27">
        <v>0.7</v>
      </c>
      <c r="E13" s="27">
        <v>0.7</v>
      </c>
      <c r="F13" s="27">
        <v>0.6</v>
      </c>
      <c r="G13" s="27">
        <v>0.6</v>
      </c>
      <c r="I13" s="11">
        <v>5</v>
      </c>
      <c r="J13" s="11">
        <v>1</v>
      </c>
      <c r="K13">
        <f>AVERAGE(C12:C15)</f>
        <v>0.70000000000000007</v>
      </c>
      <c r="L13">
        <f>STDEV(C12:C15)</f>
        <v>8.1649658092771735E-2</v>
      </c>
      <c r="N13" s="11">
        <v>5</v>
      </c>
      <c r="O13" s="11">
        <v>1</v>
      </c>
      <c r="P13">
        <f>AVERAGE(D12:D15)</f>
        <v>0.625</v>
      </c>
      <c r="Q13">
        <f>STDEV(D12:D15)</f>
        <v>9.5742710775633566E-2</v>
      </c>
      <c r="S13" s="11">
        <v>5</v>
      </c>
      <c r="T13" s="11">
        <v>1</v>
      </c>
      <c r="U13">
        <f>AVERAGE(E12:E15)</f>
        <v>0.6</v>
      </c>
      <c r="V13">
        <f>STDEV(E12:E15)</f>
        <v>0.1154700538379252</v>
      </c>
      <c r="X13" s="14">
        <v>5</v>
      </c>
      <c r="Y13" s="14">
        <v>1</v>
      </c>
      <c r="Z13">
        <f>AVERAGE(F12:F15)</f>
        <v>0.5</v>
      </c>
      <c r="AA13">
        <f>STDEV(F12:F15)</f>
        <v>0.1154700538379252</v>
      </c>
      <c r="AC13" s="14">
        <v>5</v>
      </c>
      <c r="AD13" s="14">
        <v>1</v>
      </c>
      <c r="AE13">
        <f>AVERAGE(G12:G15)</f>
        <v>0.625</v>
      </c>
      <c r="AF13">
        <f>STDEV(G12:G15)</f>
        <v>4.9999999999999989E-2</v>
      </c>
    </row>
    <row r="14" spans="1:32" x14ac:dyDescent="0.2">
      <c r="A14" s="4" t="s">
        <v>0</v>
      </c>
      <c r="B14" s="3" t="s">
        <v>21</v>
      </c>
      <c r="C14" s="27">
        <v>0.7</v>
      </c>
      <c r="D14" s="27">
        <v>0.6</v>
      </c>
      <c r="E14" s="27">
        <v>0.5</v>
      </c>
      <c r="F14" s="27">
        <v>0.4</v>
      </c>
      <c r="G14" s="27">
        <v>0.6</v>
      </c>
      <c r="I14" s="11">
        <v>5</v>
      </c>
      <c r="J14" s="11">
        <v>1</v>
      </c>
      <c r="K14">
        <f>AVERAGE(C16:C19)</f>
        <v>0.625</v>
      </c>
      <c r="L14">
        <f>STDEV(C16:C19)</f>
        <v>4.9999999999999989E-2</v>
      </c>
      <c r="N14" s="11">
        <v>5</v>
      </c>
      <c r="O14" s="11">
        <v>1</v>
      </c>
      <c r="P14">
        <f>AVERAGE(D16:D19)</f>
        <v>0.57499999999999996</v>
      </c>
      <c r="Q14">
        <f>STDEV(D16:D19)</f>
        <v>4.9999999999999989E-2</v>
      </c>
      <c r="S14" s="11">
        <v>5</v>
      </c>
      <c r="T14" s="11">
        <v>1</v>
      </c>
      <c r="U14">
        <f>AVERAGE(E16:E19)</f>
        <v>0.64999999999999991</v>
      </c>
      <c r="V14">
        <f>STDEV(E16:E19)</f>
        <v>5.7735026918962561E-2</v>
      </c>
      <c r="X14" s="14">
        <v>5</v>
      </c>
      <c r="Y14" s="14">
        <v>1</v>
      </c>
      <c r="Z14">
        <f>AVERAGE(F16:F19)</f>
        <v>0.47499999999999998</v>
      </c>
      <c r="AA14">
        <f>STDEV(F16:F19)</f>
        <v>4.9999999999999989E-2</v>
      </c>
      <c r="AC14" s="14">
        <v>5</v>
      </c>
      <c r="AD14" s="14">
        <v>1</v>
      </c>
      <c r="AE14">
        <f>AVERAGE(G16:G19)</f>
        <v>0.65</v>
      </c>
      <c r="AF14">
        <f>STDEV(G16:G19)</f>
        <v>5.7735026918962561E-2</v>
      </c>
    </row>
    <row r="15" spans="1:32" x14ac:dyDescent="0.2">
      <c r="A15" s="4" t="s">
        <v>0</v>
      </c>
      <c r="B15" s="3" t="s">
        <v>22</v>
      </c>
      <c r="C15" s="27">
        <v>0.6</v>
      </c>
      <c r="D15" s="27">
        <v>0.5</v>
      </c>
      <c r="E15" s="27">
        <v>0.5</v>
      </c>
      <c r="F15" s="27">
        <v>0.4</v>
      </c>
      <c r="G15" s="27">
        <v>0.6</v>
      </c>
      <c r="I15" s="11">
        <v>10</v>
      </c>
      <c r="J15" s="11">
        <v>1</v>
      </c>
      <c r="K15">
        <f>AVERAGE(C20:C23)</f>
        <v>0.97499999999999998</v>
      </c>
      <c r="L15">
        <f>STDEV(C20:C23)</f>
        <v>4.9999999999999989E-2</v>
      </c>
      <c r="N15" s="11">
        <v>10</v>
      </c>
      <c r="O15" s="11">
        <v>1</v>
      </c>
      <c r="P15">
        <f>AVERAGE(D20:D23)</f>
        <v>1.0249999999999999</v>
      </c>
      <c r="Q15">
        <f>STDEV(D20:D23)</f>
        <v>5.0000000000000044E-2</v>
      </c>
      <c r="S15" s="11">
        <v>10</v>
      </c>
      <c r="T15" s="11">
        <v>1</v>
      </c>
      <c r="U15">
        <f>AVERAGE(E20:E23)</f>
        <v>0.92499999999999993</v>
      </c>
      <c r="V15">
        <f>STDEV(E20:E23)</f>
        <v>4.9999999999999989E-2</v>
      </c>
      <c r="X15" s="14">
        <v>10</v>
      </c>
      <c r="Y15" s="14">
        <v>1</v>
      </c>
      <c r="Z15">
        <f>AVERAGE(F20:F23)</f>
        <v>0.57499999999999996</v>
      </c>
      <c r="AA15">
        <f>STDEV(F20:F23)</f>
        <v>4.9999999999999989E-2</v>
      </c>
      <c r="AC15" s="14">
        <v>10</v>
      </c>
      <c r="AD15" s="14">
        <v>1</v>
      </c>
      <c r="AE15">
        <f>AVERAGE(G20:G23)</f>
        <v>0.875</v>
      </c>
      <c r="AF15">
        <f>STDEV(G20:G23)</f>
        <v>4.9999999999999989E-2</v>
      </c>
    </row>
    <row r="16" spans="1:32" x14ac:dyDescent="0.2">
      <c r="A16" s="4" t="s">
        <v>0</v>
      </c>
      <c r="B16" s="3" t="s">
        <v>23</v>
      </c>
      <c r="C16" s="27">
        <v>0.6</v>
      </c>
      <c r="D16" s="27">
        <v>0.6</v>
      </c>
      <c r="E16" s="27">
        <v>0.6</v>
      </c>
      <c r="F16" s="27">
        <v>0.4</v>
      </c>
      <c r="G16" s="27">
        <v>0.7</v>
      </c>
      <c r="I16" s="11">
        <v>10</v>
      </c>
      <c r="J16" s="11">
        <v>1</v>
      </c>
      <c r="K16">
        <f>AVERAGE(C24:C27)</f>
        <v>1.05</v>
      </c>
      <c r="L16">
        <f>STDEV(C24:C27)</f>
        <v>5.773502691896263E-2</v>
      </c>
      <c r="N16" s="11">
        <v>10</v>
      </c>
      <c r="O16" s="11">
        <v>1</v>
      </c>
      <c r="P16">
        <f>AVERAGE(D24:D27)</f>
        <v>1.05</v>
      </c>
      <c r="Q16">
        <f>STDEV(D24:D27)</f>
        <v>5.773502691896263E-2</v>
      </c>
      <c r="S16" s="11">
        <v>10</v>
      </c>
      <c r="T16" s="11">
        <v>1</v>
      </c>
      <c r="U16">
        <f>AVERAGE(E24:E27)</f>
        <v>0.89999999999999991</v>
      </c>
      <c r="V16">
        <f>STDEV(E24:E27)</f>
        <v>8.1649658092772581E-2</v>
      </c>
      <c r="X16" s="14">
        <v>10</v>
      </c>
      <c r="Y16" s="14">
        <v>1</v>
      </c>
      <c r="Z16">
        <f>AVERAGE(F24:F27)</f>
        <v>0.60000000000000009</v>
      </c>
      <c r="AA16">
        <f>STDEV(F24:F27)</f>
        <v>8.1649658092771735E-2</v>
      </c>
      <c r="AC16" s="14">
        <v>10</v>
      </c>
      <c r="AD16" s="14">
        <v>1</v>
      </c>
      <c r="AE16">
        <f>AVERAGE(G24:G27)</f>
        <v>0.875</v>
      </c>
      <c r="AF16">
        <f>STDEV(G24:G27)</f>
        <v>4.9999999999999989E-2</v>
      </c>
    </row>
    <row r="17" spans="1:32" x14ac:dyDescent="0.2">
      <c r="A17" s="4" t="s">
        <v>0</v>
      </c>
      <c r="B17" s="3" t="s">
        <v>24</v>
      </c>
      <c r="C17" s="27">
        <v>0.6</v>
      </c>
      <c r="D17" s="27">
        <v>0.6</v>
      </c>
      <c r="E17" s="27">
        <v>0.6</v>
      </c>
      <c r="F17" s="27">
        <v>0.5</v>
      </c>
      <c r="G17" s="27">
        <v>0.7</v>
      </c>
      <c r="I17" s="11">
        <v>10</v>
      </c>
      <c r="J17" s="11">
        <v>1</v>
      </c>
      <c r="K17">
        <f>AVERAGE(C28:C31)</f>
        <v>1</v>
      </c>
      <c r="L17">
        <f>0.1</f>
        <v>0.1</v>
      </c>
      <c r="N17" s="11">
        <v>10</v>
      </c>
      <c r="O17" s="11">
        <v>1</v>
      </c>
      <c r="P17">
        <f>AVERAGE(D28:D31)</f>
        <v>0.97499999999999998</v>
      </c>
      <c r="Q17">
        <f>STDEV(D28:D31)</f>
        <v>4.9999999999999989E-2</v>
      </c>
      <c r="S17" s="11">
        <v>10</v>
      </c>
      <c r="T17" s="11">
        <v>1</v>
      </c>
      <c r="U17">
        <f>AVERAGE(E28:E31)</f>
        <v>0.92500000000000004</v>
      </c>
      <c r="V17">
        <f>STDEV(E28:E31)</f>
        <v>9.5742710775633788E-2</v>
      </c>
      <c r="X17" s="14">
        <v>10</v>
      </c>
      <c r="Y17" s="14">
        <v>1</v>
      </c>
      <c r="Z17">
        <f>AVERAGE(F28:F31)</f>
        <v>0.6</v>
      </c>
      <c r="AA17">
        <f>STDEV(F28:F31)</f>
        <v>0.1154700538379252</v>
      </c>
      <c r="AC17" s="14">
        <v>10</v>
      </c>
      <c r="AD17" s="14">
        <v>1</v>
      </c>
      <c r="AE17">
        <f>AVERAGE(G28:G31)</f>
        <v>0.85</v>
      </c>
      <c r="AF17">
        <f>STDEV(G28:G31)</f>
        <v>5.7735026918962561E-2</v>
      </c>
    </row>
    <row r="18" spans="1:32" x14ac:dyDescent="0.2">
      <c r="A18" s="4" t="s">
        <v>0</v>
      </c>
      <c r="B18" s="3" t="s">
        <v>25</v>
      </c>
      <c r="C18" s="27">
        <v>0.6</v>
      </c>
      <c r="D18" s="27">
        <v>0.6</v>
      </c>
      <c r="E18" s="27">
        <v>0.7</v>
      </c>
      <c r="F18" s="27">
        <v>0.5</v>
      </c>
      <c r="G18" s="27">
        <v>0.6</v>
      </c>
      <c r="I18" s="11">
        <v>10</v>
      </c>
      <c r="J18" s="11">
        <v>1</v>
      </c>
      <c r="K18">
        <f>AVERAGE(C32:C35)</f>
        <v>1</v>
      </c>
      <c r="L18">
        <f>STDEV(C32:C35)</f>
        <v>8.1649658092772623E-2</v>
      </c>
      <c r="N18" s="11">
        <v>10</v>
      </c>
      <c r="O18" s="11">
        <v>1</v>
      </c>
      <c r="P18">
        <f>AVERAGE(D32:D35)</f>
        <v>1.0249999999999999</v>
      </c>
      <c r="Q18">
        <f>STDEV(D32:D35)</f>
        <v>5.0000000000000044E-2</v>
      </c>
      <c r="S18" s="11">
        <v>10</v>
      </c>
      <c r="T18" s="11">
        <v>1</v>
      </c>
      <c r="U18">
        <f>AVERAGE(E32:E35)</f>
        <v>1</v>
      </c>
      <c r="V18">
        <f>STDEV(E32:E35)</f>
        <v>0</v>
      </c>
      <c r="X18" s="14">
        <v>10</v>
      </c>
      <c r="Y18" s="14">
        <v>1</v>
      </c>
      <c r="Z18">
        <f>AVERAGE(F32:F35)</f>
        <v>0.64999999999999991</v>
      </c>
      <c r="AA18">
        <f>STDEV(F32:F35)</f>
        <v>5.7735026918962561E-2</v>
      </c>
      <c r="AC18" s="14">
        <v>10</v>
      </c>
      <c r="AD18" s="14">
        <v>1</v>
      </c>
      <c r="AE18">
        <f>AVERAGE(G32:G35)</f>
        <v>0.85000000000000009</v>
      </c>
      <c r="AF18">
        <f>STDEV(G32:G35)</f>
        <v>5.7735026918962561E-2</v>
      </c>
    </row>
    <row r="19" spans="1:32" ht="16" thickBot="1" x14ac:dyDescent="0.25">
      <c r="A19" s="28" t="s">
        <v>0</v>
      </c>
      <c r="B19" s="29" t="s">
        <v>26</v>
      </c>
      <c r="C19" s="30">
        <v>0.7</v>
      </c>
      <c r="D19" s="30">
        <v>0.5</v>
      </c>
      <c r="E19" s="30">
        <v>0.7</v>
      </c>
      <c r="F19" s="30">
        <v>0.5</v>
      </c>
      <c r="G19" s="30">
        <v>0.6</v>
      </c>
      <c r="I19" s="11">
        <v>15</v>
      </c>
      <c r="J19" s="11">
        <v>1</v>
      </c>
      <c r="K19">
        <f>AVERAGE(C36:C39)</f>
        <v>1.8</v>
      </c>
      <c r="L19">
        <f>STDEV(C36:C39)</f>
        <v>8.1649658092772581E-2</v>
      </c>
      <c r="N19" s="11">
        <v>15</v>
      </c>
      <c r="O19" s="11">
        <v>1</v>
      </c>
      <c r="P19">
        <f>AVERAGE(D36:D39)</f>
        <v>1.9</v>
      </c>
      <c r="Q19">
        <f>STDEV(D36:D39)</f>
        <v>8.1649658092772581E-2</v>
      </c>
      <c r="S19" s="11">
        <v>15</v>
      </c>
      <c r="T19" s="11">
        <v>1</v>
      </c>
      <c r="U19">
        <f>AVERAGE(E36:E39)</f>
        <v>1.75</v>
      </c>
      <c r="V19">
        <f>STDEV(E36:E39)</f>
        <v>5.773502691896263E-2</v>
      </c>
      <c r="X19" s="14">
        <v>15</v>
      </c>
      <c r="Y19" s="14">
        <v>1</v>
      </c>
      <c r="Z19">
        <f>AVERAGE(F36:F39)</f>
        <v>1.4750000000000001</v>
      </c>
      <c r="AA19">
        <f>STDEV(F36:F39)</f>
        <v>5.0000000000000044E-2</v>
      </c>
      <c r="AC19" s="14">
        <v>15</v>
      </c>
      <c r="AD19" s="14">
        <v>1</v>
      </c>
      <c r="AE19">
        <f>AVERAGE(G36:G39)</f>
        <v>1.7749999999999999</v>
      </c>
      <c r="AF19">
        <f>STDEV(G36:G39)</f>
        <v>5.0000000000000044E-2</v>
      </c>
    </row>
    <row r="20" spans="1:32" x14ac:dyDescent="0.2">
      <c r="A20" s="5" t="s">
        <v>1</v>
      </c>
      <c r="B20" s="3" t="s">
        <v>11</v>
      </c>
      <c r="C20" s="27">
        <v>1</v>
      </c>
      <c r="D20" s="27">
        <v>1</v>
      </c>
      <c r="E20" s="27">
        <v>1</v>
      </c>
      <c r="F20" s="27">
        <v>0.6</v>
      </c>
      <c r="G20" s="27">
        <v>0.9</v>
      </c>
      <c r="I20" s="11">
        <v>15</v>
      </c>
      <c r="J20" s="11">
        <v>1</v>
      </c>
      <c r="K20">
        <f>AVERAGE(C40:C43)</f>
        <v>1.9</v>
      </c>
      <c r="L20">
        <v>0.1</v>
      </c>
      <c r="N20" s="11">
        <v>15</v>
      </c>
      <c r="O20" s="11">
        <v>1</v>
      </c>
      <c r="P20">
        <f>AVERAGE(D40:D43)</f>
        <v>1.9750000000000001</v>
      </c>
      <c r="Q20">
        <f>STDEV(D40:D43)</f>
        <v>5.0000000000000044E-2</v>
      </c>
      <c r="S20" s="11">
        <v>15</v>
      </c>
      <c r="T20" s="11">
        <v>1</v>
      </c>
      <c r="U20">
        <f>AVERAGE(E40:E43)</f>
        <v>1.8499999999999999</v>
      </c>
      <c r="V20">
        <f>STDEV(E40:E43)</f>
        <v>5.7735026918962505E-2</v>
      </c>
      <c r="X20" s="14">
        <v>15</v>
      </c>
      <c r="Y20" s="14">
        <v>1</v>
      </c>
      <c r="Z20">
        <f>AVERAGE(F40:F43)</f>
        <v>1.5249999999999999</v>
      </c>
      <c r="AA20">
        <f>STDEV(F40:F43)</f>
        <v>5.0000000000000044E-2</v>
      </c>
      <c r="AC20" s="14">
        <v>15</v>
      </c>
      <c r="AD20" s="14">
        <v>1</v>
      </c>
      <c r="AE20">
        <f>AVERAGE(G40:G43)</f>
        <v>1.9</v>
      </c>
      <c r="AF20">
        <f>STDEV(G40:G43)</f>
        <v>8.1649658092772581E-2</v>
      </c>
    </row>
    <row r="21" spans="1:32" x14ac:dyDescent="0.2">
      <c r="A21" s="5" t="s">
        <v>1</v>
      </c>
      <c r="B21" s="3" t="s">
        <v>12</v>
      </c>
      <c r="C21" s="27">
        <v>1</v>
      </c>
      <c r="D21" s="27">
        <v>1.1000000000000001</v>
      </c>
      <c r="E21" s="27">
        <v>0.9</v>
      </c>
      <c r="F21" s="27">
        <v>0.6</v>
      </c>
      <c r="G21" s="27">
        <v>0.9</v>
      </c>
      <c r="I21" s="11">
        <v>15</v>
      </c>
      <c r="J21" s="11">
        <v>1</v>
      </c>
      <c r="K21">
        <f>AVERAGE(C44:C47)</f>
        <v>1.85</v>
      </c>
      <c r="L21">
        <f>STDEV(C44:C47)</f>
        <v>5.7735026918962505E-2</v>
      </c>
      <c r="N21" s="11">
        <v>15</v>
      </c>
      <c r="O21" s="11">
        <v>1</v>
      </c>
      <c r="P21">
        <f>AVERAGE(D44:D47)</f>
        <v>2.1</v>
      </c>
      <c r="Q21">
        <f>STDEV(D44:D47)</f>
        <v>0</v>
      </c>
      <c r="S21" s="11">
        <v>15</v>
      </c>
      <c r="T21" s="11">
        <v>1</v>
      </c>
      <c r="U21">
        <f>AVERAGE(E44:E47)</f>
        <v>1.9750000000000001</v>
      </c>
      <c r="V21">
        <f>STDEV(E44:E47)</f>
        <v>5.0000000000000044E-2</v>
      </c>
      <c r="X21" s="14">
        <v>15</v>
      </c>
      <c r="Y21" s="14">
        <v>1</v>
      </c>
      <c r="Z21">
        <f>AVERAGE(F44:F47)</f>
        <v>1.4750000000000001</v>
      </c>
      <c r="AA21">
        <f>STDEV(F44:F47)</f>
        <v>9.5742710775633899E-2</v>
      </c>
      <c r="AC21" s="14">
        <v>15</v>
      </c>
      <c r="AD21" s="14">
        <v>1</v>
      </c>
      <c r="AE21">
        <f>AVERAGE(G44:G47)</f>
        <v>2.0249999999999999</v>
      </c>
      <c r="AF21">
        <f>STDEV(G44:G47)</f>
        <v>9.5742710775633899E-2</v>
      </c>
    </row>
    <row r="22" spans="1:32" x14ac:dyDescent="0.2">
      <c r="A22" s="5" t="s">
        <v>1</v>
      </c>
      <c r="B22" s="3" t="s">
        <v>13</v>
      </c>
      <c r="C22" s="27">
        <v>1</v>
      </c>
      <c r="D22" s="27">
        <v>1</v>
      </c>
      <c r="E22" s="27">
        <v>0.9</v>
      </c>
      <c r="F22" s="27">
        <v>0.5</v>
      </c>
      <c r="G22" s="27">
        <v>0.9</v>
      </c>
      <c r="I22" s="11">
        <v>15</v>
      </c>
      <c r="J22" s="11">
        <v>1</v>
      </c>
      <c r="K22">
        <f>AVERAGE(C48:C51)</f>
        <v>1.875</v>
      </c>
      <c r="L22">
        <f>STDEV(C48:C51)</f>
        <v>0.12583057392117916</v>
      </c>
      <c r="N22" s="11">
        <v>15</v>
      </c>
      <c r="O22" s="11">
        <v>1</v>
      </c>
      <c r="P22">
        <f>AVERAGE(D48:D51)</f>
        <v>2.1500000000000004</v>
      </c>
      <c r="Q22">
        <f>STDEV(D48:D51)</f>
        <v>5.773502691896263E-2</v>
      </c>
      <c r="S22" s="11">
        <v>15</v>
      </c>
      <c r="T22" s="11">
        <v>1</v>
      </c>
      <c r="U22">
        <f>AVERAGE(E48:E51)</f>
        <v>2.0499999999999998</v>
      </c>
      <c r="V22">
        <f>STDEV(E48:E51)</f>
        <v>5.773502691896263E-2</v>
      </c>
      <c r="X22" s="14">
        <v>15</v>
      </c>
      <c r="Y22" s="14">
        <v>1</v>
      </c>
      <c r="Z22">
        <f>AVERAGE(F48:F51)</f>
        <v>1.45</v>
      </c>
      <c r="AA22">
        <f>STDEV(F48:F51)</f>
        <v>0.17320508075688759</v>
      </c>
      <c r="AC22" s="14">
        <v>15</v>
      </c>
      <c r="AD22" s="14">
        <v>1</v>
      </c>
      <c r="AE22">
        <f>AVERAGE(G48:G51)</f>
        <v>1.8</v>
      </c>
      <c r="AF22">
        <f>STDEV(G48:G51)</f>
        <v>8.1649658092772581E-2</v>
      </c>
    </row>
    <row r="23" spans="1:32" x14ac:dyDescent="0.2">
      <c r="A23" s="5" t="s">
        <v>27</v>
      </c>
      <c r="B23" s="3" t="s">
        <v>14</v>
      </c>
      <c r="C23" s="27">
        <v>0.9</v>
      </c>
      <c r="D23" s="27">
        <v>1</v>
      </c>
      <c r="E23" s="27">
        <v>0.9</v>
      </c>
      <c r="F23" s="27">
        <v>0.6</v>
      </c>
      <c r="G23" s="27">
        <v>0.8</v>
      </c>
      <c r="I23" s="11">
        <v>20</v>
      </c>
      <c r="J23" s="11">
        <v>1</v>
      </c>
      <c r="K23">
        <f>AVERAGE(C52:C55)</f>
        <v>2.65</v>
      </c>
      <c r="L23">
        <f>STDEV(C52:C55)</f>
        <v>0.12909944487358052</v>
      </c>
      <c r="N23" s="11">
        <v>20</v>
      </c>
      <c r="O23" s="11">
        <v>1</v>
      </c>
      <c r="P23">
        <f>AVERAGE(D52:D55)</f>
        <v>2.5</v>
      </c>
      <c r="Q23">
        <f>STDEV(D52:D55)</f>
        <v>8.1649658092772678E-2</v>
      </c>
      <c r="S23" s="11">
        <v>20</v>
      </c>
      <c r="T23" s="11">
        <v>1</v>
      </c>
      <c r="U23">
        <f>AVERAGE(E52:E55)</f>
        <v>2.5</v>
      </c>
      <c r="V23">
        <f>STDEV(E52:E55)</f>
        <v>8.1649658092772678E-2</v>
      </c>
      <c r="X23" s="14">
        <v>20</v>
      </c>
      <c r="Y23" s="14">
        <v>1</v>
      </c>
      <c r="Z23">
        <f>AVERAGE(F52:F55)</f>
        <v>2.3499999999999996</v>
      </c>
      <c r="AA23">
        <f>STDEV(F52:F55)</f>
        <v>5.773502691896263E-2</v>
      </c>
      <c r="AC23" s="14">
        <v>20</v>
      </c>
      <c r="AD23" s="14">
        <v>1</v>
      </c>
      <c r="AE23">
        <f>AVERAGE(G52:G55)</f>
        <v>2.5749999999999997</v>
      </c>
      <c r="AF23">
        <f>STDEV(G52:G55)</f>
        <v>5.0000000000000044E-2</v>
      </c>
    </row>
    <row r="24" spans="1:32" x14ac:dyDescent="0.2">
      <c r="A24" s="5" t="s">
        <v>1</v>
      </c>
      <c r="B24" s="3" t="s">
        <v>15</v>
      </c>
      <c r="C24" s="27">
        <v>1.1000000000000001</v>
      </c>
      <c r="D24" s="27">
        <v>1</v>
      </c>
      <c r="E24" s="27">
        <v>0.9</v>
      </c>
      <c r="F24" s="27">
        <v>0.6</v>
      </c>
      <c r="G24" s="27">
        <v>0.9</v>
      </c>
      <c r="I24" s="11">
        <v>20</v>
      </c>
      <c r="J24" s="11">
        <v>1</v>
      </c>
      <c r="K24">
        <f>AVERAGE(C56:C59)</f>
        <v>2.65</v>
      </c>
      <c r="L24">
        <f>STDEV(C56:C59)</f>
        <v>0.12909944487358052</v>
      </c>
      <c r="N24" s="11">
        <v>20</v>
      </c>
      <c r="O24" s="11">
        <v>1</v>
      </c>
      <c r="P24">
        <f>AVERAGE(D56:D59)</f>
        <v>2.5499999999999998</v>
      </c>
      <c r="Q24">
        <f>STDEV(D56:D59)</f>
        <v>5.773502691896263E-2</v>
      </c>
      <c r="S24" s="11">
        <v>20</v>
      </c>
      <c r="T24" s="11">
        <v>1</v>
      </c>
      <c r="U24">
        <f>AVERAGE(E56:E59)</f>
        <v>2.6</v>
      </c>
      <c r="V24">
        <f>STDEV(E56:E59)</f>
        <v>8.1649658092772678E-2</v>
      </c>
      <c r="X24" s="14">
        <v>20</v>
      </c>
      <c r="Y24" s="14">
        <v>1</v>
      </c>
      <c r="Z24">
        <f>AVERAGE(F56:F59)</f>
        <v>2.4249999999999998</v>
      </c>
      <c r="AA24">
        <f>STDEV(F56:F59)</f>
        <v>9.5742710775633899E-2</v>
      </c>
      <c r="AC24" s="14">
        <v>20</v>
      </c>
      <c r="AD24" s="14">
        <v>1</v>
      </c>
      <c r="AE24">
        <f>AVERAGE(G56:G59)</f>
        <v>2.5</v>
      </c>
      <c r="AF24">
        <f>STDEV(G56:G59)</f>
        <v>0</v>
      </c>
    </row>
    <row r="25" spans="1:32" x14ac:dyDescent="0.2">
      <c r="A25" s="5" t="s">
        <v>1</v>
      </c>
      <c r="B25" s="3" t="s">
        <v>16</v>
      </c>
      <c r="C25" s="27">
        <v>1.1000000000000001</v>
      </c>
      <c r="D25" s="27">
        <v>1.1000000000000001</v>
      </c>
      <c r="E25" s="27">
        <v>1</v>
      </c>
      <c r="F25" s="27">
        <v>0.5</v>
      </c>
      <c r="G25" s="27">
        <v>0.8</v>
      </c>
      <c r="I25" s="11">
        <v>20</v>
      </c>
      <c r="J25" s="11">
        <v>1</v>
      </c>
      <c r="K25">
        <f>AVERAGE(C60:C63)</f>
        <v>2.4500000000000002</v>
      </c>
      <c r="L25">
        <f>STDEV(C60:C63)</f>
        <v>5.773502691896263E-2</v>
      </c>
      <c r="N25" s="11">
        <v>20</v>
      </c>
      <c r="O25" s="11">
        <v>1</v>
      </c>
      <c r="P25">
        <f>AVERAGE(D60:D63)</f>
        <v>2.7250000000000005</v>
      </c>
      <c r="Q25">
        <f>STDEV(D60:D63)</f>
        <v>9.5742710775633663E-2</v>
      </c>
      <c r="S25" s="11">
        <v>20</v>
      </c>
      <c r="T25" s="11">
        <v>1</v>
      </c>
      <c r="U25">
        <f>AVERAGE(E60:E63)</f>
        <v>2.625</v>
      </c>
      <c r="V25">
        <f>STDEV(E60:E63)</f>
        <v>9.5742710775633899E-2</v>
      </c>
      <c r="X25" s="14">
        <v>20</v>
      </c>
      <c r="Y25" s="14">
        <v>1</v>
      </c>
      <c r="Z25">
        <f>AVERAGE(F60:F63)</f>
        <v>2.5249999999999999</v>
      </c>
      <c r="AA25">
        <f>STDEV(F60:F63)</f>
        <v>9.5742710775633899E-2</v>
      </c>
      <c r="AC25" s="14">
        <v>20</v>
      </c>
      <c r="AD25" s="14">
        <v>1</v>
      </c>
      <c r="AE25">
        <f>AVERAGE(G60:G63)</f>
        <v>2.6749999999999998</v>
      </c>
      <c r="AF25">
        <f>STDEV(G60:G63)</f>
        <v>9.5742710775633705E-2</v>
      </c>
    </row>
    <row r="26" spans="1:32" x14ac:dyDescent="0.2">
      <c r="A26" s="5" t="s">
        <v>1</v>
      </c>
      <c r="B26" s="3" t="s">
        <v>17</v>
      </c>
      <c r="C26" s="27">
        <v>1</v>
      </c>
      <c r="D26" s="27">
        <v>1.1000000000000001</v>
      </c>
      <c r="E26" s="27">
        <v>0.9</v>
      </c>
      <c r="F26" s="27">
        <v>0.6</v>
      </c>
      <c r="G26" s="27">
        <v>0.9</v>
      </c>
      <c r="I26" s="11">
        <v>20</v>
      </c>
      <c r="J26" s="11">
        <v>1</v>
      </c>
      <c r="K26">
        <f>AVERAGE(C64:C67)</f>
        <v>2.65</v>
      </c>
      <c r="L26">
        <f>STDEV(C64:C67)</f>
        <v>0.12909944487358052</v>
      </c>
      <c r="N26" s="11">
        <v>20</v>
      </c>
      <c r="O26" s="11">
        <v>1</v>
      </c>
      <c r="P26">
        <f>AVERAGE(D64:D67)</f>
        <v>2.4</v>
      </c>
      <c r="Q26">
        <f>STDEV(D64:D67)</f>
        <v>8.1649658092772678E-2</v>
      </c>
      <c r="S26" s="11">
        <v>20</v>
      </c>
      <c r="T26" s="11">
        <v>1</v>
      </c>
      <c r="U26">
        <f>AVERAGE(E64:E67)</f>
        <v>2.5499999999999998</v>
      </c>
      <c r="V26">
        <f>STDEV(E64:E67)</f>
        <v>5.773502691896263E-2</v>
      </c>
      <c r="X26" s="14">
        <v>20</v>
      </c>
      <c r="Y26" s="14">
        <v>1</v>
      </c>
      <c r="Z26">
        <f>AVERAGE(F64:F67)</f>
        <v>2.4</v>
      </c>
      <c r="AA26">
        <f>STDEV(F64:F67)</f>
        <v>0</v>
      </c>
      <c r="AC26" s="14">
        <v>20</v>
      </c>
      <c r="AD26" s="14">
        <v>1</v>
      </c>
      <c r="AE26">
        <f>AVERAGE(G64:G67)</f>
        <v>2.6500000000000004</v>
      </c>
      <c r="AF26">
        <f>STDEV(G64:G67)</f>
        <v>0.12909944487358052</v>
      </c>
    </row>
    <row r="27" spans="1:32" x14ac:dyDescent="0.2">
      <c r="A27" s="5" t="s">
        <v>1</v>
      </c>
      <c r="B27" s="3" t="s">
        <v>18</v>
      </c>
      <c r="C27" s="27">
        <v>1</v>
      </c>
      <c r="D27" s="27">
        <v>1</v>
      </c>
      <c r="E27" s="27">
        <v>0.8</v>
      </c>
      <c r="F27" s="27">
        <v>0.7</v>
      </c>
      <c r="G27" s="27">
        <v>0.9</v>
      </c>
      <c r="I27" s="11">
        <v>25</v>
      </c>
      <c r="J27" s="11">
        <v>1</v>
      </c>
      <c r="K27">
        <f>AVERAGE(C68:C71)</f>
        <v>2.7749999999999995</v>
      </c>
      <c r="L27">
        <f>STDEV(C68:C71)</f>
        <v>4.9999999999999815E-2</v>
      </c>
      <c r="N27" s="11">
        <v>25</v>
      </c>
      <c r="O27" s="11">
        <v>1</v>
      </c>
      <c r="P27">
        <f>AVERAGE(D68:D71)</f>
        <v>2.6500000000000004</v>
      </c>
      <c r="Q27">
        <f>STDEV(D68:D71)</f>
        <v>5.773502691896263E-2</v>
      </c>
      <c r="S27" s="11">
        <v>25</v>
      </c>
      <c r="T27" s="11">
        <v>1</v>
      </c>
      <c r="U27">
        <f>AVERAGE(E68:E71)</f>
        <v>2.8000000000000003</v>
      </c>
      <c r="V27">
        <f>STDEV(E68:E71)</f>
        <v>8.1649658092772498E-2</v>
      </c>
      <c r="X27" s="14">
        <v>25</v>
      </c>
      <c r="Y27" s="14">
        <v>1</v>
      </c>
      <c r="Z27">
        <f>AVERAGE(F68:F71)</f>
        <v>2.5250000000000004</v>
      </c>
      <c r="AA27">
        <f>STDEV(F68:F71)</f>
        <v>0.15000000000000013</v>
      </c>
      <c r="AC27" s="14">
        <v>25</v>
      </c>
      <c r="AD27" s="14">
        <v>1</v>
      </c>
      <c r="AE27">
        <f>AVERAGE(G68:G71)</f>
        <v>2.7750000000000004</v>
      </c>
      <c r="AF27">
        <f>STDEV(G68:G71)</f>
        <v>9.5742710775633663E-2</v>
      </c>
    </row>
    <row r="28" spans="1:32" x14ac:dyDescent="0.2">
      <c r="A28" s="5" t="s">
        <v>1</v>
      </c>
      <c r="B28" s="3" t="s">
        <v>19</v>
      </c>
      <c r="C28" s="27">
        <v>1</v>
      </c>
      <c r="D28" s="27">
        <v>1</v>
      </c>
      <c r="E28" s="27">
        <v>1</v>
      </c>
      <c r="F28" s="27">
        <v>0.7</v>
      </c>
      <c r="G28" s="27">
        <v>0.8</v>
      </c>
      <c r="I28" s="11">
        <v>25</v>
      </c>
      <c r="J28" s="11">
        <v>1</v>
      </c>
      <c r="K28">
        <f>AVERAGE(C72:C75)</f>
        <v>2.6749999999999998</v>
      </c>
      <c r="L28">
        <f>STDEV(C72:C75)</f>
        <v>0.14999999999999991</v>
      </c>
      <c r="N28" s="11">
        <v>25</v>
      </c>
      <c r="O28" s="11">
        <v>1</v>
      </c>
      <c r="P28">
        <f>AVERAGE(D72:D75)</f>
        <v>2.65</v>
      </c>
      <c r="Q28">
        <f>STDEV(D72:D75)</f>
        <v>9.9999999999999867E-2</v>
      </c>
      <c r="S28" s="11">
        <v>25</v>
      </c>
      <c r="T28" s="11">
        <v>1</v>
      </c>
      <c r="U28">
        <f>AVERAGE(E72:E75)</f>
        <v>2.8250000000000002</v>
      </c>
      <c r="V28">
        <f>STDEV(E72:E75)</f>
        <v>0.12583057392117911</v>
      </c>
      <c r="X28" s="14">
        <v>25</v>
      </c>
      <c r="Y28" s="14">
        <v>1</v>
      </c>
      <c r="Z28">
        <f>AVERAGE(F72:F75)</f>
        <v>2.5249999999999999</v>
      </c>
      <c r="AA28">
        <f>STDEV(F72:F75)</f>
        <v>9.5742710775633899E-2</v>
      </c>
      <c r="AC28" s="14">
        <v>25</v>
      </c>
      <c r="AD28" s="14">
        <v>1</v>
      </c>
      <c r="AE28">
        <f>AVERAGE(G72:G75)</f>
        <v>2.6500000000000004</v>
      </c>
      <c r="AF28">
        <f>STDEV(G72:G75)</f>
        <v>5.773502691896263E-2</v>
      </c>
    </row>
    <row r="29" spans="1:32" x14ac:dyDescent="0.2">
      <c r="A29" s="5" t="s">
        <v>1</v>
      </c>
      <c r="B29" s="3" t="s">
        <v>20</v>
      </c>
      <c r="C29" s="27">
        <v>1</v>
      </c>
      <c r="D29" s="27">
        <v>1</v>
      </c>
      <c r="E29" s="27">
        <v>0.8</v>
      </c>
      <c r="F29" s="27">
        <v>0.7</v>
      </c>
      <c r="G29" s="27">
        <v>0.8</v>
      </c>
      <c r="I29" s="11">
        <v>25</v>
      </c>
      <c r="J29" s="11">
        <v>1</v>
      </c>
      <c r="K29">
        <f>AVERAGE(C76:C79)</f>
        <v>2.7250000000000001</v>
      </c>
      <c r="L29">
        <f>STDEV(C76:C79)</f>
        <v>0.12583057392117908</v>
      </c>
      <c r="N29" s="11">
        <v>25</v>
      </c>
      <c r="O29" s="11">
        <v>1</v>
      </c>
      <c r="P29">
        <f>AVERAGE(D76:D79)</f>
        <v>2.75</v>
      </c>
      <c r="Q29">
        <f>STDEV(D76:D79)</f>
        <v>9.9999999999999867E-2</v>
      </c>
      <c r="S29" s="11">
        <v>25</v>
      </c>
      <c r="T29" s="11">
        <v>1</v>
      </c>
      <c r="U29">
        <f>AVERAGE(E76:E79)</f>
        <v>2.7750000000000004</v>
      </c>
      <c r="V29">
        <f>STDEV(E76:E79)</f>
        <v>9.5742710775633663E-2</v>
      </c>
      <c r="X29" s="14">
        <v>25</v>
      </c>
      <c r="Y29" s="14">
        <v>1</v>
      </c>
      <c r="Z29">
        <f>AVERAGE(F76:F79)</f>
        <v>2.4750000000000001</v>
      </c>
      <c r="AA29">
        <f>STDEV(F76:F79)</f>
        <v>9.5742710775633899E-2</v>
      </c>
      <c r="AC29" s="14">
        <v>25</v>
      </c>
      <c r="AD29" s="14">
        <v>1</v>
      </c>
      <c r="AE29">
        <f>AVERAGE(G76:G79)</f>
        <v>2.6750000000000003</v>
      </c>
      <c r="AF29">
        <f>STDEV(G76:G79)</f>
        <v>0.17078251276599327</v>
      </c>
    </row>
    <row r="30" spans="1:32" x14ac:dyDescent="0.2">
      <c r="A30" s="5" t="s">
        <v>1</v>
      </c>
      <c r="B30" s="3" t="s">
        <v>21</v>
      </c>
      <c r="C30" s="27">
        <v>1</v>
      </c>
      <c r="D30" s="27">
        <v>0.9</v>
      </c>
      <c r="E30" s="27">
        <v>0.9</v>
      </c>
      <c r="F30" s="27">
        <v>0.5</v>
      </c>
      <c r="G30" s="27">
        <v>0.9</v>
      </c>
      <c r="I30" s="11">
        <v>25</v>
      </c>
      <c r="J30" s="11">
        <v>1</v>
      </c>
      <c r="K30">
        <f>AVERAGE(C80:C83)</f>
        <v>2.5499999999999998</v>
      </c>
      <c r="L30">
        <f>STDEV(C80:C83)</f>
        <v>5.773502691896263E-2</v>
      </c>
      <c r="N30" s="11">
        <v>25</v>
      </c>
      <c r="O30" s="11">
        <v>1</v>
      </c>
      <c r="P30">
        <f>AVERAGE(D80:D83)</f>
        <v>2.65</v>
      </c>
      <c r="Q30">
        <f>STDEV(D80:D83)</f>
        <v>0.17320508075688765</v>
      </c>
      <c r="S30" s="11">
        <v>25</v>
      </c>
      <c r="T30" s="11">
        <v>1</v>
      </c>
      <c r="U30">
        <f>AVERAGE(E80:E83)</f>
        <v>2.7250000000000005</v>
      </c>
      <c r="V30">
        <f>STDEV(E80:E83)</f>
        <v>9.5742710775633663E-2</v>
      </c>
      <c r="X30" s="14">
        <v>25</v>
      </c>
      <c r="Y30" s="14">
        <v>1</v>
      </c>
      <c r="Z30">
        <f>AVERAGE(F80:F83)</f>
        <v>2.5499999999999998</v>
      </c>
      <c r="AA30">
        <f>STDEV(F80:F83)</f>
        <v>5.773502691896263E-2</v>
      </c>
      <c r="AC30" s="14">
        <v>25</v>
      </c>
      <c r="AD30" s="14">
        <v>1</v>
      </c>
      <c r="AE30">
        <f>AVERAGE(G80:G83)</f>
        <v>2.625</v>
      </c>
      <c r="AF30">
        <f>STDEV(G80:G83)</f>
        <v>9.5742710775633899E-2</v>
      </c>
    </row>
    <row r="31" spans="1:32" x14ac:dyDescent="0.2">
      <c r="A31" s="5" t="s">
        <v>1</v>
      </c>
      <c r="B31" s="3" t="s">
        <v>22</v>
      </c>
      <c r="C31" s="27">
        <v>1</v>
      </c>
      <c r="D31" s="27">
        <v>1</v>
      </c>
      <c r="E31" s="27">
        <v>1</v>
      </c>
      <c r="F31" s="27">
        <v>0.5</v>
      </c>
      <c r="G31" s="27">
        <v>0.9</v>
      </c>
      <c r="I31" s="11">
        <v>30</v>
      </c>
      <c r="J31" s="11">
        <v>1</v>
      </c>
      <c r="K31">
        <f>AVERAGE(C84:C87)</f>
        <v>2.625</v>
      </c>
      <c r="L31">
        <f>STDEV(C84:C87)</f>
        <v>9.5742710775633899E-2</v>
      </c>
      <c r="N31" s="11">
        <v>30</v>
      </c>
      <c r="O31" s="11">
        <v>1</v>
      </c>
      <c r="P31">
        <f>AVERAGE(D84:D87)</f>
        <v>2.1500000000000004</v>
      </c>
      <c r="Q31">
        <f>STDEV(D84:D87)</f>
        <v>5.773502691896263E-2</v>
      </c>
      <c r="S31" s="11">
        <v>30</v>
      </c>
      <c r="T31" s="11">
        <v>1</v>
      </c>
      <c r="U31">
        <f>AVERAGE(E84:E87)</f>
        <v>2.2749999999999999</v>
      </c>
      <c r="V31">
        <f>STDEV(E84:E87)</f>
        <v>9.5742710775633663E-2</v>
      </c>
      <c r="X31" s="14">
        <v>30</v>
      </c>
      <c r="Y31" s="14">
        <v>1</v>
      </c>
      <c r="Z31">
        <f>AVERAGE(F84:F87)</f>
        <v>2</v>
      </c>
      <c r="AA31">
        <f>STDEV(F84:F87)</f>
        <v>8.1649658092772678E-2</v>
      </c>
      <c r="AC31" s="14">
        <v>30</v>
      </c>
      <c r="AD31" s="14">
        <v>1</v>
      </c>
      <c r="AE31">
        <f>AVERAGE(G84:G87)</f>
        <v>1.95</v>
      </c>
      <c r="AF31">
        <f>STDEV(G84:G87)</f>
        <v>5.773502691896263E-2</v>
      </c>
    </row>
    <row r="32" spans="1:32" x14ac:dyDescent="0.2">
      <c r="A32" s="5" t="s">
        <v>1</v>
      </c>
      <c r="B32" s="3" t="s">
        <v>23</v>
      </c>
      <c r="C32" s="27">
        <v>1</v>
      </c>
      <c r="D32" s="27">
        <v>1.1000000000000001</v>
      </c>
      <c r="E32" s="27">
        <v>1</v>
      </c>
      <c r="F32" s="27">
        <v>0.6</v>
      </c>
      <c r="G32" s="27">
        <v>0.8</v>
      </c>
      <c r="I32" s="11">
        <v>30</v>
      </c>
      <c r="J32" s="11">
        <v>1</v>
      </c>
      <c r="K32">
        <f>AVERAGE(C88:C91)</f>
        <v>2.7249999999999996</v>
      </c>
      <c r="L32">
        <f>STDEV(C88:C91)</f>
        <v>4.9999999999999829E-2</v>
      </c>
      <c r="N32" s="11">
        <v>30</v>
      </c>
      <c r="O32" s="11">
        <v>1</v>
      </c>
      <c r="P32">
        <f>AVERAGE(D88:D91)</f>
        <v>2.0499999999999998</v>
      </c>
      <c r="Q32">
        <f>STDEV(D88:D91)</f>
        <v>5.773502691896263E-2</v>
      </c>
      <c r="S32" s="11">
        <v>30</v>
      </c>
      <c r="T32" s="11">
        <v>1</v>
      </c>
      <c r="U32">
        <f>AVERAGE(E88:E91)</f>
        <v>2.1</v>
      </c>
      <c r="V32">
        <f>STDEV(E88:E91)</f>
        <v>0.11547005383792526</v>
      </c>
      <c r="X32" s="14">
        <v>30</v>
      </c>
      <c r="Y32" s="14">
        <v>1</v>
      </c>
      <c r="Z32">
        <f>AVERAGE(F88:F91)</f>
        <v>2.0750000000000002</v>
      </c>
      <c r="AA32">
        <f>STDEV(F88:F91)</f>
        <v>5.0000000000000044E-2</v>
      </c>
      <c r="AC32" s="14">
        <v>30</v>
      </c>
      <c r="AD32" s="14">
        <v>1</v>
      </c>
      <c r="AE32">
        <f>AVERAGE(G88:G91)</f>
        <v>2.2750000000000004</v>
      </c>
      <c r="AF32">
        <f>STDEV(G88:G91)</f>
        <v>0.14999999999999988</v>
      </c>
    </row>
    <row r="33" spans="1:32" x14ac:dyDescent="0.2">
      <c r="A33" s="5" t="s">
        <v>1</v>
      </c>
      <c r="B33" s="3" t="s">
        <v>24</v>
      </c>
      <c r="C33" s="27">
        <v>0.9</v>
      </c>
      <c r="D33" s="27">
        <v>1</v>
      </c>
      <c r="E33" s="27">
        <v>1</v>
      </c>
      <c r="F33" s="27">
        <v>0.6</v>
      </c>
      <c r="G33" s="27">
        <v>0.9</v>
      </c>
      <c r="I33" s="11">
        <v>30</v>
      </c>
      <c r="J33" s="11">
        <v>1</v>
      </c>
      <c r="K33">
        <f>AVERAGE(C92:C95)</f>
        <v>2.65</v>
      </c>
      <c r="L33">
        <f>STDEV(C92:C95)</f>
        <v>5.773502691896263E-2</v>
      </c>
      <c r="N33" s="11">
        <v>30</v>
      </c>
      <c r="O33" s="11">
        <v>1</v>
      </c>
      <c r="P33">
        <f>AVERAGE(D92:D95)</f>
        <v>1.8</v>
      </c>
      <c r="Q33">
        <f>STDEV(D92:D95)</f>
        <v>8.1649658092772581E-2</v>
      </c>
      <c r="S33" s="11">
        <v>30</v>
      </c>
      <c r="T33" s="11">
        <v>1</v>
      </c>
      <c r="U33">
        <f>AVERAGE(E92:E95)</f>
        <v>1.925</v>
      </c>
      <c r="V33">
        <f>STDEV(E92:E95)</f>
        <v>9.5742710775633802E-2</v>
      </c>
      <c r="X33" s="14">
        <v>30</v>
      </c>
      <c r="Y33" s="14">
        <v>1</v>
      </c>
      <c r="Z33">
        <f>AVERAGE(F92:F95)</f>
        <v>1.625</v>
      </c>
      <c r="AA33">
        <f>STDEV(F92:F95)</f>
        <v>4.9999999999999933E-2</v>
      </c>
      <c r="AC33" s="14">
        <v>30</v>
      </c>
      <c r="AD33" s="14">
        <v>1</v>
      </c>
      <c r="AE33">
        <f>AVERAGE(G92:G95)</f>
        <v>2.1500000000000004</v>
      </c>
      <c r="AF33">
        <f>STDEV(G92:G95)</f>
        <v>0.12909944487358052</v>
      </c>
    </row>
    <row r="34" spans="1:32" x14ac:dyDescent="0.2">
      <c r="A34" s="5" t="s">
        <v>1</v>
      </c>
      <c r="B34" s="3" t="s">
        <v>25</v>
      </c>
      <c r="C34" s="27">
        <v>1.1000000000000001</v>
      </c>
      <c r="D34" s="27">
        <v>1</v>
      </c>
      <c r="E34" s="27">
        <v>1</v>
      </c>
      <c r="F34" s="27">
        <v>0.7</v>
      </c>
      <c r="G34" s="27">
        <v>0.9</v>
      </c>
      <c r="I34" s="11">
        <v>30</v>
      </c>
      <c r="J34" s="11">
        <v>1</v>
      </c>
      <c r="K34">
        <f>AVERAGE(C96:C99)</f>
        <v>2.6</v>
      </c>
      <c r="L34">
        <f>STDEV(C96:C99)</f>
        <v>8.1649658092772678E-2</v>
      </c>
      <c r="N34" s="11">
        <v>30</v>
      </c>
      <c r="O34" s="11">
        <v>1</v>
      </c>
      <c r="P34">
        <f>AVERAGE(D96:D99)</f>
        <v>1.95</v>
      </c>
      <c r="Q34">
        <f>STDEV(D96:D99)</f>
        <v>9.9999999999999978E-2</v>
      </c>
      <c r="S34" s="11">
        <v>30</v>
      </c>
      <c r="T34" s="11">
        <v>1</v>
      </c>
      <c r="U34">
        <f>AVERAGE(E96:E99)</f>
        <v>2.0499999999999998</v>
      </c>
      <c r="V34">
        <f>STDEV(E96:E99)</f>
        <v>5.773502691896263E-2</v>
      </c>
      <c r="X34" s="14">
        <v>30</v>
      </c>
      <c r="Y34" s="14">
        <v>1</v>
      </c>
      <c r="Z34">
        <f>AVERAGE(F96:F99)</f>
        <v>1.6</v>
      </c>
      <c r="AA34">
        <f>STDEV(F96:F99)</f>
        <v>8.1649658092772581E-2</v>
      </c>
      <c r="AC34" s="14">
        <v>30</v>
      </c>
      <c r="AD34" s="14">
        <v>1</v>
      </c>
      <c r="AE34">
        <f>AVERAGE(G96:G99)</f>
        <v>2.0249999999999999</v>
      </c>
      <c r="AF34">
        <f>STDEV(G96:G99)</f>
        <v>5.0000000000000044E-2</v>
      </c>
    </row>
    <row r="35" spans="1:32" ht="16" thickBot="1" x14ac:dyDescent="0.25">
      <c r="A35" s="31" t="s">
        <v>1</v>
      </c>
      <c r="B35" s="29" t="s">
        <v>26</v>
      </c>
      <c r="C35" s="30">
        <v>1</v>
      </c>
      <c r="D35" s="30">
        <v>1</v>
      </c>
      <c r="E35" s="30">
        <v>1</v>
      </c>
      <c r="F35" s="30">
        <v>0.7</v>
      </c>
      <c r="G35" s="30">
        <v>0.8</v>
      </c>
      <c r="I35" s="11">
        <v>35</v>
      </c>
      <c r="J35" s="11">
        <v>1</v>
      </c>
      <c r="K35">
        <f>AVERAGE(C100:C103)</f>
        <v>0.72499999999999987</v>
      </c>
      <c r="L35">
        <f>STDEV(C100:C103)</f>
        <v>5.0000000000000044E-2</v>
      </c>
      <c r="N35" s="11">
        <v>35</v>
      </c>
      <c r="O35" s="11">
        <v>1</v>
      </c>
      <c r="P35">
        <f>AVERAGE(D100:D103)</f>
        <v>0.47499999999999998</v>
      </c>
      <c r="Q35">
        <f>STDEV(D100:D103)</f>
        <v>9.5742710775633941E-2</v>
      </c>
      <c r="S35" s="11">
        <v>35</v>
      </c>
      <c r="T35" s="11">
        <v>1</v>
      </c>
      <c r="U35">
        <f>AVERAGE(E100:E103)</f>
        <v>0.375</v>
      </c>
      <c r="V35">
        <f>STDEV(E100:E103)</f>
        <v>5.0000000000000211E-2</v>
      </c>
      <c r="X35" s="14">
        <v>35</v>
      </c>
      <c r="Y35" s="14">
        <v>1</v>
      </c>
      <c r="Z35">
        <f>AVERAGE(F100:F103)</f>
        <v>0.35</v>
      </c>
      <c r="AA35">
        <f>STDEV(F100:F103)</f>
        <v>0.17320508075688787</v>
      </c>
      <c r="AC35" s="14">
        <v>35</v>
      </c>
      <c r="AD35" s="14">
        <v>1</v>
      </c>
      <c r="AE35">
        <f>AVERAGE(G100:G103)</f>
        <v>0.52500000000000002</v>
      </c>
      <c r="AF35">
        <f>STDEV(G100:G103)</f>
        <v>9.5742710775633566E-2</v>
      </c>
    </row>
    <row r="36" spans="1:32" x14ac:dyDescent="0.2">
      <c r="A36" s="6" t="s">
        <v>2</v>
      </c>
      <c r="B36" s="3" t="s">
        <v>11</v>
      </c>
      <c r="C36" s="27">
        <v>1.7</v>
      </c>
      <c r="D36" s="27">
        <v>1.8</v>
      </c>
      <c r="E36" s="27">
        <v>1.7</v>
      </c>
      <c r="F36" s="27">
        <v>1.5</v>
      </c>
      <c r="G36" s="27">
        <v>1.7</v>
      </c>
      <c r="I36" s="11">
        <v>35</v>
      </c>
      <c r="J36" s="11">
        <v>1</v>
      </c>
      <c r="K36">
        <f>AVERAGE(C104:C107)</f>
        <v>0.8</v>
      </c>
      <c r="L36">
        <v>0.1</v>
      </c>
      <c r="N36" s="11">
        <v>35</v>
      </c>
      <c r="O36" s="11">
        <v>1</v>
      </c>
      <c r="P36">
        <f>AVERAGE(D104:D107)</f>
        <v>0.44999999999999996</v>
      </c>
      <c r="Q36">
        <f>STDEV(D104:D107)</f>
        <v>5.7735026918963241E-2</v>
      </c>
      <c r="S36" s="11">
        <v>35</v>
      </c>
      <c r="T36" s="11">
        <v>1</v>
      </c>
      <c r="U36">
        <f>AVERAGE(E104:E107)</f>
        <v>0.42499999999999999</v>
      </c>
      <c r="V36">
        <f>STDEV(E104:E107)</f>
        <v>9.5742710775633941E-2</v>
      </c>
      <c r="X36" s="14">
        <v>35</v>
      </c>
      <c r="Y36" s="14">
        <v>1</v>
      </c>
      <c r="Z36">
        <f>AVERAGE(F104:F107)</f>
        <v>0.27500000000000002</v>
      </c>
      <c r="AA36">
        <f>STDEV(F104:F107)</f>
        <v>9.5742710775633857E-2</v>
      </c>
      <c r="AC36" s="14">
        <v>35</v>
      </c>
      <c r="AD36" s="14">
        <v>1</v>
      </c>
      <c r="AE36">
        <f>AVERAGE(G104:G107)</f>
        <v>0.45</v>
      </c>
      <c r="AF36">
        <f>STDEV(G104:G107)</f>
        <v>5.7735026918962602E-2</v>
      </c>
    </row>
    <row r="37" spans="1:32" x14ac:dyDescent="0.2">
      <c r="A37" s="6" t="s">
        <v>2</v>
      </c>
      <c r="B37" s="3" t="s">
        <v>12</v>
      </c>
      <c r="C37" s="27">
        <v>1.8</v>
      </c>
      <c r="D37" s="27">
        <v>1.9</v>
      </c>
      <c r="E37" s="27">
        <v>1.7</v>
      </c>
      <c r="F37" s="27">
        <v>1.4</v>
      </c>
      <c r="G37" s="27">
        <v>1.8</v>
      </c>
      <c r="I37" s="11">
        <v>35</v>
      </c>
      <c r="J37" s="11">
        <v>1</v>
      </c>
      <c r="K37">
        <f>AVERAGE(C108:C111)</f>
        <v>0.6</v>
      </c>
      <c r="L37">
        <v>0.1</v>
      </c>
      <c r="N37" s="11">
        <v>35</v>
      </c>
      <c r="O37" s="11">
        <v>1</v>
      </c>
      <c r="P37">
        <f>AVERAGE(D108:D111)</f>
        <v>0.45</v>
      </c>
      <c r="Q37">
        <f>STDEV(D108:D111)</f>
        <v>5.7735026918962602E-2</v>
      </c>
      <c r="S37" s="11">
        <v>35</v>
      </c>
      <c r="T37" s="11">
        <v>1</v>
      </c>
      <c r="U37">
        <f>AVERAGE(E108:E111)</f>
        <v>0.375</v>
      </c>
      <c r="V37">
        <f>STDEV(E108:E111)</f>
        <v>9.574271077563376E-2</v>
      </c>
      <c r="X37" s="14">
        <v>35</v>
      </c>
      <c r="Y37" s="14">
        <v>1</v>
      </c>
      <c r="Z37">
        <f>AVERAGE(F108:F111)</f>
        <v>0.37500000000000006</v>
      </c>
      <c r="AA37">
        <f>STDEV(F108:F111)</f>
        <v>4.9999999999999468E-2</v>
      </c>
      <c r="AC37" s="14">
        <v>35</v>
      </c>
      <c r="AD37" s="14">
        <v>1</v>
      </c>
      <c r="AE37">
        <f>AVERAGE(G108:G111)</f>
        <v>0.47500000000000003</v>
      </c>
      <c r="AF37">
        <f>STDEV(G108:G111)</f>
        <v>0.125830573921179</v>
      </c>
    </row>
    <row r="38" spans="1:32" x14ac:dyDescent="0.2">
      <c r="A38" s="6" t="s">
        <v>2</v>
      </c>
      <c r="B38" s="3" t="s">
        <v>13</v>
      </c>
      <c r="C38" s="27">
        <v>1.9</v>
      </c>
      <c r="D38" s="27">
        <v>2</v>
      </c>
      <c r="E38" s="27">
        <v>1.8</v>
      </c>
      <c r="F38" s="27">
        <v>1.5</v>
      </c>
      <c r="G38" s="27">
        <v>1.8</v>
      </c>
      <c r="I38" s="11">
        <v>35</v>
      </c>
      <c r="J38" s="11">
        <v>1</v>
      </c>
      <c r="K38">
        <f>AVERAGE(C112:C115)</f>
        <v>0.65</v>
      </c>
      <c r="L38">
        <f>STDEV(C112:C115)</f>
        <v>0.12909944487358033</v>
      </c>
      <c r="N38" s="11">
        <v>35</v>
      </c>
      <c r="O38" s="11">
        <v>1</v>
      </c>
      <c r="P38">
        <f>AVERAGE(D112:D115)</f>
        <v>0.45</v>
      </c>
      <c r="Q38">
        <f>STDEV(D112:D115)</f>
        <v>5.7735026918962602E-2</v>
      </c>
      <c r="S38" s="11">
        <v>35</v>
      </c>
      <c r="T38" s="11">
        <v>1</v>
      </c>
      <c r="U38">
        <f>AVERAGE(E112:E115)</f>
        <v>0.375</v>
      </c>
      <c r="V38">
        <f>STDEV(E112:E115)</f>
        <v>9.574271077563376E-2</v>
      </c>
      <c r="X38" s="14">
        <v>35</v>
      </c>
      <c r="Y38" s="14">
        <v>1</v>
      </c>
      <c r="Z38">
        <f>AVERAGE(F112:F115)</f>
        <v>0.375</v>
      </c>
      <c r="AA38">
        <f>STDEV(F112:F115)</f>
        <v>9.5742710775633941E-2</v>
      </c>
      <c r="AC38" s="14">
        <v>35</v>
      </c>
      <c r="AD38" s="14">
        <v>1</v>
      </c>
      <c r="AE38">
        <f>AVERAGE(G112:G115)</f>
        <v>0.55000000000000004</v>
      </c>
      <c r="AF38">
        <f>STDEV(G112:G115)</f>
        <v>0.12909944487358033</v>
      </c>
    </row>
    <row r="39" spans="1:32" x14ac:dyDescent="0.2">
      <c r="A39" s="6" t="s">
        <v>2</v>
      </c>
      <c r="B39" s="3" t="s">
        <v>14</v>
      </c>
      <c r="C39" s="27">
        <v>1.8</v>
      </c>
      <c r="D39" s="27">
        <v>1.9</v>
      </c>
      <c r="E39" s="27">
        <v>1.8</v>
      </c>
      <c r="F39" s="27">
        <v>1.5</v>
      </c>
      <c r="G39" s="27">
        <v>1.8</v>
      </c>
    </row>
    <row r="40" spans="1:32" x14ac:dyDescent="0.2">
      <c r="A40" s="6" t="s">
        <v>2</v>
      </c>
      <c r="B40" s="3" t="s">
        <v>15</v>
      </c>
      <c r="C40" s="27">
        <v>1.9</v>
      </c>
      <c r="D40" s="27">
        <v>2</v>
      </c>
      <c r="E40" s="27">
        <v>1.9</v>
      </c>
      <c r="F40" s="27">
        <v>1.5</v>
      </c>
      <c r="G40" s="27">
        <v>1.8</v>
      </c>
    </row>
    <row r="41" spans="1:32" x14ac:dyDescent="0.2">
      <c r="A41" s="6" t="s">
        <v>2</v>
      </c>
      <c r="B41" s="3" t="s">
        <v>16</v>
      </c>
      <c r="C41" s="27">
        <v>1.9</v>
      </c>
      <c r="D41" s="27">
        <v>2</v>
      </c>
      <c r="E41" s="27">
        <v>1.9</v>
      </c>
      <c r="F41" s="27">
        <v>1.6</v>
      </c>
      <c r="G41" s="27">
        <v>1.9</v>
      </c>
    </row>
    <row r="42" spans="1:32" x14ac:dyDescent="0.2">
      <c r="A42" s="6" t="s">
        <v>2</v>
      </c>
      <c r="B42" s="3" t="s">
        <v>17</v>
      </c>
      <c r="C42" s="27">
        <v>1.9</v>
      </c>
      <c r="D42" s="27">
        <v>1.9</v>
      </c>
      <c r="E42" s="27">
        <v>1.8</v>
      </c>
      <c r="F42" s="27">
        <v>1.5</v>
      </c>
      <c r="G42" s="27">
        <v>1.9</v>
      </c>
    </row>
    <row r="43" spans="1:32" x14ac:dyDescent="0.2">
      <c r="A43" s="6" t="s">
        <v>2</v>
      </c>
      <c r="B43" s="3" t="s">
        <v>18</v>
      </c>
      <c r="C43" s="27">
        <v>1.9</v>
      </c>
      <c r="D43" s="27">
        <v>2</v>
      </c>
      <c r="E43" s="27">
        <v>1.8</v>
      </c>
      <c r="F43" s="27">
        <v>1.5</v>
      </c>
      <c r="G43" s="27">
        <v>2</v>
      </c>
    </row>
    <row r="44" spans="1:32" x14ac:dyDescent="0.2">
      <c r="A44" s="6" t="s">
        <v>2</v>
      </c>
      <c r="B44" s="3" t="s">
        <v>19</v>
      </c>
      <c r="C44" s="27">
        <v>1.9</v>
      </c>
      <c r="D44" s="27">
        <v>2.1</v>
      </c>
      <c r="E44" s="27">
        <v>2</v>
      </c>
      <c r="F44" s="27">
        <v>1.5</v>
      </c>
      <c r="G44" s="27">
        <v>2.1</v>
      </c>
      <c r="I44" s="13" t="s">
        <v>33</v>
      </c>
    </row>
    <row r="45" spans="1:32" x14ac:dyDescent="0.2">
      <c r="A45" s="6" t="s">
        <v>2</v>
      </c>
      <c r="B45" s="3" t="s">
        <v>20</v>
      </c>
      <c r="C45" s="27">
        <v>1.8</v>
      </c>
      <c r="D45" s="27">
        <v>2.1</v>
      </c>
      <c r="E45" s="27">
        <v>2</v>
      </c>
      <c r="F45" s="27">
        <v>1.4</v>
      </c>
      <c r="G45" s="27">
        <v>2.1</v>
      </c>
    </row>
    <row r="46" spans="1:32" x14ac:dyDescent="0.2">
      <c r="A46" s="6" t="s">
        <v>2</v>
      </c>
      <c r="B46" s="3" t="s">
        <v>21</v>
      </c>
      <c r="C46" s="27">
        <v>1.8</v>
      </c>
      <c r="D46" s="27">
        <v>2.1</v>
      </c>
      <c r="E46" s="27">
        <v>1.9</v>
      </c>
      <c r="F46" s="27">
        <v>1.6</v>
      </c>
      <c r="G46" s="27">
        <v>2</v>
      </c>
      <c r="I46" s="46" t="s">
        <v>29</v>
      </c>
      <c r="J46" s="46"/>
      <c r="K46" s="46"/>
      <c r="L46" s="46"/>
      <c r="N46" s="46" t="s">
        <v>34</v>
      </c>
      <c r="O46" s="46"/>
      <c r="P46" s="46"/>
      <c r="Q46" s="46"/>
      <c r="S46" s="46" t="s">
        <v>35</v>
      </c>
      <c r="T46" s="46"/>
      <c r="U46" s="46"/>
      <c r="V46" s="46"/>
      <c r="X46" s="47" t="s">
        <v>36</v>
      </c>
      <c r="Y46" s="47"/>
      <c r="Z46" s="47"/>
      <c r="AA46" s="47"/>
      <c r="AC46" s="47" t="s">
        <v>37</v>
      </c>
      <c r="AD46" s="47"/>
      <c r="AE46" s="47"/>
      <c r="AF46" s="47"/>
    </row>
    <row r="47" spans="1:32" x14ac:dyDescent="0.2">
      <c r="A47" s="6" t="s">
        <v>2</v>
      </c>
      <c r="B47" s="3" t="s">
        <v>22</v>
      </c>
      <c r="C47" s="27">
        <v>1.9</v>
      </c>
      <c r="D47" s="27">
        <v>2.1</v>
      </c>
      <c r="E47" s="27">
        <v>2</v>
      </c>
      <c r="F47" s="27">
        <v>1.4</v>
      </c>
      <c r="G47" s="27">
        <v>1.9</v>
      </c>
      <c r="I47" s="10" t="s">
        <v>39</v>
      </c>
      <c r="J47" s="10" t="s">
        <v>49</v>
      </c>
      <c r="K47" s="10" t="s">
        <v>30</v>
      </c>
      <c r="L47" s="10" t="s">
        <v>31</v>
      </c>
      <c r="N47" s="10" t="s">
        <v>39</v>
      </c>
      <c r="O47" s="10" t="s">
        <v>49</v>
      </c>
      <c r="P47" s="10" t="s">
        <v>30</v>
      </c>
      <c r="Q47" s="10" t="s">
        <v>31</v>
      </c>
      <c r="S47" s="10" t="s">
        <v>39</v>
      </c>
      <c r="T47" s="10" t="s">
        <v>49</v>
      </c>
      <c r="U47" s="10" t="s">
        <v>30</v>
      </c>
      <c r="V47" s="10" t="s">
        <v>31</v>
      </c>
      <c r="X47" s="10" t="s">
        <v>39</v>
      </c>
      <c r="Y47" s="10" t="s">
        <v>49</v>
      </c>
      <c r="Z47" s="10" t="s">
        <v>30</v>
      </c>
      <c r="AA47" s="10" t="s">
        <v>31</v>
      </c>
      <c r="AC47" s="10" t="s">
        <v>39</v>
      </c>
      <c r="AD47" s="10" t="s">
        <v>49</v>
      </c>
      <c r="AE47" s="10" t="s">
        <v>30</v>
      </c>
      <c r="AF47" s="10" t="s">
        <v>31</v>
      </c>
    </row>
    <row r="48" spans="1:32" x14ac:dyDescent="0.2">
      <c r="A48" s="6" t="s">
        <v>2</v>
      </c>
      <c r="B48" s="3" t="s">
        <v>23</v>
      </c>
      <c r="C48" s="27">
        <v>1.7</v>
      </c>
      <c r="D48" s="27">
        <v>2.2000000000000002</v>
      </c>
      <c r="E48" s="27">
        <v>2</v>
      </c>
      <c r="F48" s="27">
        <v>1.6</v>
      </c>
      <c r="G48" s="27">
        <v>1.8</v>
      </c>
      <c r="I48">
        <v>5</v>
      </c>
      <c r="J48">
        <v>1</v>
      </c>
      <c r="K48">
        <f>K11/7</f>
        <v>9.2857142857142846E-2</v>
      </c>
      <c r="L48">
        <f>L11/7</f>
        <v>8.2478609884232227E-3</v>
      </c>
      <c r="N48">
        <v>5</v>
      </c>
      <c r="O48">
        <v>1</v>
      </c>
      <c r="P48">
        <f>P11/7</f>
        <v>7.1428571428571425E-2</v>
      </c>
      <c r="Q48">
        <f>Q11/7</f>
        <v>1.1664236870396092E-2</v>
      </c>
      <c r="S48">
        <v>5</v>
      </c>
      <c r="T48">
        <v>1</v>
      </c>
      <c r="U48">
        <f>U11/7</f>
        <v>8.2142857142857142E-2</v>
      </c>
      <c r="V48">
        <f>V11/7</f>
        <v>7.1428571428571409E-3</v>
      </c>
      <c r="X48">
        <v>5</v>
      </c>
      <c r="Y48">
        <v>1</v>
      </c>
      <c r="Z48">
        <f>Z11/7</f>
        <v>6.0714285714285721E-2</v>
      </c>
      <c r="AA48">
        <f>AA11/7</f>
        <v>7.1428571428571192E-3</v>
      </c>
      <c r="AC48">
        <v>5</v>
      </c>
      <c r="AD48">
        <v>1</v>
      </c>
      <c r="AE48">
        <f>AE11/7</f>
        <v>9.6428571428571419E-2</v>
      </c>
      <c r="AF48">
        <f>AF11/7</f>
        <v>7.1428571428571409E-3</v>
      </c>
    </row>
    <row r="49" spans="1:32" x14ac:dyDescent="0.2">
      <c r="A49" s="6" t="s">
        <v>2</v>
      </c>
      <c r="B49" s="3" t="s">
        <v>24</v>
      </c>
      <c r="C49" s="27">
        <v>1.9</v>
      </c>
      <c r="D49" s="27">
        <v>2.1</v>
      </c>
      <c r="E49" s="27">
        <v>2</v>
      </c>
      <c r="F49" s="27">
        <v>1.5</v>
      </c>
      <c r="G49" s="27">
        <v>1.8</v>
      </c>
      <c r="I49">
        <v>5</v>
      </c>
      <c r="J49">
        <v>1</v>
      </c>
      <c r="K49">
        <f t="shared" ref="K49:L49" si="0">K12/7</f>
        <v>9.2857142857142846E-2</v>
      </c>
      <c r="L49">
        <f t="shared" si="0"/>
        <v>1.8442777839083026E-2</v>
      </c>
      <c r="N49">
        <v>5</v>
      </c>
      <c r="O49">
        <v>1</v>
      </c>
      <c r="P49">
        <f t="shared" ref="P49:Q49" si="1">P12/7</f>
        <v>8.9285714285714288E-2</v>
      </c>
      <c r="Q49">
        <f t="shared" si="1"/>
        <v>1.3677530110804794E-2</v>
      </c>
      <c r="S49">
        <v>5</v>
      </c>
      <c r="T49">
        <v>1</v>
      </c>
      <c r="U49">
        <f t="shared" ref="U49:V49" si="2">U12/7</f>
        <v>8.5714285714285729E-2</v>
      </c>
      <c r="V49">
        <f t="shared" si="2"/>
        <v>1.1664236870395962E-2</v>
      </c>
      <c r="X49">
        <v>5</v>
      </c>
      <c r="Y49">
        <v>1</v>
      </c>
      <c r="Z49">
        <f t="shared" ref="Z49:AA49" si="3">Z12/7</f>
        <v>6.0714285714285721E-2</v>
      </c>
      <c r="AA49">
        <f t="shared" si="3"/>
        <v>7.1428571428571192E-3</v>
      </c>
      <c r="AC49">
        <v>5</v>
      </c>
      <c r="AD49">
        <v>1</v>
      </c>
      <c r="AE49">
        <f t="shared" ref="AE49:AF49" si="4">AE12/7</f>
        <v>9.9999999999999992E-2</v>
      </c>
      <c r="AF49">
        <f t="shared" si="4"/>
        <v>1.1664236870396156E-2</v>
      </c>
    </row>
    <row r="50" spans="1:32" x14ac:dyDescent="0.2">
      <c r="A50" s="6" t="s">
        <v>2</v>
      </c>
      <c r="B50" s="3" t="s">
        <v>25</v>
      </c>
      <c r="C50" s="27">
        <v>2</v>
      </c>
      <c r="D50" s="27">
        <v>2.1</v>
      </c>
      <c r="E50" s="27">
        <v>2.1</v>
      </c>
      <c r="F50" s="27">
        <v>1.2</v>
      </c>
      <c r="G50" s="27">
        <v>1.9</v>
      </c>
      <c r="I50">
        <v>5</v>
      </c>
      <c r="J50">
        <v>1</v>
      </c>
      <c r="K50">
        <f t="shared" ref="K50:L50" si="5">K13/7</f>
        <v>0.1</v>
      </c>
      <c r="L50">
        <f t="shared" si="5"/>
        <v>1.1664236870395962E-2</v>
      </c>
      <c r="N50">
        <v>5</v>
      </c>
      <c r="O50">
        <v>1</v>
      </c>
      <c r="P50">
        <f t="shared" ref="P50:Q50" si="6">P13/7</f>
        <v>8.9285714285714288E-2</v>
      </c>
      <c r="Q50">
        <f t="shared" si="6"/>
        <v>1.3677530110804794E-2</v>
      </c>
      <c r="S50">
        <v>5</v>
      </c>
      <c r="T50">
        <v>1</v>
      </c>
      <c r="U50">
        <f t="shared" ref="U50:V50" si="7">U13/7</f>
        <v>8.5714285714285715E-2</v>
      </c>
      <c r="V50">
        <f t="shared" si="7"/>
        <v>1.6495721976846459E-2</v>
      </c>
      <c r="X50">
        <v>5</v>
      </c>
      <c r="Y50">
        <v>1</v>
      </c>
      <c r="Z50">
        <f t="shared" ref="Z50:AA50" si="8">Z13/7</f>
        <v>7.1428571428571425E-2</v>
      </c>
      <c r="AA50">
        <f t="shared" si="8"/>
        <v>1.6495721976846459E-2</v>
      </c>
      <c r="AC50">
        <v>5</v>
      </c>
      <c r="AD50">
        <v>1</v>
      </c>
      <c r="AE50">
        <f t="shared" ref="AE50:AF50" si="9">AE13/7</f>
        <v>8.9285714285714288E-2</v>
      </c>
      <c r="AF50">
        <f t="shared" si="9"/>
        <v>7.1428571428571409E-3</v>
      </c>
    </row>
    <row r="51" spans="1:32" ht="16" thickBot="1" x14ac:dyDescent="0.25">
      <c r="A51" s="32" t="s">
        <v>2</v>
      </c>
      <c r="B51" s="29" t="s">
        <v>26</v>
      </c>
      <c r="C51" s="30">
        <v>1.9</v>
      </c>
      <c r="D51" s="30">
        <v>2.2000000000000002</v>
      </c>
      <c r="E51" s="30">
        <v>2.1</v>
      </c>
      <c r="F51" s="30">
        <v>1.5</v>
      </c>
      <c r="G51" s="30">
        <v>1.7</v>
      </c>
      <c r="I51">
        <v>5</v>
      </c>
      <c r="J51">
        <v>1</v>
      </c>
      <c r="K51">
        <f t="shared" ref="K51:L51" si="10">K14/7</f>
        <v>8.9285714285714288E-2</v>
      </c>
      <c r="L51">
        <f t="shared" si="10"/>
        <v>7.1428571428571409E-3</v>
      </c>
      <c r="N51">
        <v>5</v>
      </c>
      <c r="O51">
        <v>1</v>
      </c>
      <c r="P51">
        <f t="shared" ref="P51:Q51" si="11">P14/7</f>
        <v>8.2142857142857142E-2</v>
      </c>
      <c r="Q51">
        <f t="shared" si="11"/>
        <v>7.1428571428571409E-3</v>
      </c>
      <c r="S51">
        <v>5</v>
      </c>
      <c r="T51">
        <v>1</v>
      </c>
      <c r="U51">
        <f t="shared" ref="U51:V51" si="12">U14/7</f>
        <v>9.2857142857142846E-2</v>
      </c>
      <c r="V51">
        <f t="shared" si="12"/>
        <v>8.2478609884232227E-3</v>
      </c>
      <c r="X51">
        <v>5</v>
      </c>
      <c r="Y51">
        <v>1</v>
      </c>
      <c r="Z51">
        <f t="shared" ref="Z51:AA51" si="13">Z14/7</f>
        <v>6.7857142857142852E-2</v>
      </c>
      <c r="AA51">
        <f t="shared" si="13"/>
        <v>7.1428571428571409E-3</v>
      </c>
      <c r="AC51">
        <v>5</v>
      </c>
      <c r="AD51">
        <v>1</v>
      </c>
      <c r="AE51">
        <f t="shared" ref="AE51:AF51" si="14">AE14/7</f>
        <v>9.285714285714286E-2</v>
      </c>
      <c r="AF51">
        <f t="shared" si="14"/>
        <v>8.2478609884232227E-3</v>
      </c>
    </row>
    <row r="52" spans="1:32" x14ac:dyDescent="0.2">
      <c r="A52" s="3" t="s">
        <v>3</v>
      </c>
      <c r="B52" s="3" t="s">
        <v>11</v>
      </c>
      <c r="C52" s="27">
        <v>2.6</v>
      </c>
      <c r="D52" s="27">
        <v>2.5</v>
      </c>
      <c r="E52" s="27">
        <v>2.5</v>
      </c>
      <c r="F52" s="27">
        <v>2.4</v>
      </c>
      <c r="G52" s="27">
        <v>2.5</v>
      </c>
      <c r="I52">
        <v>10</v>
      </c>
      <c r="J52">
        <v>1</v>
      </c>
      <c r="K52">
        <f t="shared" ref="K52:L52" si="15">K15/7</f>
        <v>0.13928571428571429</v>
      </c>
      <c r="L52">
        <f t="shared" si="15"/>
        <v>7.1428571428571409E-3</v>
      </c>
      <c r="N52">
        <v>10</v>
      </c>
      <c r="O52">
        <v>1</v>
      </c>
      <c r="P52">
        <f t="shared" ref="P52:Q52" si="16">P15/7</f>
        <v>0.14642857142857141</v>
      </c>
      <c r="Q52">
        <f t="shared" si="16"/>
        <v>7.1428571428571496E-3</v>
      </c>
      <c r="S52">
        <v>10</v>
      </c>
      <c r="T52">
        <v>1</v>
      </c>
      <c r="U52">
        <f t="shared" ref="U52:V52" si="17">U15/7</f>
        <v>0.13214285714285715</v>
      </c>
      <c r="V52">
        <f t="shared" si="17"/>
        <v>7.1428571428571409E-3</v>
      </c>
      <c r="X52">
        <v>10</v>
      </c>
      <c r="Y52">
        <v>1</v>
      </c>
      <c r="Z52">
        <f t="shared" ref="Z52:AA52" si="18">Z15/7</f>
        <v>8.2142857142857142E-2</v>
      </c>
      <c r="AA52">
        <f t="shared" si="18"/>
        <v>7.1428571428571409E-3</v>
      </c>
      <c r="AC52">
        <v>10</v>
      </c>
      <c r="AD52">
        <v>1</v>
      </c>
      <c r="AE52">
        <f t="shared" ref="AE52:AF52" si="19">AE15/7</f>
        <v>0.125</v>
      </c>
      <c r="AF52">
        <f t="shared" si="19"/>
        <v>7.1428571428571409E-3</v>
      </c>
    </row>
    <row r="53" spans="1:32" x14ac:dyDescent="0.2">
      <c r="A53" s="3" t="s">
        <v>3</v>
      </c>
      <c r="B53" s="3" t="s">
        <v>12</v>
      </c>
      <c r="C53" s="27">
        <v>2.5</v>
      </c>
      <c r="D53" s="27">
        <v>2.4</v>
      </c>
      <c r="E53" s="27">
        <v>2.4</v>
      </c>
      <c r="F53" s="27">
        <v>2.2999999999999998</v>
      </c>
      <c r="G53" s="27">
        <v>2.6</v>
      </c>
      <c r="I53">
        <v>10</v>
      </c>
      <c r="J53">
        <v>1</v>
      </c>
      <c r="K53">
        <f t="shared" ref="K53:L53" si="20">K16/7</f>
        <v>0.15</v>
      </c>
      <c r="L53">
        <f t="shared" si="20"/>
        <v>8.2478609884232331E-3</v>
      </c>
      <c r="N53">
        <v>10</v>
      </c>
      <c r="O53">
        <v>1</v>
      </c>
      <c r="P53">
        <f t="shared" ref="P53:Q53" si="21">P16/7</f>
        <v>0.15</v>
      </c>
      <c r="Q53">
        <f t="shared" si="21"/>
        <v>8.2478609884232331E-3</v>
      </c>
      <c r="S53">
        <v>10</v>
      </c>
      <c r="T53">
        <v>1</v>
      </c>
      <c r="U53">
        <f t="shared" ref="U53:V53" si="22">U16/7</f>
        <v>0.12857142857142856</v>
      </c>
      <c r="V53">
        <f t="shared" si="22"/>
        <v>1.1664236870396083E-2</v>
      </c>
      <c r="X53">
        <v>10</v>
      </c>
      <c r="Y53">
        <v>1</v>
      </c>
      <c r="Z53">
        <f t="shared" ref="Z53:AA53" si="23">Z16/7</f>
        <v>8.5714285714285729E-2</v>
      </c>
      <c r="AA53">
        <f t="shared" si="23"/>
        <v>1.1664236870395962E-2</v>
      </c>
      <c r="AC53">
        <v>10</v>
      </c>
      <c r="AD53">
        <v>1</v>
      </c>
      <c r="AE53">
        <f t="shared" ref="AE53:AF53" si="24">AE16/7</f>
        <v>0.125</v>
      </c>
      <c r="AF53">
        <f t="shared" si="24"/>
        <v>7.1428571428571409E-3</v>
      </c>
    </row>
    <row r="54" spans="1:32" x14ac:dyDescent="0.2">
      <c r="A54" s="3" t="s">
        <v>3</v>
      </c>
      <c r="B54" s="3" t="s">
        <v>13</v>
      </c>
      <c r="C54" s="27">
        <v>2.7</v>
      </c>
      <c r="D54" s="27">
        <v>2.5</v>
      </c>
      <c r="E54" s="27">
        <v>2.6</v>
      </c>
      <c r="F54" s="27">
        <v>2.2999999999999998</v>
      </c>
      <c r="G54" s="27">
        <v>2.6</v>
      </c>
      <c r="I54">
        <v>10</v>
      </c>
      <c r="J54">
        <v>1</v>
      </c>
      <c r="K54">
        <f t="shared" ref="K54:L54" si="25">K17/7</f>
        <v>0.14285714285714285</v>
      </c>
      <c r="L54">
        <f t="shared" si="25"/>
        <v>1.4285714285714287E-2</v>
      </c>
      <c r="N54">
        <v>10</v>
      </c>
      <c r="O54">
        <v>1</v>
      </c>
      <c r="P54">
        <f t="shared" ref="P54:Q54" si="26">P17/7</f>
        <v>0.13928571428571429</v>
      </c>
      <c r="Q54">
        <f t="shared" si="26"/>
        <v>7.1428571428571409E-3</v>
      </c>
      <c r="S54">
        <v>10</v>
      </c>
      <c r="T54">
        <v>1</v>
      </c>
      <c r="U54">
        <f t="shared" ref="U54:V54" si="27">U17/7</f>
        <v>0.13214285714285715</v>
      </c>
      <c r="V54">
        <f t="shared" si="27"/>
        <v>1.3677530110804827E-2</v>
      </c>
      <c r="X54">
        <v>10</v>
      </c>
      <c r="Y54">
        <v>1</v>
      </c>
      <c r="Z54">
        <f t="shared" ref="Z54:AA54" si="28">Z17/7</f>
        <v>8.5714285714285715E-2</v>
      </c>
      <c r="AA54">
        <f t="shared" si="28"/>
        <v>1.6495721976846459E-2</v>
      </c>
      <c r="AC54">
        <v>10</v>
      </c>
      <c r="AD54">
        <v>1</v>
      </c>
      <c r="AE54">
        <f t="shared" ref="AE54:AF54" si="29">AE17/7</f>
        <v>0.12142857142857143</v>
      </c>
      <c r="AF54">
        <f t="shared" si="29"/>
        <v>8.2478609884232227E-3</v>
      </c>
    </row>
    <row r="55" spans="1:32" x14ac:dyDescent="0.2">
      <c r="A55" s="3" t="s">
        <v>3</v>
      </c>
      <c r="B55" s="3" t="s">
        <v>14</v>
      </c>
      <c r="C55" s="27">
        <v>2.8</v>
      </c>
      <c r="D55" s="27">
        <v>2.6</v>
      </c>
      <c r="E55" s="27">
        <v>2.5</v>
      </c>
      <c r="F55" s="27">
        <v>2.4</v>
      </c>
      <c r="G55" s="27">
        <v>2.6</v>
      </c>
      <c r="I55">
        <v>10</v>
      </c>
      <c r="J55">
        <v>1</v>
      </c>
      <c r="K55">
        <f t="shared" ref="K55:L55" si="30">K18/7</f>
        <v>0.14285714285714285</v>
      </c>
      <c r="L55">
        <f t="shared" si="30"/>
        <v>1.1664236870396088E-2</v>
      </c>
      <c r="N55">
        <v>10</v>
      </c>
      <c r="O55">
        <v>1</v>
      </c>
      <c r="P55">
        <f t="shared" ref="P55:Q55" si="31">P18/7</f>
        <v>0.14642857142857141</v>
      </c>
      <c r="Q55">
        <f t="shared" si="31"/>
        <v>7.1428571428571496E-3</v>
      </c>
      <c r="S55">
        <v>10</v>
      </c>
      <c r="T55">
        <v>1</v>
      </c>
      <c r="U55">
        <f t="shared" ref="U55:V55" si="32">U18/7</f>
        <v>0.14285714285714285</v>
      </c>
      <c r="V55">
        <f t="shared" si="32"/>
        <v>0</v>
      </c>
      <c r="X55">
        <v>10</v>
      </c>
      <c r="Y55">
        <v>1</v>
      </c>
      <c r="Z55">
        <f t="shared" ref="Z55:AA55" si="33">Z18/7</f>
        <v>9.2857142857142846E-2</v>
      </c>
      <c r="AA55">
        <f t="shared" si="33"/>
        <v>8.2478609884232227E-3</v>
      </c>
      <c r="AC55">
        <v>10</v>
      </c>
      <c r="AD55">
        <v>1</v>
      </c>
      <c r="AE55">
        <f t="shared" ref="AE55:AF55" si="34">AE18/7</f>
        <v>0.12142857142857144</v>
      </c>
      <c r="AF55">
        <f t="shared" si="34"/>
        <v>8.2478609884232227E-3</v>
      </c>
    </row>
    <row r="56" spans="1:32" x14ac:dyDescent="0.2">
      <c r="A56" s="3" t="s">
        <v>3</v>
      </c>
      <c r="B56" s="3" t="s">
        <v>15</v>
      </c>
      <c r="C56" s="27">
        <v>2.5</v>
      </c>
      <c r="D56" s="27">
        <v>2.5</v>
      </c>
      <c r="E56" s="27">
        <v>2.6</v>
      </c>
      <c r="F56" s="27">
        <v>2.4</v>
      </c>
      <c r="G56" s="27">
        <v>2.5</v>
      </c>
      <c r="I56">
        <v>15</v>
      </c>
      <c r="J56">
        <v>1</v>
      </c>
      <c r="K56">
        <f t="shared" ref="K56:L56" si="35">K19/7</f>
        <v>0.25714285714285717</v>
      </c>
      <c r="L56">
        <f t="shared" si="35"/>
        <v>1.1664236870396083E-2</v>
      </c>
      <c r="N56">
        <v>15</v>
      </c>
      <c r="O56">
        <v>1</v>
      </c>
      <c r="P56">
        <f t="shared" ref="P56:Q56" si="36">P19/7</f>
        <v>0.27142857142857141</v>
      </c>
      <c r="Q56">
        <f t="shared" si="36"/>
        <v>1.1664236870396083E-2</v>
      </c>
      <c r="S56">
        <v>15</v>
      </c>
      <c r="T56">
        <v>1</v>
      </c>
      <c r="U56">
        <f t="shared" ref="U56:V56" si="37">U19/7</f>
        <v>0.25</v>
      </c>
      <c r="V56">
        <f t="shared" si="37"/>
        <v>8.2478609884232331E-3</v>
      </c>
      <c r="X56">
        <v>15</v>
      </c>
      <c r="Y56">
        <v>1</v>
      </c>
      <c r="Z56">
        <f t="shared" ref="Z56:AA56" si="38">Z19/7</f>
        <v>0.21071428571428572</v>
      </c>
      <c r="AA56">
        <f t="shared" si="38"/>
        <v>7.1428571428571496E-3</v>
      </c>
      <c r="AC56">
        <v>15</v>
      </c>
      <c r="AD56">
        <v>1</v>
      </c>
      <c r="AE56">
        <f t="shared" ref="AE56:AF56" si="39">AE19/7</f>
        <v>0.25357142857142856</v>
      </c>
      <c r="AF56">
        <f t="shared" si="39"/>
        <v>7.1428571428571496E-3</v>
      </c>
    </row>
    <row r="57" spans="1:32" x14ac:dyDescent="0.2">
      <c r="A57" s="3" t="s">
        <v>3</v>
      </c>
      <c r="B57" s="3" t="s">
        <v>16</v>
      </c>
      <c r="C57" s="27">
        <v>2.7</v>
      </c>
      <c r="D57" s="27">
        <v>2.5</v>
      </c>
      <c r="E57" s="27">
        <v>2.7</v>
      </c>
      <c r="F57" s="27">
        <v>2.5</v>
      </c>
      <c r="G57" s="27">
        <v>2.5</v>
      </c>
      <c r="I57">
        <v>15</v>
      </c>
      <c r="J57">
        <v>1</v>
      </c>
      <c r="K57">
        <f t="shared" ref="K57:L57" si="40">K20/7</f>
        <v>0.27142857142857141</v>
      </c>
      <c r="L57">
        <f t="shared" si="40"/>
        <v>1.4285714285714287E-2</v>
      </c>
      <c r="N57">
        <v>15</v>
      </c>
      <c r="O57">
        <v>1</v>
      </c>
      <c r="P57">
        <f t="shared" ref="P57:Q57" si="41">P20/7</f>
        <v>0.28214285714285714</v>
      </c>
      <c r="Q57">
        <f t="shared" si="41"/>
        <v>7.1428571428571496E-3</v>
      </c>
      <c r="S57">
        <v>15</v>
      </c>
      <c r="T57">
        <v>1</v>
      </c>
      <c r="U57">
        <f t="shared" ref="U57:V57" si="42">U20/7</f>
        <v>0.26428571428571429</v>
      </c>
      <c r="V57">
        <f t="shared" si="42"/>
        <v>8.2478609884232158E-3</v>
      </c>
      <c r="X57">
        <v>15</v>
      </c>
      <c r="Y57">
        <v>1</v>
      </c>
      <c r="Z57">
        <f t="shared" ref="Z57:AA57" si="43">Z20/7</f>
        <v>0.21785714285714283</v>
      </c>
      <c r="AA57">
        <f t="shared" si="43"/>
        <v>7.1428571428571496E-3</v>
      </c>
      <c r="AC57">
        <v>15</v>
      </c>
      <c r="AD57">
        <v>1</v>
      </c>
      <c r="AE57">
        <f t="shared" ref="AE57:AF57" si="44">AE20/7</f>
        <v>0.27142857142857141</v>
      </c>
      <c r="AF57">
        <f t="shared" si="44"/>
        <v>1.1664236870396083E-2</v>
      </c>
    </row>
    <row r="58" spans="1:32" x14ac:dyDescent="0.2">
      <c r="A58" s="3" t="s">
        <v>3</v>
      </c>
      <c r="B58" s="3" t="s">
        <v>17</v>
      </c>
      <c r="C58" s="27">
        <v>2.8</v>
      </c>
      <c r="D58" s="27">
        <v>2.6</v>
      </c>
      <c r="E58" s="27">
        <v>2.6</v>
      </c>
      <c r="F58" s="27">
        <v>2.2999999999999998</v>
      </c>
      <c r="G58" s="27">
        <v>2.5</v>
      </c>
      <c r="I58">
        <v>15</v>
      </c>
      <c r="J58">
        <v>1</v>
      </c>
      <c r="K58">
        <f t="shared" ref="K58:L58" si="45">K21/7</f>
        <v>0.26428571428571429</v>
      </c>
      <c r="L58">
        <f t="shared" si="45"/>
        <v>8.2478609884232158E-3</v>
      </c>
      <c r="N58">
        <v>15</v>
      </c>
      <c r="O58">
        <v>1</v>
      </c>
      <c r="P58">
        <f t="shared" ref="P58:Q58" si="46">P21/7</f>
        <v>0.3</v>
      </c>
      <c r="Q58">
        <f t="shared" si="46"/>
        <v>0</v>
      </c>
      <c r="S58">
        <v>15</v>
      </c>
      <c r="T58">
        <v>1</v>
      </c>
      <c r="U58">
        <f t="shared" ref="U58:V58" si="47">U21/7</f>
        <v>0.28214285714285714</v>
      </c>
      <c r="V58">
        <f t="shared" si="47"/>
        <v>7.1428571428571496E-3</v>
      </c>
      <c r="X58">
        <v>15</v>
      </c>
      <c r="Y58">
        <v>1</v>
      </c>
      <c r="Z58">
        <f t="shared" ref="Z58:AA58" si="48">Z21/7</f>
        <v>0.21071428571428572</v>
      </c>
      <c r="AA58">
        <f t="shared" si="48"/>
        <v>1.3677530110804843E-2</v>
      </c>
      <c r="AC58">
        <v>15</v>
      </c>
      <c r="AD58">
        <v>1</v>
      </c>
      <c r="AE58">
        <f t="shared" ref="AE58:AF58" si="49">AE21/7</f>
        <v>0.28928571428571426</v>
      </c>
      <c r="AF58">
        <f t="shared" si="49"/>
        <v>1.3677530110804843E-2</v>
      </c>
    </row>
    <row r="59" spans="1:32" x14ac:dyDescent="0.2">
      <c r="A59" s="3" t="s">
        <v>3</v>
      </c>
      <c r="B59" s="3" t="s">
        <v>18</v>
      </c>
      <c r="C59" s="27">
        <v>2.6</v>
      </c>
      <c r="D59" s="27">
        <v>2.6</v>
      </c>
      <c r="E59" s="27">
        <v>2.5</v>
      </c>
      <c r="F59" s="27">
        <v>2.5</v>
      </c>
      <c r="G59" s="27">
        <v>2.5</v>
      </c>
      <c r="I59">
        <v>15</v>
      </c>
      <c r="J59">
        <v>1</v>
      </c>
      <c r="K59">
        <f t="shared" ref="K59:L59" si="50">K22/7</f>
        <v>0.26785714285714285</v>
      </c>
      <c r="L59">
        <f t="shared" si="50"/>
        <v>1.7975796274454166E-2</v>
      </c>
      <c r="N59">
        <v>15</v>
      </c>
      <c r="O59">
        <v>1</v>
      </c>
      <c r="P59">
        <f t="shared" ref="P59:Q59" si="51">P22/7</f>
        <v>0.30714285714285722</v>
      </c>
      <c r="Q59">
        <f t="shared" si="51"/>
        <v>8.2478609884232331E-3</v>
      </c>
      <c r="S59">
        <v>15</v>
      </c>
      <c r="T59">
        <v>1</v>
      </c>
      <c r="U59">
        <f t="shared" ref="U59:V59" si="52">U22/7</f>
        <v>0.29285714285714282</v>
      </c>
      <c r="V59">
        <f t="shared" si="52"/>
        <v>8.2478609884232331E-3</v>
      </c>
      <c r="X59">
        <v>15</v>
      </c>
      <c r="Y59">
        <v>1</v>
      </c>
      <c r="Z59">
        <f t="shared" ref="Z59:AA59" si="53">Z22/7</f>
        <v>0.20714285714285713</v>
      </c>
      <c r="AA59">
        <f t="shared" si="53"/>
        <v>2.4743582965269656E-2</v>
      </c>
      <c r="AC59">
        <v>15</v>
      </c>
      <c r="AD59">
        <v>1</v>
      </c>
      <c r="AE59">
        <f t="shared" ref="AE59:AF59" si="54">AE22/7</f>
        <v>0.25714285714285717</v>
      </c>
      <c r="AF59">
        <f t="shared" si="54"/>
        <v>1.1664236870396083E-2</v>
      </c>
    </row>
    <row r="60" spans="1:32" x14ac:dyDescent="0.2">
      <c r="A60" s="3" t="s">
        <v>3</v>
      </c>
      <c r="B60" s="3" t="s">
        <v>19</v>
      </c>
      <c r="C60" s="27">
        <v>2.4</v>
      </c>
      <c r="D60" s="27">
        <v>2.6</v>
      </c>
      <c r="E60" s="27">
        <v>2.6</v>
      </c>
      <c r="F60" s="27">
        <v>2.5</v>
      </c>
      <c r="G60" s="27">
        <v>2.7</v>
      </c>
      <c r="I60">
        <v>20</v>
      </c>
      <c r="J60">
        <v>1</v>
      </c>
      <c r="K60">
        <f t="shared" ref="K60:L60" si="55">K23/7</f>
        <v>0.37857142857142856</v>
      </c>
      <c r="L60">
        <f t="shared" si="55"/>
        <v>1.8442777839082932E-2</v>
      </c>
      <c r="N60">
        <v>20</v>
      </c>
      <c r="O60">
        <v>1</v>
      </c>
      <c r="P60">
        <f t="shared" ref="P60:Q60" si="56">P23/7</f>
        <v>0.35714285714285715</v>
      </c>
      <c r="Q60">
        <f t="shared" si="56"/>
        <v>1.1664236870396097E-2</v>
      </c>
      <c r="S60">
        <v>20</v>
      </c>
      <c r="T60">
        <v>1</v>
      </c>
      <c r="U60">
        <f t="shared" ref="U60:V60" si="57">U23/7</f>
        <v>0.35714285714285715</v>
      </c>
      <c r="V60">
        <f t="shared" si="57"/>
        <v>1.1664236870396097E-2</v>
      </c>
      <c r="X60">
        <v>20</v>
      </c>
      <c r="Y60">
        <v>1</v>
      </c>
      <c r="Z60">
        <f t="shared" ref="Z60:AA60" si="58">Z23/7</f>
        <v>0.33571428571428569</v>
      </c>
      <c r="AA60">
        <f t="shared" si="58"/>
        <v>8.2478609884232331E-3</v>
      </c>
      <c r="AC60">
        <v>20</v>
      </c>
      <c r="AD60">
        <v>1</v>
      </c>
      <c r="AE60">
        <f t="shared" ref="AE60:AF60" si="59">AE23/7</f>
        <v>0.36785714285714283</v>
      </c>
      <c r="AF60">
        <f t="shared" si="59"/>
        <v>7.1428571428571496E-3</v>
      </c>
    </row>
    <row r="61" spans="1:32" x14ac:dyDescent="0.2">
      <c r="A61" s="3" t="s">
        <v>3</v>
      </c>
      <c r="B61" s="3" t="s">
        <v>20</v>
      </c>
      <c r="C61" s="27">
        <v>2.5</v>
      </c>
      <c r="D61" s="27">
        <v>2.7</v>
      </c>
      <c r="E61" s="27">
        <v>2.7</v>
      </c>
      <c r="F61" s="27">
        <v>2.4</v>
      </c>
      <c r="G61" s="27">
        <v>2.6</v>
      </c>
      <c r="I61">
        <v>20</v>
      </c>
      <c r="J61">
        <v>1</v>
      </c>
      <c r="K61">
        <f t="shared" ref="K61:L61" si="60">K24/7</f>
        <v>0.37857142857142856</v>
      </c>
      <c r="L61">
        <f t="shared" si="60"/>
        <v>1.8442777839082932E-2</v>
      </c>
      <c r="N61">
        <v>20</v>
      </c>
      <c r="O61">
        <v>1</v>
      </c>
      <c r="P61">
        <f t="shared" ref="P61:Q61" si="61">P24/7</f>
        <v>0.36428571428571427</v>
      </c>
      <c r="Q61">
        <f t="shared" si="61"/>
        <v>8.2478609884232331E-3</v>
      </c>
      <c r="S61">
        <v>20</v>
      </c>
      <c r="T61">
        <v>1</v>
      </c>
      <c r="U61">
        <f t="shared" ref="U61:V61" si="62">U24/7</f>
        <v>0.37142857142857144</v>
      </c>
      <c r="V61">
        <f t="shared" si="62"/>
        <v>1.1664236870396097E-2</v>
      </c>
      <c r="X61">
        <v>20</v>
      </c>
      <c r="Y61">
        <v>1</v>
      </c>
      <c r="Z61">
        <f t="shared" ref="Z61:AA61" si="63">Z24/7</f>
        <v>0.34642857142857142</v>
      </c>
      <c r="AA61">
        <f t="shared" si="63"/>
        <v>1.3677530110804843E-2</v>
      </c>
      <c r="AC61">
        <v>20</v>
      </c>
      <c r="AD61">
        <v>1</v>
      </c>
      <c r="AE61">
        <f t="shared" ref="AE61:AF61" si="64">AE24/7</f>
        <v>0.35714285714285715</v>
      </c>
      <c r="AF61">
        <f t="shared" si="64"/>
        <v>0</v>
      </c>
    </row>
    <row r="62" spans="1:32" x14ac:dyDescent="0.2">
      <c r="A62" s="3" t="s">
        <v>3</v>
      </c>
      <c r="B62" s="3" t="s">
        <v>21</v>
      </c>
      <c r="C62" s="27">
        <v>2.5</v>
      </c>
      <c r="D62" s="27">
        <v>2.8</v>
      </c>
      <c r="E62" s="27">
        <v>2.5</v>
      </c>
      <c r="F62" s="27">
        <v>2.6</v>
      </c>
      <c r="G62" s="27">
        <v>2.6</v>
      </c>
      <c r="I62">
        <v>20</v>
      </c>
      <c r="J62">
        <v>1</v>
      </c>
      <c r="K62">
        <f t="shared" ref="K62:L62" si="65">K25/7</f>
        <v>0.35000000000000003</v>
      </c>
      <c r="L62">
        <f t="shared" si="65"/>
        <v>8.2478609884232331E-3</v>
      </c>
      <c r="N62">
        <v>20</v>
      </c>
      <c r="O62">
        <v>1</v>
      </c>
      <c r="P62">
        <f t="shared" ref="P62:Q62" si="66">P25/7</f>
        <v>0.38928571428571435</v>
      </c>
      <c r="Q62">
        <f t="shared" si="66"/>
        <v>1.3677530110804808E-2</v>
      </c>
      <c r="S62">
        <v>20</v>
      </c>
      <c r="T62">
        <v>1</v>
      </c>
      <c r="U62">
        <f t="shared" ref="U62:V62" si="67">U25/7</f>
        <v>0.375</v>
      </c>
      <c r="V62">
        <f t="shared" si="67"/>
        <v>1.3677530110804843E-2</v>
      </c>
      <c r="X62">
        <v>20</v>
      </c>
      <c r="Y62">
        <v>1</v>
      </c>
      <c r="Z62">
        <f t="shared" ref="Z62:AA62" si="68">Z25/7</f>
        <v>0.36071428571428571</v>
      </c>
      <c r="AA62">
        <f t="shared" si="68"/>
        <v>1.3677530110804843E-2</v>
      </c>
      <c r="AC62">
        <v>20</v>
      </c>
      <c r="AD62">
        <v>1</v>
      </c>
      <c r="AE62">
        <f t="shared" ref="AE62:AF62" si="69">AE25/7</f>
        <v>0.38214285714285712</v>
      </c>
      <c r="AF62">
        <f t="shared" si="69"/>
        <v>1.3677530110804815E-2</v>
      </c>
    </row>
    <row r="63" spans="1:32" x14ac:dyDescent="0.2">
      <c r="A63" s="3" t="s">
        <v>3</v>
      </c>
      <c r="B63" s="3" t="s">
        <v>22</v>
      </c>
      <c r="C63" s="27">
        <v>2.4</v>
      </c>
      <c r="D63" s="27">
        <v>2.8</v>
      </c>
      <c r="E63" s="27">
        <v>2.7</v>
      </c>
      <c r="F63" s="27">
        <v>2.6</v>
      </c>
      <c r="G63" s="27">
        <v>2.8</v>
      </c>
      <c r="I63">
        <v>20</v>
      </c>
      <c r="J63">
        <v>1</v>
      </c>
      <c r="K63">
        <f t="shared" ref="K63:L63" si="70">K26/7</f>
        <v>0.37857142857142856</v>
      </c>
      <c r="L63">
        <f t="shared" si="70"/>
        <v>1.8442777839082932E-2</v>
      </c>
      <c r="N63">
        <v>20</v>
      </c>
      <c r="O63">
        <v>1</v>
      </c>
      <c r="P63">
        <f t="shared" ref="P63:Q63" si="71">P26/7</f>
        <v>0.34285714285714286</v>
      </c>
      <c r="Q63">
        <f t="shared" si="71"/>
        <v>1.1664236870396097E-2</v>
      </c>
      <c r="S63">
        <v>20</v>
      </c>
      <c r="T63">
        <v>1</v>
      </c>
      <c r="U63">
        <f t="shared" ref="U63:V63" si="72">U26/7</f>
        <v>0.36428571428571427</v>
      </c>
      <c r="V63">
        <f t="shared" si="72"/>
        <v>8.2478609884232331E-3</v>
      </c>
      <c r="X63">
        <v>20</v>
      </c>
      <c r="Y63">
        <v>1</v>
      </c>
      <c r="Z63">
        <f t="shared" ref="Z63:AA63" si="73">Z26/7</f>
        <v>0.34285714285714286</v>
      </c>
      <c r="AA63">
        <f t="shared" si="73"/>
        <v>0</v>
      </c>
      <c r="AC63">
        <v>20</v>
      </c>
      <c r="AD63">
        <v>1</v>
      </c>
      <c r="AE63">
        <f t="shared" ref="AE63:AF63" si="74">AE26/7</f>
        <v>0.37857142857142861</v>
      </c>
      <c r="AF63">
        <f t="shared" si="74"/>
        <v>1.8442777839082932E-2</v>
      </c>
    </row>
    <row r="64" spans="1:32" x14ac:dyDescent="0.2">
      <c r="A64" s="3" t="s">
        <v>3</v>
      </c>
      <c r="B64" s="3" t="s">
        <v>23</v>
      </c>
      <c r="C64" s="27">
        <v>2.5</v>
      </c>
      <c r="D64" s="27">
        <v>2.2999999999999998</v>
      </c>
      <c r="E64" s="27">
        <v>2.6</v>
      </c>
      <c r="F64" s="27">
        <v>2.4</v>
      </c>
      <c r="G64" s="27">
        <v>2.8</v>
      </c>
      <c r="I64">
        <v>25</v>
      </c>
      <c r="J64">
        <v>1</v>
      </c>
      <c r="K64">
        <f t="shared" ref="K64:L64" si="75">K27/7</f>
        <v>0.39642857142857135</v>
      </c>
      <c r="L64">
        <f t="shared" si="75"/>
        <v>7.1428571428571166E-3</v>
      </c>
      <c r="N64">
        <v>25</v>
      </c>
      <c r="O64">
        <v>1</v>
      </c>
      <c r="P64">
        <f t="shared" ref="P64:Q64" si="76">P27/7</f>
        <v>0.37857142857142861</v>
      </c>
      <c r="Q64">
        <f t="shared" si="76"/>
        <v>8.2478609884232331E-3</v>
      </c>
      <c r="S64">
        <v>25</v>
      </c>
      <c r="T64">
        <v>1</v>
      </c>
      <c r="U64">
        <f t="shared" ref="U64:V64" si="77">U27/7</f>
        <v>0.4</v>
      </c>
      <c r="V64">
        <f t="shared" si="77"/>
        <v>1.1664236870396071E-2</v>
      </c>
      <c r="X64">
        <v>25</v>
      </c>
      <c r="Y64">
        <v>1</v>
      </c>
      <c r="Z64">
        <f t="shared" ref="Z64:AA64" si="78">Z27/7</f>
        <v>0.36071428571428577</v>
      </c>
      <c r="AA64">
        <f t="shared" si="78"/>
        <v>2.1428571428571446E-2</v>
      </c>
      <c r="AC64">
        <v>25</v>
      </c>
      <c r="AD64">
        <v>1</v>
      </c>
      <c r="AE64">
        <f t="shared" ref="AE64:AF64" si="79">AE27/7</f>
        <v>0.39642857142857146</v>
      </c>
      <c r="AF64">
        <f t="shared" si="79"/>
        <v>1.3677530110804808E-2</v>
      </c>
    </row>
    <row r="65" spans="1:32" x14ac:dyDescent="0.2">
      <c r="A65" s="3" t="s">
        <v>3</v>
      </c>
      <c r="B65" s="3" t="s">
        <v>24</v>
      </c>
      <c r="C65" s="27">
        <v>2.7</v>
      </c>
      <c r="D65" s="27">
        <v>2.4</v>
      </c>
      <c r="E65" s="27">
        <v>2.5</v>
      </c>
      <c r="F65" s="27">
        <v>2.4</v>
      </c>
      <c r="G65" s="27">
        <v>2.5</v>
      </c>
      <c r="I65">
        <v>25</v>
      </c>
      <c r="J65">
        <v>1</v>
      </c>
      <c r="K65">
        <f t="shared" ref="K65:L65" si="80">K28/7</f>
        <v>0.38214285714285712</v>
      </c>
      <c r="L65">
        <f t="shared" si="80"/>
        <v>2.1428571428571415E-2</v>
      </c>
      <c r="N65">
        <v>25</v>
      </c>
      <c r="O65">
        <v>1</v>
      </c>
      <c r="P65">
        <f t="shared" ref="P65:Q65" si="81">P28/7</f>
        <v>0.37857142857142856</v>
      </c>
      <c r="Q65">
        <f t="shared" si="81"/>
        <v>1.4285714285714266E-2</v>
      </c>
      <c r="S65">
        <v>25</v>
      </c>
      <c r="T65">
        <v>1</v>
      </c>
      <c r="U65">
        <f t="shared" ref="U65:V65" si="82">U28/7</f>
        <v>0.40357142857142858</v>
      </c>
      <c r="V65">
        <f t="shared" si="82"/>
        <v>1.797579627445416E-2</v>
      </c>
      <c r="X65">
        <v>25</v>
      </c>
      <c r="Y65">
        <v>1</v>
      </c>
      <c r="Z65">
        <f t="shared" ref="Z65:AA65" si="83">Z28/7</f>
        <v>0.36071428571428571</v>
      </c>
      <c r="AA65">
        <f t="shared" si="83"/>
        <v>1.3677530110804843E-2</v>
      </c>
      <c r="AC65">
        <v>25</v>
      </c>
      <c r="AD65">
        <v>1</v>
      </c>
      <c r="AE65">
        <f t="shared" ref="AE65:AF65" si="84">AE28/7</f>
        <v>0.37857142857142861</v>
      </c>
      <c r="AF65">
        <f t="shared" si="84"/>
        <v>8.2478609884232331E-3</v>
      </c>
    </row>
    <row r="66" spans="1:32" x14ac:dyDescent="0.2">
      <c r="A66" s="3" t="s">
        <v>3</v>
      </c>
      <c r="B66" s="3" t="s">
        <v>25</v>
      </c>
      <c r="C66" s="27">
        <v>2.8</v>
      </c>
      <c r="D66" s="27">
        <v>2.4</v>
      </c>
      <c r="E66" s="27">
        <v>2.5</v>
      </c>
      <c r="F66" s="27">
        <v>2.4</v>
      </c>
      <c r="G66" s="27">
        <v>2.6</v>
      </c>
      <c r="I66">
        <v>25</v>
      </c>
      <c r="J66">
        <v>1</v>
      </c>
      <c r="K66">
        <f t="shared" ref="K66:L66" si="85">K29/7</f>
        <v>0.38928571428571429</v>
      </c>
      <c r="L66">
        <f t="shared" si="85"/>
        <v>1.7975796274454153E-2</v>
      </c>
      <c r="N66">
        <v>25</v>
      </c>
      <c r="O66">
        <v>1</v>
      </c>
      <c r="P66">
        <f t="shared" ref="P66:Q66" si="86">P29/7</f>
        <v>0.39285714285714285</v>
      </c>
      <c r="Q66">
        <f t="shared" si="86"/>
        <v>1.4285714285714266E-2</v>
      </c>
      <c r="S66">
        <v>25</v>
      </c>
      <c r="T66">
        <v>1</v>
      </c>
      <c r="U66">
        <f t="shared" ref="U66:V66" si="87">U29/7</f>
        <v>0.39642857142857146</v>
      </c>
      <c r="V66">
        <f t="shared" si="87"/>
        <v>1.3677530110804808E-2</v>
      </c>
      <c r="X66">
        <v>25</v>
      </c>
      <c r="Y66">
        <v>1</v>
      </c>
      <c r="Z66">
        <f t="shared" ref="Z66:AA66" si="88">Z29/7</f>
        <v>0.35357142857142859</v>
      </c>
      <c r="AA66">
        <f t="shared" si="88"/>
        <v>1.3677530110804843E-2</v>
      </c>
      <c r="AC66">
        <v>25</v>
      </c>
      <c r="AD66">
        <v>1</v>
      </c>
      <c r="AE66">
        <f t="shared" ref="AE66:AF66" si="89">AE29/7</f>
        <v>0.38214285714285717</v>
      </c>
      <c r="AF66">
        <f t="shared" si="89"/>
        <v>2.4397501823713325E-2</v>
      </c>
    </row>
    <row r="67" spans="1:32" ht="16" thickBot="1" x14ac:dyDescent="0.25">
      <c r="A67" s="29" t="s">
        <v>3</v>
      </c>
      <c r="B67" s="29" t="s">
        <v>26</v>
      </c>
      <c r="C67" s="30">
        <v>2.6</v>
      </c>
      <c r="D67" s="30">
        <v>2.5</v>
      </c>
      <c r="E67" s="30">
        <v>2.6</v>
      </c>
      <c r="F67" s="30">
        <v>2.4</v>
      </c>
      <c r="G67" s="30">
        <v>2.7</v>
      </c>
      <c r="I67">
        <v>25</v>
      </c>
      <c r="J67">
        <v>1</v>
      </c>
      <c r="K67">
        <f t="shared" ref="K67:L67" si="90">K30/7</f>
        <v>0.36428571428571427</v>
      </c>
      <c r="L67">
        <f t="shared" si="90"/>
        <v>8.2478609884232331E-3</v>
      </c>
      <c r="N67">
        <v>25</v>
      </c>
      <c r="O67">
        <v>1</v>
      </c>
      <c r="P67">
        <f t="shared" ref="P67:Q67" si="91">P30/7</f>
        <v>0.37857142857142856</v>
      </c>
      <c r="Q67">
        <f t="shared" si="91"/>
        <v>2.4743582965269663E-2</v>
      </c>
      <c r="S67">
        <v>25</v>
      </c>
      <c r="T67">
        <v>1</v>
      </c>
      <c r="U67">
        <f t="shared" ref="U67:V67" si="92">U30/7</f>
        <v>0.38928571428571435</v>
      </c>
      <c r="V67">
        <f t="shared" si="92"/>
        <v>1.3677530110804808E-2</v>
      </c>
      <c r="X67">
        <v>25</v>
      </c>
      <c r="Y67">
        <v>1</v>
      </c>
      <c r="Z67">
        <f t="shared" ref="Z67:AA67" si="93">Z30/7</f>
        <v>0.36428571428571427</v>
      </c>
      <c r="AA67">
        <f t="shared" si="93"/>
        <v>8.2478609884232331E-3</v>
      </c>
      <c r="AC67">
        <v>25</v>
      </c>
      <c r="AD67">
        <v>1</v>
      </c>
      <c r="AE67">
        <f t="shared" ref="AE67:AF67" si="94">AE30/7</f>
        <v>0.375</v>
      </c>
      <c r="AF67">
        <f t="shared" si="94"/>
        <v>1.3677530110804843E-2</v>
      </c>
    </row>
    <row r="68" spans="1:32" x14ac:dyDescent="0.2">
      <c r="A68" s="7" t="s">
        <v>4</v>
      </c>
      <c r="B68" s="3" t="s">
        <v>11</v>
      </c>
      <c r="C68" s="27">
        <v>2.8</v>
      </c>
      <c r="D68" s="27">
        <v>2.6</v>
      </c>
      <c r="E68" s="27">
        <v>2.7</v>
      </c>
      <c r="F68" s="27">
        <v>2.7</v>
      </c>
      <c r="G68" s="27">
        <v>2.8</v>
      </c>
      <c r="I68">
        <v>30</v>
      </c>
      <c r="J68">
        <v>1</v>
      </c>
      <c r="K68">
        <f t="shared" ref="K68:L68" si="95">K31/7</f>
        <v>0.375</v>
      </c>
      <c r="L68">
        <f t="shared" si="95"/>
        <v>1.3677530110804843E-2</v>
      </c>
      <c r="N68">
        <v>30</v>
      </c>
      <c r="O68">
        <v>1</v>
      </c>
      <c r="P68">
        <f t="shared" ref="P68:Q68" si="96">P31/7</f>
        <v>0.30714285714285722</v>
      </c>
      <c r="Q68">
        <f t="shared" si="96"/>
        <v>8.2478609884232331E-3</v>
      </c>
      <c r="S68">
        <v>30</v>
      </c>
      <c r="T68">
        <v>1</v>
      </c>
      <c r="U68">
        <f t="shared" ref="U68:V68" si="97">U31/7</f>
        <v>0.32500000000000001</v>
      </c>
      <c r="V68">
        <f t="shared" si="97"/>
        <v>1.3677530110804808E-2</v>
      </c>
      <c r="X68">
        <v>30</v>
      </c>
      <c r="Y68">
        <v>1</v>
      </c>
      <c r="Z68">
        <f t="shared" ref="Z68:AA68" si="98">Z31/7</f>
        <v>0.2857142857142857</v>
      </c>
      <c r="AA68">
        <f t="shared" si="98"/>
        <v>1.1664236870396097E-2</v>
      </c>
      <c r="AC68">
        <v>30</v>
      </c>
      <c r="AD68">
        <v>1</v>
      </c>
      <c r="AE68">
        <f t="shared" ref="AE68:AF68" si="99">AE31/7</f>
        <v>0.27857142857142858</v>
      </c>
      <c r="AF68">
        <f t="shared" si="99"/>
        <v>8.2478609884232331E-3</v>
      </c>
    </row>
    <row r="69" spans="1:32" x14ac:dyDescent="0.2">
      <c r="A69" s="7" t="s">
        <v>4</v>
      </c>
      <c r="B69" s="3" t="s">
        <v>12</v>
      </c>
      <c r="C69" s="27">
        <v>2.8</v>
      </c>
      <c r="D69" s="27">
        <v>2.6</v>
      </c>
      <c r="E69" s="27">
        <v>2.8</v>
      </c>
      <c r="F69" s="27">
        <v>2.6</v>
      </c>
      <c r="G69" s="27">
        <v>2.7</v>
      </c>
      <c r="I69">
        <v>30</v>
      </c>
      <c r="J69">
        <v>1</v>
      </c>
      <c r="K69">
        <f t="shared" ref="K69:L69" si="100">K32/7</f>
        <v>0.38928571428571423</v>
      </c>
      <c r="L69">
        <f t="shared" si="100"/>
        <v>7.1428571428571183E-3</v>
      </c>
      <c r="N69">
        <v>30</v>
      </c>
      <c r="O69">
        <v>1</v>
      </c>
      <c r="P69">
        <f t="shared" ref="P69:Q69" si="101">P32/7</f>
        <v>0.29285714285714282</v>
      </c>
      <c r="Q69">
        <f t="shared" si="101"/>
        <v>8.2478609884232331E-3</v>
      </c>
      <c r="S69">
        <v>30</v>
      </c>
      <c r="T69">
        <v>1</v>
      </c>
      <c r="U69">
        <f t="shared" ref="U69:V69" si="102">U32/7</f>
        <v>0.3</v>
      </c>
      <c r="V69">
        <f t="shared" si="102"/>
        <v>1.6495721976846466E-2</v>
      </c>
      <c r="X69">
        <v>30</v>
      </c>
      <c r="Y69">
        <v>1</v>
      </c>
      <c r="Z69">
        <f t="shared" ref="Z69:AA69" si="103">Z32/7</f>
        <v>0.29642857142857143</v>
      </c>
      <c r="AA69">
        <f t="shared" si="103"/>
        <v>7.1428571428571496E-3</v>
      </c>
      <c r="AC69">
        <v>30</v>
      </c>
      <c r="AD69">
        <v>1</v>
      </c>
      <c r="AE69">
        <f t="shared" ref="AE69:AF69" si="104">AE32/7</f>
        <v>0.32500000000000007</v>
      </c>
      <c r="AF69">
        <f t="shared" si="104"/>
        <v>2.1428571428571411E-2</v>
      </c>
    </row>
    <row r="70" spans="1:32" x14ac:dyDescent="0.2">
      <c r="A70" s="7" t="s">
        <v>4</v>
      </c>
      <c r="B70" s="3" t="s">
        <v>13</v>
      </c>
      <c r="C70" s="27">
        <v>2.8</v>
      </c>
      <c r="D70" s="27">
        <v>2.7</v>
      </c>
      <c r="E70" s="27">
        <v>2.8</v>
      </c>
      <c r="F70" s="27">
        <v>2.4</v>
      </c>
      <c r="G70" s="27">
        <v>2.9</v>
      </c>
      <c r="I70">
        <v>30</v>
      </c>
      <c r="J70">
        <v>1</v>
      </c>
      <c r="K70">
        <f t="shared" ref="K70:L70" si="105">K33/7</f>
        <v>0.37857142857142856</v>
      </c>
      <c r="L70">
        <f t="shared" si="105"/>
        <v>8.2478609884232331E-3</v>
      </c>
      <c r="N70">
        <v>30</v>
      </c>
      <c r="O70">
        <v>1</v>
      </c>
      <c r="P70">
        <f t="shared" ref="P70:Q70" si="106">P33/7</f>
        <v>0.25714285714285717</v>
      </c>
      <c r="Q70">
        <f t="shared" si="106"/>
        <v>1.1664236870396083E-2</v>
      </c>
      <c r="S70">
        <v>30</v>
      </c>
      <c r="T70">
        <v>1</v>
      </c>
      <c r="U70">
        <f t="shared" ref="U70:V70" si="107">U33/7</f>
        <v>0.27500000000000002</v>
      </c>
      <c r="V70">
        <f t="shared" si="107"/>
        <v>1.3677530110804829E-2</v>
      </c>
      <c r="X70">
        <v>30</v>
      </c>
      <c r="Y70">
        <v>1</v>
      </c>
      <c r="Z70">
        <f t="shared" ref="Z70:AA70" si="108">Z33/7</f>
        <v>0.23214285714285715</v>
      </c>
      <c r="AA70">
        <f t="shared" si="108"/>
        <v>7.1428571428571331E-3</v>
      </c>
      <c r="AC70">
        <v>30</v>
      </c>
      <c r="AD70">
        <v>1</v>
      </c>
      <c r="AE70">
        <f t="shared" ref="AE70:AF70" si="109">AE33/7</f>
        <v>0.30714285714285722</v>
      </c>
      <c r="AF70">
        <f t="shared" si="109"/>
        <v>1.8442777839082932E-2</v>
      </c>
    </row>
    <row r="71" spans="1:32" x14ac:dyDescent="0.2">
      <c r="A71" s="7" t="s">
        <v>4</v>
      </c>
      <c r="B71" s="3" t="s">
        <v>14</v>
      </c>
      <c r="C71" s="27">
        <v>2.7</v>
      </c>
      <c r="D71" s="27">
        <v>2.7</v>
      </c>
      <c r="E71" s="27">
        <v>2.9</v>
      </c>
      <c r="F71" s="27">
        <v>2.4</v>
      </c>
      <c r="G71" s="27">
        <v>2.7</v>
      </c>
      <c r="I71">
        <v>30</v>
      </c>
      <c r="J71">
        <v>1</v>
      </c>
      <c r="K71">
        <f t="shared" ref="K71:L71" si="110">K34/7</f>
        <v>0.37142857142857144</v>
      </c>
      <c r="L71">
        <f t="shared" si="110"/>
        <v>1.1664236870396097E-2</v>
      </c>
      <c r="N71">
        <v>30</v>
      </c>
      <c r="O71">
        <v>1</v>
      </c>
      <c r="P71">
        <f t="shared" ref="P71:Q71" si="111">P34/7</f>
        <v>0.27857142857142858</v>
      </c>
      <c r="Q71">
        <f t="shared" si="111"/>
        <v>1.4285714285714282E-2</v>
      </c>
      <c r="S71">
        <v>30</v>
      </c>
      <c r="T71">
        <v>1</v>
      </c>
      <c r="U71">
        <f t="shared" ref="U71:V71" si="112">U34/7</f>
        <v>0.29285714285714282</v>
      </c>
      <c r="V71">
        <f t="shared" si="112"/>
        <v>8.2478609884232331E-3</v>
      </c>
      <c r="X71">
        <v>30</v>
      </c>
      <c r="Y71">
        <v>1</v>
      </c>
      <c r="Z71">
        <f t="shared" ref="Z71:AA71" si="113">Z34/7</f>
        <v>0.22857142857142859</v>
      </c>
      <c r="AA71">
        <f t="shared" si="113"/>
        <v>1.1664236870396083E-2</v>
      </c>
      <c r="AC71">
        <v>30</v>
      </c>
      <c r="AD71">
        <v>1</v>
      </c>
      <c r="AE71">
        <f t="shared" ref="AE71:AF71" si="114">AE34/7</f>
        <v>0.28928571428571426</v>
      </c>
      <c r="AF71">
        <f t="shared" si="114"/>
        <v>7.1428571428571496E-3</v>
      </c>
    </row>
    <row r="72" spans="1:32" x14ac:dyDescent="0.2">
      <c r="A72" s="7" t="s">
        <v>4</v>
      </c>
      <c r="B72" s="3" t="s">
        <v>15</v>
      </c>
      <c r="C72" s="27">
        <v>2.6</v>
      </c>
      <c r="D72" s="27">
        <v>2.6</v>
      </c>
      <c r="E72" s="27">
        <v>3</v>
      </c>
      <c r="F72" s="27">
        <v>2.6</v>
      </c>
      <c r="G72" s="27">
        <v>2.6</v>
      </c>
      <c r="I72">
        <v>35</v>
      </c>
      <c r="J72">
        <v>1</v>
      </c>
      <c r="K72">
        <f t="shared" ref="K72:L72" si="115">K35/7</f>
        <v>0.10357142857142855</v>
      </c>
      <c r="L72">
        <f t="shared" si="115"/>
        <v>7.1428571428571496E-3</v>
      </c>
      <c r="N72">
        <v>35</v>
      </c>
      <c r="O72">
        <v>1</v>
      </c>
      <c r="P72">
        <f t="shared" ref="P72:Q72" si="116">P35/7</f>
        <v>6.7857142857142852E-2</v>
      </c>
      <c r="Q72">
        <f t="shared" si="116"/>
        <v>1.3677530110804848E-2</v>
      </c>
      <c r="S72">
        <v>35</v>
      </c>
      <c r="T72">
        <v>1</v>
      </c>
      <c r="U72">
        <f t="shared" ref="U72:V72" si="117">U35/7</f>
        <v>5.3571428571428568E-2</v>
      </c>
      <c r="V72">
        <f t="shared" si="117"/>
        <v>7.142857142857173E-3</v>
      </c>
      <c r="X72">
        <v>35</v>
      </c>
      <c r="Y72">
        <v>1</v>
      </c>
      <c r="Z72">
        <f t="shared" ref="Z72:AA72" si="118">Z35/7</f>
        <v>4.9999999999999996E-2</v>
      </c>
      <c r="AA72">
        <f t="shared" si="118"/>
        <v>2.4743582965269694E-2</v>
      </c>
      <c r="AC72">
        <v>35</v>
      </c>
      <c r="AD72">
        <v>1</v>
      </c>
      <c r="AE72">
        <f t="shared" ref="AE72:AF72" si="119">AE35/7</f>
        <v>7.4999999999999997E-2</v>
      </c>
      <c r="AF72">
        <f t="shared" si="119"/>
        <v>1.3677530110804794E-2</v>
      </c>
    </row>
    <row r="73" spans="1:32" x14ac:dyDescent="0.2">
      <c r="A73" s="7" t="s">
        <v>4</v>
      </c>
      <c r="B73" s="3" t="s">
        <v>16</v>
      </c>
      <c r="C73" s="27">
        <v>2.9</v>
      </c>
      <c r="D73" s="27">
        <v>2.6</v>
      </c>
      <c r="E73" s="27">
        <v>2.7</v>
      </c>
      <c r="F73" s="27">
        <v>2.5</v>
      </c>
      <c r="G73" s="27">
        <v>2.6</v>
      </c>
      <c r="I73">
        <v>35</v>
      </c>
      <c r="J73">
        <v>1</v>
      </c>
      <c r="K73">
        <f t="shared" ref="K73:L73" si="120">K36/7</f>
        <v>0.1142857142857143</v>
      </c>
      <c r="L73">
        <f t="shared" si="120"/>
        <v>1.4285714285714287E-2</v>
      </c>
      <c r="N73">
        <v>35</v>
      </c>
      <c r="O73">
        <v>1</v>
      </c>
      <c r="P73">
        <f t="shared" ref="P73:Q73" si="121">P36/7</f>
        <v>6.4285714285714279E-2</v>
      </c>
      <c r="Q73">
        <f t="shared" si="121"/>
        <v>8.2478609884233198E-3</v>
      </c>
      <c r="S73">
        <v>35</v>
      </c>
      <c r="T73">
        <v>1</v>
      </c>
      <c r="U73">
        <f t="shared" ref="U73:V73" si="122">U36/7</f>
        <v>6.0714285714285714E-2</v>
      </c>
      <c r="V73">
        <f t="shared" si="122"/>
        <v>1.3677530110804848E-2</v>
      </c>
      <c r="X73">
        <v>35</v>
      </c>
      <c r="Y73">
        <v>1</v>
      </c>
      <c r="Z73">
        <f t="shared" ref="Z73:AA73" si="123">Z36/7</f>
        <v>3.9285714285714292E-2</v>
      </c>
      <c r="AA73">
        <f t="shared" si="123"/>
        <v>1.3677530110804836E-2</v>
      </c>
      <c r="AC73">
        <v>35</v>
      </c>
      <c r="AD73">
        <v>1</v>
      </c>
      <c r="AE73">
        <f t="shared" ref="AE73:AF73" si="124">AE36/7</f>
        <v>6.4285714285714293E-2</v>
      </c>
      <c r="AF73">
        <f t="shared" si="124"/>
        <v>8.2478609884232296E-3</v>
      </c>
    </row>
    <row r="74" spans="1:32" x14ac:dyDescent="0.2">
      <c r="A74" s="7" t="s">
        <v>4</v>
      </c>
      <c r="B74" s="3" t="s">
        <v>17</v>
      </c>
      <c r="C74" s="27">
        <v>2.6</v>
      </c>
      <c r="D74" s="27">
        <v>2.8</v>
      </c>
      <c r="E74" s="27">
        <v>2.8</v>
      </c>
      <c r="F74" s="27">
        <v>2.4</v>
      </c>
      <c r="G74" s="27">
        <v>2.7</v>
      </c>
      <c r="I74">
        <v>35</v>
      </c>
      <c r="J74">
        <v>1</v>
      </c>
      <c r="K74">
        <f t="shared" ref="K74:L74" si="125">K37/7</f>
        <v>8.5714285714285715E-2</v>
      </c>
      <c r="L74">
        <f t="shared" si="125"/>
        <v>1.4285714285714287E-2</v>
      </c>
      <c r="N74">
        <v>35</v>
      </c>
      <c r="O74">
        <v>1</v>
      </c>
      <c r="P74">
        <f t="shared" ref="P74:Q74" si="126">P37/7</f>
        <v>6.4285714285714293E-2</v>
      </c>
      <c r="Q74">
        <f t="shared" si="126"/>
        <v>8.2478609884232296E-3</v>
      </c>
      <c r="S74">
        <v>35</v>
      </c>
      <c r="T74">
        <v>1</v>
      </c>
      <c r="U74">
        <f t="shared" ref="U74:V74" si="127">U37/7</f>
        <v>5.3571428571428568E-2</v>
      </c>
      <c r="V74">
        <f t="shared" si="127"/>
        <v>1.3677530110804822E-2</v>
      </c>
      <c r="X74">
        <v>35</v>
      </c>
      <c r="Y74">
        <v>1</v>
      </c>
      <c r="Z74">
        <f t="shared" ref="Z74:AA74" si="128">Z37/7</f>
        <v>5.3571428571428582E-2</v>
      </c>
      <c r="AA74">
        <f t="shared" si="128"/>
        <v>7.1428571428570672E-3</v>
      </c>
      <c r="AC74">
        <v>35</v>
      </c>
      <c r="AD74">
        <v>1</v>
      </c>
      <c r="AE74">
        <f t="shared" ref="AE74:AF74" si="129">AE37/7</f>
        <v>6.7857142857142866E-2</v>
      </c>
      <c r="AF74">
        <f t="shared" si="129"/>
        <v>1.7975796274454142E-2</v>
      </c>
    </row>
    <row r="75" spans="1:32" x14ac:dyDescent="0.2">
      <c r="A75" s="7" t="s">
        <v>4</v>
      </c>
      <c r="B75" s="3" t="s">
        <v>18</v>
      </c>
      <c r="C75" s="27">
        <v>2.6</v>
      </c>
      <c r="D75" s="27">
        <v>2.6</v>
      </c>
      <c r="E75" s="27">
        <v>2.8</v>
      </c>
      <c r="F75" s="27">
        <v>2.6</v>
      </c>
      <c r="G75" s="27">
        <v>2.7</v>
      </c>
      <c r="I75">
        <v>35</v>
      </c>
      <c r="J75">
        <v>1</v>
      </c>
      <c r="K75">
        <f t="shared" ref="K75:L75" si="130">K38/7</f>
        <v>9.285714285714286E-2</v>
      </c>
      <c r="L75">
        <f t="shared" si="130"/>
        <v>1.8442777839082904E-2</v>
      </c>
      <c r="N75">
        <v>35</v>
      </c>
      <c r="O75">
        <v>1</v>
      </c>
      <c r="P75">
        <f t="shared" ref="P75:Q75" si="131">P38/7</f>
        <v>6.4285714285714293E-2</v>
      </c>
      <c r="Q75">
        <f t="shared" si="131"/>
        <v>8.2478609884232296E-3</v>
      </c>
      <c r="S75">
        <v>35</v>
      </c>
      <c r="T75">
        <v>1</v>
      </c>
      <c r="U75">
        <f t="shared" ref="U75:V75" si="132">U38/7</f>
        <v>5.3571428571428568E-2</v>
      </c>
      <c r="V75">
        <f t="shared" si="132"/>
        <v>1.3677530110804822E-2</v>
      </c>
      <c r="X75">
        <v>35</v>
      </c>
      <c r="Y75">
        <v>1</v>
      </c>
      <c r="Z75">
        <f t="shared" ref="Z75:AA75" si="133">Z38/7</f>
        <v>5.3571428571428568E-2</v>
      </c>
      <c r="AA75">
        <f t="shared" si="133"/>
        <v>1.3677530110804848E-2</v>
      </c>
      <c r="AC75">
        <v>35</v>
      </c>
      <c r="AD75">
        <v>1</v>
      </c>
      <c r="AE75">
        <f t="shared" ref="AE75:AF75" si="134">AE38/7</f>
        <v>7.8571428571428584E-2</v>
      </c>
      <c r="AF75">
        <f t="shared" si="134"/>
        <v>1.8442777839082904E-2</v>
      </c>
    </row>
    <row r="76" spans="1:32" x14ac:dyDescent="0.2">
      <c r="A76" s="7" t="s">
        <v>4</v>
      </c>
      <c r="B76" s="3" t="s">
        <v>19</v>
      </c>
      <c r="C76" s="27">
        <v>2.7</v>
      </c>
      <c r="D76" s="27">
        <v>2.8</v>
      </c>
      <c r="E76" s="27">
        <v>2.8</v>
      </c>
      <c r="F76" s="27">
        <v>2.5</v>
      </c>
      <c r="G76" s="27">
        <v>2.6</v>
      </c>
    </row>
    <row r="77" spans="1:32" x14ac:dyDescent="0.2">
      <c r="A77" s="7" t="s">
        <v>4</v>
      </c>
      <c r="B77" s="3" t="s">
        <v>20</v>
      </c>
      <c r="C77" s="27">
        <v>2.6</v>
      </c>
      <c r="D77" s="27">
        <v>2.8</v>
      </c>
      <c r="E77" s="27">
        <v>2.7</v>
      </c>
      <c r="F77" s="27">
        <v>2.6</v>
      </c>
      <c r="G77" s="27">
        <v>2.7</v>
      </c>
    </row>
    <row r="78" spans="1:32" x14ac:dyDescent="0.2">
      <c r="A78" s="7" t="s">
        <v>4</v>
      </c>
      <c r="B78" s="3" t="s">
        <v>21</v>
      </c>
      <c r="C78" s="27">
        <v>2.7</v>
      </c>
      <c r="D78" s="27">
        <v>2.6</v>
      </c>
      <c r="E78" s="27">
        <v>2.9</v>
      </c>
      <c r="F78" s="27">
        <v>2.4</v>
      </c>
      <c r="G78" s="27">
        <v>2.9</v>
      </c>
    </row>
    <row r="79" spans="1:32" x14ac:dyDescent="0.2">
      <c r="A79" s="7" t="s">
        <v>4</v>
      </c>
      <c r="B79" s="3" t="s">
        <v>22</v>
      </c>
      <c r="C79" s="27">
        <v>2.9</v>
      </c>
      <c r="D79" s="27">
        <v>2.8</v>
      </c>
      <c r="E79" s="27">
        <v>2.7</v>
      </c>
      <c r="F79" s="27">
        <v>2.4</v>
      </c>
      <c r="G79" s="27">
        <v>2.5</v>
      </c>
    </row>
    <row r="80" spans="1:32" x14ac:dyDescent="0.2">
      <c r="A80" s="7" t="s">
        <v>4</v>
      </c>
      <c r="B80" s="3" t="s">
        <v>23</v>
      </c>
      <c r="C80" s="27">
        <v>2.5</v>
      </c>
      <c r="D80" s="27">
        <v>2.5</v>
      </c>
      <c r="E80" s="27">
        <v>2.8</v>
      </c>
      <c r="F80" s="27">
        <v>2.6</v>
      </c>
      <c r="G80" s="27">
        <v>2.5</v>
      </c>
    </row>
    <row r="81" spans="1:7" x14ac:dyDescent="0.2">
      <c r="A81" s="7" t="s">
        <v>4</v>
      </c>
      <c r="B81" s="3" t="s">
        <v>24</v>
      </c>
      <c r="C81" s="27">
        <v>2.5</v>
      </c>
      <c r="D81" s="27">
        <v>2.5</v>
      </c>
      <c r="E81" s="27">
        <v>2.6</v>
      </c>
      <c r="F81" s="27">
        <v>2.5</v>
      </c>
      <c r="G81" s="27">
        <v>2.6</v>
      </c>
    </row>
    <row r="82" spans="1:7" x14ac:dyDescent="0.2">
      <c r="A82" s="7" t="s">
        <v>4</v>
      </c>
      <c r="B82" s="3" t="s">
        <v>25</v>
      </c>
      <c r="C82" s="27">
        <v>2.6</v>
      </c>
      <c r="D82" s="27">
        <v>2.8</v>
      </c>
      <c r="E82" s="27">
        <v>2.7</v>
      </c>
      <c r="F82" s="27">
        <v>2.6</v>
      </c>
      <c r="G82" s="27">
        <v>2.7</v>
      </c>
    </row>
    <row r="83" spans="1:7" ht="16" thickBot="1" x14ac:dyDescent="0.25">
      <c r="A83" s="33" t="s">
        <v>4</v>
      </c>
      <c r="B83" s="29" t="s">
        <v>26</v>
      </c>
      <c r="C83" s="30">
        <v>2.6</v>
      </c>
      <c r="D83" s="30">
        <v>2.8</v>
      </c>
      <c r="E83" s="30">
        <v>2.8</v>
      </c>
      <c r="F83" s="30">
        <v>2.5</v>
      </c>
      <c r="G83" s="30">
        <v>2.7</v>
      </c>
    </row>
    <row r="84" spans="1:7" x14ac:dyDescent="0.2">
      <c r="A84" s="8" t="s">
        <v>5</v>
      </c>
      <c r="B84" s="3" t="s">
        <v>11</v>
      </c>
      <c r="C84" s="27">
        <v>2.5</v>
      </c>
      <c r="D84" s="27">
        <v>2.1</v>
      </c>
      <c r="E84" s="27">
        <v>2.2000000000000002</v>
      </c>
      <c r="F84" s="27">
        <v>2.1</v>
      </c>
      <c r="G84" s="27">
        <v>1.9</v>
      </c>
    </row>
    <row r="85" spans="1:7" x14ac:dyDescent="0.2">
      <c r="A85" s="8" t="s">
        <v>5</v>
      </c>
      <c r="B85" s="3" t="s">
        <v>12</v>
      </c>
      <c r="C85" s="27">
        <v>2.6</v>
      </c>
      <c r="D85" s="27">
        <v>2.2000000000000002</v>
      </c>
      <c r="E85" s="27">
        <v>2.2999999999999998</v>
      </c>
      <c r="F85" s="27">
        <v>2</v>
      </c>
      <c r="G85" s="27">
        <v>1.9</v>
      </c>
    </row>
    <row r="86" spans="1:7" x14ac:dyDescent="0.2">
      <c r="A86" s="8" t="s">
        <v>5</v>
      </c>
      <c r="B86" s="3" t="s">
        <v>13</v>
      </c>
      <c r="C86" s="27">
        <v>2.7</v>
      </c>
      <c r="D86" s="27">
        <v>2.2000000000000002</v>
      </c>
      <c r="E86" s="27">
        <v>2.2000000000000002</v>
      </c>
      <c r="F86" s="27">
        <v>2</v>
      </c>
      <c r="G86" s="27">
        <v>2</v>
      </c>
    </row>
    <row r="87" spans="1:7" x14ac:dyDescent="0.2">
      <c r="A87" s="8" t="s">
        <v>5</v>
      </c>
      <c r="B87" s="3" t="s">
        <v>14</v>
      </c>
      <c r="C87" s="27">
        <v>2.7</v>
      </c>
      <c r="D87" s="27">
        <v>2.1</v>
      </c>
      <c r="E87" s="27">
        <v>2.4</v>
      </c>
      <c r="F87" s="27">
        <v>1.9</v>
      </c>
      <c r="G87" s="27">
        <v>2</v>
      </c>
    </row>
    <row r="88" spans="1:7" x14ac:dyDescent="0.2">
      <c r="A88" s="8" t="s">
        <v>5</v>
      </c>
      <c r="B88" s="3" t="s">
        <v>15</v>
      </c>
      <c r="C88" s="27">
        <v>2.8</v>
      </c>
      <c r="D88" s="27">
        <v>2</v>
      </c>
      <c r="E88" s="27">
        <v>2</v>
      </c>
      <c r="F88" s="27">
        <v>2.1</v>
      </c>
      <c r="G88" s="27">
        <v>2.1</v>
      </c>
    </row>
    <row r="89" spans="1:7" x14ac:dyDescent="0.2">
      <c r="A89" s="8" t="s">
        <v>5</v>
      </c>
      <c r="B89" s="3" t="s">
        <v>16</v>
      </c>
      <c r="C89" s="27">
        <v>2.7</v>
      </c>
      <c r="D89" s="27">
        <v>2.1</v>
      </c>
      <c r="E89" s="27">
        <v>2.2000000000000002</v>
      </c>
      <c r="F89" s="27">
        <v>2.1</v>
      </c>
      <c r="G89" s="27">
        <v>2.4</v>
      </c>
    </row>
    <row r="90" spans="1:7" x14ac:dyDescent="0.2">
      <c r="A90" s="8" t="s">
        <v>5</v>
      </c>
      <c r="B90" s="3" t="s">
        <v>17</v>
      </c>
      <c r="C90" s="27">
        <v>2.7</v>
      </c>
      <c r="D90" s="27">
        <v>2.1</v>
      </c>
      <c r="E90" s="27">
        <v>2</v>
      </c>
      <c r="F90" s="27">
        <v>2</v>
      </c>
      <c r="G90" s="27">
        <v>2.4</v>
      </c>
    </row>
    <row r="91" spans="1:7" x14ac:dyDescent="0.2">
      <c r="A91" s="8" t="s">
        <v>5</v>
      </c>
      <c r="B91" s="3" t="s">
        <v>18</v>
      </c>
      <c r="C91" s="27">
        <v>2.7</v>
      </c>
      <c r="D91" s="27">
        <v>2</v>
      </c>
      <c r="E91" s="27">
        <v>2.2000000000000002</v>
      </c>
      <c r="F91" s="27">
        <v>2.1</v>
      </c>
      <c r="G91" s="27">
        <v>2.2000000000000002</v>
      </c>
    </row>
    <row r="92" spans="1:7" x14ac:dyDescent="0.2">
      <c r="A92" s="8" t="s">
        <v>5</v>
      </c>
      <c r="B92" s="3" t="s">
        <v>19</v>
      </c>
      <c r="C92" s="27">
        <v>2.6</v>
      </c>
      <c r="D92" s="27">
        <v>1.8</v>
      </c>
      <c r="E92" s="27">
        <v>1.8</v>
      </c>
      <c r="F92" s="27">
        <v>1.7</v>
      </c>
      <c r="G92" s="27">
        <v>2.1</v>
      </c>
    </row>
    <row r="93" spans="1:7" x14ac:dyDescent="0.2">
      <c r="A93" s="8" t="s">
        <v>5</v>
      </c>
      <c r="B93" s="3" t="s">
        <v>20</v>
      </c>
      <c r="C93" s="27">
        <v>2.7</v>
      </c>
      <c r="D93" s="27">
        <v>1.8</v>
      </c>
      <c r="E93" s="27">
        <v>1.9</v>
      </c>
      <c r="F93" s="27">
        <v>1.6</v>
      </c>
      <c r="G93" s="27">
        <v>2.2000000000000002</v>
      </c>
    </row>
    <row r="94" spans="1:7" x14ac:dyDescent="0.2">
      <c r="A94" s="8" t="s">
        <v>5</v>
      </c>
      <c r="B94" s="3" t="s">
        <v>21</v>
      </c>
      <c r="C94" s="27">
        <v>2.7</v>
      </c>
      <c r="D94" s="27">
        <v>1.9</v>
      </c>
      <c r="E94" s="27">
        <v>2</v>
      </c>
      <c r="F94" s="27">
        <v>1.6</v>
      </c>
      <c r="G94" s="27">
        <v>2.2999999999999998</v>
      </c>
    </row>
    <row r="95" spans="1:7" x14ac:dyDescent="0.2">
      <c r="A95" s="8" t="s">
        <v>5</v>
      </c>
      <c r="B95" s="3" t="s">
        <v>22</v>
      </c>
      <c r="C95" s="27">
        <v>2.6</v>
      </c>
      <c r="D95" s="27">
        <v>1.7</v>
      </c>
      <c r="E95" s="27">
        <v>2</v>
      </c>
      <c r="F95" s="27">
        <v>1.6</v>
      </c>
      <c r="G95" s="27">
        <v>2</v>
      </c>
    </row>
    <row r="96" spans="1:7" x14ac:dyDescent="0.2">
      <c r="A96" s="8" t="s">
        <v>5</v>
      </c>
      <c r="B96" s="3" t="s">
        <v>23</v>
      </c>
      <c r="C96" s="27">
        <v>2.7</v>
      </c>
      <c r="D96" s="27">
        <v>1.8</v>
      </c>
      <c r="E96" s="27">
        <v>2.1</v>
      </c>
      <c r="F96" s="27">
        <v>1.6</v>
      </c>
      <c r="G96" s="27">
        <v>2</v>
      </c>
    </row>
    <row r="97" spans="1:7" x14ac:dyDescent="0.2">
      <c r="A97" s="8" t="s">
        <v>5</v>
      </c>
      <c r="B97" s="3" t="s">
        <v>24</v>
      </c>
      <c r="C97" s="27">
        <v>2.6</v>
      </c>
      <c r="D97" s="27">
        <v>2</v>
      </c>
      <c r="E97" s="27">
        <v>2</v>
      </c>
      <c r="F97" s="27">
        <v>1.5</v>
      </c>
      <c r="G97" s="27">
        <v>2</v>
      </c>
    </row>
    <row r="98" spans="1:7" x14ac:dyDescent="0.2">
      <c r="A98" s="8" t="s">
        <v>5</v>
      </c>
      <c r="B98" s="3" t="s">
        <v>25</v>
      </c>
      <c r="C98" s="27">
        <v>2.5</v>
      </c>
      <c r="D98" s="27">
        <v>2</v>
      </c>
      <c r="E98" s="27">
        <v>2</v>
      </c>
      <c r="F98" s="27">
        <v>1.7</v>
      </c>
      <c r="G98" s="27">
        <v>2</v>
      </c>
    </row>
    <row r="99" spans="1:7" ht="16" thickBot="1" x14ac:dyDescent="0.25">
      <c r="A99" s="34" t="s">
        <v>5</v>
      </c>
      <c r="B99" s="29" t="s">
        <v>26</v>
      </c>
      <c r="C99" s="30">
        <v>2.6</v>
      </c>
      <c r="D99" s="30">
        <v>2</v>
      </c>
      <c r="E99" s="30">
        <v>2.1</v>
      </c>
      <c r="F99" s="30">
        <v>1.6</v>
      </c>
      <c r="G99" s="30">
        <v>2.1</v>
      </c>
    </row>
    <row r="100" spans="1:7" x14ac:dyDescent="0.2">
      <c r="A100" s="9" t="s">
        <v>28</v>
      </c>
      <c r="B100" s="3" t="s">
        <v>11</v>
      </c>
      <c r="C100" s="27">
        <v>0.7</v>
      </c>
      <c r="D100" s="27">
        <v>0.4</v>
      </c>
      <c r="E100" s="27">
        <v>0.3</v>
      </c>
      <c r="F100" s="27">
        <v>0.5</v>
      </c>
      <c r="G100" s="27">
        <v>0.6</v>
      </c>
    </row>
    <row r="101" spans="1:7" x14ac:dyDescent="0.2">
      <c r="A101" s="9" t="s">
        <v>28</v>
      </c>
      <c r="B101" s="3" t="s">
        <v>12</v>
      </c>
      <c r="C101" s="27">
        <v>0.7</v>
      </c>
      <c r="D101" s="27">
        <v>0.4</v>
      </c>
      <c r="E101" s="27">
        <v>0.4</v>
      </c>
      <c r="F101" s="27">
        <v>0.5</v>
      </c>
      <c r="G101" s="27">
        <v>0.6</v>
      </c>
    </row>
    <row r="102" spans="1:7" x14ac:dyDescent="0.2">
      <c r="A102" s="9" t="s">
        <v>28</v>
      </c>
      <c r="B102" s="3" t="s">
        <v>13</v>
      </c>
      <c r="C102" s="27">
        <v>0.7</v>
      </c>
      <c r="D102" s="27">
        <v>0.5</v>
      </c>
      <c r="E102" s="27">
        <v>0.4</v>
      </c>
      <c r="F102" s="27">
        <v>0.2</v>
      </c>
      <c r="G102" s="27">
        <v>0.5</v>
      </c>
    </row>
    <row r="103" spans="1:7" x14ac:dyDescent="0.2">
      <c r="A103" s="9" t="s">
        <v>28</v>
      </c>
      <c r="B103" s="3" t="s">
        <v>14</v>
      </c>
      <c r="C103" s="27">
        <v>0.8</v>
      </c>
      <c r="D103" s="27">
        <v>0.6</v>
      </c>
      <c r="E103" s="27">
        <v>0.4</v>
      </c>
      <c r="F103" s="27">
        <v>0.2</v>
      </c>
      <c r="G103" s="27">
        <v>0.4</v>
      </c>
    </row>
    <row r="104" spans="1:7" x14ac:dyDescent="0.2">
      <c r="A104" s="9" t="s">
        <v>28</v>
      </c>
      <c r="B104" s="3" t="s">
        <v>15</v>
      </c>
      <c r="C104" s="27">
        <v>0.8</v>
      </c>
      <c r="D104" s="27">
        <v>0.4</v>
      </c>
      <c r="E104" s="27">
        <v>0.3</v>
      </c>
      <c r="F104" s="27">
        <v>0.4</v>
      </c>
      <c r="G104" s="27">
        <v>0.4</v>
      </c>
    </row>
    <row r="105" spans="1:7" x14ac:dyDescent="0.2">
      <c r="A105" s="9" t="s">
        <v>28</v>
      </c>
      <c r="B105" s="3" t="s">
        <v>16</v>
      </c>
      <c r="C105" s="27">
        <v>0.8</v>
      </c>
      <c r="D105" s="27">
        <v>0.5</v>
      </c>
      <c r="E105" s="27">
        <v>0.4</v>
      </c>
      <c r="F105" s="27">
        <v>0.2</v>
      </c>
      <c r="G105" s="27">
        <v>0.4</v>
      </c>
    </row>
    <row r="106" spans="1:7" x14ac:dyDescent="0.2">
      <c r="A106" s="9" t="s">
        <v>28</v>
      </c>
      <c r="B106" s="3" t="s">
        <v>17</v>
      </c>
      <c r="C106" s="27">
        <v>0.8</v>
      </c>
      <c r="D106" s="27">
        <v>0.5</v>
      </c>
      <c r="E106" s="27">
        <v>0.5</v>
      </c>
      <c r="F106" s="27">
        <v>0.2</v>
      </c>
      <c r="G106" s="27">
        <v>0.5</v>
      </c>
    </row>
    <row r="107" spans="1:7" x14ac:dyDescent="0.2">
      <c r="A107" s="9" t="s">
        <v>28</v>
      </c>
      <c r="B107" s="3" t="s">
        <v>18</v>
      </c>
      <c r="C107" s="27">
        <v>0.8</v>
      </c>
      <c r="D107" s="27">
        <v>0.4</v>
      </c>
      <c r="E107" s="27">
        <v>0.5</v>
      </c>
      <c r="F107" s="27">
        <v>0.3</v>
      </c>
      <c r="G107" s="27">
        <v>0.5</v>
      </c>
    </row>
    <row r="108" spans="1:7" x14ac:dyDescent="0.2">
      <c r="A108" s="9" t="s">
        <v>28</v>
      </c>
      <c r="B108" s="3" t="s">
        <v>19</v>
      </c>
      <c r="C108" s="27">
        <v>0.6</v>
      </c>
      <c r="D108" s="27">
        <v>0.4</v>
      </c>
      <c r="E108" s="27">
        <v>0.5</v>
      </c>
      <c r="F108" s="27">
        <v>0.4</v>
      </c>
      <c r="G108" s="27">
        <v>0.5</v>
      </c>
    </row>
    <row r="109" spans="1:7" x14ac:dyDescent="0.2">
      <c r="A109" s="9" t="s">
        <v>28</v>
      </c>
      <c r="B109" s="3" t="s">
        <v>20</v>
      </c>
      <c r="C109" s="27">
        <v>0.6</v>
      </c>
      <c r="D109" s="27">
        <v>0.4</v>
      </c>
      <c r="E109" s="27">
        <v>0.4</v>
      </c>
      <c r="F109" s="27">
        <v>0.4</v>
      </c>
      <c r="G109" s="27">
        <v>0.5</v>
      </c>
    </row>
    <row r="110" spans="1:7" x14ac:dyDescent="0.2">
      <c r="A110" s="9" t="s">
        <v>28</v>
      </c>
      <c r="B110" s="3" t="s">
        <v>21</v>
      </c>
      <c r="C110" s="27">
        <v>0.6</v>
      </c>
      <c r="D110" s="27">
        <v>0.5</v>
      </c>
      <c r="E110" s="27">
        <v>0.3</v>
      </c>
      <c r="F110" s="27">
        <v>0.4</v>
      </c>
      <c r="G110" s="27">
        <v>0.6</v>
      </c>
    </row>
    <row r="111" spans="1:7" x14ac:dyDescent="0.2">
      <c r="A111" s="9" t="s">
        <v>28</v>
      </c>
      <c r="B111" s="3" t="s">
        <v>22</v>
      </c>
      <c r="C111" s="27">
        <v>0.6</v>
      </c>
      <c r="D111" s="27">
        <v>0.5</v>
      </c>
      <c r="E111" s="27">
        <v>0.3</v>
      </c>
      <c r="F111" s="27">
        <v>0.3</v>
      </c>
      <c r="G111" s="27">
        <v>0.3</v>
      </c>
    </row>
    <row r="112" spans="1:7" x14ac:dyDescent="0.2">
      <c r="A112" s="9" t="s">
        <v>28</v>
      </c>
      <c r="B112" s="3" t="s">
        <v>23</v>
      </c>
      <c r="C112" s="27">
        <v>0.6</v>
      </c>
      <c r="D112" s="27">
        <v>0.4</v>
      </c>
      <c r="E112" s="27">
        <v>0.4</v>
      </c>
      <c r="F112" s="27">
        <v>0.3</v>
      </c>
      <c r="G112" s="27">
        <v>0.4</v>
      </c>
    </row>
    <row r="113" spans="1:7" x14ac:dyDescent="0.2">
      <c r="A113" s="9" t="s">
        <v>28</v>
      </c>
      <c r="B113" s="3" t="s">
        <v>24</v>
      </c>
      <c r="C113" s="27">
        <v>0.5</v>
      </c>
      <c r="D113" s="27">
        <v>0.4</v>
      </c>
      <c r="E113" s="27">
        <v>0.3</v>
      </c>
      <c r="F113" s="27">
        <v>0.3</v>
      </c>
      <c r="G113" s="27">
        <v>0.5</v>
      </c>
    </row>
    <row r="114" spans="1:7" ht="15" customHeight="1" x14ac:dyDescent="0.2">
      <c r="A114" s="9" t="s">
        <v>28</v>
      </c>
      <c r="B114" s="3" t="s">
        <v>25</v>
      </c>
      <c r="C114" s="27">
        <v>0.7</v>
      </c>
      <c r="D114" s="27">
        <v>0.5</v>
      </c>
      <c r="E114" s="27">
        <v>0.3</v>
      </c>
      <c r="F114" s="27">
        <v>0.4</v>
      </c>
      <c r="G114" s="27">
        <v>0.6</v>
      </c>
    </row>
    <row r="115" spans="1:7" ht="15" customHeight="1" thickBot="1" x14ac:dyDescent="0.25">
      <c r="A115" s="35" t="s">
        <v>28</v>
      </c>
      <c r="B115" s="29" t="s">
        <v>26</v>
      </c>
      <c r="C115" s="30">
        <v>0.8</v>
      </c>
      <c r="D115" s="30">
        <v>0.5</v>
      </c>
      <c r="E115" s="30">
        <v>0.5</v>
      </c>
      <c r="F115" s="30">
        <v>0.5</v>
      </c>
      <c r="G115" s="30">
        <v>0.7</v>
      </c>
    </row>
  </sheetData>
  <mergeCells count="11">
    <mergeCell ref="AC9:AF9"/>
    <mergeCell ref="I9:L9"/>
    <mergeCell ref="A2:G2"/>
    <mergeCell ref="N9:Q9"/>
    <mergeCell ref="S9:V9"/>
    <mergeCell ref="X9:AA9"/>
    <mergeCell ref="I46:L46"/>
    <mergeCell ref="N46:Q46"/>
    <mergeCell ref="S46:V46"/>
    <mergeCell ref="X46:AA46"/>
    <mergeCell ref="AC46:AF46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0656-E7E2-D64C-983A-47EC3C124225}">
  <dimension ref="A1:I561"/>
  <sheetViews>
    <sheetView tabSelected="1" topLeftCell="A528" workbookViewId="0">
      <selection activeCell="C546" sqref="C546:C561"/>
    </sheetView>
  </sheetViews>
  <sheetFormatPr baseColWidth="10" defaultRowHeight="15" x14ac:dyDescent="0.2"/>
  <cols>
    <col min="3" max="3" width="11.6640625" customWidth="1"/>
    <col min="4" max="4" width="12.33203125" customWidth="1"/>
  </cols>
  <sheetData>
    <row r="1" spans="1:5" x14ac:dyDescent="0.2">
      <c r="A1" s="10" t="s">
        <v>39</v>
      </c>
      <c r="B1" s="10" t="s">
        <v>66</v>
      </c>
      <c r="C1" s="10" t="s">
        <v>72</v>
      </c>
      <c r="D1" s="10" t="s">
        <v>65</v>
      </c>
      <c r="E1" s="10" t="s">
        <v>67</v>
      </c>
    </row>
    <row r="2" spans="1:5" x14ac:dyDescent="0.2">
      <c r="A2">
        <v>5</v>
      </c>
      <c r="B2" s="10" t="s">
        <v>55</v>
      </c>
      <c r="C2" s="10" t="s">
        <v>73</v>
      </c>
      <c r="D2" s="50" t="s">
        <v>68</v>
      </c>
      <c r="E2" s="51">
        <v>0.6</v>
      </c>
    </row>
    <row r="3" spans="1:5" x14ac:dyDescent="0.2">
      <c r="A3">
        <v>5</v>
      </c>
      <c r="B3" s="10" t="s">
        <v>55</v>
      </c>
      <c r="C3" s="10" t="s">
        <v>73</v>
      </c>
      <c r="D3" s="50" t="s">
        <v>69</v>
      </c>
      <c r="E3" s="51">
        <v>0.7</v>
      </c>
    </row>
    <row r="4" spans="1:5" x14ac:dyDescent="0.2">
      <c r="A4">
        <v>5</v>
      </c>
      <c r="B4" s="10" t="s">
        <v>55</v>
      </c>
      <c r="C4" s="10" t="s">
        <v>73</v>
      </c>
      <c r="D4" s="50" t="s">
        <v>70</v>
      </c>
      <c r="E4" s="51">
        <v>0.6</v>
      </c>
    </row>
    <row r="5" spans="1:5" x14ac:dyDescent="0.2">
      <c r="A5">
        <v>5</v>
      </c>
      <c r="B5" s="10" t="s">
        <v>55</v>
      </c>
      <c r="C5" s="10" t="s">
        <v>73</v>
      </c>
      <c r="D5" s="50" t="s">
        <v>71</v>
      </c>
      <c r="E5" s="51">
        <v>0.7</v>
      </c>
    </row>
    <row r="6" spans="1:5" x14ac:dyDescent="0.2">
      <c r="A6">
        <v>5</v>
      </c>
      <c r="B6" s="10" t="s">
        <v>55</v>
      </c>
      <c r="C6" s="10" t="s">
        <v>74</v>
      </c>
      <c r="D6" s="50" t="s">
        <v>68</v>
      </c>
      <c r="E6" s="51">
        <v>0.6</v>
      </c>
    </row>
    <row r="7" spans="1:5" x14ac:dyDescent="0.2">
      <c r="A7">
        <v>5</v>
      </c>
      <c r="B7" s="10" t="s">
        <v>55</v>
      </c>
      <c r="C7" s="10" t="s">
        <v>74</v>
      </c>
      <c r="D7" s="50" t="s">
        <v>69</v>
      </c>
      <c r="E7" s="51">
        <v>0.7</v>
      </c>
    </row>
    <row r="8" spans="1:5" x14ac:dyDescent="0.2">
      <c r="A8">
        <v>5</v>
      </c>
      <c r="B8" s="10" t="s">
        <v>55</v>
      </c>
      <c r="C8" s="10" t="s">
        <v>74</v>
      </c>
      <c r="D8" s="50" t="s">
        <v>70</v>
      </c>
      <c r="E8" s="51">
        <v>0.8</v>
      </c>
    </row>
    <row r="9" spans="1:5" x14ac:dyDescent="0.2">
      <c r="A9">
        <v>5</v>
      </c>
      <c r="B9" s="10" t="s">
        <v>55</v>
      </c>
      <c r="C9" s="10" t="s">
        <v>74</v>
      </c>
      <c r="D9" s="50" t="s">
        <v>71</v>
      </c>
      <c r="E9" s="51">
        <v>0.5</v>
      </c>
    </row>
    <row r="10" spans="1:5" x14ac:dyDescent="0.2">
      <c r="A10">
        <v>5</v>
      </c>
      <c r="B10" s="10" t="s">
        <v>55</v>
      </c>
      <c r="C10" s="10" t="s">
        <v>75</v>
      </c>
      <c r="D10" s="50" t="s">
        <v>68</v>
      </c>
      <c r="E10" s="51">
        <v>0.7</v>
      </c>
    </row>
    <row r="11" spans="1:5" x14ac:dyDescent="0.2">
      <c r="A11">
        <v>5</v>
      </c>
      <c r="B11" s="10" t="s">
        <v>55</v>
      </c>
      <c r="C11" s="10" t="s">
        <v>75</v>
      </c>
      <c r="D11" s="50" t="s">
        <v>69</v>
      </c>
      <c r="E11" s="51">
        <v>0.8</v>
      </c>
    </row>
    <row r="12" spans="1:5" x14ac:dyDescent="0.2">
      <c r="A12">
        <v>5</v>
      </c>
      <c r="B12" s="10" t="s">
        <v>55</v>
      </c>
      <c r="C12" s="10" t="s">
        <v>75</v>
      </c>
      <c r="D12" s="50" t="s">
        <v>70</v>
      </c>
      <c r="E12" s="51">
        <v>0.7</v>
      </c>
    </row>
    <row r="13" spans="1:5" x14ac:dyDescent="0.2">
      <c r="A13">
        <v>5</v>
      </c>
      <c r="B13" s="10" t="s">
        <v>55</v>
      </c>
      <c r="C13" s="10" t="s">
        <v>75</v>
      </c>
      <c r="D13" s="50" t="s">
        <v>71</v>
      </c>
      <c r="E13" s="51">
        <v>0.6</v>
      </c>
    </row>
    <row r="14" spans="1:5" x14ac:dyDescent="0.2">
      <c r="A14">
        <v>5</v>
      </c>
      <c r="B14" s="10" t="s">
        <v>55</v>
      </c>
      <c r="C14" s="10" t="s">
        <v>76</v>
      </c>
      <c r="D14" s="50" t="s">
        <v>68</v>
      </c>
      <c r="E14" s="51">
        <v>0.6</v>
      </c>
    </row>
    <row r="15" spans="1:5" x14ac:dyDescent="0.2">
      <c r="A15">
        <v>5</v>
      </c>
      <c r="B15" s="10" t="s">
        <v>55</v>
      </c>
      <c r="C15" s="10" t="s">
        <v>76</v>
      </c>
      <c r="D15" s="50" t="s">
        <v>69</v>
      </c>
      <c r="E15" s="51">
        <v>0.6</v>
      </c>
    </row>
    <row r="16" spans="1:5" x14ac:dyDescent="0.2">
      <c r="A16">
        <v>5</v>
      </c>
      <c r="B16" s="10" t="s">
        <v>55</v>
      </c>
      <c r="C16" s="10" t="s">
        <v>76</v>
      </c>
      <c r="D16" s="50" t="s">
        <v>70</v>
      </c>
      <c r="E16" s="51">
        <v>0.6</v>
      </c>
    </row>
    <row r="17" spans="1:5" x14ac:dyDescent="0.2">
      <c r="A17">
        <v>5</v>
      </c>
      <c r="B17" s="10" t="s">
        <v>55</v>
      </c>
      <c r="C17" s="10" t="s">
        <v>76</v>
      </c>
      <c r="D17" s="50" t="s">
        <v>71</v>
      </c>
      <c r="E17" s="51">
        <v>0.7</v>
      </c>
    </row>
    <row r="18" spans="1:5" x14ac:dyDescent="0.2">
      <c r="A18">
        <v>5</v>
      </c>
      <c r="B18" s="10" t="s">
        <v>59</v>
      </c>
      <c r="C18" s="10" t="s">
        <v>73</v>
      </c>
      <c r="D18" s="50" t="s">
        <v>68</v>
      </c>
      <c r="E18">
        <v>0.6</v>
      </c>
    </row>
    <row r="19" spans="1:5" x14ac:dyDescent="0.2">
      <c r="A19">
        <v>5</v>
      </c>
      <c r="B19" s="10" t="s">
        <v>59</v>
      </c>
      <c r="C19" s="10" t="s">
        <v>73</v>
      </c>
      <c r="D19" s="50" t="s">
        <v>69</v>
      </c>
      <c r="E19">
        <v>0.6</v>
      </c>
    </row>
    <row r="20" spans="1:5" x14ac:dyDescent="0.2">
      <c r="A20">
        <v>5</v>
      </c>
      <c r="B20" s="10" t="s">
        <v>59</v>
      </c>
      <c r="C20" s="10" t="s">
        <v>73</v>
      </c>
      <c r="D20" s="50" t="s">
        <v>70</v>
      </c>
      <c r="E20">
        <v>0.5</v>
      </c>
    </row>
    <row r="21" spans="1:5" x14ac:dyDescent="0.2">
      <c r="A21">
        <v>5</v>
      </c>
      <c r="B21" s="10" t="s">
        <v>59</v>
      </c>
      <c r="C21" s="10" t="s">
        <v>73</v>
      </c>
      <c r="D21" s="50" t="s">
        <v>71</v>
      </c>
      <c r="E21">
        <v>0.6</v>
      </c>
    </row>
    <row r="22" spans="1:5" x14ac:dyDescent="0.2">
      <c r="A22">
        <v>5</v>
      </c>
      <c r="B22" s="10" t="s">
        <v>59</v>
      </c>
      <c r="C22" s="10" t="s">
        <v>74</v>
      </c>
      <c r="D22" s="50" t="s">
        <v>68</v>
      </c>
      <c r="E22">
        <v>0.6</v>
      </c>
    </row>
    <row r="23" spans="1:5" x14ac:dyDescent="0.2">
      <c r="A23">
        <v>5</v>
      </c>
      <c r="B23" s="10" t="s">
        <v>59</v>
      </c>
      <c r="C23" s="10" t="s">
        <v>74</v>
      </c>
      <c r="D23" s="50" t="s">
        <v>69</v>
      </c>
      <c r="E23">
        <v>0.5</v>
      </c>
    </row>
    <row r="24" spans="1:5" x14ac:dyDescent="0.2">
      <c r="A24">
        <v>5</v>
      </c>
      <c r="B24" s="10" t="s">
        <v>59</v>
      </c>
      <c r="C24" s="10" t="s">
        <v>74</v>
      </c>
      <c r="D24" s="50" t="s">
        <v>70</v>
      </c>
      <c r="E24">
        <v>0.6</v>
      </c>
    </row>
    <row r="25" spans="1:5" x14ac:dyDescent="0.2">
      <c r="A25">
        <v>5</v>
      </c>
      <c r="B25" s="10" t="s">
        <v>59</v>
      </c>
      <c r="C25" s="10" t="s">
        <v>74</v>
      </c>
      <c r="D25" s="50" t="s">
        <v>71</v>
      </c>
      <c r="E25">
        <v>0.7</v>
      </c>
    </row>
    <row r="26" spans="1:5" x14ac:dyDescent="0.2">
      <c r="A26">
        <v>5</v>
      </c>
      <c r="B26" s="10" t="s">
        <v>59</v>
      </c>
      <c r="C26" s="10" t="s">
        <v>75</v>
      </c>
      <c r="D26" s="50" t="s">
        <v>68</v>
      </c>
      <c r="E26">
        <v>0.7</v>
      </c>
    </row>
    <row r="27" spans="1:5" x14ac:dyDescent="0.2">
      <c r="A27">
        <v>5</v>
      </c>
      <c r="B27" s="10" t="s">
        <v>59</v>
      </c>
      <c r="C27" s="10" t="s">
        <v>75</v>
      </c>
      <c r="D27" s="50" t="s">
        <v>69</v>
      </c>
      <c r="E27">
        <v>0.7</v>
      </c>
    </row>
    <row r="28" spans="1:5" x14ac:dyDescent="0.2">
      <c r="A28">
        <v>5</v>
      </c>
      <c r="B28" s="10" t="s">
        <v>59</v>
      </c>
      <c r="C28" s="10" t="s">
        <v>75</v>
      </c>
      <c r="D28" s="50" t="s">
        <v>70</v>
      </c>
      <c r="E28">
        <v>0.5</v>
      </c>
    </row>
    <row r="29" spans="1:5" x14ac:dyDescent="0.2">
      <c r="A29">
        <v>5</v>
      </c>
      <c r="B29" s="10" t="s">
        <v>59</v>
      </c>
      <c r="C29" s="10" t="s">
        <v>75</v>
      </c>
      <c r="D29" s="50" t="s">
        <v>71</v>
      </c>
      <c r="E29">
        <v>0.5</v>
      </c>
    </row>
    <row r="30" spans="1:5" x14ac:dyDescent="0.2">
      <c r="A30">
        <v>5</v>
      </c>
      <c r="B30" s="10" t="s">
        <v>59</v>
      </c>
      <c r="C30" s="10" t="s">
        <v>76</v>
      </c>
      <c r="D30" s="50" t="s">
        <v>68</v>
      </c>
      <c r="E30">
        <v>0.6</v>
      </c>
    </row>
    <row r="31" spans="1:5" x14ac:dyDescent="0.2">
      <c r="A31">
        <v>5</v>
      </c>
      <c r="B31" s="10" t="s">
        <v>59</v>
      </c>
      <c r="C31" s="10" t="s">
        <v>76</v>
      </c>
      <c r="D31" s="50" t="s">
        <v>69</v>
      </c>
      <c r="E31">
        <v>0.6</v>
      </c>
    </row>
    <row r="32" spans="1:5" x14ac:dyDescent="0.2">
      <c r="A32">
        <v>5</v>
      </c>
      <c r="B32" s="10" t="s">
        <v>59</v>
      </c>
      <c r="C32" s="10" t="s">
        <v>76</v>
      </c>
      <c r="D32" s="50" t="s">
        <v>70</v>
      </c>
      <c r="E32">
        <v>0.7</v>
      </c>
    </row>
    <row r="33" spans="1:5" x14ac:dyDescent="0.2">
      <c r="A33">
        <v>5</v>
      </c>
      <c r="B33" s="10" t="s">
        <v>59</v>
      </c>
      <c r="C33" s="10" t="s">
        <v>76</v>
      </c>
      <c r="D33" s="50" t="s">
        <v>71</v>
      </c>
      <c r="E33">
        <v>0.7</v>
      </c>
    </row>
    <row r="34" spans="1:5" x14ac:dyDescent="0.2">
      <c r="A34">
        <v>5</v>
      </c>
      <c r="B34" s="10" t="s">
        <v>57</v>
      </c>
      <c r="C34" s="10" t="s">
        <v>73</v>
      </c>
      <c r="D34" s="50" t="s">
        <v>68</v>
      </c>
      <c r="E34">
        <v>0.4</v>
      </c>
    </row>
    <row r="35" spans="1:5" x14ac:dyDescent="0.2">
      <c r="A35">
        <v>5</v>
      </c>
      <c r="B35" s="10" t="s">
        <v>57</v>
      </c>
      <c r="C35" s="10" t="s">
        <v>73</v>
      </c>
      <c r="D35" s="50" t="s">
        <v>69</v>
      </c>
      <c r="E35">
        <v>0.4</v>
      </c>
    </row>
    <row r="36" spans="1:5" x14ac:dyDescent="0.2">
      <c r="A36">
        <v>5</v>
      </c>
      <c r="B36" s="10" t="s">
        <v>57</v>
      </c>
      <c r="C36" s="10" t="s">
        <v>73</v>
      </c>
      <c r="D36" s="50" t="s">
        <v>70</v>
      </c>
      <c r="E36">
        <v>0.4</v>
      </c>
    </row>
    <row r="37" spans="1:5" x14ac:dyDescent="0.2">
      <c r="A37">
        <v>5</v>
      </c>
      <c r="B37" s="10" t="s">
        <v>57</v>
      </c>
      <c r="C37" s="10" t="s">
        <v>73</v>
      </c>
      <c r="D37" s="50" t="s">
        <v>71</v>
      </c>
      <c r="E37">
        <v>0.5</v>
      </c>
    </row>
    <row r="38" spans="1:5" x14ac:dyDescent="0.2">
      <c r="A38">
        <v>5</v>
      </c>
      <c r="B38" s="10" t="s">
        <v>57</v>
      </c>
      <c r="C38" s="10" t="s">
        <v>74</v>
      </c>
      <c r="D38" s="50" t="s">
        <v>68</v>
      </c>
      <c r="E38">
        <v>0.4</v>
      </c>
    </row>
    <row r="39" spans="1:5" x14ac:dyDescent="0.2">
      <c r="A39">
        <v>5</v>
      </c>
      <c r="B39" s="10" t="s">
        <v>57</v>
      </c>
      <c r="C39" s="10" t="s">
        <v>74</v>
      </c>
      <c r="D39" s="50" t="s">
        <v>69</v>
      </c>
      <c r="E39">
        <v>0.4</v>
      </c>
    </row>
    <row r="40" spans="1:5" x14ac:dyDescent="0.2">
      <c r="A40">
        <v>5</v>
      </c>
      <c r="B40" s="10" t="s">
        <v>57</v>
      </c>
      <c r="C40" s="10" t="s">
        <v>74</v>
      </c>
      <c r="D40" s="50" t="s">
        <v>70</v>
      </c>
      <c r="E40">
        <v>0.5</v>
      </c>
    </row>
    <row r="41" spans="1:5" x14ac:dyDescent="0.2">
      <c r="A41">
        <v>5</v>
      </c>
      <c r="B41" s="10" t="s">
        <v>57</v>
      </c>
      <c r="C41" s="10" t="s">
        <v>74</v>
      </c>
      <c r="D41" s="50" t="s">
        <v>71</v>
      </c>
      <c r="E41">
        <v>0.4</v>
      </c>
    </row>
    <row r="42" spans="1:5" x14ac:dyDescent="0.2">
      <c r="A42">
        <v>5</v>
      </c>
      <c r="B42" s="10" t="s">
        <v>57</v>
      </c>
      <c r="C42" s="10" t="s">
        <v>75</v>
      </c>
      <c r="D42" s="50" t="s">
        <v>68</v>
      </c>
      <c r="E42">
        <v>0.6</v>
      </c>
    </row>
    <row r="43" spans="1:5" x14ac:dyDescent="0.2">
      <c r="A43">
        <v>5</v>
      </c>
      <c r="B43" s="10" t="s">
        <v>57</v>
      </c>
      <c r="C43" s="10" t="s">
        <v>75</v>
      </c>
      <c r="D43" s="50" t="s">
        <v>69</v>
      </c>
      <c r="E43">
        <v>0.6</v>
      </c>
    </row>
    <row r="44" spans="1:5" x14ac:dyDescent="0.2">
      <c r="A44">
        <v>5</v>
      </c>
      <c r="B44" s="10" t="s">
        <v>57</v>
      </c>
      <c r="C44" s="10" t="s">
        <v>75</v>
      </c>
      <c r="D44" s="50" t="s">
        <v>70</v>
      </c>
      <c r="E44">
        <v>0.4</v>
      </c>
    </row>
    <row r="45" spans="1:5" x14ac:dyDescent="0.2">
      <c r="A45">
        <v>5</v>
      </c>
      <c r="B45" s="10" t="s">
        <v>57</v>
      </c>
      <c r="C45" s="10" t="s">
        <v>75</v>
      </c>
      <c r="D45" s="50" t="s">
        <v>71</v>
      </c>
      <c r="E45">
        <v>0.4</v>
      </c>
    </row>
    <row r="46" spans="1:5" x14ac:dyDescent="0.2">
      <c r="A46">
        <v>5</v>
      </c>
      <c r="B46" s="10" t="s">
        <v>57</v>
      </c>
      <c r="C46" s="10" t="s">
        <v>76</v>
      </c>
      <c r="D46" s="50" t="s">
        <v>68</v>
      </c>
      <c r="E46">
        <v>0.4</v>
      </c>
    </row>
    <row r="47" spans="1:5" x14ac:dyDescent="0.2">
      <c r="A47">
        <v>5</v>
      </c>
      <c r="B47" s="10" t="s">
        <v>57</v>
      </c>
      <c r="C47" s="10" t="s">
        <v>76</v>
      </c>
      <c r="D47" s="50" t="s">
        <v>69</v>
      </c>
      <c r="E47">
        <v>0.5</v>
      </c>
    </row>
    <row r="48" spans="1:5" x14ac:dyDescent="0.2">
      <c r="A48">
        <v>5</v>
      </c>
      <c r="B48" s="10" t="s">
        <v>57</v>
      </c>
      <c r="C48" s="10" t="s">
        <v>76</v>
      </c>
      <c r="D48" s="50" t="s">
        <v>70</v>
      </c>
      <c r="E48">
        <v>0.5</v>
      </c>
    </row>
    <row r="49" spans="1:5" x14ac:dyDescent="0.2">
      <c r="A49">
        <v>5</v>
      </c>
      <c r="B49" s="10" t="s">
        <v>57</v>
      </c>
      <c r="C49" s="10" t="s">
        <v>76</v>
      </c>
      <c r="D49" s="50" t="s">
        <v>71</v>
      </c>
      <c r="E49">
        <v>0.5</v>
      </c>
    </row>
    <row r="50" spans="1:5" x14ac:dyDescent="0.2">
      <c r="A50">
        <v>5</v>
      </c>
      <c r="B50" s="10" t="s">
        <v>58</v>
      </c>
      <c r="C50" s="10" t="s">
        <v>73</v>
      </c>
      <c r="D50" s="50" t="s">
        <v>68</v>
      </c>
      <c r="E50">
        <v>0.6</v>
      </c>
    </row>
    <row r="51" spans="1:5" x14ac:dyDescent="0.2">
      <c r="A51">
        <v>5</v>
      </c>
      <c r="B51" s="10" t="s">
        <v>58</v>
      </c>
      <c r="C51" s="10" t="s">
        <v>73</v>
      </c>
      <c r="D51" s="50" t="s">
        <v>69</v>
      </c>
      <c r="E51">
        <v>0.7</v>
      </c>
    </row>
    <row r="52" spans="1:5" x14ac:dyDescent="0.2">
      <c r="A52">
        <v>5</v>
      </c>
      <c r="B52" s="10" t="s">
        <v>58</v>
      </c>
      <c r="C52" s="10" t="s">
        <v>73</v>
      </c>
      <c r="D52" s="50" t="s">
        <v>70</v>
      </c>
      <c r="E52">
        <v>0.7</v>
      </c>
    </row>
    <row r="53" spans="1:5" x14ac:dyDescent="0.2">
      <c r="A53">
        <v>5</v>
      </c>
      <c r="B53" s="10" t="s">
        <v>58</v>
      </c>
      <c r="C53" s="10" t="s">
        <v>73</v>
      </c>
      <c r="D53" s="50" t="s">
        <v>71</v>
      </c>
      <c r="E53">
        <v>0.7</v>
      </c>
    </row>
    <row r="54" spans="1:5" x14ac:dyDescent="0.2">
      <c r="A54">
        <v>5</v>
      </c>
      <c r="B54" s="10" t="s">
        <v>58</v>
      </c>
      <c r="C54" s="10" t="s">
        <v>74</v>
      </c>
      <c r="D54" s="50" t="s">
        <v>68</v>
      </c>
      <c r="E54">
        <v>0.7</v>
      </c>
    </row>
    <row r="55" spans="1:5" x14ac:dyDescent="0.2">
      <c r="A55">
        <v>5</v>
      </c>
      <c r="B55" s="10" t="s">
        <v>58</v>
      </c>
      <c r="C55" s="10" t="s">
        <v>74</v>
      </c>
      <c r="D55" s="50" t="s">
        <v>69</v>
      </c>
      <c r="E55">
        <v>0.7</v>
      </c>
    </row>
    <row r="56" spans="1:5" x14ac:dyDescent="0.2">
      <c r="A56">
        <v>5</v>
      </c>
      <c r="B56" s="10" t="s">
        <v>58</v>
      </c>
      <c r="C56" s="10" t="s">
        <v>74</v>
      </c>
      <c r="D56" s="50" t="s">
        <v>70</v>
      </c>
      <c r="E56">
        <v>0.6</v>
      </c>
    </row>
    <row r="57" spans="1:5" x14ac:dyDescent="0.2">
      <c r="A57">
        <v>5</v>
      </c>
      <c r="B57" s="10" t="s">
        <v>58</v>
      </c>
      <c r="C57" s="10" t="s">
        <v>74</v>
      </c>
      <c r="D57" s="50" t="s">
        <v>71</v>
      </c>
      <c r="E57">
        <v>0.8</v>
      </c>
    </row>
    <row r="58" spans="1:5" x14ac:dyDescent="0.2">
      <c r="A58">
        <v>5</v>
      </c>
      <c r="B58" s="10" t="s">
        <v>58</v>
      </c>
      <c r="C58" s="10" t="s">
        <v>75</v>
      </c>
      <c r="D58" s="50" t="s">
        <v>68</v>
      </c>
      <c r="E58">
        <v>0.7</v>
      </c>
    </row>
    <row r="59" spans="1:5" x14ac:dyDescent="0.2">
      <c r="A59">
        <v>5</v>
      </c>
      <c r="B59" s="10" t="s">
        <v>58</v>
      </c>
      <c r="C59" s="10" t="s">
        <v>75</v>
      </c>
      <c r="D59" s="50" t="s">
        <v>69</v>
      </c>
      <c r="E59">
        <v>0.6</v>
      </c>
    </row>
    <row r="60" spans="1:5" x14ac:dyDescent="0.2">
      <c r="A60">
        <v>5</v>
      </c>
      <c r="B60" s="10" t="s">
        <v>58</v>
      </c>
      <c r="C60" s="10" t="s">
        <v>75</v>
      </c>
      <c r="D60" s="50" t="s">
        <v>70</v>
      </c>
      <c r="E60">
        <v>0.6</v>
      </c>
    </row>
    <row r="61" spans="1:5" x14ac:dyDescent="0.2">
      <c r="A61">
        <v>5</v>
      </c>
      <c r="B61" s="10" t="s">
        <v>58</v>
      </c>
      <c r="C61" s="10" t="s">
        <v>75</v>
      </c>
      <c r="D61" s="50" t="s">
        <v>71</v>
      </c>
      <c r="E61">
        <v>0.6</v>
      </c>
    </row>
    <row r="62" spans="1:5" x14ac:dyDescent="0.2">
      <c r="A62">
        <v>5</v>
      </c>
      <c r="B62" s="10" t="s">
        <v>58</v>
      </c>
      <c r="C62" s="10" t="s">
        <v>76</v>
      </c>
      <c r="D62" s="50" t="s">
        <v>68</v>
      </c>
      <c r="E62">
        <v>0.7</v>
      </c>
    </row>
    <row r="63" spans="1:5" x14ac:dyDescent="0.2">
      <c r="A63">
        <v>5</v>
      </c>
      <c r="B63" s="10" t="s">
        <v>58</v>
      </c>
      <c r="C63" s="10" t="s">
        <v>76</v>
      </c>
      <c r="D63" s="50" t="s">
        <v>69</v>
      </c>
      <c r="E63">
        <v>0.7</v>
      </c>
    </row>
    <row r="64" spans="1:5" x14ac:dyDescent="0.2">
      <c r="A64">
        <v>5</v>
      </c>
      <c r="B64" s="10" t="s">
        <v>58</v>
      </c>
      <c r="C64" s="10" t="s">
        <v>76</v>
      </c>
      <c r="D64" s="50" t="s">
        <v>70</v>
      </c>
      <c r="E64">
        <v>0.6</v>
      </c>
    </row>
    <row r="65" spans="1:5" x14ac:dyDescent="0.2">
      <c r="A65">
        <v>5</v>
      </c>
      <c r="B65" s="10" t="s">
        <v>58</v>
      </c>
      <c r="C65" s="10" t="s">
        <v>76</v>
      </c>
      <c r="D65" s="50" t="s">
        <v>71</v>
      </c>
      <c r="E65">
        <v>0.6</v>
      </c>
    </row>
    <row r="66" spans="1:5" x14ac:dyDescent="0.2">
      <c r="A66">
        <v>5</v>
      </c>
      <c r="B66" s="10" t="s">
        <v>56</v>
      </c>
      <c r="C66" s="10" t="s">
        <v>73</v>
      </c>
      <c r="D66" s="50" t="s">
        <v>68</v>
      </c>
      <c r="E66">
        <v>0.6</v>
      </c>
    </row>
    <row r="67" spans="1:5" x14ac:dyDescent="0.2">
      <c r="A67">
        <v>5</v>
      </c>
      <c r="B67" s="10" t="s">
        <v>56</v>
      </c>
      <c r="C67" s="10" t="s">
        <v>73</v>
      </c>
      <c r="D67" s="50" t="s">
        <v>69</v>
      </c>
      <c r="E67">
        <v>0.5</v>
      </c>
    </row>
    <row r="68" spans="1:5" x14ac:dyDescent="0.2">
      <c r="A68">
        <v>5</v>
      </c>
      <c r="B68" s="10" t="s">
        <v>56</v>
      </c>
      <c r="C68" s="10" t="s">
        <v>73</v>
      </c>
      <c r="D68" s="50" t="s">
        <v>70</v>
      </c>
      <c r="E68">
        <v>0.5</v>
      </c>
    </row>
    <row r="69" spans="1:5" x14ac:dyDescent="0.2">
      <c r="A69">
        <v>5</v>
      </c>
      <c r="B69" s="10" t="s">
        <v>56</v>
      </c>
      <c r="C69" s="10" t="s">
        <v>73</v>
      </c>
      <c r="D69" s="50" t="s">
        <v>71</v>
      </c>
      <c r="E69">
        <v>0.4</v>
      </c>
    </row>
    <row r="70" spans="1:5" x14ac:dyDescent="0.2">
      <c r="A70">
        <v>5</v>
      </c>
      <c r="B70" s="10" t="s">
        <v>56</v>
      </c>
      <c r="C70" s="10" t="s">
        <v>74</v>
      </c>
      <c r="D70" s="50" t="s">
        <v>68</v>
      </c>
      <c r="E70">
        <v>0.6</v>
      </c>
    </row>
    <row r="71" spans="1:5" x14ac:dyDescent="0.2">
      <c r="A71">
        <v>5</v>
      </c>
      <c r="B71" s="10" t="s">
        <v>56</v>
      </c>
      <c r="C71" s="10" t="s">
        <v>74</v>
      </c>
      <c r="D71" s="50" t="s">
        <v>69</v>
      </c>
      <c r="E71">
        <v>0.7</v>
      </c>
    </row>
    <row r="72" spans="1:5" x14ac:dyDescent="0.2">
      <c r="A72">
        <v>5</v>
      </c>
      <c r="B72" s="10" t="s">
        <v>56</v>
      </c>
      <c r="C72" s="10" t="s">
        <v>74</v>
      </c>
      <c r="D72" s="50" t="s">
        <v>70</v>
      </c>
      <c r="E72">
        <v>0.7</v>
      </c>
    </row>
    <row r="73" spans="1:5" x14ac:dyDescent="0.2">
      <c r="A73">
        <v>5</v>
      </c>
      <c r="B73" s="10" t="s">
        <v>56</v>
      </c>
      <c r="C73" s="10" t="s">
        <v>74</v>
      </c>
      <c r="D73" s="50" t="s">
        <v>71</v>
      </c>
      <c r="E73">
        <v>0.5</v>
      </c>
    </row>
    <row r="74" spans="1:5" x14ac:dyDescent="0.2">
      <c r="A74">
        <v>5</v>
      </c>
      <c r="B74" s="10" t="s">
        <v>56</v>
      </c>
      <c r="C74" s="10" t="s">
        <v>75</v>
      </c>
      <c r="D74" s="50" t="s">
        <v>68</v>
      </c>
      <c r="E74">
        <v>0.7</v>
      </c>
    </row>
    <row r="75" spans="1:5" x14ac:dyDescent="0.2">
      <c r="A75">
        <v>5</v>
      </c>
      <c r="B75" s="10" t="s">
        <v>56</v>
      </c>
      <c r="C75" s="10" t="s">
        <v>75</v>
      </c>
      <c r="D75" s="50" t="s">
        <v>69</v>
      </c>
      <c r="E75">
        <v>0.7</v>
      </c>
    </row>
    <row r="76" spans="1:5" x14ac:dyDescent="0.2">
      <c r="A76">
        <v>5</v>
      </c>
      <c r="B76" s="10" t="s">
        <v>56</v>
      </c>
      <c r="C76" s="10" t="s">
        <v>75</v>
      </c>
      <c r="D76" s="50" t="s">
        <v>70</v>
      </c>
      <c r="E76">
        <v>0.6</v>
      </c>
    </row>
    <row r="77" spans="1:5" x14ac:dyDescent="0.2">
      <c r="A77">
        <v>5</v>
      </c>
      <c r="B77" s="10" t="s">
        <v>56</v>
      </c>
      <c r="C77" s="10" t="s">
        <v>75</v>
      </c>
      <c r="D77" s="50" t="s">
        <v>71</v>
      </c>
      <c r="E77">
        <v>0.5</v>
      </c>
    </row>
    <row r="78" spans="1:5" x14ac:dyDescent="0.2">
      <c r="A78">
        <v>5</v>
      </c>
      <c r="B78" s="10" t="s">
        <v>56</v>
      </c>
      <c r="C78" s="10" t="s">
        <v>76</v>
      </c>
      <c r="D78" s="50" t="s">
        <v>68</v>
      </c>
      <c r="E78">
        <v>0.6</v>
      </c>
    </row>
    <row r="79" spans="1:5" x14ac:dyDescent="0.2">
      <c r="A79">
        <v>5</v>
      </c>
      <c r="B79" s="10" t="s">
        <v>56</v>
      </c>
      <c r="C79" s="10" t="s">
        <v>76</v>
      </c>
      <c r="D79" s="50" t="s">
        <v>69</v>
      </c>
      <c r="E79">
        <v>0.6</v>
      </c>
    </row>
    <row r="80" spans="1:5" x14ac:dyDescent="0.2">
      <c r="A80">
        <v>5</v>
      </c>
      <c r="B80" s="10" t="s">
        <v>56</v>
      </c>
      <c r="C80" s="10" t="s">
        <v>76</v>
      </c>
      <c r="D80" s="50" t="s">
        <v>70</v>
      </c>
      <c r="E80">
        <v>0.6</v>
      </c>
    </row>
    <row r="81" spans="1:5" x14ac:dyDescent="0.2">
      <c r="A81">
        <v>5</v>
      </c>
      <c r="B81" s="10" t="s">
        <v>56</v>
      </c>
      <c r="C81" s="10" t="s">
        <v>76</v>
      </c>
      <c r="D81" s="50" t="s">
        <v>71</v>
      </c>
      <c r="E81">
        <v>0.5</v>
      </c>
    </row>
    <row r="82" spans="1:5" x14ac:dyDescent="0.2">
      <c r="A82">
        <v>10</v>
      </c>
      <c r="B82" s="10" t="s">
        <v>55</v>
      </c>
      <c r="C82" s="10" t="s">
        <v>73</v>
      </c>
      <c r="D82" s="50" t="s">
        <v>68</v>
      </c>
      <c r="E82">
        <v>1</v>
      </c>
    </row>
    <row r="83" spans="1:5" x14ac:dyDescent="0.2">
      <c r="A83">
        <v>10</v>
      </c>
      <c r="B83" s="10" t="s">
        <v>55</v>
      </c>
      <c r="C83" s="10" t="s">
        <v>73</v>
      </c>
      <c r="D83" s="50" t="s">
        <v>69</v>
      </c>
      <c r="E83">
        <v>1</v>
      </c>
    </row>
    <row r="84" spans="1:5" x14ac:dyDescent="0.2">
      <c r="A84">
        <v>10</v>
      </c>
      <c r="B84" s="10" t="s">
        <v>55</v>
      </c>
      <c r="C84" s="10" t="s">
        <v>73</v>
      </c>
      <c r="D84" s="50" t="s">
        <v>70</v>
      </c>
      <c r="E84">
        <v>1</v>
      </c>
    </row>
    <row r="85" spans="1:5" x14ac:dyDescent="0.2">
      <c r="A85">
        <v>10</v>
      </c>
      <c r="B85" s="10" t="s">
        <v>55</v>
      </c>
      <c r="C85" s="10" t="s">
        <v>73</v>
      </c>
      <c r="D85" s="50" t="s">
        <v>71</v>
      </c>
      <c r="E85">
        <v>0.9</v>
      </c>
    </row>
    <row r="86" spans="1:5" x14ac:dyDescent="0.2">
      <c r="A86">
        <v>10</v>
      </c>
      <c r="B86" s="10" t="s">
        <v>55</v>
      </c>
      <c r="C86" s="10" t="s">
        <v>74</v>
      </c>
      <c r="D86" s="50" t="s">
        <v>68</v>
      </c>
      <c r="E86">
        <v>1.1000000000000001</v>
      </c>
    </row>
    <row r="87" spans="1:5" x14ac:dyDescent="0.2">
      <c r="A87">
        <v>10</v>
      </c>
      <c r="B87" s="10" t="s">
        <v>55</v>
      </c>
      <c r="C87" s="10" t="s">
        <v>74</v>
      </c>
      <c r="D87" s="50" t="s">
        <v>69</v>
      </c>
      <c r="E87">
        <v>1.1000000000000001</v>
      </c>
    </row>
    <row r="88" spans="1:5" x14ac:dyDescent="0.2">
      <c r="A88">
        <v>10</v>
      </c>
      <c r="B88" s="10" t="s">
        <v>55</v>
      </c>
      <c r="C88" s="10" t="s">
        <v>74</v>
      </c>
      <c r="D88" s="50" t="s">
        <v>70</v>
      </c>
      <c r="E88">
        <v>1</v>
      </c>
    </row>
    <row r="89" spans="1:5" x14ac:dyDescent="0.2">
      <c r="A89">
        <v>10</v>
      </c>
      <c r="B89" s="10" t="s">
        <v>55</v>
      </c>
      <c r="C89" s="10" t="s">
        <v>74</v>
      </c>
      <c r="D89" s="50" t="s">
        <v>71</v>
      </c>
      <c r="E89">
        <v>1</v>
      </c>
    </row>
    <row r="90" spans="1:5" x14ac:dyDescent="0.2">
      <c r="A90">
        <v>10</v>
      </c>
      <c r="B90" s="10" t="s">
        <v>55</v>
      </c>
      <c r="C90" s="10" t="s">
        <v>75</v>
      </c>
      <c r="D90" s="50" t="s">
        <v>68</v>
      </c>
      <c r="E90">
        <v>1</v>
      </c>
    </row>
    <row r="91" spans="1:5" x14ac:dyDescent="0.2">
      <c r="A91">
        <v>10</v>
      </c>
      <c r="B91" s="10" t="s">
        <v>55</v>
      </c>
      <c r="C91" s="10" t="s">
        <v>75</v>
      </c>
      <c r="D91" s="50" t="s">
        <v>69</v>
      </c>
      <c r="E91">
        <v>1</v>
      </c>
    </row>
    <row r="92" spans="1:5" x14ac:dyDescent="0.2">
      <c r="A92">
        <v>10</v>
      </c>
      <c r="B92" s="10" t="s">
        <v>55</v>
      </c>
      <c r="C92" s="10" t="s">
        <v>75</v>
      </c>
      <c r="D92" s="50" t="s">
        <v>70</v>
      </c>
      <c r="E92">
        <v>1</v>
      </c>
    </row>
    <row r="93" spans="1:5" x14ac:dyDescent="0.2">
      <c r="A93">
        <v>10</v>
      </c>
      <c r="B93" s="10" t="s">
        <v>55</v>
      </c>
      <c r="C93" s="10" t="s">
        <v>75</v>
      </c>
      <c r="D93" s="50" t="s">
        <v>71</v>
      </c>
      <c r="E93">
        <v>1</v>
      </c>
    </row>
    <row r="94" spans="1:5" x14ac:dyDescent="0.2">
      <c r="A94">
        <v>10</v>
      </c>
      <c r="B94" s="10" t="s">
        <v>55</v>
      </c>
      <c r="C94" s="10" t="s">
        <v>76</v>
      </c>
      <c r="D94" s="50" t="s">
        <v>68</v>
      </c>
      <c r="E94">
        <v>1</v>
      </c>
    </row>
    <row r="95" spans="1:5" x14ac:dyDescent="0.2">
      <c r="A95">
        <v>10</v>
      </c>
      <c r="B95" s="10" t="s">
        <v>55</v>
      </c>
      <c r="C95" s="10" t="s">
        <v>76</v>
      </c>
      <c r="D95" s="50" t="s">
        <v>69</v>
      </c>
      <c r="E95">
        <v>0.9</v>
      </c>
    </row>
    <row r="96" spans="1:5" x14ac:dyDescent="0.2">
      <c r="A96">
        <v>10</v>
      </c>
      <c r="B96" s="10" t="s">
        <v>55</v>
      </c>
      <c r="C96" s="10" t="s">
        <v>76</v>
      </c>
      <c r="D96" s="50" t="s">
        <v>70</v>
      </c>
      <c r="E96">
        <v>1.1000000000000001</v>
      </c>
    </row>
    <row r="97" spans="1:5" x14ac:dyDescent="0.2">
      <c r="A97">
        <v>10</v>
      </c>
      <c r="B97" s="10" t="s">
        <v>55</v>
      </c>
      <c r="C97" s="10" t="s">
        <v>76</v>
      </c>
      <c r="D97" s="50" t="s">
        <v>71</v>
      </c>
      <c r="E97">
        <v>1</v>
      </c>
    </row>
    <row r="98" spans="1:5" x14ac:dyDescent="0.2">
      <c r="A98">
        <v>10</v>
      </c>
      <c r="B98" s="10" t="s">
        <v>59</v>
      </c>
      <c r="C98" s="10" t="s">
        <v>73</v>
      </c>
      <c r="D98" s="50" t="s">
        <v>68</v>
      </c>
      <c r="E98">
        <v>1</v>
      </c>
    </row>
    <row r="99" spans="1:5" x14ac:dyDescent="0.2">
      <c r="A99">
        <v>10</v>
      </c>
      <c r="B99" s="10" t="s">
        <v>59</v>
      </c>
      <c r="C99" s="10" t="s">
        <v>73</v>
      </c>
      <c r="D99" s="50" t="s">
        <v>69</v>
      </c>
      <c r="E99">
        <v>0.9</v>
      </c>
    </row>
    <row r="100" spans="1:5" x14ac:dyDescent="0.2">
      <c r="A100">
        <v>10</v>
      </c>
      <c r="B100" s="10" t="s">
        <v>59</v>
      </c>
      <c r="C100" s="10" t="s">
        <v>73</v>
      </c>
      <c r="D100" s="50" t="s">
        <v>70</v>
      </c>
      <c r="E100">
        <v>0.9</v>
      </c>
    </row>
    <row r="101" spans="1:5" x14ac:dyDescent="0.2">
      <c r="A101">
        <v>10</v>
      </c>
      <c r="B101" s="10" t="s">
        <v>59</v>
      </c>
      <c r="C101" s="10" t="s">
        <v>73</v>
      </c>
      <c r="D101" s="50" t="s">
        <v>71</v>
      </c>
      <c r="E101">
        <v>0.9</v>
      </c>
    </row>
    <row r="102" spans="1:5" x14ac:dyDescent="0.2">
      <c r="A102">
        <v>10</v>
      </c>
      <c r="B102" s="10" t="s">
        <v>59</v>
      </c>
      <c r="C102" s="10" t="s">
        <v>74</v>
      </c>
      <c r="D102" s="50" t="s">
        <v>68</v>
      </c>
      <c r="E102">
        <v>0.9</v>
      </c>
    </row>
    <row r="103" spans="1:5" x14ac:dyDescent="0.2">
      <c r="A103">
        <v>10</v>
      </c>
      <c r="B103" s="10" t="s">
        <v>59</v>
      </c>
      <c r="C103" s="10" t="s">
        <v>74</v>
      </c>
      <c r="D103" s="50" t="s">
        <v>69</v>
      </c>
      <c r="E103">
        <v>1</v>
      </c>
    </row>
    <row r="104" spans="1:5" x14ac:dyDescent="0.2">
      <c r="A104">
        <v>10</v>
      </c>
      <c r="B104" s="10" t="s">
        <v>59</v>
      </c>
      <c r="C104" s="10" t="s">
        <v>74</v>
      </c>
      <c r="D104" s="50" t="s">
        <v>70</v>
      </c>
      <c r="E104">
        <v>0.9</v>
      </c>
    </row>
    <row r="105" spans="1:5" x14ac:dyDescent="0.2">
      <c r="A105">
        <v>10</v>
      </c>
      <c r="B105" s="10" t="s">
        <v>59</v>
      </c>
      <c r="C105" s="10" t="s">
        <v>74</v>
      </c>
      <c r="D105" s="50" t="s">
        <v>71</v>
      </c>
      <c r="E105">
        <v>0.8</v>
      </c>
    </row>
    <row r="106" spans="1:5" x14ac:dyDescent="0.2">
      <c r="A106">
        <v>10</v>
      </c>
      <c r="B106" s="10" t="s">
        <v>59</v>
      </c>
      <c r="C106" s="10" t="s">
        <v>75</v>
      </c>
      <c r="D106" s="50" t="s">
        <v>68</v>
      </c>
      <c r="E106">
        <v>1</v>
      </c>
    </row>
    <row r="107" spans="1:5" x14ac:dyDescent="0.2">
      <c r="A107">
        <v>10</v>
      </c>
      <c r="B107" s="10" t="s">
        <v>59</v>
      </c>
      <c r="C107" s="10" t="s">
        <v>75</v>
      </c>
      <c r="D107" s="50" t="s">
        <v>69</v>
      </c>
      <c r="E107">
        <v>0.8</v>
      </c>
    </row>
    <row r="108" spans="1:5" x14ac:dyDescent="0.2">
      <c r="A108">
        <v>10</v>
      </c>
      <c r="B108" s="10" t="s">
        <v>59</v>
      </c>
      <c r="C108" s="10" t="s">
        <v>75</v>
      </c>
      <c r="D108" s="50" t="s">
        <v>70</v>
      </c>
      <c r="E108">
        <v>0.9</v>
      </c>
    </row>
    <row r="109" spans="1:5" x14ac:dyDescent="0.2">
      <c r="A109">
        <v>10</v>
      </c>
      <c r="B109" s="10" t="s">
        <v>59</v>
      </c>
      <c r="C109" s="10" t="s">
        <v>75</v>
      </c>
      <c r="D109" s="50" t="s">
        <v>71</v>
      </c>
      <c r="E109">
        <v>1</v>
      </c>
    </row>
    <row r="110" spans="1:5" x14ac:dyDescent="0.2">
      <c r="A110">
        <v>10</v>
      </c>
      <c r="B110" s="10" t="s">
        <v>59</v>
      </c>
      <c r="C110" s="10" t="s">
        <v>76</v>
      </c>
      <c r="D110" s="50" t="s">
        <v>68</v>
      </c>
      <c r="E110">
        <v>1</v>
      </c>
    </row>
    <row r="111" spans="1:5" x14ac:dyDescent="0.2">
      <c r="A111">
        <v>10</v>
      </c>
      <c r="B111" s="10" t="s">
        <v>59</v>
      </c>
      <c r="C111" s="10" t="s">
        <v>76</v>
      </c>
      <c r="D111" s="50" t="s">
        <v>69</v>
      </c>
      <c r="E111">
        <v>1</v>
      </c>
    </row>
    <row r="112" spans="1:5" x14ac:dyDescent="0.2">
      <c r="A112">
        <v>10</v>
      </c>
      <c r="B112" s="10" t="s">
        <v>59</v>
      </c>
      <c r="C112" s="10" t="s">
        <v>76</v>
      </c>
      <c r="D112" s="50" t="s">
        <v>70</v>
      </c>
      <c r="E112">
        <v>1</v>
      </c>
    </row>
    <row r="113" spans="1:5" x14ac:dyDescent="0.2">
      <c r="A113">
        <v>10</v>
      </c>
      <c r="B113" s="10" t="s">
        <v>59</v>
      </c>
      <c r="C113" s="10" t="s">
        <v>76</v>
      </c>
      <c r="D113" s="50" t="s">
        <v>71</v>
      </c>
      <c r="E113">
        <v>1</v>
      </c>
    </row>
    <row r="114" spans="1:5" x14ac:dyDescent="0.2">
      <c r="A114">
        <v>10</v>
      </c>
      <c r="B114" s="10" t="s">
        <v>57</v>
      </c>
      <c r="C114" s="10" t="s">
        <v>73</v>
      </c>
      <c r="D114" s="50" t="s">
        <v>68</v>
      </c>
      <c r="E114">
        <v>0.6</v>
      </c>
    </row>
    <row r="115" spans="1:5" x14ac:dyDescent="0.2">
      <c r="A115">
        <v>10</v>
      </c>
      <c r="B115" s="10" t="s">
        <v>57</v>
      </c>
      <c r="C115" s="10" t="s">
        <v>73</v>
      </c>
      <c r="D115" s="50" t="s">
        <v>69</v>
      </c>
      <c r="E115">
        <v>0.6</v>
      </c>
    </row>
    <row r="116" spans="1:5" x14ac:dyDescent="0.2">
      <c r="A116">
        <v>10</v>
      </c>
      <c r="B116" s="10" t="s">
        <v>57</v>
      </c>
      <c r="C116" s="10" t="s">
        <v>73</v>
      </c>
      <c r="D116" s="50" t="s">
        <v>70</v>
      </c>
      <c r="E116">
        <v>0.5</v>
      </c>
    </row>
    <row r="117" spans="1:5" x14ac:dyDescent="0.2">
      <c r="A117">
        <v>10</v>
      </c>
      <c r="B117" s="10" t="s">
        <v>57</v>
      </c>
      <c r="C117" s="10" t="s">
        <v>73</v>
      </c>
      <c r="D117" s="50" t="s">
        <v>71</v>
      </c>
      <c r="E117">
        <v>0.6</v>
      </c>
    </row>
    <row r="118" spans="1:5" x14ac:dyDescent="0.2">
      <c r="A118">
        <v>10</v>
      </c>
      <c r="B118" s="10" t="s">
        <v>57</v>
      </c>
      <c r="C118" s="10" t="s">
        <v>74</v>
      </c>
      <c r="D118" s="50" t="s">
        <v>68</v>
      </c>
      <c r="E118">
        <v>0.6</v>
      </c>
    </row>
    <row r="119" spans="1:5" x14ac:dyDescent="0.2">
      <c r="A119">
        <v>10</v>
      </c>
      <c r="B119" s="10" t="s">
        <v>57</v>
      </c>
      <c r="C119" s="10" t="s">
        <v>74</v>
      </c>
      <c r="D119" s="50" t="s">
        <v>69</v>
      </c>
      <c r="E119">
        <v>0.5</v>
      </c>
    </row>
    <row r="120" spans="1:5" x14ac:dyDescent="0.2">
      <c r="A120">
        <v>10</v>
      </c>
      <c r="B120" s="10" t="s">
        <v>57</v>
      </c>
      <c r="C120" s="10" t="s">
        <v>74</v>
      </c>
      <c r="D120" s="50" t="s">
        <v>70</v>
      </c>
      <c r="E120">
        <v>0.6</v>
      </c>
    </row>
    <row r="121" spans="1:5" x14ac:dyDescent="0.2">
      <c r="A121">
        <v>10</v>
      </c>
      <c r="B121" s="10" t="s">
        <v>57</v>
      </c>
      <c r="C121" s="10" t="s">
        <v>74</v>
      </c>
      <c r="D121" s="50" t="s">
        <v>71</v>
      </c>
      <c r="E121">
        <v>0.7</v>
      </c>
    </row>
    <row r="122" spans="1:5" x14ac:dyDescent="0.2">
      <c r="A122">
        <v>10</v>
      </c>
      <c r="B122" s="10" t="s">
        <v>57</v>
      </c>
      <c r="C122" s="10" t="s">
        <v>75</v>
      </c>
      <c r="D122" s="50" t="s">
        <v>68</v>
      </c>
      <c r="E122">
        <v>0.7</v>
      </c>
    </row>
    <row r="123" spans="1:5" x14ac:dyDescent="0.2">
      <c r="A123">
        <v>10</v>
      </c>
      <c r="B123" s="10" t="s">
        <v>57</v>
      </c>
      <c r="C123" s="10" t="s">
        <v>75</v>
      </c>
      <c r="D123" s="50" t="s">
        <v>69</v>
      </c>
      <c r="E123">
        <v>0.7</v>
      </c>
    </row>
    <row r="124" spans="1:5" x14ac:dyDescent="0.2">
      <c r="A124">
        <v>10</v>
      </c>
      <c r="B124" s="10" t="s">
        <v>57</v>
      </c>
      <c r="C124" s="10" t="s">
        <v>75</v>
      </c>
      <c r="D124" s="50" t="s">
        <v>70</v>
      </c>
      <c r="E124">
        <v>0.5</v>
      </c>
    </row>
    <row r="125" spans="1:5" x14ac:dyDescent="0.2">
      <c r="A125">
        <v>10</v>
      </c>
      <c r="B125" s="10" t="s">
        <v>57</v>
      </c>
      <c r="C125" s="10" t="s">
        <v>75</v>
      </c>
      <c r="D125" s="50" t="s">
        <v>71</v>
      </c>
      <c r="E125">
        <v>0.5</v>
      </c>
    </row>
    <row r="126" spans="1:5" x14ac:dyDescent="0.2">
      <c r="A126">
        <v>10</v>
      </c>
      <c r="B126" s="10" t="s">
        <v>57</v>
      </c>
      <c r="C126" s="10" t="s">
        <v>76</v>
      </c>
      <c r="D126" s="50" t="s">
        <v>68</v>
      </c>
      <c r="E126">
        <v>0.6</v>
      </c>
    </row>
    <row r="127" spans="1:5" x14ac:dyDescent="0.2">
      <c r="A127">
        <v>10</v>
      </c>
      <c r="B127" s="10" t="s">
        <v>57</v>
      </c>
      <c r="C127" s="10" t="s">
        <v>76</v>
      </c>
      <c r="D127" s="50" t="s">
        <v>69</v>
      </c>
      <c r="E127">
        <v>0.6</v>
      </c>
    </row>
    <row r="128" spans="1:5" x14ac:dyDescent="0.2">
      <c r="A128">
        <v>10</v>
      </c>
      <c r="B128" s="10" t="s">
        <v>57</v>
      </c>
      <c r="C128" s="10" t="s">
        <v>76</v>
      </c>
      <c r="D128" s="50" t="s">
        <v>70</v>
      </c>
      <c r="E128">
        <v>0.7</v>
      </c>
    </row>
    <row r="129" spans="1:5" x14ac:dyDescent="0.2">
      <c r="A129">
        <v>10</v>
      </c>
      <c r="B129" s="10" t="s">
        <v>57</v>
      </c>
      <c r="C129" s="10" t="s">
        <v>76</v>
      </c>
      <c r="D129" s="50" t="s">
        <v>71</v>
      </c>
      <c r="E129">
        <v>0.7</v>
      </c>
    </row>
    <row r="130" spans="1:5" x14ac:dyDescent="0.2">
      <c r="A130">
        <v>10</v>
      </c>
      <c r="B130" s="10" t="s">
        <v>58</v>
      </c>
      <c r="C130" s="10" t="s">
        <v>73</v>
      </c>
      <c r="D130" s="50" t="s">
        <v>68</v>
      </c>
      <c r="E130">
        <v>0.9</v>
      </c>
    </row>
    <row r="131" spans="1:5" x14ac:dyDescent="0.2">
      <c r="A131">
        <v>10</v>
      </c>
      <c r="B131" s="10" t="s">
        <v>58</v>
      </c>
      <c r="C131" s="10" t="s">
        <v>73</v>
      </c>
      <c r="D131" s="50" t="s">
        <v>69</v>
      </c>
      <c r="E131">
        <v>0.9</v>
      </c>
    </row>
    <row r="132" spans="1:5" x14ac:dyDescent="0.2">
      <c r="A132">
        <v>10</v>
      </c>
      <c r="B132" s="10" t="s">
        <v>58</v>
      </c>
      <c r="C132" s="10" t="s">
        <v>73</v>
      </c>
      <c r="D132" s="50" t="s">
        <v>70</v>
      </c>
      <c r="E132">
        <v>0.9</v>
      </c>
    </row>
    <row r="133" spans="1:5" x14ac:dyDescent="0.2">
      <c r="A133">
        <v>10</v>
      </c>
      <c r="B133" s="10" t="s">
        <v>58</v>
      </c>
      <c r="C133" s="10" t="s">
        <v>73</v>
      </c>
      <c r="D133" s="50" t="s">
        <v>71</v>
      </c>
      <c r="E133">
        <v>0.8</v>
      </c>
    </row>
    <row r="134" spans="1:5" x14ac:dyDescent="0.2">
      <c r="A134">
        <v>10</v>
      </c>
      <c r="B134" s="10" t="s">
        <v>58</v>
      </c>
      <c r="C134" s="10" t="s">
        <v>74</v>
      </c>
      <c r="D134" s="50" t="s">
        <v>68</v>
      </c>
      <c r="E134">
        <v>0.9</v>
      </c>
    </row>
    <row r="135" spans="1:5" x14ac:dyDescent="0.2">
      <c r="A135">
        <v>10</v>
      </c>
      <c r="B135" s="10" t="s">
        <v>58</v>
      </c>
      <c r="C135" s="10" t="s">
        <v>74</v>
      </c>
      <c r="D135" s="50" t="s">
        <v>69</v>
      </c>
      <c r="E135">
        <v>0.8</v>
      </c>
    </row>
    <row r="136" spans="1:5" x14ac:dyDescent="0.2">
      <c r="A136">
        <v>10</v>
      </c>
      <c r="B136" s="10" t="s">
        <v>58</v>
      </c>
      <c r="C136" s="10" t="s">
        <v>74</v>
      </c>
      <c r="D136" s="50" t="s">
        <v>70</v>
      </c>
      <c r="E136">
        <v>0.9</v>
      </c>
    </row>
    <row r="137" spans="1:5" x14ac:dyDescent="0.2">
      <c r="A137">
        <v>10</v>
      </c>
      <c r="B137" s="10" t="s">
        <v>58</v>
      </c>
      <c r="C137" s="10" t="s">
        <v>74</v>
      </c>
      <c r="D137" s="50" t="s">
        <v>71</v>
      </c>
      <c r="E137">
        <v>0.9</v>
      </c>
    </row>
    <row r="138" spans="1:5" x14ac:dyDescent="0.2">
      <c r="A138">
        <v>10</v>
      </c>
      <c r="B138" s="10" t="s">
        <v>58</v>
      </c>
      <c r="C138" s="10" t="s">
        <v>75</v>
      </c>
      <c r="D138" s="50" t="s">
        <v>68</v>
      </c>
      <c r="E138">
        <v>0.8</v>
      </c>
    </row>
    <row r="139" spans="1:5" x14ac:dyDescent="0.2">
      <c r="A139">
        <v>10</v>
      </c>
      <c r="B139" s="10" t="s">
        <v>58</v>
      </c>
      <c r="C139" s="10" t="s">
        <v>75</v>
      </c>
      <c r="D139" s="50" t="s">
        <v>69</v>
      </c>
      <c r="E139">
        <v>0.8</v>
      </c>
    </row>
    <row r="140" spans="1:5" x14ac:dyDescent="0.2">
      <c r="A140">
        <v>10</v>
      </c>
      <c r="B140" s="10" t="s">
        <v>58</v>
      </c>
      <c r="C140" s="10" t="s">
        <v>75</v>
      </c>
      <c r="D140" s="50" t="s">
        <v>70</v>
      </c>
      <c r="E140">
        <v>0.9</v>
      </c>
    </row>
    <row r="141" spans="1:5" x14ac:dyDescent="0.2">
      <c r="A141">
        <v>10</v>
      </c>
      <c r="B141" s="10" t="s">
        <v>58</v>
      </c>
      <c r="C141" s="10" t="s">
        <v>75</v>
      </c>
      <c r="D141" s="50" t="s">
        <v>71</v>
      </c>
      <c r="E141">
        <v>0.9</v>
      </c>
    </row>
    <row r="142" spans="1:5" x14ac:dyDescent="0.2">
      <c r="A142">
        <v>10</v>
      </c>
      <c r="B142" s="10" t="s">
        <v>58</v>
      </c>
      <c r="C142" s="10" t="s">
        <v>76</v>
      </c>
      <c r="D142" s="50" t="s">
        <v>68</v>
      </c>
      <c r="E142">
        <v>0.8</v>
      </c>
    </row>
    <row r="143" spans="1:5" x14ac:dyDescent="0.2">
      <c r="A143">
        <v>10</v>
      </c>
      <c r="B143" s="10" t="s">
        <v>58</v>
      </c>
      <c r="C143" s="10" t="s">
        <v>76</v>
      </c>
      <c r="D143" s="50" t="s">
        <v>69</v>
      </c>
      <c r="E143">
        <v>0.9</v>
      </c>
    </row>
    <row r="144" spans="1:5" x14ac:dyDescent="0.2">
      <c r="A144">
        <v>10</v>
      </c>
      <c r="B144" s="10" t="s">
        <v>58</v>
      </c>
      <c r="C144" s="10" t="s">
        <v>76</v>
      </c>
      <c r="D144" s="50" t="s">
        <v>70</v>
      </c>
      <c r="E144">
        <v>0.9</v>
      </c>
    </row>
    <row r="145" spans="1:5" x14ac:dyDescent="0.2">
      <c r="A145">
        <v>10</v>
      </c>
      <c r="B145" s="10" t="s">
        <v>58</v>
      </c>
      <c r="C145" s="10" t="s">
        <v>76</v>
      </c>
      <c r="D145" s="50" t="s">
        <v>71</v>
      </c>
      <c r="E145">
        <v>0.8</v>
      </c>
    </row>
    <row r="146" spans="1:5" x14ac:dyDescent="0.2">
      <c r="A146">
        <v>10</v>
      </c>
      <c r="B146" s="10" t="s">
        <v>56</v>
      </c>
      <c r="C146" s="10" t="s">
        <v>73</v>
      </c>
      <c r="D146" s="50" t="s">
        <v>68</v>
      </c>
      <c r="E146">
        <v>1</v>
      </c>
    </row>
    <row r="147" spans="1:5" x14ac:dyDescent="0.2">
      <c r="A147">
        <v>10</v>
      </c>
      <c r="B147" s="10" t="s">
        <v>56</v>
      </c>
      <c r="C147" s="10" t="s">
        <v>73</v>
      </c>
      <c r="D147" s="50" t="s">
        <v>69</v>
      </c>
      <c r="E147">
        <v>1.1000000000000001</v>
      </c>
    </row>
    <row r="148" spans="1:5" x14ac:dyDescent="0.2">
      <c r="A148">
        <v>10</v>
      </c>
      <c r="B148" s="10" t="s">
        <v>56</v>
      </c>
      <c r="C148" s="10" t="s">
        <v>73</v>
      </c>
      <c r="D148" s="50" t="s">
        <v>70</v>
      </c>
      <c r="E148">
        <v>1</v>
      </c>
    </row>
    <row r="149" spans="1:5" x14ac:dyDescent="0.2">
      <c r="A149">
        <v>10</v>
      </c>
      <c r="B149" s="10" t="s">
        <v>56</v>
      </c>
      <c r="C149" s="10" t="s">
        <v>73</v>
      </c>
      <c r="D149" s="50" t="s">
        <v>71</v>
      </c>
      <c r="E149">
        <v>1</v>
      </c>
    </row>
    <row r="150" spans="1:5" x14ac:dyDescent="0.2">
      <c r="A150">
        <v>10</v>
      </c>
      <c r="B150" s="10" t="s">
        <v>56</v>
      </c>
      <c r="C150" s="10" t="s">
        <v>74</v>
      </c>
      <c r="D150" s="50" t="s">
        <v>68</v>
      </c>
      <c r="E150">
        <v>1</v>
      </c>
    </row>
    <row r="151" spans="1:5" x14ac:dyDescent="0.2">
      <c r="A151">
        <v>10</v>
      </c>
      <c r="B151" s="10" t="s">
        <v>56</v>
      </c>
      <c r="C151" s="10" t="s">
        <v>74</v>
      </c>
      <c r="D151" s="50" t="s">
        <v>69</v>
      </c>
      <c r="E151">
        <v>1.1000000000000001</v>
      </c>
    </row>
    <row r="152" spans="1:5" x14ac:dyDescent="0.2">
      <c r="A152">
        <v>10</v>
      </c>
      <c r="B152" s="10" t="s">
        <v>56</v>
      </c>
      <c r="C152" s="10" t="s">
        <v>74</v>
      </c>
      <c r="D152" s="50" t="s">
        <v>70</v>
      </c>
      <c r="E152">
        <v>1.1000000000000001</v>
      </c>
    </row>
    <row r="153" spans="1:5" x14ac:dyDescent="0.2">
      <c r="A153">
        <v>10</v>
      </c>
      <c r="B153" s="10" t="s">
        <v>56</v>
      </c>
      <c r="C153" s="10" t="s">
        <v>74</v>
      </c>
      <c r="D153" s="50" t="s">
        <v>71</v>
      </c>
      <c r="E153">
        <v>1</v>
      </c>
    </row>
    <row r="154" spans="1:5" x14ac:dyDescent="0.2">
      <c r="A154">
        <v>10</v>
      </c>
      <c r="B154" s="10" t="s">
        <v>56</v>
      </c>
      <c r="C154" s="10" t="s">
        <v>75</v>
      </c>
      <c r="D154" s="50" t="s">
        <v>68</v>
      </c>
      <c r="E154">
        <v>1</v>
      </c>
    </row>
    <row r="155" spans="1:5" x14ac:dyDescent="0.2">
      <c r="A155">
        <v>10</v>
      </c>
      <c r="B155" s="10" t="s">
        <v>56</v>
      </c>
      <c r="C155" s="10" t="s">
        <v>75</v>
      </c>
      <c r="D155" s="50" t="s">
        <v>69</v>
      </c>
      <c r="E155">
        <v>1</v>
      </c>
    </row>
    <row r="156" spans="1:5" x14ac:dyDescent="0.2">
      <c r="A156">
        <v>10</v>
      </c>
      <c r="B156" s="10" t="s">
        <v>56</v>
      </c>
      <c r="C156" s="10" t="s">
        <v>75</v>
      </c>
      <c r="D156" s="50" t="s">
        <v>70</v>
      </c>
      <c r="E156">
        <v>0.9</v>
      </c>
    </row>
    <row r="157" spans="1:5" x14ac:dyDescent="0.2">
      <c r="A157">
        <v>10</v>
      </c>
      <c r="B157" s="10" t="s">
        <v>56</v>
      </c>
      <c r="C157" s="10" t="s">
        <v>75</v>
      </c>
      <c r="D157" s="50" t="s">
        <v>71</v>
      </c>
      <c r="E157">
        <v>1</v>
      </c>
    </row>
    <row r="158" spans="1:5" x14ac:dyDescent="0.2">
      <c r="A158">
        <v>10</v>
      </c>
      <c r="B158" s="10" t="s">
        <v>56</v>
      </c>
      <c r="C158" s="10" t="s">
        <v>76</v>
      </c>
      <c r="D158" s="50" t="s">
        <v>68</v>
      </c>
      <c r="E158">
        <v>1.1000000000000001</v>
      </c>
    </row>
    <row r="159" spans="1:5" x14ac:dyDescent="0.2">
      <c r="A159">
        <v>10</v>
      </c>
      <c r="B159" s="10" t="s">
        <v>56</v>
      </c>
      <c r="C159" s="10" t="s">
        <v>76</v>
      </c>
      <c r="D159" s="50" t="s">
        <v>69</v>
      </c>
      <c r="E159">
        <v>1</v>
      </c>
    </row>
    <row r="160" spans="1:5" x14ac:dyDescent="0.2">
      <c r="A160">
        <v>10</v>
      </c>
      <c r="B160" s="10" t="s">
        <v>56</v>
      </c>
      <c r="C160" s="10" t="s">
        <v>76</v>
      </c>
      <c r="D160" s="50" t="s">
        <v>70</v>
      </c>
      <c r="E160">
        <v>1</v>
      </c>
    </row>
    <row r="161" spans="1:5" x14ac:dyDescent="0.2">
      <c r="A161">
        <v>10</v>
      </c>
      <c r="B161" s="10" t="s">
        <v>56</v>
      </c>
      <c r="C161" s="10" t="s">
        <v>76</v>
      </c>
      <c r="D161" s="50" t="s">
        <v>71</v>
      </c>
      <c r="E161">
        <v>1</v>
      </c>
    </row>
    <row r="162" spans="1:5" x14ac:dyDescent="0.2">
      <c r="A162">
        <v>15</v>
      </c>
      <c r="B162" s="10" t="s">
        <v>55</v>
      </c>
      <c r="C162" s="10" t="s">
        <v>73</v>
      </c>
      <c r="D162" s="50" t="s">
        <v>68</v>
      </c>
      <c r="E162">
        <v>1.7</v>
      </c>
    </row>
    <row r="163" spans="1:5" x14ac:dyDescent="0.2">
      <c r="A163">
        <v>15</v>
      </c>
      <c r="B163" s="10" t="s">
        <v>55</v>
      </c>
      <c r="C163" s="10" t="s">
        <v>73</v>
      </c>
      <c r="D163" s="50" t="s">
        <v>69</v>
      </c>
      <c r="E163">
        <v>1.8</v>
      </c>
    </row>
    <row r="164" spans="1:5" x14ac:dyDescent="0.2">
      <c r="A164">
        <v>15</v>
      </c>
      <c r="B164" s="10" t="s">
        <v>55</v>
      </c>
      <c r="C164" s="10" t="s">
        <v>73</v>
      </c>
      <c r="D164" s="50" t="s">
        <v>70</v>
      </c>
      <c r="E164">
        <v>1.9</v>
      </c>
    </row>
    <row r="165" spans="1:5" x14ac:dyDescent="0.2">
      <c r="A165">
        <v>15</v>
      </c>
      <c r="B165" s="10" t="s">
        <v>55</v>
      </c>
      <c r="C165" s="10" t="s">
        <v>73</v>
      </c>
      <c r="D165" s="50" t="s">
        <v>71</v>
      </c>
      <c r="E165">
        <v>1.8</v>
      </c>
    </row>
    <row r="166" spans="1:5" x14ac:dyDescent="0.2">
      <c r="A166">
        <v>15</v>
      </c>
      <c r="B166" s="10" t="s">
        <v>55</v>
      </c>
      <c r="C166" s="10" t="s">
        <v>74</v>
      </c>
      <c r="D166" s="50" t="s">
        <v>68</v>
      </c>
      <c r="E166">
        <v>1.9</v>
      </c>
    </row>
    <row r="167" spans="1:5" x14ac:dyDescent="0.2">
      <c r="A167">
        <v>15</v>
      </c>
      <c r="B167" s="10" t="s">
        <v>55</v>
      </c>
      <c r="C167" s="10" t="s">
        <v>74</v>
      </c>
      <c r="D167" s="50" t="s">
        <v>69</v>
      </c>
      <c r="E167">
        <v>1.9</v>
      </c>
    </row>
    <row r="168" spans="1:5" x14ac:dyDescent="0.2">
      <c r="A168">
        <v>15</v>
      </c>
      <c r="B168" s="10" t="s">
        <v>55</v>
      </c>
      <c r="C168" s="10" t="s">
        <v>74</v>
      </c>
      <c r="D168" s="50" t="s">
        <v>70</v>
      </c>
      <c r="E168">
        <v>1.9</v>
      </c>
    </row>
    <row r="169" spans="1:5" x14ac:dyDescent="0.2">
      <c r="A169">
        <v>15</v>
      </c>
      <c r="B169" s="10" t="s">
        <v>55</v>
      </c>
      <c r="C169" s="10" t="s">
        <v>74</v>
      </c>
      <c r="D169" s="50" t="s">
        <v>71</v>
      </c>
      <c r="E169">
        <v>1.9</v>
      </c>
    </row>
    <row r="170" spans="1:5" x14ac:dyDescent="0.2">
      <c r="A170">
        <v>15</v>
      </c>
      <c r="B170" s="10" t="s">
        <v>55</v>
      </c>
      <c r="C170" s="10" t="s">
        <v>75</v>
      </c>
      <c r="D170" s="50" t="s">
        <v>68</v>
      </c>
      <c r="E170">
        <v>1.9</v>
      </c>
    </row>
    <row r="171" spans="1:5" x14ac:dyDescent="0.2">
      <c r="A171">
        <v>15</v>
      </c>
      <c r="B171" s="10" t="s">
        <v>55</v>
      </c>
      <c r="C171" s="10" t="s">
        <v>75</v>
      </c>
      <c r="D171" s="50" t="s">
        <v>69</v>
      </c>
      <c r="E171">
        <v>1.8</v>
      </c>
    </row>
    <row r="172" spans="1:5" x14ac:dyDescent="0.2">
      <c r="A172">
        <v>15</v>
      </c>
      <c r="B172" s="10" t="s">
        <v>55</v>
      </c>
      <c r="C172" s="10" t="s">
        <v>75</v>
      </c>
      <c r="D172" s="50" t="s">
        <v>70</v>
      </c>
      <c r="E172">
        <v>1.8</v>
      </c>
    </row>
    <row r="173" spans="1:5" x14ac:dyDescent="0.2">
      <c r="A173">
        <v>15</v>
      </c>
      <c r="B173" s="10" t="s">
        <v>55</v>
      </c>
      <c r="C173" s="10" t="s">
        <v>75</v>
      </c>
      <c r="D173" s="50" t="s">
        <v>71</v>
      </c>
      <c r="E173">
        <v>1.9</v>
      </c>
    </row>
    <row r="174" spans="1:5" x14ac:dyDescent="0.2">
      <c r="A174">
        <v>15</v>
      </c>
      <c r="B174" s="10" t="s">
        <v>55</v>
      </c>
      <c r="C174" s="10" t="s">
        <v>76</v>
      </c>
      <c r="D174" s="50" t="s">
        <v>68</v>
      </c>
      <c r="E174">
        <v>1.7</v>
      </c>
    </row>
    <row r="175" spans="1:5" x14ac:dyDescent="0.2">
      <c r="A175">
        <v>15</v>
      </c>
      <c r="B175" s="10" t="s">
        <v>55</v>
      </c>
      <c r="C175" s="10" t="s">
        <v>76</v>
      </c>
      <c r="D175" s="50" t="s">
        <v>69</v>
      </c>
      <c r="E175">
        <v>1.9</v>
      </c>
    </row>
    <row r="176" spans="1:5" x14ac:dyDescent="0.2">
      <c r="A176">
        <v>15</v>
      </c>
      <c r="B176" s="10" t="s">
        <v>55</v>
      </c>
      <c r="C176" s="10" t="s">
        <v>76</v>
      </c>
      <c r="D176" s="50" t="s">
        <v>70</v>
      </c>
      <c r="E176">
        <v>2</v>
      </c>
    </row>
    <row r="177" spans="1:5" x14ac:dyDescent="0.2">
      <c r="A177">
        <v>15</v>
      </c>
      <c r="B177" s="10" t="s">
        <v>55</v>
      </c>
      <c r="C177" s="10" t="s">
        <v>76</v>
      </c>
      <c r="D177" s="50" t="s">
        <v>71</v>
      </c>
      <c r="E177">
        <v>1.9</v>
      </c>
    </row>
    <row r="178" spans="1:5" x14ac:dyDescent="0.2">
      <c r="A178">
        <v>15</v>
      </c>
      <c r="B178" s="10" t="s">
        <v>59</v>
      </c>
      <c r="C178" s="10" t="s">
        <v>73</v>
      </c>
      <c r="D178" s="50" t="s">
        <v>68</v>
      </c>
      <c r="E178">
        <v>1.7</v>
      </c>
    </row>
    <row r="179" spans="1:5" x14ac:dyDescent="0.2">
      <c r="A179">
        <v>15</v>
      </c>
      <c r="B179" s="10" t="s">
        <v>59</v>
      </c>
      <c r="C179" s="10" t="s">
        <v>73</v>
      </c>
      <c r="D179" s="50" t="s">
        <v>69</v>
      </c>
      <c r="E179">
        <v>1.7</v>
      </c>
    </row>
    <row r="180" spans="1:5" x14ac:dyDescent="0.2">
      <c r="A180">
        <v>15</v>
      </c>
      <c r="B180" s="10" t="s">
        <v>59</v>
      </c>
      <c r="C180" s="10" t="s">
        <v>73</v>
      </c>
      <c r="D180" s="50" t="s">
        <v>70</v>
      </c>
      <c r="E180">
        <v>1.8</v>
      </c>
    </row>
    <row r="181" spans="1:5" x14ac:dyDescent="0.2">
      <c r="A181">
        <v>15</v>
      </c>
      <c r="B181" s="10" t="s">
        <v>59</v>
      </c>
      <c r="C181" s="10" t="s">
        <v>73</v>
      </c>
      <c r="D181" s="50" t="s">
        <v>71</v>
      </c>
      <c r="E181">
        <v>1.8</v>
      </c>
    </row>
    <row r="182" spans="1:5" x14ac:dyDescent="0.2">
      <c r="A182">
        <v>15</v>
      </c>
      <c r="B182" s="10" t="s">
        <v>59</v>
      </c>
      <c r="C182" s="10" t="s">
        <v>74</v>
      </c>
      <c r="D182" s="50" t="s">
        <v>68</v>
      </c>
      <c r="E182">
        <v>1.9</v>
      </c>
    </row>
    <row r="183" spans="1:5" x14ac:dyDescent="0.2">
      <c r="A183">
        <v>15</v>
      </c>
      <c r="B183" s="10" t="s">
        <v>59</v>
      </c>
      <c r="C183" s="10" t="s">
        <v>74</v>
      </c>
      <c r="D183" s="50" t="s">
        <v>69</v>
      </c>
      <c r="E183">
        <v>1.9</v>
      </c>
    </row>
    <row r="184" spans="1:5" x14ac:dyDescent="0.2">
      <c r="A184">
        <v>15</v>
      </c>
      <c r="B184" s="10" t="s">
        <v>59</v>
      </c>
      <c r="C184" s="10" t="s">
        <v>74</v>
      </c>
      <c r="D184" s="50" t="s">
        <v>70</v>
      </c>
      <c r="E184">
        <v>1.8</v>
      </c>
    </row>
    <row r="185" spans="1:5" x14ac:dyDescent="0.2">
      <c r="A185">
        <v>15</v>
      </c>
      <c r="B185" s="10" t="s">
        <v>59</v>
      </c>
      <c r="C185" s="10" t="s">
        <v>74</v>
      </c>
      <c r="D185" s="50" t="s">
        <v>71</v>
      </c>
      <c r="E185">
        <v>1.8</v>
      </c>
    </row>
    <row r="186" spans="1:5" x14ac:dyDescent="0.2">
      <c r="A186">
        <v>15</v>
      </c>
      <c r="B186" s="10" t="s">
        <v>59</v>
      </c>
      <c r="C186" s="10" t="s">
        <v>75</v>
      </c>
      <c r="D186" s="50" t="s">
        <v>68</v>
      </c>
      <c r="E186">
        <v>2</v>
      </c>
    </row>
    <row r="187" spans="1:5" x14ac:dyDescent="0.2">
      <c r="A187">
        <v>15</v>
      </c>
      <c r="B187" s="10" t="s">
        <v>59</v>
      </c>
      <c r="C187" s="10" t="s">
        <v>75</v>
      </c>
      <c r="D187" s="50" t="s">
        <v>69</v>
      </c>
      <c r="E187">
        <v>2</v>
      </c>
    </row>
    <row r="188" spans="1:5" x14ac:dyDescent="0.2">
      <c r="A188">
        <v>15</v>
      </c>
      <c r="B188" s="10" t="s">
        <v>59</v>
      </c>
      <c r="C188" s="10" t="s">
        <v>75</v>
      </c>
      <c r="D188" s="50" t="s">
        <v>70</v>
      </c>
      <c r="E188">
        <v>1.9</v>
      </c>
    </row>
    <row r="189" spans="1:5" x14ac:dyDescent="0.2">
      <c r="A189">
        <v>15</v>
      </c>
      <c r="B189" s="10" t="s">
        <v>59</v>
      </c>
      <c r="C189" s="10" t="s">
        <v>75</v>
      </c>
      <c r="D189" s="50" t="s">
        <v>71</v>
      </c>
      <c r="E189">
        <v>2</v>
      </c>
    </row>
    <row r="190" spans="1:5" x14ac:dyDescent="0.2">
      <c r="A190">
        <v>15</v>
      </c>
      <c r="B190" s="10" t="s">
        <v>59</v>
      </c>
      <c r="C190" s="10" t="s">
        <v>76</v>
      </c>
      <c r="D190" s="50" t="s">
        <v>68</v>
      </c>
      <c r="E190">
        <v>2</v>
      </c>
    </row>
    <row r="191" spans="1:5" x14ac:dyDescent="0.2">
      <c r="A191">
        <v>15</v>
      </c>
      <c r="B191" s="10" t="s">
        <v>59</v>
      </c>
      <c r="C191" s="10" t="s">
        <v>76</v>
      </c>
      <c r="D191" s="50" t="s">
        <v>69</v>
      </c>
      <c r="E191">
        <v>2</v>
      </c>
    </row>
    <row r="192" spans="1:5" x14ac:dyDescent="0.2">
      <c r="A192">
        <v>15</v>
      </c>
      <c r="B192" s="10" t="s">
        <v>59</v>
      </c>
      <c r="C192" s="10" t="s">
        <v>76</v>
      </c>
      <c r="D192" s="50" t="s">
        <v>70</v>
      </c>
      <c r="E192">
        <v>2.1</v>
      </c>
    </row>
    <row r="193" spans="1:5" x14ac:dyDescent="0.2">
      <c r="A193">
        <v>15</v>
      </c>
      <c r="B193" s="10" t="s">
        <v>59</v>
      </c>
      <c r="C193" s="10" t="s">
        <v>76</v>
      </c>
      <c r="D193" s="50" t="s">
        <v>71</v>
      </c>
      <c r="E193">
        <v>2.1</v>
      </c>
    </row>
    <row r="194" spans="1:5" x14ac:dyDescent="0.2">
      <c r="A194">
        <v>15</v>
      </c>
      <c r="B194" s="10" t="s">
        <v>57</v>
      </c>
      <c r="C194" s="10" t="s">
        <v>73</v>
      </c>
      <c r="D194" s="50" t="s">
        <v>68</v>
      </c>
      <c r="E194">
        <v>1.5</v>
      </c>
    </row>
    <row r="195" spans="1:5" x14ac:dyDescent="0.2">
      <c r="A195">
        <v>15</v>
      </c>
      <c r="B195" s="10" t="s">
        <v>57</v>
      </c>
      <c r="C195" s="10" t="s">
        <v>73</v>
      </c>
      <c r="D195" s="50" t="s">
        <v>69</v>
      </c>
      <c r="E195">
        <v>1.4</v>
      </c>
    </row>
    <row r="196" spans="1:5" x14ac:dyDescent="0.2">
      <c r="A196">
        <v>15</v>
      </c>
      <c r="B196" s="10" t="s">
        <v>57</v>
      </c>
      <c r="C196" s="10" t="s">
        <v>73</v>
      </c>
      <c r="D196" s="50" t="s">
        <v>70</v>
      </c>
      <c r="E196">
        <v>1.5</v>
      </c>
    </row>
    <row r="197" spans="1:5" x14ac:dyDescent="0.2">
      <c r="A197">
        <v>15</v>
      </c>
      <c r="B197" s="10" t="s">
        <v>57</v>
      </c>
      <c r="C197" s="10" t="s">
        <v>73</v>
      </c>
      <c r="D197" s="50" t="s">
        <v>71</v>
      </c>
      <c r="E197">
        <v>1.5</v>
      </c>
    </row>
    <row r="198" spans="1:5" x14ac:dyDescent="0.2">
      <c r="A198">
        <v>15</v>
      </c>
      <c r="B198" s="10" t="s">
        <v>57</v>
      </c>
      <c r="C198" s="10" t="s">
        <v>74</v>
      </c>
      <c r="D198" s="50" t="s">
        <v>68</v>
      </c>
      <c r="E198">
        <v>1.5</v>
      </c>
    </row>
    <row r="199" spans="1:5" x14ac:dyDescent="0.2">
      <c r="A199">
        <v>15</v>
      </c>
      <c r="B199" s="10" t="s">
        <v>57</v>
      </c>
      <c r="C199" s="10" t="s">
        <v>74</v>
      </c>
      <c r="D199" s="50" t="s">
        <v>69</v>
      </c>
      <c r="E199">
        <v>1.6</v>
      </c>
    </row>
    <row r="200" spans="1:5" x14ac:dyDescent="0.2">
      <c r="A200">
        <v>15</v>
      </c>
      <c r="B200" s="10" t="s">
        <v>57</v>
      </c>
      <c r="C200" s="10" t="s">
        <v>74</v>
      </c>
      <c r="D200" s="50" t="s">
        <v>70</v>
      </c>
      <c r="E200">
        <v>1.5</v>
      </c>
    </row>
    <row r="201" spans="1:5" x14ac:dyDescent="0.2">
      <c r="A201">
        <v>15</v>
      </c>
      <c r="B201" s="10" t="s">
        <v>57</v>
      </c>
      <c r="C201" s="10" t="s">
        <v>74</v>
      </c>
      <c r="D201" s="50" t="s">
        <v>71</v>
      </c>
      <c r="E201">
        <v>1.5</v>
      </c>
    </row>
    <row r="202" spans="1:5" x14ac:dyDescent="0.2">
      <c r="A202">
        <v>15</v>
      </c>
      <c r="B202" s="10" t="s">
        <v>57</v>
      </c>
      <c r="C202" s="10" t="s">
        <v>75</v>
      </c>
      <c r="D202" s="50" t="s">
        <v>68</v>
      </c>
      <c r="E202">
        <v>1.5</v>
      </c>
    </row>
    <row r="203" spans="1:5" x14ac:dyDescent="0.2">
      <c r="A203">
        <v>15</v>
      </c>
      <c r="B203" s="10" t="s">
        <v>57</v>
      </c>
      <c r="C203" s="10" t="s">
        <v>75</v>
      </c>
      <c r="D203" s="50" t="s">
        <v>69</v>
      </c>
      <c r="E203">
        <v>1.4</v>
      </c>
    </row>
    <row r="204" spans="1:5" x14ac:dyDescent="0.2">
      <c r="A204">
        <v>15</v>
      </c>
      <c r="B204" s="10" t="s">
        <v>57</v>
      </c>
      <c r="C204" s="10" t="s">
        <v>75</v>
      </c>
      <c r="D204" s="50" t="s">
        <v>70</v>
      </c>
      <c r="E204">
        <v>1.6</v>
      </c>
    </row>
    <row r="205" spans="1:5" x14ac:dyDescent="0.2">
      <c r="A205">
        <v>15</v>
      </c>
      <c r="B205" s="10" t="s">
        <v>57</v>
      </c>
      <c r="C205" s="10" t="s">
        <v>75</v>
      </c>
      <c r="D205" s="50" t="s">
        <v>71</v>
      </c>
      <c r="E205">
        <v>1.4</v>
      </c>
    </row>
    <row r="206" spans="1:5" x14ac:dyDescent="0.2">
      <c r="A206">
        <v>15</v>
      </c>
      <c r="B206" s="10" t="s">
        <v>57</v>
      </c>
      <c r="C206" s="10" t="s">
        <v>76</v>
      </c>
      <c r="D206" s="50" t="s">
        <v>68</v>
      </c>
      <c r="E206">
        <v>1.6</v>
      </c>
    </row>
    <row r="207" spans="1:5" x14ac:dyDescent="0.2">
      <c r="A207">
        <v>15</v>
      </c>
      <c r="B207" s="10" t="s">
        <v>57</v>
      </c>
      <c r="C207" s="10" t="s">
        <v>76</v>
      </c>
      <c r="D207" s="50" t="s">
        <v>69</v>
      </c>
      <c r="E207">
        <v>1.5</v>
      </c>
    </row>
    <row r="208" spans="1:5" x14ac:dyDescent="0.2">
      <c r="A208">
        <v>15</v>
      </c>
      <c r="B208" s="10" t="s">
        <v>57</v>
      </c>
      <c r="C208" s="10" t="s">
        <v>76</v>
      </c>
      <c r="D208" s="50" t="s">
        <v>70</v>
      </c>
      <c r="E208">
        <v>1.2</v>
      </c>
    </row>
    <row r="209" spans="1:5" x14ac:dyDescent="0.2">
      <c r="A209">
        <v>15</v>
      </c>
      <c r="B209" s="10" t="s">
        <v>57</v>
      </c>
      <c r="C209" s="10" t="s">
        <v>76</v>
      </c>
      <c r="D209" s="50" t="s">
        <v>71</v>
      </c>
      <c r="E209">
        <v>1.5</v>
      </c>
    </row>
    <row r="210" spans="1:5" x14ac:dyDescent="0.2">
      <c r="A210">
        <v>15</v>
      </c>
      <c r="B210" s="10" t="s">
        <v>58</v>
      </c>
      <c r="C210" s="10" t="s">
        <v>73</v>
      </c>
      <c r="D210" s="50" t="s">
        <v>68</v>
      </c>
      <c r="E210">
        <v>1.7</v>
      </c>
    </row>
    <row r="211" spans="1:5" x14ac:dyDescent="0.2">
      <c r="A211">
        <v>15</v>
      </c>
      <c r="B211" s="10" t="s">
        <v>58</v>
      </c>
      <c r="C211" s="10" t="s">
        <v>73</v>
      </c>
      <c r="D211" s="50" t="s">
        <v>69</v>
      </c>
      <c r="E211">
        <v>1.8</v>
      </c>
    </row>
    <row r="212" spans="1:5" x14ac:dyDescent="0.2">
      <c r="A212">
        <v>15</v>
      </c>
      <c r="B212" s="10" t="s">
        <v>58</v>
      </c>
      <c r="C212" s="10" t="s">
        <v>73</v>
      </c>
      <c r="D212" s="50" t="s">
        <v>70</v>
      </c>
      <c r="E212">
        <v>1.8</v>
      </c>
    </row>
    <row r="213" spans="1:5" x14ac:dyDescent="0.2">
      <c r="A213">
        <v>15</v>
      </c>
      <c r="B213" s="10" t="s">
        <v>58</v>
      </c>
      <c r="C213" s="10" t="s">
        <v>73</v>
      </c>
      <c r="D213" s="50" t="s">
        <v>71</v>
      </c>
      <c r="E213">
        <v>1.8</v>
      </c>
    </row>
    <row r="214" spans="1:5" x14ac:dyDescent="0.2">
      <c r="A214">
        <v>15</v>
      </c>
      <c r="B214" s="10" t="s">
        <v>58</v>
      </c>
      <c r="C214" s="10" t="s">
        <v>74</v>
      </c>
      <c r="D214" s="50" t="s">
        <v>68</v>
      </c>
      <c r="E214">
        <v>1.8</v>
      </c>
    </row>
    <row r="215" spans="1:5" x14ac:dyDescent="0.2">
      <c r="A215">
        <v>15</v>
      </c>
      <c r="B215" s="10" t="s">
        <v>58</v>
      </c>
      <c r="C215" s="10" t="s">
        <v>74</v>
      </c>
      <c r="D215" s="50" t="s">
        <v>69</v>
      </c>
      <c r="E215">
        <v>1.9</v>
      </c>
    </row>
    <row r="216" spans="1:5" x14ac:dyDescent="0.2">
      <c r="A216">
        <v>15</v>
      </c>
      <c r="B216" s="10" t="s">
        <v>58</v>
      </c>
      <c r="C216" s="10" t="s">
        <v>74</v>
      </c>
      <c r="D216" s="50" t="s">
        <v>70</v>
      </c>
      <c r="E216">
        <v>1.9</v>
      </c>
    </row>
    <row r="217" spans="1:5" x14ac:dyDescent="0.2">
      <c r="A217">
        <v>15</v>
      </c>
      <c r="B217" s="10" t="s">
        <v>58</v>
      </c>
      <c r="C217" s="10" t="s">
        <v>74</v>
      </c>
      <c r="D217" s="50" t="s">
        <v>71</v>
      </c>
      <c r="E217">
        <v>2</v>
      </c>
    </row>
    <row r="218" spans="1:5" x14ac:dyDescent="0.2">
      <c r="A218">
        <v>15</v>
      </c>
      <c r="B218" s="10" t="s">
        <v>58</v>
      </c>
      <c r="C218" s="10" t="s">
        <v>75</v>
      </c>
      <c r="D218" s="50" t="s">
        <v>68</v>
      </c>
      <c r="E218">
        <v>2.1</v>
      </c>
    </row>
    <row r="219" spans="1:5" x14ac:dyDescent="0.2">
      <c r="A219">
        <v>15</v>
      </c>
      <c r="B219" s="10" t="s">
        <v>58</v>
      </c>
      <c r="C219" s="10" t="s">
        <v>75</v>
      </c>
      <c r="D219" s="50" t="s">
        <v>69</v>
      </c>
      <c r="E219">
        <v>2.1</v>
      </c>
    </row>
    <row r="220" spans="1:5" x14ac:dyDescent="0.2">
      <c r="A220">
        <v>15</v>
      </c>
      <c r="B220" s="10" t="s">
        <v>58</v>
      </c>
      <c r="C220" s="10" t="s">
        <v>75</v>
      </c>
      <c r="D220" s="50" t="s">
        <v>70</v>
      </c>
      <c r="E220">
        <v>2</v>
      </c>
    </row>
    <row r="221" spans="1:5" x14ac:dyDescent="0.2">
      <c r="A221">
        <v>15</v>
      </c>
      <c r="B221" s="10" t="s">
        <v>58</v>
      </c>
      <c r="C221" s="10" t="s">
        <v>75</v>
      </c>
      <c r="D221" s="50" t="s">
        <v>71</v>
      </c>
      <c r="E221">
        <v>1.9</v>
      </c>
    </row>
    <row r="222" spans="1:5" x14ac:dyDescent="0.2">
      <c r="A222">
        <v>15</v>
      </c>
      <c r="B222" s="10" t="s">
        <v>58</v>
      </c>
      <c r="C222" s="10" t="s">
        <v>76</v>
      </c>
      <c r="D222" s="50" t="s">
        <v>68</v>
      </c>
      <c r="E222">
        <v>1.8</v>
      </c>
    </row>
    <row r="223" spans="1:5" x14ac:dyDescent="0.2">
      <c r="A223">
        <v>15</v>
      </c>
      <c r="B223" s="10" t="s">
        <v>58</v>
      </c>
      <c r="C223" s="10" t="s">
        <v>76</v>
      </c>
      <c r="D223" s="50" t="s">
        <v>69</v>
      </c>
      <c r="E223">
        <v>1.8</v>
      </c>
    </row>
    <row r="224" spans="1:5" x14ac:dyDescent="0.2">
      <c r="A224">
        <v>15</v>
      </c>
      <c r="B224" s="10" t="s">
        <v>58</v>
      </c>
      <c r="C224" s="10" t="s">
        <v>76</v>
      </c>
      <c r="D224" s="50" t="s">
        <v>70</v>
      </c>
      <c r="E224">
        <v>1.9</v>
      </c>
    </row>
    <row r="225" spans="1:5" x14ac:dyDescent="0.2">
      <c r="A225">
        <v>15</v>
      </c>
      <c r="B225" s="10" t="s">
        <v>58</v>
      </c>
      <c r="C225" s="10" t="s">
        <v>76</v>
      </c>
      <c r="D225" s="50" t="s">
        <v>71</v>
      </c>
      <c r="E225">
        <v>1.7</v>
      </c>
    </row>
    <row r="226" spans="1:5" x14ac:dyDescent="0.2">
      <c r="A226">
        <v>15</v>
      </c>
      <c r="B226" s="10" t="s">
        <v>56</v>
      </c>
      <c r="C226" s="10" t="s">
        <v>73</v>
      </c>
      <c r="D226" s="50" t="s">
        <v>68</v>
      </c>
      <c r="E226">
        <v>1.8</v>
      </c>
    </row>
    <row r="227" spans="1:5" x14ac:dyDescent="0.2">
      <c r="A227">
        <v>15</v>
      </c>
      <c r="B227" s="10" t="s">
        <v>56</v>
      </c>
      <c r="C227" s="10" t="s">
        <v>73</v>
      </c>
      <c r="D227" s="50" t="s">
        <v>69</v>
      </c>
      <c r="E227">
        <v>1.9</v>
      </c>
    </row>
    <row r="228" spans="1:5" x14ac:dyDescent="0.2">
      <c r="A228">
        <v>15</v>
      </c>
      <c r="B228" s="10" t="s">
        <v>56</v>
      </c>
      <c r="C228" s="10" t="s">
        <v>73</v>
      </c>
      <c r="D228" s="50" t="s">
        <v>70</v>
      </c>
      <c r="E228">
        <v>2</v>
      </c>
    </row>
    <row r="229" spans="1:5" x14ac:dyDescent="0.2">
      <c r="A229">
        <v>15</v>
      </c>
      <c r="B229" s="10" t="s">
        <v>56</v>
      </c>
      <c r="C229" s="10" t="s">
        <v>73</v>
      </c>
      <c r="D229" s="50" t="s">
        <v>71</v>
      </c>
      <c r="E229">
        <v>1.9</v>
      </c>
    </row>
    <row r="230" spans="1:5" x14ac:dyDescent="0.2">
      <c r="A230">
        <v>15</v>
      </c>
      <c r="B230" s="10" t="s">
        <v>56</v>
      </c>
      <c r="C230" s="10" t="s">
        <v>74</v>
      </c>
      <c r="D230" s="50" t="s">
        <v>68</v>
      </c>
      <c r="E230">
        <v>2</v>
      </c>
    </row>
    <row r="231" spans="1:5" x14ac:dyDescent="0.2">
      <c r="A231">
        <v>15</v>
      </c>
      <c r="B231" s="10" t="s">
        <v>56</v>
      </c>
      <c r="C231" s="10" t="s">
        <v>74</v>
      </c>
      <c r="D231" s="50" t="s">
        <v>69</v>
      </c>
      <c r="E231">
        <v>2</v>
      </c>
    </row>
    <row r="232" spans="1:5" x14ac:dyDescent="0.2">
      <c r="A232">
        <v>15</v>
      </c>
      <c r="B232" s="10" t="s">
        <v>56</v>
      </c>
      <c r="C232" s="10" t="s">
        <v>74</v>
      </c>
      <c r="D232" s="50" t="s">
        <v>70</v>
      </c>
      <c r="E232">
        <v>1.9</v>
      </c>
    </row>
    <row r="233" spans="1:5" x14ac:dyDescent="0.2">
      <c r="A233">
        <v>15</v>
      </c>
      <c r="B233" s="10" t="s">
        <v>56</v>
      </c>
      <c r="C233" s="10" t="s">
        <v>74</v>
      </c>
      <c r="D233" s="50" t="s">
        <v>71</v>
      </c>
      <c r="E233">
        <v>2</v>
      </c>
    </row>
    <row r="234" spans="1:5" x14ac:dyDescent="0.2">
      <c r="A234">
        <v>15</v>
      </c>
      <c r="B234" s="10" t="s">
        <v>56</v>
      </c>
      <c r="C234" s="10" t="s">
        <v>75</v>
      </c>
      <c r="D234" s="50" t="s">
        <v>68</v>
      </c>
      <c r="E234">
        <v>2.1</v>
      </c>
    </row>
    <row r="235" spans="1:5" x14ac:dyDescent="0.2">
      <c r="A235">
        <v>15</v>
      </c>
      <c r="B235" s="10" t="s">
        <v>56</v>
      </c>
      <c r="C235" s="10" t="s">
        <v>75</v>
      </c>
      <c r="D235" s="50" t="s">
        <v>69</v>
      </c>
      <c r="E235">
        <v>2.1</v>
      </c>
    </row>
    <row r="236" spans="1:5" x14ac:dyDescent="0.2">
      <c r="A236">
        <v>15</v>
      </c>
      <c r="B236" s="10" t="s">
        <v>56</v>
      </c>
      <c r="C236" s="10" t="s">
        <v>75</v>
      </c>
      <c r="D236" s="50" t="s">
        <v>70</v>
      </c>
      <c r="E236">
        <v>2.1</v>
      </c>
    </row>
    <row r="237" spans="1:5" x14ac:dyDescent="0.2">
      <c r="A237">
        <v>15</v>
      </c>
      <c r="B237" s="10" t="s">
        <v>56</v>
      </c>
      <c r="C237" s="10" t="s">
        <v>75</v>
      </c>
      <c r="D237" s="50" t="s">
        <v>71</v>
      </c>
      <c r="E237">
        <v>2.1</v>
      </c>
    </row>
    <row r="238" spans="1:5" x14ac:dyDescent="0.2">
      <c r="A238">
        <v>15</v>
      </c>
      <c r="B238" s="10" t="s">
        <v>56</v>
      </c>
      <c r="C238" s="10" t="s">
        <v>76</v>
      </c>
      <c r="D238" s="50" t="s">
        <v>68</v>
      </c>
      <c r="E238">
        <v>2.2000000000000002</v>
      </c>
    </row>
    <row r="239" spans="1:5" x14ac:dyDescent="0.2">
      <c r="A239">
        <v>15</v>
      </c>
      <c r="B239" s="10" t="s">
        <v>56</v>
      </c>
      <c r="C239" s="10" t="s">
        <v>76</v>
      </c>
      <c r="D239" s="50" t="s">
        <v>69</v>
      </c>
      <c r="E239">
        <v>2.1</v>
      </c>
    </row>
    <row r="240" spans="1:5" x14ac:dyDescent="0.2">
      <c r="A240">
        <v>15</v>
      </c>
      <c r="B240" s="10" t="s">
        <v>56</v>
      </c>
      <c r="C240" s="10" t="s">
        <v>76</v>
      </c>
      <c r="D240" s="50" t="s">
        <v>70</v>
      </c>
      <c r="E240">
        <v>2.1</v>
      </c>
    </row>
    <row r="241" spans="1:5" x14ac:dyDescent="0.2">
      <c r="A241">
        <v>15</v>
      </c>
      <c r="B241" s="10" t="s">
        <v>56</v>
      </c>
      <c r="C241" s="10" t="s">
        <v>76</v>
      </c>
      <c r="D241" s="50" t="s">
        <v>71</v>
      </c>
      <c r="E241">
        <v>2.2000000000000002</v>
      </c>
    </row>
    <row r="242" spans="1:5" x14ac:dyDescent="0.2">
      <c r="A242">
        <v>20</v>
      </c>
      <c r="B242" s="10" t="s">
        <v>55</v>
      </c>
      <c r="C242" s="10" t="s">
        <v>73</v>
      </c>
      <c r="D242" s="50" t="s">
        <v>68</v>
      </c>
      <c r="E242">
        <v>2.6</v>
      </c>
    </row>
    <row r="243" spans="1:5" x14ac:dyDescent="0.2">
      <c r="A243">
        <v>20</v>
      </c>
      <c r="B243" s="10" t="s">
        <v>55</v>
      </c>
      <c r="C243" s="10" t="s">
        <v>73</v>
      </c>
      <c r="D243" s="50" t="s">
        <v>69</v>
      </c>
      <c r="E243">
        <v>2.5</v>
      </c>
    </row>
    <row r="244" spans="1:5" x14ac:dyDescent="0.2">
      <c r="A244">
        <v>20</v>
      </c>
      <c r="B244" s="10" t="s">
        <v>55</v>
      </c>
      <c r="C244" s="10" t="s">
        <v>73</v>
      </c>
      <c r="D244" s="50" t="s">
        <v>70</v>
      </c>
      <c r="E244">
        <v>2.7</v>
      </c>
    </row>
    <row r="245" spans="1:5" x14ac:dyDescent="0.2">
      <c r="A245">
        <v>20</v>
      </c>
      <c r="B245" s="10" t="s">
        <v>55</v>
      </c>
      <c r="C245" s="10" t="s">
        <v>73</v>
      </c>
      <c r="D245" s="50" t="s">
        <v>71</v>
      </c>
      <c r="E245">
        <v>2.8</v>
      </c>
    </row>
    <row r="246" spans="1:5" x14ac:dyDescent="0.2">
      <c r="A246">
        <v>20</v>
      </c>
      <c r="B246" s="10" t="s">
        <v>55</v>
      </c>
      <c r="C246" s="10" t="s">
        <v>74</v>
      </c>
      <c r="D246" s="50" t="s">
        <v>68</v>
      </c>
      <c r="E246">
        <v>2.5</v>
      </c>
    </row>
    <row r="247" spans="1:5" x14ac:dyDescent="0.2">
      <c r="A247">
        <v>20</v>
      </c>
      <c r="B247" s="10" t="s">
        <v>55</v>
      </c>
      <c r="C247" s="10" t="s">
        <v>74</v>
      </c>
      <c r="D247" s="50" t="s">
        <v>69</v>
      </c>
      <c r="E247">
        <v>2.7</v>
      </c>
    </row>
    <row r="248" spans="1:5" x14ac:dyDescent="0.2">
      <c r="A248">
        <v>20</v>
      </c>
      <c r="B248" s="10" t="s">
        <v>55</v>
      </c>
      <c r="C248" s="10" t="s">
        <v>74</v>
      </c>
      <c r="D248" s="50" t="s">
        <v>70</v>
      </c>
      <c r="E248">
        <v>2.8</v>
      </c>
    </row>
    <row r="249" spans="1:5" x14ac:dyDescent="0.2">
      <c r="A249">
        <v>20</v>
      </c>
      <c r="B249" s="10" t="s">
        <v>55</v>
      </c>
      <c r="C249" s="10" t="s">
        <v>74</v>
      </c>
      <c r="D249" s="50" t="s">
        <v>71</v>
      </c>
      <c r="E249">
        <v>2.6</v>
      </c>
    </row>
    <row r="250" spans="1:5" x14ac:dyDescent="0.2">
      <c r="A250">
        <v>20</v>
      </c>
      <c r="B250" s="10" t="s">
        <v>55</v>
      </c>
      <c r="C250" s="10" t="s">
        <v>75</v>
      </c>
      <c r="D250" s="50" t="s">
        <v>68</v>
      </c>
      <c r="E250">
        <v>2.4</v>
      </c>
    </row>
    <row r="251" spans="1:5" x14ac:dyDescent="0.2">
      <c r="A251">
        <v>20</v>
      </c>
      <c r="B251" s="10" t="s">
        <v>55</v>
      </c>
      <c r="C251" s="10" t="s">
        <v>75</v>
      </c>
      <c r="D251" s="50" t="s">
        <v>69</v>
      </c>
      <c r="E251">
        <v>2.5</v>
      </c>
    </row>
    <row r="252" spans="1:5" x14ac:dyDescent="0.2">
      <c r="A252">
        <v>20</v>
      </c>
      <c r="B252" s="10" t="s">
        <v>55</v>
      </c>
      <c r="C252" s="10" t="s">
        <v>75</v>
      </c>
      <c r="D252" s="50" t="s">
        <v>70</v>
      </c>
      <c r="E252">
        <v>2.5</v>
      </c>
    </row>
    <row r="253" spans="1:5" x14ac:dyDescent="0.2">
      <c r="A253">
        <v>20</v>
      </c>
      <c r="B253" s="10" t="s">
        <v>55</v>
      </c>
      <c r="C253" s="10" t="s">
        <v>75</v>
      </c>
      <c r="D253" s="50" t="s">
        <v>71</v>
      </c>
      <c r="E253">
        <v>2.4</v>
      </c>
    </row>
    <row r="254" spans="1:5" x14ac:dyDescent="0.2">
      <c r="A254">
        <v>20</v>
      </c>
      <c r="B254" s="10" t="s">
        <v>55</v>
      </c>
      <c r="C254" s="10" t="s">
        <v>76</v>
      </c>
      <c r="D254" s="50" t="s">
        <v>68</v>
      </c>
      <c r="E254">
        <v>2.5</v>
      </c>
    </row>
    <row r="255" spans="1:5" x14ac:dyDescent="0.2">
      <c r="A255">
        <v>20</v>
      </c>
      <c r="B255" s="10" t="s">
        <v>55</v>
      </c>
      <c r="C255" s="10" t="s">
        <v>76</v>
      </c>
      <c r="D255" s="50" t="s">
        <v>69</v>
      </c>
      <c r="E255">
        <v>2.7</v>
      </c>
    </row>
    <row r="256" spans="1:5" x14ac:dyDescent="0.2">
      <c r="A256">
        <v>20</v>
      </c>
      <c r="B256" s="10" t="s">
        <v>55</v>
      </c>
      <c r="C256" s="10" t="s">
        <v>76</v>
      </c>
      <c r="D256" s="50" t="s">
        <v>70</v>
      </c>
      <c r="E256">
        <v>2.8</v>
      </c>
    </row>
    <row r="257" spans="1:5" x14ac:dyDescent="0.2">
      <c r="A257">
        <v>20</v>
      </c>
      <c r="B257" s="10" t="s">
        <v>55</v>
      </c>
      <c r="C257" s="10" t="s">
        <v>76</v>
      </c>
      <c r="D257" s="50" t="s">
        <v>71</v>
      </c>
      <c r="E257">
        <v>2.6</v>
      </c>
    </row>
    <row r="258" spans="1:5" x14ac:dyDescent="0.2">
      <c r="A258">
        <v>20</v>
      </c>
      <c r="B258" s="10" t="s">
        <v>59</v>
      </c>
      <c r="C258" s="10" t="s">
        <v>73</v>
      </c>
      <c r="D258" s="50" t="s">
        <v>68</v>
      </c>
      <c r="E258">
        <v>2.5</v>
      </c>
    </row>
    <row r="259" spans="1:5" x14ac:dyDescent="0.2">
      <c r="A259">
        <v>20</v>
      </c>
      <c r="B259" s="10" t="s">
        <v>59</v>
      </c>
      <c r="C259" s="10" t="s">
        <v>73</v>
      </c>
      <c r="D259" s="50" t="s">
        <v>69</v>
      </c>
      <c r="E259">
        <v>2.4</v>
      </c>
    </row>
    <row r="260" spans="1:5" x14ac:dyDescent="0.2">
      <c r="A260">
        <v>20</v>
      </c>
      <c r="B260" s="10" t="s">
        <v>59</v>
      </c>
      <c r="C260" s="10" t="s">
        <v>73</v>
      </c>
      <c r="D260" s="50" t="s">
        <v>70</v>
      </c>
      <c r="E260">
        <v>2.6</v>
      </c>
    </row>
    <row r="261" spans="1:5" x14ac:dyDescent="0.2">
      <c r="A261">
        <v>20</v>
      </c>
      <c r="B261" s="10" t="s">
        <v>59</v>
      </c>
      <c r="C261" s="10" t="s">
        <v>73</v>
      </c>
      <c r="D261" s="50" t="s">
        <v>71</v>
      </c>
      <c r="E261">
        <v>2.5</v>
      </c>
    </row>
    <row r="262" spans="1:5" x14ac:dyDescent="0.2">
      <c r="A262">
        <v>20</v>
      </c>
      <c r="B262" s="10" t="s">
        <v>59</v>
      </c>
      <c r="C262" s="10" t="s">
        <v>74</v>
      </c>
      <c r="D262" s="50" t="s">
        <v>68</v>
      </c>
      <c r="E262">
        <v>2.6</v>
      </c>
    </row>
    <row r="263" spans="1:5" x14ac:dyDescent="0.2">
      <c r="A263">
        <v>20</v>
      </c>
      <c r="B263" s="10" t="s">
        <v>59</v>
      </c>
      <c r="C263" s="10" t="s">
        <v>74</v>
      </c>
      <c r="D263" s="50" t="s">
        <v>69</v>
      </c>
      <c r="E263">
        <v>2.7</v>
      </c>
    </row>
    <row r="264" spans="1:5" x14ac:dyDescent="0.2">
      <c r="A264">
        <v>20</v>
      </c>
      <c r="B264" s="10" t="s">
        <v>59</v>
      </c>
      <c r="C264" s="10" t="s">
        <v>74</v>
      </c>
      <c r="D264" s="50" t="s">
        <v>70</v>
      </c>
      <c r="E264">
        <v>2.6</v>
      </c>
    </row>
    <row r="265" spans="1:5" x14ac:dyDescent="0.2">
      <c r="A265">
        <v>20</v>
      </c>
      <c r="B265" s="10" t="s">
        <v>59</v>
      </c>
      <c r="C265" s="10" t="s">
        <v>74</v>
      </c>
      <c r="D265" s="50" t="s">
        <v>71</v>
      </c>
      <c r="E265">
        <v>2.5</v>
      </c>
    </row>
    <row r="266" spans="1:5" x14ac:dyDescent="0.2">
      <c r="A266">
        <v>20</v>
      </c>
      <c r="B266" s="10" t="s">
        <v>59</v>
      </c>
      <c r="C266" s="10" t="s">
        <v>75</v>
      </c>
      <c r="D266" s="50" t="s">
        <v>68</v>
      </c>
      <c r="E266">
        <v>2.6</v>
      </c>
    </row>
    <row r="267" spans="1:5" x14ac:dyDescent="0.2">
      <c r="A267">
        <v>20</v>
      </c>
      <c r="B267" s="10" t="s">
        <v>59</v>
      </c>
      <c r="C267" s="10" t="s">
        <v>75</v>
      </c>
      <c r="D267" s="50" t="s">
        <v>69</v>
      </c>
      <c r="E267">
        <v>2.7</v>
      </c>
    </row>
    <row r="268" spans="1:5" x14ac:dyDescent="0.2">
      <c r="A268">
        <v>20</v>
      </c>
      <c r="B268" s="10" t="s">
        <v>59</v>
      </c>
      <c r="C268" s="10" t="s">
        <v>75</v>
      </c>
      <c r="D268" s="50" t="s">
        <v>70</v>
      </c>
      <c r="E268">
        <v>2.5</v>
      </c>
    </row>
    <row r="269" spans="1:5" x14ac:dyDescent="0.2">
      <c r="A269">
        <v>20</v>
      </c>
      <c r="B269" s="10" t="s">
        <v>59</v>
      </c>
      <c r="C269" s="10" t="s">
        <v>75</v>
      </c>
      <c r="D269" s="50" t="s">
        <v>71</v>
      </c>
      <c r="E269">
        <v>2.7</v>
      </c>
    </row>
    <row r="270" spans="1:5" x14ac:dyDescent="0.2">
      <c r="A270">
        <v>20</v>
      </c>
      <c r="B270" s="10" t="s">
        <v>59</v>
      </c>
      <c r="C270" s="10" t="s">
        <v>76</v>
      </c>
      <c r="D270" s="50" t="s">
        <v>68</v>
      </c>
      <c r="E270">
        <v>2.6</v>
      </c>
    </row>
    <row r="271" spans="1:5" x14ac:dyDescent="0.2">
      <c r="A271">
        <v>20</v>
      </c>
      <c r="B271" s="10" t="s">
        <v>59</v>
      </c>
      <c r="C271" s="10" t="s">
        <v>76</v>
      </c>
      <c r="D271" s="50" t="s">
        <v>69</v>
      </c>
      <c r="E271">
        <v>2.5</v>
      </c>
    </row>
    <row r="272" spans="1:5" x14ac:dyDescent="0.2">
      <c r="A272">
        <v>20</v>
      </c>
      <c r="B272" s="10" t="s">
        <v>59</v>
      </c>
      <c r="C272" s="10" t="s">
        <v>76</v>
      </c>
      <c r="D272" s="50" t="s">
        <v>70</v>
      </c>
      <c r="E272">
        <v>2.5</v>
      </c>
    </row>
    <row r="273" spans="1:5" x14ac:dyDescent="0.2">
      <c r="A273">
        <v>20</v>
      </c>
      <c r="B273" s="10" t="s">
        <v>59</v>
      </c>
      <c r="C273" s="10" t="s">
        <v>76</v>
      </c>
      <c r="D273" s="50" t="s">
        <v>71</v>
      </c>
      <c r="E273">
        <v>2.6</v>
      </c>
    </row>
    <row r="274" spans="1:5" x14ac:dyDescent="0.2">
      <c r="A274">
        <v>20</v>
      </c>
      <c r="B274" s="10" t="s">
        <v>57</v>
      </c>
      <c r="C274" s="10" t="s">
        <v>73</v>
      </c>
      <c r="D274" s="50" t="s">
        <v>68</v>
      </c>
      <c r="E274">
        <v>2.4</v>
      </c>
    </row>
    <row r="275" spans="1:5" x14ac:dyDescent="0.2">
      <c r="A275">
        <v>20</v>
      </c>
      <c r="B275" s="10" t="s">
        <v>57</v>
      </c>
      <c r="C275" s="10" t="s">
        <v>73</v>
      </c>
      <c r="D275" s="50" t="s">
        <v>69</v>
      </c>
      <c r="E275">
        <v>2.2999999999999998</v>
      </c>
    </row>
    <row r="276" spans="1:5" x14ac:dyDescent="0.2">
      <c r="A276">
        <v>20</v>
      </c>
      <c r="B276" s="10" t="s">
        <v>57</v>
      </c>
      <c r="C276" s="10" t="s">
        <v>73</v>
      </c>
      <c r="D276" s="50" t="s">
        <v>70</v>
      </c>
      <c r="E276">
        <v>2.2999999999999998</v>
      </c>
    </row>
    <row r="277" spans="1:5" x14ac:dyDescent="0.2">
      <c r="A277">
        <v>20</v>
      </c>
      <c r="B277" s="10" t="s">
        <v>57</v>
      </c>
      <c r="C277" s="10" t="s">
        <v>73</v>
      </c>
      <c r="D277" s="50" t="s">
        <v>71</v>
      </c>
      <c r="E277">
        <v>2.4</v>
      </c>
    </row>
    <row r="278" spans="1:5" x14ac:dyDescent="0.2">
      <c r="A278">
        <v>20</v>
      </c>
      <c r="B278" s="10" t="s">
        <v>57</v>
      </c>
      <c r="C278" s="10" t="s">
        <v>74</v>
      </c>
      <c r="D278" s="50" t="s">
        <v>68</v>
      </c>
      <c r="E278">
        <v>2.4</v>
      </c>
    </row>
    <row r="279" spans="1:5" x14ac:dyDescent="0.2">
      <c r="A279">
        <v>20</v>
      </c>
      <c r="B279" s="10" t="s">
        <v>57</v>
      </c>
      <c r="C279" s="10" t="s">
        <v>74</v>
      </c>
      <c r="D279" s="50" t="s">
        <v>69</v>
      </c>
      <c r="E279">
        <v>2.5</v>
      </c>
    </row>
    <row r="280" spans="1:5" x14ac:dyDescent="0.2">
      <c r="A280">
        <v>20</v>
      </c>
      <c r="B280" s="10" t="s">
        <v>57</v>
      </c>
      <c r="C280" s="10" t="s">
        <v>74</v>
      </c>
      <c r="D280" s="50" t="s">
        <v>70</v>
      </c>
      <c r="E280">
        <v>2.2999999999999998</v>
      </c>
    </row>
    <row r="281" spans="1:5" x14ac:dyDescent="0.2">
      <c r="A281">
        <v>20</v>
      </c>
      <c r="B281" s="10" t="s">
        <v>57</v>
      </c>
      <c r="C281" s="10" t="s">
        <v>74</v>
      </c>
      <c r="D281" s="50" t="s">
        <v>71</v>
      </c>
      <c r="E281">
        <v>2.5</v>
      </c>
    </row>
    <row r="282" spans="1:5" x14ac:dyDescent="0.2">
      <c r="A282">
        <v>20</v>
      </c>
      <c r="B282" s="10" t="s">
        <v>57</v>
      </c>
      <c r="C282" s="10" t="s">
        <v>75</v>
      </c>
      <c r="D282" s="50" t="s">
        <v>68</v>
      </c>
      <c r="E282">
        <v>2.5</v>
      </c>
    </row>
    <row r="283" spans="1:5" x14ac:dyDescent="0.2">
      <c r="A283">
        <v>20</v>
      </c>
      <c r="B283" s="10" t="s">
        <v>57</v>
      </c>
      <c r="C283" s="10" t="s">
        <v>75</v>
      </c>
      <c r="D283" s="50" t="s">
        <v>69</v>
      </c>
      <c r="E283">
        <v>2.4</v>
      </c>
    </row>
    <row r="284" spans="1:5" x14ac:dyDescent="0.2">
      <c r="A284">
        <v>20</v>
      </c>
      <c r="B284" s="10" t="s">
        <v>57</v>
      </c>
      <c r="C284" s="10" t="s">
        <v>75</v>
      </c>
      <c r="D284" s="50" t="s">
        <v>70</v>
      </c>
      <c r="E284">
        <v>2.6</v>
      </c>
    </row>
    <row r="285" spans="1:5" x14ac:dyDescent="0.2">
      <c r="A285">
        <v>20</v>
      </c>
      <c r="B285" s="10" t="s">
        <v>57</v>
      </c>
      <c r="C285" s="10" t="s">
        <v>75</v>
      </c>
      <c r="D285" s="50" t="s">
        <v>71</v>
      </c>
      <c r="E285">
        <v>2.6</v>
      </c>
    </row>
    <row r="286" spans="1:5" x14ac:dyDescent="0.2">
      <c r="A286">
        <v>20</v>
      </c>
      <c r="B286" s="10" t="s">
        <v>57</v>
      </c>
      <c r="C286" s="10" t="s">
        <v>76</v>
      </c>
      <c r="D286" s="50" t="s">
        <v>68</v>
      </c>
      <c r="E286">
        <v>2.4</v>
      </c>
    </row>
    <row r="287" spans="1:5" x14ac:dyDescent="0.2">
      <c r="A287">
        <v>20</v>
      </c>
      <c r="B287" s="10" t="s">
        <v>57</v>
      </c>
      <c r="C287" s="10" t="s">
        <v>76</v>
      </c>
      <c r="D287" s="50" t="s">
        <v>69</v>
      </c>
      <c r="E287">
        <v>2.4</v>
      </c>
    </row>
    <row r="288" spans="1:5" x14ac:dyDescent="0.2">
      <c r="A288">
        <v>20</v>
      </c>
      <c r="B288" s="10" t="s">
        <v>57</v>
      </c>
      <c r="C288" s="10" t="s">
        <v>76</v>
      </c>
      <c r="D288" s="50" t="s">
        <v>70</v>
      </c>
      <c r="E288">
        <v>2.4</v>
      </c>
    </row>
    <row r="289" spans="1:5" x14ac:dyDescent="0.2">
      <c r="A289">
        <v>20</v>
      </c>
      <c r="B289" s="10" t="s">
        <v>57</v>
      </c>
      <c r="C289" s="10" t="s">
        <v>76</v>
      </c>
      <c r="D289" s="50" t="s">
        <v>71</v>
      </c>
      <c r="E289">
        <v>2.4</v>
      </c>
    </row>
    <row r="290" spans="1:5" x14ac:dyDescent="0.2">
      <c r="A290">
        <v>20</v>
      </c>
      <c r="B290" s="10" t="s">
        <v>58</v>
      </c>
      <c r="C290" s="10" t="s">
        <v>73</v>
      </c>
      <c r="D290" s="50" t="s">
        <v>68</v>
      </c>
      <c r="E290">
        <v>2.5</v>
      </c>
    </row>
    <row r="291" spans="1:5" x14ac:dyDescent="0.2">
      <c r="A291">
        <v>20</v>
      </c>
      <c r="B291" s="10" t="s">
        <v>58</v>
      </c>
      <c r="C291" s="10" t="s">
        <v>73</v>
      </c>
      <c r="D291" s="50" t="s">
        <v>69</v>
      </c>
      <c r="E291">
        <v>2.6</v>
      </c>
    </row>
    <row r="292" spans="1:5" x14ac:dyDescent="0.2">
      <c r="A292">
        <v>20</v>
      </c>
      <c r="B292" s="10" t="s">
        <v>58</v>
      </c>
      <c r="C292" s="10" t="s">
        <v>73</v>
      </c>
      <c r="D292" s="50" t="s">
        <v>70</v>
      </c>
      <c r="E292">
        <v>2.6</v>
      </c>
    </row>
    <row r="293" spans="1:5" x14ac:dyDescent="0.2">
      <c r="A293">
        <v>20</v>
      </c>
      <c r="B293" s="10" t="s">
        <v>58</v>
      </c>
      <c r="C293" s="10" t="s">
        <v>73</v>
      </c>
      <c r="D293" s="50" t="s">
        <v>71</v>
      </c>
      <c r="E293">
        <v>2.6</v>
      </c>
    </row>
    <row r="294" spans="1:5" x14ac:dyDescent="0.2">
      <c r="A294">
        <v>20</v>
      </c>
      <c r="B294" s="10" t="s">
        <v>58</v>
      </c>
      <c r="C294" s="10" t="s">
        <v>74</v>
      </c>
      <c r="D294" s="50" t="s">
        <v>68</v>
      </c>
      <c r="E294">
        <v>2.5</v>
      </c>
    </row>
    <row r="295" spans="1:5" x14ac:dyDescent="0.2">
      <c r="A295">
        <v>20</v>
      </c>
      <c r="B295" s="10" t="s">
        <v>58</v>
      </c>
      <c r="C295" s="10" t="s">
        <v>74</v>
      </c>
      <c r="D295" s="50" t="s">
        <v>69</v>
      </c>
      <c r="E295">
        <v>2.5</v>
      </c>
    </row>
    <row r="296" spans="1:5" x14ac:dyDescent="0.2">
      <c r="A296">
        <v>20</v>
      </c>
      <c r="B296" s="10" t="s">
        <v>58</v>
      </c>
      <c r="C296" s="10" t="s">
        <v>74</v>
      </c>
      <c r="D296" s="50" t="s">
        <v>70</v>
      </c>
      <c r="E296">
        <v>2.5</v>
      </c>
    </row>
    <row r="297" spans="1:5" x14ac:dyDescent="0.2">
      <c r="A297">
        <v>20</v>
      </c>
      <c r="B297" s="10" t="s">
        <v>58</v>
      </c>
      <c r="C297" s="10" t="s">
        <v>74</v>
      </c>
      <c r="D297" s="50" t="s">
        <v>71</v>
      </c>
      <c r="E297">
        <v>2.5</v>
      </c>
    </row>
    <row r="298" spans="1:5" x14ac:dyDescent="0.2">
      <c r="A298">
        <v>20</v>
      </c>
      <c r="B298" s="10" t="s">
        <v>58</v>
      </c>
      <c r="C298" s="10" t="s">
        <v>75</v>
      </c>
      <c r="D298" s="50" t="s">
        <v>68</v>
      </c>
      <c r="E298">
        <v>2.7</v>
      </c>
    </row>
    <row r="299" spans="1:5" x14ac:dyDescent="0.2">
      <c r="A299">
        <v>20</v>
      </c>
      <c r="B299" s="10" t="s">
        <v>58</v>
      </c>
      <c r="C299" s="10" t="s">
        <v>75</v>
      </c>
      <c r="D299" s="50" t="s">
        <v>69</v>
      </c>
      <c r="E299">
        <v>2.6</v>
      </c>
    </row>
    <row r="300" spans="1:5" x14ac:dyDescent="0.2">
      <c r="A300">
        <v>20</v>
      </c>
      <c r="B300" s="10" t="s">
        <v>58</v>
      </c>
      <c r="C300" s="10" t="s">
        <v>75</v>
      </c>
      <c r="D300" s="50" t="s">
        <v>70</v>
      </c>
      <c r="E300">
        <v>2.6</v>
      </c>
    </row>
    <row r="301" spans="1:5" x14ac:dyDescent="0.2">
      <c r="A301">
        <v>20</v>
      </c>
      <c r="B301" s="10" t="s">
        <v>58</v>
      </c>
      <c r="C301" s="10" t="s">
        <v>75</v>
      </c>
      <c r="D301" s="50" t="s">
        <v>71</v>
      </c>
      <c r="E301">
        <v>2.8</v>
      </c>
    </row>
    <row r="302" spans="1:5" x14ac:dyDescent="0.2">
      <c r="A302">
        <v>20</v>
      </c>
      <c r="B302" s="10" t="s">
        <v>58</v>
      </c>
      <c r="C302" s="10" t="s">
        <v>76</v>
      </c>
      <c r="D302" s="50" t="s">
        <v>68</v>
      </c>
      <c r="E302">
        <v>2.8</v>
      </c>
    </row>
    <row r="303" spans="1:5" x14ac:dyDescent="0.2">
      <c r="A303">
        <v>20</v>
      </c>
      <c r="B303" s="10" t="s">
        <v>58</v>
      </c>
      <c r="C303" s="10" t="s">
        <v>76</v>
      </c>
      <c r="D303" s="50" t="s">
        <v>69</v>
      </c>
      <c r="E303">
        <v>2.5</v>
      </c>
    </row>
    <row r="304" spans="1:5" x14ac:dyDescent="0.2">
      <c r="A304">
        <v>20</v>
      </c>
      <c r="B304" s="10" t="s">
        <v>58</v>
      </c>
      <c r="C304" s="10" t="s">
        <v>76</v>
      </c>
      <c r="D304" s="50" t="s">
        <v>70</v>
      </c>
      <c r="E304">
        <v>2.6</v>
      </c>
    </row>
    <row r="305" spans="1:5" x14ac:dyDescent="0.2">
      <c r="A305">
        <v>20</v>
      </c>
      <c r="B305" s="10" t="s">
        <v>58</v>
      </c>
      <c r="C305" s="10" t="s">
        <v>76</v>
      </c>
      <c r="D305" s="50" t="s">
        <v>71</v>
      </c>
      <c r="E305">
        <v>2.7</v>
      </c>
    </row>
    <row r="306" spans="1:5" x14ac:dyDescent="0.2">
      <c r="A306">
        <v>20</v>
      </c>
      <c r="B306" s="10" t="s">
        <v>56</v>
      </c>
      <c r="C306" s="10" t="s">
        <v>73</v>
      </c>
      <c r="D306" s="50" t="s">
        <v>68</v>
      </c>
      <c r="E306">
        <v>2.5</v>
      </c>
    </row>
    <row r="307" spans="1:5" x14ac:dyDescent="0.2">
      <c r="A307">
        <v>20</v>
      </c>
      <c r="B307" s="10" t="s">
        <v>56</v>
      </c>
      <c r="C307" s="10" t="s">
        <v>73</v>
      </c>
      <c r="D307" s="50" t="s">
        <v>69</v>
      </c>
      <c r="E307">
        <v>2.4</v>
      </c>
    </row>
    <row r="308" spans="1:5" x14ac:dyDescent="0.2">
      <c r="A308">
        <v>20</v>
      </c>
      <c r="B308" s="10" t="s">
        <v>56</v>
      </c>
      <c r="C308" s="10" t="s">
        <v>73</v>
      </c>
      <c r="D308" s="50" t="s">
        <v>70</v>
      </c>
      <c r="E308">
        <v>2.5</v>
      </c>
    </row>
    <row r="309" spans="1:5" x14ac:dyDescent="0.2">
      <c r="A309">
        <v>20</v>
      </c>
      <c r="B309" s="10" t="s">
        <v>56</v>
      </c>
      <c r="C309" s="10" t="s">
        <v>73</v>
      </c>
      <c r="D309" s="50" t="s">
        <v>71</v>
      </c>
      <c r="E309">
        <v>2.6</v>
      </c>
    </row>
    <row r="310" spans="1:5" x14ac:dyDescent="0.2">
      <c r="A310">
        <v>20</v>
      </c>
      <c r="B310" s="10" t="s">
        <v>56</v>
      </c>
      <c r="C310" s="10" t="s">
        <v>74</v>
      </c>
      <c r="D310" s="50" t="s">
        <v>68</v>
      </c>
      <c r="E310">
        <v>2.5</v>
      </c>
    </row>
    <row r="311" spans="1:5" x14ac:dyDescent="0.2">
      <c r="A311">
        <v>20</v>
      </c>
      <c r="B311" s="10" t="s">
        <v>56</v>
      </c>
      <c r="C311" s="10" t="s">
        <v>74</v>
      </c>
      <c r="D311" s="50" t="s">
        <v>69</v>
      </c>
      <c r="E311">
        <v>2.5</v>
      </c>
    </row>
    <row r="312" spans="1:5" x14ac:dyDescent="0.2">
      <c r="A312">
        <v>20</v>
      </c>
      <c r="B312" s="10" t="s">
        <v>56</v>
      </c>
      <c r="C312" s="10" t="s">
        <v>74</v>
      </c>
      <c r="D312" s="50" t="s">
        <v>70</v>
      </c>
      <c r="E312">
        <v>2.6</v>
      </c>
    </row>
    <row r="313" spans="1:5" x14ac:dyDescent="0.2">
      <c r="A313">
        <v>20</v>
      </c>
      <c r="B313" s="10" t="s">
        <v>56</v>
      </c>
      <c r="C313" s="10" t="s">
        <v>74</v>
      </c>
      <c r="D313" s="50" t="s">
        <v>71</v>
      </c>
      <c r="E313">
        <v>2.6</v>
      </c>
    </row>
    <row r="314" spans="1:5" x14ac:dyDescent="0.2">
      <c r="A314">
        <v>20</v>
      </c>
      <c r="B314" s="10" t="s">
        <v>56</v>
      </c>
      <c r="C314" s="10" t="s">
        <v>75</v>
      </c>
      <c r="D314" s="50" t="s">
        <v>68</v>
      </c>
      <c r="E314">
        <v>2.6</v>
      </c>
    </row>
    <row r="315" spans="1:5" x14ac:dyDescent="0.2">
      <c r="A315">
        <v>20</v>
      </c>
      <c r="B315" s="10" t="s">
        <v>56</v>
      </c>
      <c r="C315" s="10" t="s">
        <v>75</v>
      </c>
      <c r="D315" s="50" t="s">
        <v>69</v>
      </c>
      <c r="E315">
        <v>2.7</v>
      </c>
    </row>
    <row r="316" spans="1:5" x14ac:dyDescent="0.2">
      <c r="A316">
        <v>20</v>
      </c>
      <c r="B316" s="10" t="s">
        <v>56</v>
      </c>
      <c r="C316" s="10" t="s">
        <v>75</v>
      </c>
      <c r="D316" s="50" t="s">
        <v>70</v>
      </c>
      <c r="E316">
        <v>2.8</v>
      </c>
    </row>
    <row r="317" spans="1:5" x14ac:dyDescent="0.2">
      <c r="A317">
        <v>20</v>
      </c>
      <c r="B317" s="10" t="s">
        <v>56</v>
      </c>
      <c r="C317" s="10" t="s">
        <v>75</v>
      </c>
      <c r="D317" s="50" t="s">
        <v>71</v>
      </c>
      <c r="E317">
        <v>2.8</v>
      </c>
    </row>
    <row r="318" spans="1:5" x14ac:dyDescent="0.2">
      <c r="A318">
        <v>20</v>
      </c>
      <c r="B318" s="10" t="s">
        <v>56</v>
      </c>
      <c r="C318" s="10" t="s">
        <v>76</v>
      </c>
      <c r="D318" s="50" t="s">
        <v>68</v>
      </c>
      <c r="E318">
        <v>2.2999999999999998</v>
      </c>
    </row>
    <row r="319" spans="1:5" x14ac:dyDescent="0.2">
      <c r="A319">
        <v>20</v>
      </c>
      <c r="B319" s="10" t="s">
        <v>56</v>
      </c>
      <c r="C319" s="10" t="s">
        <v>76</v>
      </c>
      <c r="D319" s="50" t="s">
        <v>69</v>
      </c>
      <c r="E319">
        <v>2.4</v>
      </c>
    </row>
    <row r="320" spans="1:5" x14ac:dyDescent="0.2">
      <c r="A320">
        <v>20</v>
      </c>
      <c r="B320" s="10" t="s">
        <v>56</v>
      </c>
      <c r="C320" s="10" t="s">
        <v>76</v>
      </c>
      <c r="D320" s="50" t="s">
        <v>70</v>
      </c>
      <c r="E320">
        <v>2.4</v>
      </c>
    </row>
    <row r="321" spans="1:5" x14ac:dyDescent="0.2">
      <c r="A321">
        <v>20</v>
      </c>
      <c r="B321" s="10" t="s">
        <v>56</v>
      </c>
      <c r="C321" s="10" t="s">
        <v>76</v>
      </c>
      <c r="D321" s="50" t="s">
        <v>71</v>
      </c>
      <c r="E321">
        <v>2.5</v>
      </c>
    </row>
    <row r="322" spans="1:5" x14ac:dyDescent="0.2">
      <c r="A322">
        <v>25</v>
      </c>
      <c r="B322" s="10" t="s">
        <v>55</v>
      </c>
      <c r="C322" s="10" t="s">
        <v>73</v>
      </c>
      <c r="D322" s="50" t="s">
        <v>68</v>
      </c>
      <c r="E322">
        <v>2.8</v>
      </c>
    </row>
    <row r="323" spans="1:5" x14ac:dyDescent="0.2">
      <c r="A323">
        <v>25</v>
      </c>
      <c r="B323" s="10" t="s">
        <v>55</v>
      </c>
      <c r="C323" s="10" t="s">
        <v>73</v>
      </c>
      <c r="D323" s="50" t="s">
        <v>69</v>
      </c>
      <c r="E323">
        <v>2.8</v>
      </c>
    </row>
    <row r="324" spans="1:5" x14ac:dyDescent="0.2">
      <c r="A324">
        <v>25</v>
      </c>
      <c r="B324" s="10" t="s">
        <v>55</v>
      </c>
      <c r="C324" s="10" t="s">
        <v>73</v>
      </c>
      <c r="D324" s="50" t="s">
        <v>70</v>
      </c>
      <c r="E324">
        <v>2.8</v>
      </c>
    </row>
    <row r="325" spans="1:5" x14ac:dyDescent="0.2">
      <c r="A325">
        <v>25</v>
      </c>
      <c r="B325" s="10" t="s">
        <v>55</v>
      </c>
      <c r="C325" s="10" t="s">
        <v>73</v>
      </c>
      <c r="D325" s="50" t="s">
        <v>71</v>
      </c>
      <c r="E325">
        <v>2.7</v>
      </c>
    </row>
    <row r="326" spans="1:5" x14ac:dyDescent="0.2">
      <c r="A326">
        <v>25</v>
      </c>
      <c r="B326" s="10" t="s">
        <v>55</v>
      </c>
      <c r="C326" s="10" t="s">
        <v>74</v>
      </c>
      <c r="D326" s="50" t="s">
        <v>68</v>
      </c>
      <c r="E326">
        <v>2.6</v>
      </c>
    </row>
    <row r="327" spans="1:5" x14ac:dyDescent="0.2">
      <c r="A327">
        <v>25</v>
      </c>
      <c r="B327" s="10" t="s">
        <v>55</v>
      </c>
      <c r="C327" s="10" t="s">
        <v>74</v>
      </c>
      <c r="D327" s="50" t="s">
        <v>69</v>
      </c>
      <c r="E327">
        <v>2.9</v>
      </c>
    </row>
    <row r="328" spans="1:5" x14ac:dyDescent="0.2">
      <c r="A328">
        <v>25</v>
      </c>
      <c r="B328" s="10" t="s">
        <v>55</v>
      </c>
      <c r="C328" s="10" t="s">
        <v>74</v>
      </c>
      <c r="D328" s="50" t="s">
        <v>70</v>
      </c>
      <c r="E328">
        <v>2.6</v>
      </c>
    </row>
    <row r="329" spans="1:5" x14ac:dyDescent="0.2">
      <c r="A329">
        <v>25</v>
      </c>
      <c r="B329" s="10" t="s">
        <v>55</v>
      </c>
      <c r="C329" s="10" t="s">
        <v>74</v>
      </c>
      <c r="D329" s="50" t="s">
        <v>71</v>
      </c>
      <c r="E329">
        <v>2.6</v>
      </c>
    </row>
    <row r="330" spans="1:5" x14ac:dyDescent="0.2">
      <c r="A330">
        <v>25</v>
      </c>
      <c r="B330" s="10" t="s">
        <v>55</v>
      </c>
      <c r="C330" s="10" t="s">
        <v>75</v>
      </c>
      <c r="D330" s="50" t="s">
        <v>68</v>
      </c>
      <c r="E330">
        <v>2.7</v>
      </c>
    </row>
    <row r="331" spans="1:5" x14ac:dyDescent="0.2">
      <c r="A331">
        <v>25</v>
      </c>
      <c r="B331" s="10" t="s">
        <v>55</v>
      </c>
      <c r="C331" s="10" t="s">
        <v>75</v>
      </c>
      <c r="D331" s="50" t="s">
        <v>69</v>
      </c>
      <c r="E331">
        <v>2.6</v>
      </c>
    </row>
    <row r="332" spans="1:5" x14ac:dyDescent="0.2">
      <c r="A332">
        <v>25</v>
      </c>
      <c r="B332" s="10" t="s">
        <v>55</v>
      </c>
      <c r="C332" s="10" t="s">
        <v>75</v>
      </c>
      <c r="D332" s="50" t="s">
        <v>70</v>
      </c>
      <c r="E332">
        <v>2.7</v>
      </c>
    </row>
    <row r="333" spans="1:5" x14ac:dyDescent="0.2">
      <c r="A333">
        <v>25</v>
      </c>
      <c r="B333" s="10" t="s">
        <v>55</v>
      </c>
      <c r="C333" s="10" t="s">
        <v>75</v>
      </c>
      <c r="D333" s="50" t="s">
        <v>71</v>
      </c>
      <c r="E333">
        <v>2.9</v>
      </c>
    </row>
    <row r="334" spans="1:5" x14ac:dyDescent="0.2">
      <c r="A334">
        <v>25</v>
      </c>
      <c r="B334" s="10" t="s">
        <v>55</v>
      </c>
      <c r="C334" s="10" t="s">
        <v>76</v>
      </c>
      <c r="D334" s="50" t="s">
        <v>68</v>
      </c>
      <c r="E334">
        <v>2.5</v>
      </c>
    </row>
    <row r="335" spans="1:5" x14ac:dyDescent="0.2">
      <c r="A335">
        <v>25</v>
      </c>
      <c r="B335" s="10" t="s">
        <v>55</v>
      </c>
      <c r="C335" s="10" t="s">
        <v>76</v>
      </c>
      <c r="D335" s="50" t="s">
        <v>69</v>
      </c>
      <c r="E335">
        <v>2.5</v>
      </c>
    </row>
    <row r="336" spans="1:5" x14ac:dyDescent="0.2">
      <c r="A336">
        <v>25</v>
      </c>
      <c r="B336" s="10" t="s">
        <v>55</v>
      </c>
      <c r="C336" s="10" t="s">
        <v>76</v>
      </c>
      <c r="D336" s="50" t="s">
        <v>70</v>
      </c>
      <c r="E336">
        <v>2.6</v>
      </c>
    </row>
    <row r="337" spans="1:5" x14ac:dyDescent="0.2">
      <c r="A337">
        <v>25</v>
      </c>
      <c r="B337" s="10" t="s">
        <v>55</v>
      </c>
      <c r="C337" s="10" t="s">
        <v>76</v>
      </c>
      <c r="D337" s="50" t="s">
        <v>71</v>
      </c>
      <c r="E337">
        <v>2.6</v>
      </c>
    </row>
    <row r="338" spans="1:5" x14ac:dyDescent="0.2">
      <c r="A338">
        <v>25</v>
      </c>
      <c r="B338" s="10" t="s">
        <v>59</v>
      </c>
      <c r="C338" s="10" t="s">
        <v>73</v>
      </c>
      <c r="D338" s="50" t="s">
        <v>68</v>
      </c>
      <c r="E338">
        <v>2.7</v>
      </c>
    </row>
    <row r="339" spans="1:5" x14ac:dyDescent="0.2">
      <c r="A339">
        <v>25</v>
      </c>
      <c r="B339" s="10" t="s">
        <v>59</v>
      </c>
      <c r="C339" s="10" t="s">
        <v>73</v>
      </c>
      <c r="D339" s="50" t="s">
        <v>69</v>
      </c>
      <c r="E339">
        <v>2.8</v>
      </c>
    </row>
    <row r="340" spans="1:5" x14ac:dyDescent="0.2">
      <c r="A340">
        <v>25</v>
      </c>
      <c r="B340" s="10" t="s">
        <v>59</v>
      </c>
      <c r="C340" s="10" t="s">
        <v>73</v>
      </c>
      <c r="D340" s="50" t="s">
        <v>70</v>
      </c>
      <c r="E340">
        <v>2.8</v>
      </c>
    </row>
    <row r="341" spans="1:5" x14ac:dyDescent="0.2">
      <c r="A341">
        <v>25</v>
      </c>
      <c r="B341" s="10" t="s">
        <v>59</v>
      </c>
      <c r="C341" s="10" t="s">
        <v>73</v>
      </c>
      <c r="D341" s="50" t="s">
        <v>71</v>
      </c>
      <c r="E341">
        <v>2.9</v>
      </c>
    </row>
    <row r="342" spans="1:5" x14ac:dyDescent="0.2">
      <c r="A342">
        <v>25</v>
      </c>
      <c r="B342" s="10" t="s">
        <v>59</v>
      </c>
      <c r="C342" s="10" t="s">
        <v>74</v>
      </c>
      <c r="D342" s="50" t="s">
        <v>68</v>
      </c>
      <c r="E342">
        <v>3</v>
      </c>
    </row>
    <row r="343" spans="1:5" x14ac:dyDescent="0.2">
      <c r="A343">
        <v>25</v>
      </c>
      <c r="B343" s="10" t="s">
        <v>59</v>
      </c>
      <c r="C343" s="10" t="s">
        <v>74</v>
      </c>
      <c r="D343" s="50" t="s">
        <v>69</v>
      </c>
      <c r="E343">
        <v>2.7</v>
      </c>
    </row>
    <row r="344" spans="1:5" x14ac:dyDescent="0.2">
      <c r="A344">
        <v>25</v>
      </c>
      <c r="B344" s="10" t="s">
        <v>59</v>
      </c>
      <c r="C344" s="10" t="s">
        <v>74</v>
      </c>
      <c r="D344" s="50" t="s">
        <v>70</v>
      </c>
      <c r="E344">
        <v>2.8</v>
      </c>
    </row>
    <row r="345" spans="1:5" x14ac:dyDescent="0.2">
      <c r="A345">
        <v>25</v>
      </c>
      <c r="B345" s="10" t="s">
        <v>59</v>
      </c>
      <c r="C345" s="10" t="s">
        <v>74</v>
      </c>
      <c r="D345" s="50" t="s">
        <v>71</v>
      </c>
      <c r="E345">
        <v>2.8</v>
      </c>
    </row>
    <row r="346" spans="1:5" x14ac:dyDescent="0.2">
      <c r="A346">
        <v>25</v>
      </c>
      <c r="B346" s="10" t="s">
        <v>59</v>
      </c>
      <c r="C346" s="10" t="s">
        <v>75</v>
      </c>
      <c r="D346" s="50" t="s">
        <v>68</v>
      </c>
      <c r="E346">
        <v>2.8</v>
      </c>
    </row>
    <row r="347" spans="1:5" x14ac:dyDescent="0.2">
      <c r="A347">
        <v>25</v>
      </c>
      <c r="B347" s="10" t="s">
        <v>59</v>
      </c>
      <c r="C347" s="10" t="s">
        <v>75</v>
      </c>
      <c r="D347" s="50" t="s">
        <v>69</v>
      </c>
      <c r="E347">
        <v>2.7</v>
      </c>
    </row>
    <row r="348" spans="1:5" x14ac:dyDescent="0.2">
      <c r="A348">
        <v>25</v>
      </c>
      <c r="B348" s="10" t="s">
        <v>59</v>
      </c>
      <c r="C348" s="10" t="s">
        <v>75</v>
      </c>
      <c r="D348" s="50" t="s">
        <v>70</v>
      </c>
      <c r="E348">
        <v>2.9</v>
      </c>
    </row>
    <row r="349" spans="1:5" x14ac:dyDescent="0.2">
      <c r="A349">
        <v>25</v>
      </c>
      <c r="B349" s="10" t="s">
        <v>59</v>
      </c>
      <c r="C349" s="10" t="s">
        <v>75</v>
      </c>
      <c r="D349" s="50" t="s">
        <v>71</v>
      </c>
      <c r="E349">
        <v>2.7</v>
      </c>
    </row>
    <row r="350" spans="1:5" x14ac:dyDescent="0.2">
      <c r="A350">
        <v>25</v>
      </c>
      <c r="B350" s="10" t="s">
        <v>59</v>
      </c>
      <c r="C350" s="10" t="s">
        <v>76</v>
      </c>
      <c r="D350" s="50" t="s">
        <v>68</v>
      </c>
      <c r="E350">
        <v>2.8</v>
      </c>
    </row>
    <row r="351" spans="1:5" x14ac:dyDescent="0.2">
      <c r="A351">
        <v>25</v>
      </c>
      <c r="B351" s="10" t="s">
        <v>59</v>
      </c>
      <c r="C351" s="10" t="s">
        <v>76</v>
      </c>
      <c r="D351" s="50" t="s">
        <v>69</v>
      </c>
      <c r="E351">
        <v>2.6</v>
      </c>
    </row>
    <row r="352" spans="1:5" x14ac:dyDescent="0.2">
      <c r="A352">
        <v>25</v>
      </c>
      <c r="B352" s="10" t="s">
        <v>59</v>
      </c>
      <c r="C352" s="10" t="s">
        <v>76</v>
      </c>
      <c r="D352" s="50" t="s">
        <v>70</v>
      </c>
      <c r="E352">
        <v>2.7</v>
      </c>
    </row>
    <row r="353" spans="1:5" x14ac:dyDescent="0.2">
      <c r="A353">
        <v>25</v>
      </c>
      <c r="B353" s="10" t="s">
        <v>59</v>
      </c>
      <c r="C353" s="10" t="s">
        <v>76</v>
      </c>
      <c r="D353" s="50" t="s">
        <v>71</v>
      </c>
      <c r="E353">
        <v>2.8</v>
      </c>
    </row>
    <row r="354" spans="1:5" x14ac:dyDescent="0.2">
      <c r="A354">
        <v>25</v>
      </c>
      <c r="B354" s="10" t="s">
        <v>57</v>
      </c>
      <c r="C354" s="10" t="s">
        <v>73</v>
      </c>
      <c r="D354" s="50" t="s">
        <v>68</v>
      </c>
      <c r="E354">
        <v>2.7</v>
      </c>
    </row>
    <row r="355" spans="1:5" x14ac:dyDescent="0.2">
      <c r="A355">
        <v>25</v>
      </c>
      <c r="B355" s="10" t="s">
        <v>57</v>
      </c>
      <c r="C355" s="10" t="s">
        <v>73</v>
      </c>
      <c r="D355" s="50" t="s">
        <v>69</v>
      </c>
      <c r="E355">
        <v>2.6</v>
      </c>
    </row>
    <row r="356" spans="1:5" x14ac:dyDescent="0.2">
      <c r="A356">
        <v>25</v>
      </c>
      <c r="B356" s="10" t="s">
        <v>57</v>
      </c>
      <c r="C356" s="10" t="s">
        <v>73</v>
      </c>
      <c r="D356" s="50" t="s">
        <v>70</v>
      </c>
      <c r="E356">
        <v>2.4</v>
      </c>
    </row>
    <row r="357" spans="1:5" x14ac:dyDescent="0.2">
      <c r="A357">
        <v>25</v>
      </c>
      <c r="B357" s="10" t="s">
        <v>57</v>
      </c>
      <c r="C357" s="10" t="s">
        <v>73</v>
      </c>
      <c r="D357" s="50" t="s">
        <v>71</v>
      </c>
      <c r="E357">
        <v>2.4</v>
      </c>
    </row>
    <row r="358" spans="1:5" x14ac:dyDescent="0.2">
      <c r="A358">
        <v>25</v>
      </c>
      <c r="B358" s="10" t="s">
        <v>57</v>
      </c>
      <c r="C358" s="10" t="s">
        <v>74</v>
      </c>
      <c r="D358" s="50" t="s">
        <v>68</v>
      </c>
      <c r="E358">
        <v>2.6</v>
      </c>
    </row>
    <row r="359" spans="1:5" x14ac:dyDescent="0.2">
      <c r="A359">
        <v>25</v>
      </c>
      <c r="B359" s="10" t="s">
        <v>57</v>
      </c>
      <c r="C359" s="10" t="s">
        <v>74</v>
      </c>
      <c r="D359" s="50" t="s">
        <v>69</v>
      </c>
      <c r="E359">
        <v>2.5</v>
      </c>
    </row>
    <row r="360" spans="1:5" x14ac:dyDescent="0.2">
      <c r="A360">
        <v>25</v>
      </c>
      <c r="B360" s="10" t="s">
        <v>57</v>
      </c>
      <c r="C360" s="10" t="s">
        <v>74</v>
      </c>
      <c r="D360" s="50" t="s">
        <v>70</v>
      </c>
      <c r="E360">
        <v>2.4</v>
      </c>
    </row>
    <row r="361" spans="1:5" x14ac:dyDescent="0.2">
      <c r="A361">
        <v>25</v>
      </c>
      <c r="B361" s="10" t="s">
        <v>57</v>
      </c>
      <c r="C361" s="10" t="s">
        <v>74</v>
      </c>
      <c r="D361" s="50" t="s">
        <v>71</v>
      </c>
      <c r="E361">
        <v>2.6</v>
      </c>
    </row>
    <row r="362" spans="1:5" x14ac:dyDescent="0.2">
      <c r="A362">
        <v>25</v>
      </c>
      <c r="B362" s="10" t="s">
        <v>57</v>
      </c>
      <c r="C362" s="10" t="s">
        <v>75</v>
      </c>
      <c r="D362" s="50" t="s">
        <v>68</v>
      </c>
      <c r="E362">
        <v>2.5</v>
      </c>
    </row>
    <row r="363" spans="1:5" x14ac:dyDescent="0.2">
      <c r="A363">
        <v>25</v>
      </c>
      <c r="B363" s="10" t="s">
        <v>57</v>
      </c>
      <c r="C363" s="10" t="s">
        <v>75</v>
      </c>
      <c r="D363" s="50" t="s">
        <v>69</v>
      </c>
      <c r="E363">
        <v>2.6</v>
      </c>
    </row>
    <row r="364" spans="1:5" x14ac:dyDescent="0.2">
      <c r="A364">
        <v>25</v>
      </c>
      <c r="B364" s="10" t="s">
        <v>57</v>
      </c>
      <c r="C364" s="10" t="s">
        <v>75</v>
      </c>
      <c r="D364" s="50" t="s">
        <v>70</v>
      </c>
      <c r="E364">
        <v>2.4</v>
      </c>
    </row>
    <row r="365" spans="1:5" x14ac:dyDescent="0.2">
      <c r="A365">
        <v>25</v>
      </c>
      <c r="B365" s="10" t="s">
        <v>57</v>
      </c>
      <c r="C365" s="10" t="s">
        <v>75</v>
      </c>
      <c r="D365" s="50" t="s">
        <v>71</v>
      </c>
      <c r="E365">
        <v>2.4</v>
      </c>
    </row>
    <row r="366" spans="1:5" x14ac:dyDescent="0.2">
      <c r="A366">
        <v>25</v>
      </c>
      <c r="B366" s="10" t="s">
        <v>57</v>
      </c>
      <c r="C366" s="10" t="s">
        <v>76</v>
      </c>
      <c r="D366" s="50" t="s">
        <v>68</v>
      </c>
      <c r="E366">
        <v>2.6</v>
      </c>
    </row>
    <row r="367" spans="1:5" x14ac:dyDescent="0.2">
      <c r="A367">
        <v>25</v>
      </c>
      <c r="B367" s="10" t="s">
        <v>57</v>
      </c>
      <c r="C367" s="10" t="s">
        <v>76</v>
      </c>
      <c r="D367" s="50" t="s">
        <v>69</v>
      </c>
      <c r="E367">
        <v>2.5</v>
      </c>
    </row>
    <row r="368" spans="1:5" x14ac:dyDescent="0.2">
      <c r="A368">
        <v>25</v>
      </c>
      <c r="B368" s="10" t="s">
        <v>57</v>
      </c>
      <c r="C368" s="10" t="s">
        <v>76</v>
      </c>
      <c r="D368" s="50" t="s">
        <v>70</v>
      </c>
      <c r="E368">
        <v>2.6</v>
      </c>
    </row>
    <row r="369" spans="1:5" x14ac:dyDescent="0.2">
      <c r="A369">
        <v>25</v>
      </c>
      <c r="B369" s="10" t="s">
        <v>57</v>
      </c>
      <c r="C369" s="10" t="s">
        <v>76</v>
      </c>
      <c r="D369" s="50" t="s">
        <v>71</v>
      </c>
      <c r="E369">
        <v>2.5</v>
      </c>
    </row>
    <row r="370" spans="1:5" x14ac:dyDescent="0.2">
      <c r="A370">
        <v>25</v>
      </c>
      <c r="B370" s="10" t="s">
        <v>58</v>
      </c>
      <c r="C370" s="10" t="s">
        <v>73</v>
      </c>
      <c r="D370" s="50" t="s">
        <v>68</v>
      </c>
      <c r="E370">
        <v>2.8</v>
      </c>
    </row>
    <row r="371" spans="1:5" x14ac:dyDescent="0.2">
      <c r="A371">
        <v>25</v>
      </c>
      <c r="B371" s="10" t="s">
        <v>58</v>
      </c>
      <c r="C371" s="10" t="s">
        <v>73</v>
      </c>
      <c r="D371" s="50" t="s">
        <v>69</v>
      </c>
      <c r="E371">
        <v>2.7</v>
      </c>
    </row>
    <row r="372" spans="1:5" x14ac:dyDescent="0.2">
      <c r="A372">
        <v>25</v>
      </c>
      <c r="B372" s="10" t="s">
        <v>58</v>
      </c>
      <c r="C372" s="10" t="s">
        <v>73</v>
      </c>
      <c r="D372" s="50" t="s">
        <v>70</v>
      </c>
      <c r="E372">
        <v>2.9</v>
      </c>
    </row>
    <row r="373" spans="1:5" x14ac:dyDescent="0.2">
      <c r="A373">
        <v>25</v>
      </c>
      <c r="B373" s="10" t="s">
        <v>58</v>
      </c>
      <c r="C373" s="10" t="s">
        <v>73</v>
      </c>
      <c r="D373" s="50" t="s">
        <v>71</v>
      </c>
      <c r="E373">
        <v>2.7</v>
      </c>
    </row>
    <row r="374" spans="1:5" x14ac:dyDescent="0.2">
      <c r="A374">
        <v>25</v>
      </c>
      <c r="B374" s="10" t="s">
        <v>58</v>
      </c>
      <c r="C374" s="10" t="s">
        <v>74</v>
      </c>
      <c r="D374" s="50" t="s">
        <v>68</v>
      </c>
      <c r="E374">
        <v>2.6</v>
      </c>
    </row>
    <row r="375" spans="1:5" x14ac:dyDescent="0.2">
      <c r="A375">
        <v>25</v>
      </c>
      <c r="B375" s="10" t="s">
        <v>58</v>
      </c>
      <c r="C375" s="10" t="s">
        <v>74</v>
      </c>
      <c r="D375" s="50" t="s">
        <v>69</v>
      </c>
      <c r="E375">
        <v>2.6</v>
      </c>
    </row>
    <row r="376" spans="1:5" x14ac:dyDescent="0.2">
      <c r="A376">
        <v>25</v>
      </c>
      <c r="B376" s="10" t="s">
        <v>58</v>
      </c>
      <c r="C376" s="10" t="s">
        <v>74</v>
      </c>
      <c r="D376" s="50" t="s">
        <v>70</v>
      </c>
      <c r="E376">
        <v>2.7</v>
      </c>
    </row>
    <row r="377" spans="1:5" x14ac:dyDescent="0.2">
      <c r="A377">
        <v>25</v>
      </c>
      <c r="B377" s="10" t="s">
        <v>58</v>
      </c>
      <c r="C377" s="10" t="s">
        <v>74</v>
      </c>
      <c r="D377" s="50" t="s">
        <v>71</v>
      </c>
      <c r="E377">
        <v>2.7</v>
      </c>
    </row>
    <row r="378" spans="1:5" x14ac:dyDescent="0.2">
      <c r="A378">
        <v>25</v>
      </c>
      <c r="B378" s="10" t="s">
        <v>58</v>
      </c>
      <c r="C378" s="10" t="s">
        <v>75</v>
      </c>
      <c r="D378" s="50" t="s">
        <v>68</v>
      </c>
      <c r="E378">
        <v>2.6</v>
      </c>
    </row>
    <row r="379" spans="1:5" x14ac:dyDescent="0.2">
      <c r="A379">
        <v>25</v>
      </c>
      <c r="B379" s="10" t="s">
        <v>58</v>
      </c>
      <c r="C379" s="10" t="s">
        <v>75</v>
      </c>
      <c r="D379" s="50" t="s">
        <v>69</v>
      </c>
      <c r="E379">
        <v>2.7</v>
      </c>
    </row>
    <row r="380" spans="1:5" x14ac:dyDescent="0.2">
      <c r="A380">
        <v>25</v>
      </c>
      <c r="B380" s="10" t="s">
        <v>58</v>
      </c>
      <c r="C380" s="10" t="s">
        <v>75</v>
      </c>
      <c r="D380" s="50" t="s">
        <v>70</v>
      </c>
      <c r="E380">
        <v>2.9</v>
      </c>
    </row>
    <row r="381" spans="1:5" x14ac:dyDescent="0.2">
      <c r="A381">
        <v>25</v>
      </c>
      <c r="B381" s="10" t="s">
        <v>58</v>
      </c>
      <c r="C381" s="10" t="s">
        <v>75</v>
      </c>
      <c r="D381" s="50" t="s">
        <v>71</v>
      </c>
      <c r="E381">
        <v>2.5</v>
      </c>
    </row>
    <row r="382" spans="1:5" x14ac:dyDescent="0.2">
      <c r="A382">
        <v>25</v>
      </c>
      <c r="B382" s="10" t="s">
        <v>58</v>
      </c>
      <c r="C382" s="10" t="s">
        <v>76</v>
      </c>
      <c r="D382" s="50" t="s">
        <v>68</v>
      </c>
      <c r="E382">
        <v>2.5</v>
      </c>
    </row>
    <row r="383" spans="1:5" x14ac:dyDescent="0.2">
      <c r="A383">
        <v>25</v>
      </c>
      <c r="B383" s="10" t="s">
        <v>58</v>
      </c>
      <c r="C383" s="10" t="s">
        <v>76</v>
      </c>
      <c r="D383" s="50" t="s">
        <v>69</v>
      </c>
      <c r="E383">
        <v>2.6</v>
      </c>
    </row>
    <row r="384" spans="1:5" x14ac:dyDescent="0.2">
      <c r="A384">
        <v>25</v>
      </c>
      <c r="B384" s="10" t="s">
        <v>58</v>
      </c>
      <c r="C384" s="10" t="s">
        <v>76</v>
      </c>
      <c r="D384" s="50" t="s">
        <v>70</v>
      </c>
      <c r="E384">
        <v>2.7</v>
      </c>
    </row>
    <row r="385" spans="1:5" x14ac:dyDescent="0.2">
      <c r="A385">
        <v>25</v>
      </c>
      <c r="B385" s="10" t="s">
        <v>58</v>
      </c>
      <c r="C385" s="10" t="s">
        <v>76</v>
      </c>
      <c r="D385" s="50" t="s">
        <v>71</v>
      </c>
      <c r="E385">
        <v>2.7</v>
      </c>
    </row>
    <row r="386" spans="1:5" x14ac:dyDescent="0.2">
      <c r="A386">
        <v>25</v>
      </c>
      <c r="B386" s="10" t="s">
        <v>56</v>
      </c>
      <c r="C386" s="10" t="s">
        <v>73</v>
      </c>
      <c r="D386" s="50" t="s">
        <v>68</v>
      </c>
      <c r="E386">
        <v>2.6</v>
      </c>
    </row>
    <row r="387" spans="1:5" x14ac:dyDescent="0.2">
      <c r="A387">
        <v>25</v>
      </c>
      <c r="B387" s="10" t="s">
        <v>56</v>
      </c>
      <c r="C387" s="10" t="s">
        <v>73</v>
      </c>
      <c r="D387" s="50" t="s">
        <v>69</v>
      </c>
      <c r="E387">
        <v>2.6</v>
      </c>
    </row>
    <row r="388" spans="1:5" x14ac:dyDescent="0.2">
      <c r="A388">
        <v>25</v>
      </c>
      <c r="B388" s="10" t="s">
        <v>56</v>
      </c>
      <c r="C388" s="10" t="s">
        <v>73</v>
      </c>
      <c r="D388" s="50" t="s">
        <v>70</v>
      </c>
      <c r="E388">
        <v>2.7</v>
      </c>
    </row>
    <row r="389" spans="1:5" x14ac:dyDescent="0.2">
      <c r="A389">
        <v>25</v>
      </c>
      <c r="B389" s="10" t="s">
        <v>56</v>
      </c>
      <c r="C389" s="10" t="s">
        <v>73</v>
      </c>
      <c r="D389" s="50" t="s">
        <v>71</v>
      </c>
      <c r="E389">
        <v>2.7</v>
      </c>
    </row>
    <row r="390" spans="1:5" x14ac:dyDescent="0.2">
      <c r="A390">
        <v>25</v>
      </c>
      <c r="B390" s="10" t="s">
        <v>56</v>
      </c>
      <c r="C390" s="10" t="s">
        <v>74</v>
      </c>
      <c r="D390" s="50" t="s">
        <v>68</v>
      </c>
      <c r="E390">
        <v>2.6</v>
      </c>
    </row>
    <row r="391" spans="1:5" x14ac:dyDescent="0.2">
      <c r="A391">
        <v>25</v>
      </c>
      <c r="B391" s="10" t="s">
        <v>56</v>
      </c>
      <c r="C391" s="10" t="s">
        <v>74</v>
      </c>
      <c r="D391" s="50" t="s">
        <v>69</v>
      </c>
      <c r="E391">
        <v>2.6</v>
      </c>
    </row>
    <row r="392" spans="1:5" x14ac:dyDescent="0.2">
      <c r="A392">
        <v>25</v>
      </c>
      <c r="B392" s="10" t="s">
        <v>56</v>
      </c>
      <c r="C392" s="10" t="s">
        <v>74</v>
      </c>
      <c r="D392" s="50" t="s">
        <v>70</v>
      </c>
      <c r="E392">
        <v>2.8</v>
      </c>
    </row>
    <row r="393" spans="1:5" x14ac:dyDescent="0.2">
      <c r="A393">
        <v>25</v>
      </c>
      <c r="B393" s="10" t="s">
        <v>56</v>
      </c>
      <c r="C393" s="10" t="s">
        <v>74</v>
      </c>
      <c r="D393" s="50" t="s">
        <v>71</v>
      </c>
      <c r="E393">
        <v>2.6</v>
      </c>
    </row>
    <row r="394" spans="1:5" x14ac:dyDescent="0.2">
      <c r="A394">
        <v>25</v>
      </c>
      <c r="B394" s="10" t="s">
        <v>56</v>
      </c>
      <c r="C394" s="10" t="s">
        <v>75</v>
      </c>
      <c r="D394" s="50" t="s">
        <v>68</v>
      </c>
      <c r="E394">
        <v>2.8</v>
      </c>
    </row>
    <row r="395" spans="1:5" x14ac:dyDescent="0.2">
      <c r="A395">
        <v>25</v>
      </c>
      <c r="B395" s="10" t="s">
        <v>56</v>
      </c>
      <c r="C395" s="10" t="s">
        <v>75</v>
      </c>
      <c r="D395" s="50" t="s">
        <v>69</v>
      </c>
      <c r="E395">
        <v>2.8</v>
      </c>
    </row>
    <row r="396" spans="1:5" x14ac:dyDescent="0.2">
      <c r="A396">
        <v>25</v>
      </c>
      <c r="B396" s="10" t="s">
        <v>56</v>
      </c>
      <c r="C396" s="10" t="s">
        <v>75</v>
      </c>
      <c r="D396" s="50" t="s">
        <v>70</v>
      </c>
      <c r="E396">
        <v>2.6</v>
      </c>
    </row>
    <row r="397" spans="1:5" x14ac:dyDescent="0.2">
      <c r="A397">
        <v>25</v>
      </c>
      <c r="B397" s="10" t="s">
        <v>56</v>
      </c>
      <c r="C397" s="10" t="s">
        <v>75</v>
      </c>
      <c r="D397" s="50" t="s">
        <v>71</v>
      </c>
      <c r="E397">
        <v>2.8</v>
      </c>
    </row>
    <row r="398" spans="1:5" x14ac:dyDescent="0.2">
      <c r="A398">
        <v>25</v>
      </c>
      <c r="B398" s="10" t="s">
        <v>56</v>
      </c>
      <c r="C398" s="10" t="s">
        <v>76</v>
      </c>
      <c r="D398" s="50" t="s">
        <v>68</v>
      </c>
      <c r="E398">
        <v>2.5</v>
      </c>
    </row>
    <row r="399" spans="1:5" x14ac:dyDescent="0.2">
      <c r="A399">
        <v>25</v>
      </c>
      <c r="B399" s="10" t="s">
        <v>56</v>
      </c>
      <c r="C399" s="10" t="s">
        <v>76</v>
      </c>
      <c r="D399" s="50" t="s">
        <v>69</v>
      </c>
      <c r="E399">
        <v>2.5</v>
      </c>
    </row>
    <row r="400" spans="1:5" x14ac:dyDescent="0.2">
      <c r="A400">
        <v>25</v>
      </c>
      <c r="B400" s="10" t="s">
        <v>56</v>
      </c>
      <c r="C400" s="10" t="s">
        <v>76</v>
      </c>
      <c r="D400" s="50" t="s">
        <v>70</v>
      </c>
      <c r="E400">
        <v>2.8</v>
      </c>
    </row>
    <row r="401" spans="1:5" x14ac:dyDescent="0.2">
      <c r="A401">
        <v>25</v>
      </c>
      <c r="B401" s="10" t="s">
        <v>56</v>
      </c>
      <c r="C401" s="10" t="s">
        <v>76</v>
      </c>
      <c r="D401" s="50" t="s">
        <v>71</v>
      </c>
      <c r="E401">
        <v>2.8</v>
      </c>
    </row>
    <row r="402" spans="1:5" x14ac:dyDescent="0.2">
      <c r="A402">
        <v>30</v>
      </c>
      <c r="B402" s="10" t="s">
        <v>55</v>
      </c>
      <c r="C402" s="10" t="s">
        <v>73</v>
      </c>
      <c r="D402" s="50" t="s">
        <v>68</v>
      </c>
      <c r="E402">
        <v>2.5</v>
      </c>
    </row>
    <row r="403" spans="1:5" x14ac:dyDescent="0.2">
      <c r="A403">
        <v>30</v>
      </c>
      <c r="B403" s="10" t="s">
        <v>55</v>
      </c>
      <c r="C403" s="10" t="s">
        <v>73</v>
      </c>
      <c r="D403" s="50" t="s">
        <v>69</v>
      </c>
      <c r="E403">
        <v>2.6</v>
      </c>
    </row>
    <row r="404" spans="1:5" x14ac:dyDescent="0.2">
      <c r="A404">
        <v>30</v>
      </c>
      <c r="B404" s="10" t="s">
        <v>55</v>
      </c>
      <c r="C404" s="10" t="s">
        <v>73</v>
      </c>
      <c r="D404" s="50" t="s">
        <v>70</v>
      </c>
      <c r="E404">
        <v>2.7</v>
      </c>
    </row>
    <row r="405" spans="1:5" x14ac:dyDescent="0.2">
      <c r="A405">
        <v>30</v>
      </c>
      <c r="B405" s="10" t="s">
        <v>55</v>
      </c>
      <c r="C405" s="10" t="s">
        <v>73</v>
      </c>
      <c r="D405" s="50" t="s">
        <v>71</v>
      </c>
      <c r="E405">
        <v>2.7</v>
      </c>
    </row>
    <row r="406" spans="1:5" x14ac:dyDescent="0.2">
      <c r="A406">
        <v>30</v>
      </c>
      <c r="B406" s="10" t="s">
        <v>55</v>
      </c>
      <c r="C406" s="10" t="s">
        <v>74</v>
      </c>
      <c r="D406" s="50" t="s">
        <v>68</v>
      </c>
      <c r="E406">
        <v>2.8</v>
      </c>
    </row>
    <row r="407" spans="1:5" x14ac:dyDescent="0.2">
      <c r="A407">
        <v>30</v>
      </c>
      <c r="B407" s="10" t="s">
        <v>55</v>
      </c>
      <c r="C407" s="10" t="s">
        <v>74</v>
      </c>
      <c r="D407" s="50" t="s">
        <v>69</v>
      </c>
      <c r="E407">
        <v>2.7</v>
      </c>
    </row>
    <row r="408" spans="1:5" x14ac:dyDescent="0.2">
      <c r="A408">
        <v>30</v>
      </c>
      <c r="B408" s="10" t="s">
        <v>55</v>
      </c>
      <c r="C408" s="10" t="s">
        <v>74</v>
      </c>
      <c r="D408" s="50" t="s">
        <v>70</v>
      </c>
      <c r="E408">
        <v>2.7</v>
      </c>
    </row>
    <row r="409" spans="1:5" x14ac:dyDescent="0.2">
      <c r="A409">
        <v>30</v>
      </c>
      <c r="B409" s="10" t="s">
        <v>55</v>
      </c>
      <c r="C409" s="10" t="s">
        <v>74</v>
      </c>
      <c r="D409" s="50" t="s">
        <v>71</v>
      </c>
      <c r="E409">
        <v>2.7</v>
      </c>
    </row>
    <row r="410" spans="1:5" x14ac:dyDescent="0.2">
      <c r="A410">
        <v>30</v>
      </c>
      <c r="B410" s="10" t="s">
        <v>55</v>
      </c>
      <c r="C410" s="10" t="s">
        <v>75</v>
      </c>
      <c r="D410" s="50" t="s">
        <v>68</v>
      </c>
      <c r="E410">
        <v>2.6</v>
      </c>
    </row>
    <row r="411" spans="1:5" x14ac:dyDescent="0.2">
      <c r="A411">
        <v>30</v>
      </c>
      <c r="B411" s="10" t="s">
        <v>55</v>
      </c>
      <c r="C411" s="10" t="s">
        <v>75</v>
      </c>
      <c r="D411" s="50" t="s">
        <v>69</v>
      </c>
      <c r="E411">
        <v>2.7</v>
      </c>
    </row>
    <row r="412" spans="1:5" x14ac:dyDescent="0.2">
      <c r="A412">
        <v>30</v>
      </c>
      <c r="B412" s="10" t="s">
        <v>55</v>
      </c>
      <c r="C412" s="10" t="s">
        <v>75</v>
      </c>
      <c r="D412" s="50" t="s">
        <v>70</v>
      </c>
      <c r="E412">
        <v>2.7</v>
      </c>
    </row>
    <row r="413" spans="1:5" x14ac:dyDescent="0.2">
      <c r="A413">
        <v>30</v>
      </c>
      <c r="B413" s="10" t="s">
        <v>55</v>
      </c>
      <c r="C413" s="10" t="s">
        <v>75</v>
      </c>
      <c r="D413" s="50" t="s">
        <v>71</v>
      </c>
      <c r="E413">
        <v>2.6</v>
      </c>
    </row>
    <row r="414" spans="1:5" x14ac:dyDescent="0.2">
      <c r="A414">
        <v>30</v>
      </c>
      <c r="B414" s="10" t="s">
        <v>55</v>
      </c>
      <c r="C414" s="10" t="s">
        <v>76</v>
      </c>
      <c r="D414" s="50" t="s">
        <v>68</v>
      </c>
      <c r="E414">
        <v>2.7</v>
      </c>
    </row>
    <row r="415" spans="1:5" x14ac:dyDescent="0.2">
      <c r="A415">
        <v>30</v>
      </c>
      <c r="B415" s="10" t="s">
        <v>55</v>
      </c>
      <c r="C415" s="10" t="s">
        <v>76</v>
      </c>
      <c r="D415" s="50" t="s">
        <v>69</v>
      </c>
      <c r="E415">
        <v>2.6</v>
      </c>
    </row>
    <row r="416" spans="1:5" x14ac:dyDescent="0.2">
      <c r="A416">
        <v>30</v>
      </c>
      <c r="B416" s="10" t="s">
        <v>55</v>
      </c>
      <c r="C416" s="10" t="s">
        <v>76</v>
      </c>
      <c r="D416" s="50" t="s">
        <v>70</v>
      </c>
      <c r="E416">
        <v>2.5</v>
      </c>
    </row>
    <row r="417" spans="1:5" x14ac:dyDescent="0.2">
      <c r="A417">
        <v>30</v>
      </c>
      <c r="B417" s="10" t="s">
        <v>55</v>
      </c>
      <c r="C417" s="10" t="s">
        <v>76</v>
      </c>
      <c r="D417" s="50" t="s">
        <v>71</v>
      </c>
      <c r="E417">
        <v>2.6</v>
      </c>
    </row>
    <row r="418" spans="1:5" x14ac:dyDescent="0.2">
      <c r="A418">
        <v>30</v>
      </c>
      <c r="B418" s="10" t="s">
        <v>59</v>
      </c>
      <c r="C418" s="10" t="s">
        <v>73</v>
      </c>
      <c r="D418" s="50" t="s">
        <v>68</v>
      </c>
      <c r="E418">
        <v>2.2000000000000002</v>
      </c>
    </row>
    <row r="419" spans="1:5" x14ac:dyDescent="0.2">
      <c r="A419">
        <v>30</v>
      </c>
      <c r="B419" s="10" t="s">
        <v>59</v>
      </c>
      <c r="C419" s="10" t="s">
        <v>73</v>
      </c>
      <c r="D419" s="50" t="s">
        <v>69</v>
      </c>
      <c r="E419">
        <v>2.2999999999999998</v>
      </c>
    </row>
    <row r="420" spans="1:5" x14ac:dyDescent="0.2">
      <c r="A420">
        <v>30</v>
      </c>
      <c r="B420" s="10" t="s">
        <v>59</v>
      </c>
      <c r="C420" s="10" t="s">
        <v>73</v>
      </c>
      <c r="D420" s="50" t="s">
        <v>70</v>
      </c>
      <c r="E420">
        <v>2.2000000000000002</v>
      </c>
    </row>
    <row r="421" spans="1:5" x14ac:dyDescent="0.2">
      <c r="A421">
        <v>30</v>
      </c>
      <c r="B421" s="10" t="s">
        <v>59</v>
      </c>
      <c r="C421" s="10" t="s">
        <v>73</v>
      </c>
      <c r="D421" s="50" t="s">
        <v>71</v>
      </c>
      <c r="E421">
        <v>2.4</v>
      </c>
    </row>
    <row r="422" spans="1:5" x14ac:dyDescent="0.2">
      <c r="A422">
        <v>30</v>
      </c>
      <c r="B422" s="10" t="s">
        <v>59</v>
      </c>
      <c r="C422" s="10" t="s">
        <v>74</v>
      </c>
      <c r="D422" s="50" t="s">
        <v>68</v>
      </c>
      <c r="E422">
        <v>2</v>
      </c>
    </row>
    <row r="423" spans="1:5" x14ac:dyDescent="0.2">
      <c r="A423">
        <v>30</v>
      </c>
      <c r="B423" s="10" t="s">
        <v>59</v>
      </c>
      <c r="C423" s="10" t="s">
        <v>74</v>
      </c>
      <c r="D423" s="50" t="s">
        <v>69</v>
      </c>
      <c r="E423">
        <v>2.2000000000000002</v>
      </c>
    </row>
    <row r="424" spans="1:5" x14ac:dyDescent="0.2">
      <c r="A424">
        <v>30</v>
      </c>
      <c r="B424" s="10" t="s">
        <v>59</v>
      </c>
      <c r="C424" s="10" t="s">
        <v>74</v>
      </c>
      <c r="D424" s="50" t="s">
        <v>70</v>
      </c>
      <c r="E424">
        <v>2</v>
      </c>
    </row>
    <row r="425" spans="1:5" x14ac:dyDescent="0.2">
      <c r="A425">
        <v>30</v>
      </c>
      <c r="B425" s="10" t="s">
        <v>59</v>
      </c>
      <c r="C425" s="10" t="s">
        <v>74</v>
      </c>
      <c r="D425" s="50" t="s">
        <v>71</v>
      </c>
      <c r="E425">
        <v>2.2000000000000002</v>
      </c>
    </row>
    <row r="426" spans="1:5" x14ac:dyDescent="0.2">
      <c r="A426">
        <v>30</v>
      </c>
      <c r="B426" s="10" t="s">
        <v>59</v>
      </c>
      <c r="C426" s="10" t="s">
        <v>75</v>
      </c>
      <c r="D426" s="50" t="s">
        <v>68</v>
      </c>
      <c r="E426">
        <v>1.8</v>
      </c>
    </row>
    <row r="427" spans="1:5" x14ac:dyDescent="0.2">
      <c r="A427">
        <v>30</v>
      </c>
      <c r="B427" s="10" t="s">
        <v>59</v>
      </c>
      <c r="C427" s="10" t="s">
        <v>75</v>
      </c>
      <c r="D427" s="50" t="s">
        <v>69</v>
      </c>
      <c r="E427">
        <v>1.9</v>
      </c>
    </row>
    <row r="428" spans="1:5" x14ac:dyDescent="0.2">
      <c r="A428">
        <v>30</v>
      </c>
      <c r="B428" s="10" t="s">
        <v>59</v>
      </c>
      <c r="C428" s="10" t="s">
        <v>75</v>
      </c>
      <c r="D428" s="50" t="s">
        <v>70</v>
      </c>
      <c r="E428">
        <v>2</v>
      </c>
    </row>
    <row r="429" spans="1:5" x14ac:dyDescent="0.2">
      <c r="A429">
        <v>30</v>
      </c>
      <c r="B429" s="10" t="s">
        <v>59</v>
      </c>
      <c r="C429" s="10" t="s">
        <v>75</v>
      </c>
      <c r="D429" s="50" t="s">
        <v>71</v>
      </c>
      <c r="E429">
        <v>2</v>
      </c>
    </row>
    <row r="430" spans="1:5" x14ac:dyDescent="0.2">
      <c r="A430">
        <v>30</v>
      </c>
      <c r="B430" s="10" t="s">
        <v>59</v>
      </c>
      <c r="C430" s="10" t="s">
        <v>76</v>
      </c>
      <c r="D430" s="50" t="s">
        <v>68</v>
      </c>
      <c r="E430">
        <v>2.1</v>
      </c>
    </row>
    <row r="431" spans="1:5" x14ac:dyDescent="0.2">
      <c r="A431">
        <v>30</v>
      </c>
      <c r="B431" s="10" t="s">
        <v>59</v>
      </c>
      <c r="C431" s="10" t="s">
        <v>76</v>
      </c>
      <c r="D431" s="50" t="s">
        <v>69</v>
      </c>
      <c r="E431">
        <v>2</v>
      </c>
    </row>
    <row r="432" spans="1:5" x14ac:dyDescent="0.2">
      <c r="A432">
        <v>30</v>
      </c>
      <c r="B432" s="10" t="s">
        <v>59</v>
      </c>
      <c r="C432" s="10" t="s">
        <v>76</v>
      </c>
      <c r="D432" s="50" t="s">
        <v>70</v>
      </c>
      <c r="E432">
        <v>2</v>
      </c>
    </row>
    <row r="433" spans="1:5" x14ac:dyDescent="0.2">
      <c r="A433">
        <v>30</v>
      </c>
      <c r="B433" s="10" t="s">
        <v>59</v>
      </c>
      <c r="C433" s="10" t="s">
        <v>76</v>
      </c>
      <c r="D433" s="50" t="s">
        <v>71</v>
      </c>
      <c r="E433">
        <v>2.1</v>
      </c>
    </row>
    <row r="434" spans="1:5" x14ac:dyDescent="0.2">
      <c r="A434">
        <v>30</v>
      </c>
      <c r="B434" s="10" t="s">
        <v>57</v>
      </c>
      <c r="C434" s="10" t="s">
        <v>73</v>
      </c>
      <c r="D434" s="50" t="s">
        <v>68</v>
      </c>
      <c r="E434">
        <v>2.1</v>
      </c>
    </row>
    <row r="435" spans="1:5" x14ac:dyDescent="0.2">
      <c r="A435">
        <v>30</v>
      </c>
      <c r="B435" s="10" t="s">
        <v>57</v>
      </c>
      <c r="C435" s="10" t="s">
        <v>73</v>
      </c>
      <c r="D435" s="50" t="s">
        <v>69</v>
      </c>
      <c r="E435">
        <v>2</v>
      </c>
    </row>
    <row r="436" spans="1:5" x14ac:dyDescent="0.2">
      <c r="A436">
        <v>30</v>
      </c>
      <c r="B436" s="10" t="s">
        <v>57</v>
      </c>
      <c r="C436" s="10" t="s">
        <v>73</v>
      </c>
      <c r="D436" s="50" t="s">
        <v>70</v>
      </c>
      <c r="E436">
        <v>2</v>
      </c>
    </row>
    <row r="437" spans="1:5" x14ac:dyDescent="0.2">
      <c r="A437">
        <v>30</v>
      </c>
      <c r="B437" s="10" t="s">
        <v>57</v>
      </c>
      <c r="C437" s="10" t="s">
        <v>73</v>
      </c>
      <c r="D437" s="50" t="s">
        <v>71</v>
      </c>
      <c r="E437">
        <v>1.9</v>
      </c>
    </row>
    <row r="438" spans="1:5" x14ac:dyDescent="0.2">
      <c r="A438">
        <v>30</v>
      </c>
      <c r="B438" s="10" t="s">
        <v>57</v>
      </c>
      <c r="C438" s="10" t="s">
        <v>74</v>
      </c>
      <c r="D438" s="50" t="s">
        <v>68</v>
      </c>
      <c r="E438">
        <v>2.1</v>
      </c>
    </row>
    <row r="439" spans="1:5" x14ac:dyDescent="0.2">
      <c r="A439">
        <v>30</v>
      </c>
      <c r="B439" s="10" t="s">
        <v>57</v>
      </c>
      <c r="C439" s="10" t="s">
        <v>74</v>
      </c>
      <c r="D439" s="50" t="s">
        <v>69</v>
      </c>
      <c r="E439">
        <v>2.1</v>
      </c>
    </row>
    <row r="440" spans="1:5" x14ac:dyDescent="0.2">
      <c r="A440">
        <v>30</v>
      </c>
      <c r="B440" s="10" t="s">
        <v>57</v>
      </c>
      <c r="C440" s="10" t="s">
        <v>74</v>
      </c>
      <c r="D440" s="50" t="s">
        <v>70</v>
      </c>
      <c r="E440">
        <v>2</v>
      </c>
    </row>
    <row r="441" spans="1:5" x14ac:dyDescent="0.2">
      <c r="A441">
        <v>30</v>
      </c>
      <c r="B441" s="10" t="s">
        <v>57</v>
      </c>
      <c r="C441" s="10" t="s">
        <v>74</v>
      </c>
      <c r="D441" s="50" t="s">
        <v>71</v>
      </c>
      <c r="E441">
        <v>2.1</v>
      </c>
    </row>
    <row r="442" spans="1:5" x14ac:dyDescent="0.2">
      <c r="A442">
        <v>30</v>
      </c>
      <c r="B442" s="10" t="s">
        <v>57</v>
      </c>
      <c r="C442" s="10" t="s">
        <v>75</v>
      </c>
      <c r="D442" s="50" t="s">
        <v>68</v>
      </c>
      <c r="E442">
        <v>1.7</v>
      </c>
    </row>
    <row r="443" spans="1:5" x14ac:dyDescent="0.2">
      <c r="A443">
        <v>30</v>
      </c>
      <c r="B443" s="10" t="s">
        <v>57</v>
      </c>
      <c r="C443" s="10" t="s">
        <v>75</v>
      </c>
      <c r="D443" s="50" t="s">
        <v>69</v>
      </c>
      <c r="E443">
        <v>1.6</v>
      </c>
    </row>
    <row r="444" spans="1:5" x14ac:dyDescent="0.2">
      <c r="A444">
        <v>30</v>
      </c>
      <c r="B444" s="10" t="s">
        <v>57</v>
      </c>
      <c r="C444" s="10" t="s">
        <v>75</v>
      </c>
      <c r="D444" s="50" t="s">
        <v>70</v>
      </c>
      <c r="E444">
        <v>1.6</v>
      </c>
    </row>
    <row r="445" spans="1:5" x14ac:dyDescent="0.2">
      <c r="A445">
        <v>30</v>
      </c>
      <c r="B445" s="10" t="s">
        <v>57</v>
      </c>
      <c r="C445" s="10" t="s">
        <v>75</v>
      </c>
      <c r="D445" s="50" t="s">
        <v>71</v>
      </c>
      <c r="E445">
        <v>1.6</v>
      </c>
    </row>
    <row r="446" spans="1:5" x14ac:dyDescent="0.2">
      <c r="A446">
        <v>30</v>
      </c>
      <c r="B446" s="10" t="s">
        <v>57</v>
      </c>
      <c r="C446" s="10" t="s">
        <v>76</v>
      </c>
      <c r="D446" s="50" t="s">
        <v>68</v>
      </c>
      <c r="E446">
        <v>1.6</v>
      </c>
    </row>
    <row r="447" spans="1:5" x14ac:dyDescent="0.2">
      <c r="A447">
        <v>30</v>
      </c>
      <c r="B447" s="10" t="s">
        <v>57</v>
      </c>
      <c r="C447" s="10" t="s">
        <v>76</v>
      </c>
      <c r="D447" s="50" t="s">
        <v>69</v>
      </c>
      <c r="E447">
        <v>1.5</v>
      </c>
    </row>
    <row r="448" spans="1:5" x14ac:dyDescent="0.2">
      <c r="A448">
        <v>30</v>
      </c>
      <c r="B448" s="10" t="s">
        <v>57</v>
      </c>
      <c r="C448" s="10" t="s">
        <v>76</v>
      </c>
      <c r="D448" s="50" t="s">
        <v>70</v>
      </c>
      <c r="E448">
        <v>1.7</v>
      </c>
    </row>
    <row r="449" spans="1:5" x14ac:dyDescent="0.2">
      <c r="A449">
        <v>30</v>
      </c>
      <c r="B449" s="10" t="s">
        <v>57</v>
      </c>
      <c r="C449" s="10" t="s">
        <v>76</v>
      </c>
      <c r="D449" s="50" t="s">
        <v>71</v>
      </c>
      <c r="E449">
        <v>1.6</v>
      </c>
    </row>
    <row r="450" spans="1:5" x14ac:dyDescent="0.2">
      <c r="A450">
        <v>30</v>
      </c>
      <c r="B450" s="10" t="s">
        <v>58</v>
      </c>
      <c r="C450" s="10" t="s">
        <v>73</v>
      </c>
      <c r="D450" s="50" t="s">
        <v>68</v>
      </c>
      <c r="E450">
        <v>1.9</v>
      </c>
    </row>
    <row r="451" spans="1:5" x14ac:dyDescent="0.2">
      <c r="A451">
        <v>30</v>
      </c>
      <c r="B451" s="10" t="s">
        <v>58</v>
      </c>
      <c r="C451" s="10" t="s">
        <v>73</v>
      </c>
      <c r="D451" s="50" t="s">
        <v>69</v>
      </c>
      <c r="E451">
        <v>1.9</v>
      </c>
    </row>
    <row r="452" spans="1:5" x14ac:dyDescent="0.2">
      <c r="A452">
        <v>30</v>
      </c>
      <c r="B452" s="10" t="s">
        <v>58</v>
      </c>
      <c r="C452" s="10" t="s">
        <v>73</v>
      </c>
      <c r="D452" s="50" t="s">
        <v>70</v>
      </c>
      <c r="E452">
        <v>2</v>
      </c>
    </row>
    <row r="453" spans="1:5" x14ac:dyDescent="0.2">
      <c r="A453">
        <v>30</v>
      </c>
      <c r="B453" s="10" t="s">
        <v>58</v>
      </c>
      <c r="C453" s="10" t="s">
        <v>73</v>
      </c>
      <c r="D453" s="50" t="s">
        <v>71</v>
      </c>
      <c r="E453">
        <v>2</v>
      </c>
    </row>
    <row r="454" spans="1:5" x14ac:dyDescent="0.2">
      <c r="A454">
        <v>30</v>
      </c>
      <c r="B454" s="10" t="s">
        <v>58</v>
      </c>
      <c r="C454" s="10" t="s">
        <v>74</v>
      </c>
      <c r="D454" s="50" t="s">
        <v>68</v>
      </c>
      <c r="E454">
        <v>2.1</v>
      </c>
    </row>
    <row r="455" spans="1:5" x14ac:dyDescent="0.2">
      <c r="A455">
        <v>30</v>
      </c>
      <c r="B455" s="10" t="s">
        <v>58</v>
      </c>
      <c r="C455" s="10" t="s">
        <v>74</v>
      </c>
      <c r="D455" s="50" t="s">
        <v>69</v>
      </c>
      <c r="E455">
        <v>2.4</v>
      </c>
    </row>
    <row r="456" spans="1:5" x14ac:dyDescent="0.2">
      <c r="A456">
        <v>30</v>
      </c>
      <c r="B456" s="10" t="s">
        <v>58</v>
      </c>
      <c r="C456" s="10" t="s">
        <v>74</v>
      </c>
      <c r="D456" s="50" t="s">
        <v>70</v>
      </c>
      <c r="E456">
        <v>2.4</v>
      </c>
    </row>
    <row r="457" spans="1:5" x14ac:dyDescent="0.2">
      <c r="A457">
        <v>30</v>
      </c>
      <c r="B457" s="10" t="s">
        <v>58</v>
      </c>
      <c r="C457" s="10" t="s">
        <v>74</v>
      </c>
      <c r="D457" s="50" t="s">
        <v>71</v>
      </c>
      <c r="E457">
        <v>2.2000000000000002</v>
      </c>
    </row>
    <row r="458" spans="1:5" x14ac:dyDescent="0.2">
      <c r="A458">
        <v>30</v>
      </c>
      <c r="B458" s="10" t="s">
        <v>58</v>
      </c>
      <c r="C458" s="10" t="s">
        <v>75</v>
      </c>
      <c r="D458" s="50" t="s">
        <v>68</v>
      </c>
      <c r="E458">
        <v>2.1</v>
      </c>
    </row>
    <row r="459" spans="1:5" x14ac:dyDescent="0.2">
      <c r="A459">
        <v>30</v>
      </c>
      <c r="B459" s="10" t="s">
        <v>58</v>
      </c>
      <c r="C459" s="10" t="s">
        <v>75</v>
      </c>
      <c r="D459" s="50" t="s">
        <v>69</v>
      </c>
      <c r="E459">
        <v>2.2000000000000002</v>
      </c>
    </row>
    <row r="460" spans="1:5" x14ac:dyDescent="0.2">
      <c r="A460">
        <v>30</v>
      </c>
      <c r="B460" s="10" t="s">
        <v>58</v>
      </c>
      <c r="C460" s="10" t="s">
        <v>75</v>
      </c>
      <c r="D460" s="50" t="s">
        <v>70</v>
      </c>
      <c r="E460">
        <v>2.2999999999999998</v>
      </c>
    </row>
    <row r="461" spans="1:5" x14ac:dyDescent="0.2">
      <c r="A461">
        <v>30</v>
      </c>
      <c r="B461" s="10" t="s">
        <v>58</v>
      </c>
      <c r="C461" s="10" t="s">
        <v>75</v>
      </c>
      <c r="D461" s="50" t="s">
        <v>71</v>
      </c>
      <c r="E461">
        <v>2</v>
      </c>
    </row>
    <row r="462" spans="1:5" x14ac:dyDescent="0.2">
      <c r="A462">
        <v>30</v>
      </c>
      <c r="B462" s="10" t="s">
        <v>58</v>
      </c>
      <c r="C462" s="10" t="s">
        <v>76</v>
      </c>
      <c r="D462" s="50" t="s">
        <v>68</v>
      </c>
      <c r="E462">
        <v>2</v>
      </c>
    </row>
    <row r="463" spans="1:5" x14ac:dyDescent="0.2">
      <c r="A463">
        <v>30</v>
      </c>
      <c r="B463" s="10" t="s">
        <v>58</v>
      </c>
      <c r="C463" s="10" t="s">
        <v>76</v>
      </c>
      <c r="D463" s="50" t="s">
        <v>69</v>
      </c>
      <c r="E463">
        <v>2</v>
      </c>
    </row>
    <row r="464" spans="1:5" x14ac:dyDescent="0.2">
      <c r="A464">
        <v>30</v>
      </c>
      <c r="B464" s="10" t="s">
        <v>58</v>
      </c>
      <c r="C464" s="10" t="s">
        <v>76</v>
      </c>
      <c r="D464" s="50" t="s">
        <v>70</v>
      </c>
      <c r="E464">
        <v>2</v>
      </c>
    </row>
    <row r="465" spans="1:5" x14ac:dyDescent="0.2">
      <c r="A465">
        <v>30</v>
      </c>
      <c r="B465" s="10" t="s">
        <v>58</v>
      </c>
      <c r="C465" s="10" t="s">
        <v>76</v>
      </c>
      <c r="D465" s="50" t="s">
        <v>71</v>
      </c>
      <c r="E465">
        <v>2.1</v>
      </c>
    </row>
    <row r="466" spans="1:5" x14ac:dyDescent="0.2">
      <c r="A466">
        <v>30</v>
      </c>
      <c r="B466" s="10" t="s">
        <v>56</v>
      </c>
      <c r="C466" s="10" t="s">
        <v>73</v>
      </c>
      <c r="D466" s="50" t="s">
        <v>68</v>
      </c>
      <c r="E466">
        <v>2.1</v>
      </c>
    </row>
    <row r="467" spans="1:5" x14ac:dyDescent="0.2">
      <c r="A467">
        <v>30</v>
      </c>
      <c r="B467" s="10" t="s">
        <v>56</v>
      </c>
      <c r="C467" s="10" t="s">
        <v>73</v>
      </c>
      <c r="D467" s="50" t="s">
        <v>69</v>
      </c>
      <c r="E467">
        <v>2.2000000000000002</v>
      </c>
    </row>
    <row r="468" spans="1:5" x14ac:dyDescent="0.2">
      <c r="A468">
        <v>30</v>
      </c>
      <c r="B468" s="10" t="s">
        <v>56</v>
      </c>
      <c r="C468" s="10" t="s">
        <v>73</v>
      </c>
      <c r="D468" s="50" t="s">
        <v>70</v>
      </c>
      <c r="E468">
        <v>2.2000000000000002</v>
      </c>
    </row>
    <row r="469" spans="1:5" x14ac:dyDescent="0.2">
      <c r="A469">
        <v>30</v>
      </c>
      <c r="B469" s="10" t="s">
        <v>56</v>
      </c>
      <c r="C469" s="10" t="s">
        <v>73</v>
      </c>
      <c r="D469" s="50" t="s">
        <v>71</v>
      </c>
      <c r="E469">
        <v>2.1</v>
      </c>
    </row>
    <row r="470" spans="1:5" x14ac:dyDescent="0.2">
      <c r="A470">
        <v>30</v>
      </c>
      <c r="B470" s="10" t="s">
        <v>56</v>
      </c>
      <c r="C470" s="10" t="s">
        <v>74</v>
      </c>
      <c r="D470" s="50" t="s">
        <v>68</v>
      </c>
      <c r="E470">
        <v>2</v>
      </c>
    </row>
    <row r="471" spans="1:5" x14ac:dyDescent="0.2">
      <c r="A471">
        <v>30</v>
      </c>
      <c r="B471" s="10" t="s">
        <v>56</v>
      </c>
      <c r="C471" s="10" t="s">
        <v>74</v>
      </c>
      <c r="D471" s="50" t="s">
        <v>69</v>
      </c>
      <c r="E471">
        <v>2.1</v>
      </c>
    </row>
    <row r="472" spans="1:5" x14ac:dyDescent="0.2">
      <c r="A472">
        <v>30</v>
      </c>
      <c r="B472" s="10" t="s">
        <v>56</v>
      </c>
      <c r="C472" s="10" t="s">
        <v>74</v>
      </c>
      <c r="D472" s="50" t="s">
        <v>70</v>
      </c>
      <c r="E472">
        <v>2.1</v>
      </c>
    </row>
    <row r="473" spans="1:5" x14ac:dyDescent="0.2">
      <c r="A473">
        <v>30</v>
      </c>
      <c r="B473" s="10" t="s">
        <v>56</v>
      </c>
      <c r="C473" s="10" t="s">
        <v>74</v>
      </c>
      <c r="D473" s="50" t="s">
        <v>71</v>
      </c>
      <c r="E473">
        <v>2</v>
      </c>
    </row>
    <row r="474" spans="1:5" x14ac:dyDescent="0.2">
      <c r="A474">
        <v>30</v>
      </c>
      <c r="B474" s="10" t="s">
        <v>56</v>
      </c>
      <c r="C474" s="10" t="s">
        <v>75</v>
      </c>
      <c r="D474" s="50" t="s">
        <v>68</v>
      </c>
      <c r="E474">
        <v>1.8</v>
      </c>
    </row>
    <row r="475" spans="1:5" x14ac:dyDescent="0.2">
      <c r="A475">
        <v>30</v>
      </c>
      <c r="B475" s="10" t="s">
        <v>56</v>
      </c>
      <c r="C475" s="10" t="s">
        <v>75</v>
      </c>
      <c r="D475" s="50" t="s">
        <v>69</v>
      </c>
      <c r="E475">
        <v>1.8</v>
      </c>
    </row>
    <row r="476" spans="1:5" x14ac:dyDescent="0.2">
      <c r="A476">
        <v>30</v>
      </c>
      <c r="B476" s="10" t="s">
        <v>56</v>
      </c>
      <c r="C476" s="10" t="s">
        <v>75</v>
      </c>
      <c r="D476" s="50" t="s">
        <v>70</v>
      </c>
      <c r="E476">
        <v>1.9</v>
      </c>
    </row>
    <row r="477" spans="1:5" x14ac:dyDescent="0.2">
      <c r="A477">
        <v>30</v>
      </c>
      <c r="B477" s="10" t="s">
        <v>56</v>
      </c>
      <c r="C477" s="10" t="s">
        <v>75</v>
      </c>
      <c r="D477" s="50" t="s">
        <v>71</v>
      </c>
      <c r="E477">
        <v>1.7</v>
      </c>
    </row>
    <row r="478" spans="1:5" x14ac:dyDescent="0.2">
      <c r="A478">
        <v>30</v>
      </c>
      <c r="B478" s="10" t="s">
        <v>56</v>
      </c>
      <c r="C478" s="10" t="s">
        <v>76</v>
      </c>
      <c r="D478" s="50" t="s">
        <v>68</v>
      </c>
      <c r="E478">
        <v>1.8</v>
      </c>
    </row>
    <row r="479" spans="1:5" x14ac:dyDescent="0.2">
      <c r="A479">
        <v>30</v>
      </c>
      <c r="B479" s="10" t="s">
        <v>56</v>
      </c>
      <c r="C479" s="10" t="s">
        <v>76</v>
      </c>
      <c r="D479" s="50" t="s">
        <v>69</v>
      </c>
      <c r="E479">
        <v>2</v>
      </c>
    </row>
    <row r="480" spans="1:5" x14ac:dyDescent="0.2">
      <c r="A480">
        <v>30</v>
      </c>
      <c r="B480" s="10" t="s">
        <v>56</v>
      </c>
      <c r="C480" s="10" t="s">
        <v>76</v>
      </c>
      <c r="D480" s="50" t="s">
        <v>70</v>
      </c>
      <c r="E480">
        <v>2</v>
      </c>
    </row>
    <row r="481" spans="1:5" x14ac:dyDescent="0.2">
      <c r="A481">
        <v>30</v>
      </c>
      <c r="B481" s="10" t="s">
        <v>56</v>
      </c>
      <c r="C481" s="10" t="s">
        <v>76</v>
      </c>
      <c r="D481" s="50" t="s">
        <v>71</v>
      </c>
      <c r="E481">
        <v>2</v>
      </c>
    </row>
    <row r="482" spans="1:5" x14ac:dyDescent="0.2">
      <c r="A482">
        <v>35</v>
      </c>
      <c r="B482" s="10" t="s">
        <v>55</v>
      </c>
      <c r="C482" s="10" t="s">
        <v>73</v>
      </c>
      <c r="D482" s="50" t="s">
        <v>68</v>
      </c>
      <c r="E482">
        <v>0.7</v>
      </c>
    </row>
    <row r="483" spans="1:5" x14ac:dyDescent="0.2">
      <c r="A483">
        <v>35</v>
      </c>
      <c r="B483" s="10" t="s">
        <v>55</v>
      </c>
      <c r="C483" s="10" t="s">
        <v>73</v>
      </c>
      <c r="D483" s="50" t="s">
        <v>69</v>
      </c>
      <c r="E483">
        <v>0.7</v>
      </c>
    </row>
    <row r="484" spans="1:5" x14ac:dyDescent="0.2">
      <c r="A484">
        <v>35</v>
      </c>
      <c r="B484" s="10" t="s">
        <v>55</v>
      </c>
      <c r="C484" s="10" t="s">
        <v>73</v>
      </c>
      <c r="D484" s="50" t="s">
        <v>70</v>
      </c>
      <c r="E484">
        <v>0.7</v>
      </c>
    </row>
    <row r="485" spans="1:5" x14ac:dyDescent="0.2">
      <c r="A485">
        <v>35</v>
      </c>
      <c r="B485" s="10" t="s">
        <v>55</v>
      </c>
      <c r="C485" s="10" t="s">
        <v>73</v>
      </c>
      <c r="D485" s="50" t="s">
        <v>71</v>
      </c>
      <c r="E485">
        <v>0.8</v>
      </c>
    </row>
    <row r="486" spans="1:5" x14ac:dyDescent="0.2">
      <c r="A486">
        <v>35</v>
      </c>
      <c r="B486" s="10" t="s">
        <v>55</v>
      </c>
      <c r="C486" s="10" t="s">
        <v>74</v>
      </c>
      <c r="D486" s="50" t="s">
        <v>68</v>
      </c>
      <c r="E486">
        <v>0.8</v>
      </c>
    </row>
    <row r="487" spans="1:5" x14ac:dyDescent="0.2">
      <c r="A487">
        <v>35</v>
      </c>
      <c r="B487" s="10" t="s">
        <v>55</v>
      </c>
      <c r="C487" s="10" t="s">
        <v>74</v>
      </c>
      <c r="D487" s="50" t="s">
        <v>69</v>
      </c>
      <c r="E487">
        <v>0.8</v>
      </c>
    </row>
    <row r="488" spans="1:5" x14ac:dyDescent="0.2">
      <c r="A488">
        <v>35</v>
      </c>
      <c r="B488" s="10" t="s">
        <v>55</v>
      </c>
      <c r="C488" s="10" t="s">
        <v>74</v>
      </c>
      <c r="D488" s="50" t="s">
        <v>70</v>
      </c>
      <c r="E488">
        <v>0.8</v>
      </c>
    </row>
    <row r="489" spans="1:5" x14ac:dyDescent="0.2">
      <c r="A489">
        <v>35</v>
      </c>
      <c r="B489" s="10" t="s">
        <v>55</v>
      </c>
      <c r="C489" s="10" t="s">
        <v>74</v>
      </c>
      <c r="D489" s="50" t="s">
        <v>71</v>
      </c>
      <c r="E489">
        <v>0.8</v>
      </c>
    </row>
    <row r="490" spans="1:5" x14ac:dyDescent="0.2">
      <c r="A490">
        <v>35</v>
      </c>
      <c r="B490" s="10" t="s">
        <v>55</v>
      </c>
      <c r="C490" s="10" t="s">
        <v>75</v>
      </c>
      <c r="D490" s="50" t="s">
        <v>68</v>
      </c>
      <c r="E490">
        <v>0.6</v>
      </c>
    </row>
    <row r="491" spans="1:5" x14ac:dyDescent="0.2">
      <c r="A491">
        <v>35</v>
      </c>
      <c r="B491" s="10" t="s">
        <v>55</v>
      </c>
      <c r="C491" s="10" t="s">
        <v>75</v>
      </c>
      <c r="D491" s="50" t="s">
        <v>69</v>
      </c>
      <c r="E491">
        <v>0.6</v>
      </c>
    </row>
    <row r="492" spans="1:5" x14ac:dyDescent="0.2">
      <c r="A492">
        <v>35</v>
      </c>
      <c r="B492" s="10" t="s">
        <v>55</v>
      </c>
      <c r="C492" s="10" t="s">
        <v>75</v>
      </c>
      <c r="D492" s="50" t="s">
        <v>70</v>
      </c>
      <c r="E492">
        <v>0.6</v>
      </c>
    </row>
    <row r="493" spans="1:5" x14ac:dyDescent="0.2">
      <c r="A493">
        <v>35</v>
      </c>
      <c r="B493" s="10" t="s">
        <v>55</v>
      </c>
      <c r="C493" s="10" t="s">
        <v>75</v>
      </c>
      <c r="D493" s="50" t="s">
        <v>71</v>
      </c>
      <c r="E493">
        <v>0.6</v>
      </c>
    </row>
    <row r="494" spans="1:5" x14ac:dyDescent="0.2">
      <c r="A494">
        <v>35</v>
      </c>
      <c r="B494" s="10" t="s">
        <v>55</v>
      </c>
      <c r="C494" s="10" t="s">
        <v>76</v>
      </c>
      <c r="D494" s="50" t="s">
        <v>68</v>
      </c>
      <c r="E494">
        <v>0.6</v>
      </c>
    </row>
    <row r="495" spans="1:5" x14ac:dyDescent="0.2">
      <c r="A495">
        <v>35</v>
      </c>
      <c r="B495" s="10" t="s">
        <v>55</v>
      </c>
      <c r="C495" s="10" t="s">
        <v>76</v>
      </c>
      <c r="D495" s="50" t="s">
        <v>69</v>
      </c>
      <c r="E495">
        <v>0.5</v>
      </c>
    </row>
    <row r="496" spans="1:5" x14ac:dyDescent="0.2">
      <c r="A496">
        <v>35</v>
      </c>
      <c r="B496" s="10" t="s">
        <v>55</v>
      </c>
      <c r="C496" s="10" t="s">
        <v>76</v>
      </c>
      <c r="D496" s="50" t="s">
        <v>70</v>
      </c>
      <c r="E496">
        <v>0.7</v>
      </c>
    </row>
    <row r="497" spans="1:9" x14ac:dyDescent="0.2">
      <c r="A497">
        <v>35</v>
      </c>
      <c r="B497" s="10" t="s">
        <v>55</v>
      </c>
      <c r="C497" s="10" t="s">
        <v>76</v>
      </c>
      <c r="D497" s="50" t="s">
        <v>71</v>
      </c>
      <c r="E497">
        <v>0.8</v>
      </c>
    </row>
    <row r="498" spans="1:9" x14ac:dyDescent="0.2">
      <c r="A498">
        <v>35</v>
      </c>
      <c r="B498" s="10" t="s">
        <v>59</v>
      </c>
      <c r="C498" s="10" t="s">
        <v>73</v>
      </c>
      <c r="D498" s="50" t="s">
        <v>68</v>
      </c>
      <c r="E498">
        <v>0.3</v>
      </c>
    </row>
    <row r="499" spans="1:9" x14ac:dyDescent="0.2">
      <c r="A499">
        <v>35</v>
      </c>
      <c r="B499" s="10" t="s">
        <v>59</v>
      </c>
      <c r="C499" s="10" t="s">
        <v>73</v>
      </c>
      <c r="D499" s="50" t="s">
        <v>69</v>
      </c>
      <c r="E499">
        <v>0.4</v>
      </c>
    </row>
    <row r="500" spans="1:9" x14ac:dyDescent="0.2">
      <c r="A500">
        <v>35</v>
      </c>
      <c r="B500" s="10" t="s">
        <v>59</v>
      </c>
      <c r="C500" s="10" t="s">
        <v>73</v>
      </c>
      <c r="D500" s="50" t="s">
        <v>70</v>
      </c>
      <c r="E500">
        <v>0.4</v>
      </c>
    </row>
    <row r="501" spans="1:9" x14ac:dyDescent="0.2">
      <c r="A501">
        <v>35</v>
      </c>
      <c r="B501" s="10" t="s">
        <v>59</v>
      </c>
      <c r="C501" s="10" t="s">
        <v>73</v>
      </c>
      <c r="D501" s="50" t="s">
        <v>71</v>
      </c>
      <c r="E501">
        <v>0.4</v>
      </c>
    </row>
    <row r="502" spans="1:9" x14ac:dyDescent="0.2">
      <c r="A502">
        <v>35</v>
      </c>
      <c r="B502" s="10" t="s">
        <v>59</v>
      </c>
      <c r="C502" s="10" t="s">
        <v>74</v>
      </c>
      <c r="D502" s="50" t="s">
        <v>68</v>
      </c>
      <c r="E502">
        <v>0.3</v>
      </c>
    </row>
    <row r="503" spans="1:9" x14ac:dyDescent="0.2">
      <c r="A503">
        <v>35</v>
      </c>
      <c r="B503" s="10" t="s">
        <v>59</v>
      </c>
      <c r="C503" s="10" t="s">
        <v>74</v>
      </c>
      <c r="D503" s="50" t="s">
        <v>69</v>
      </c>
      <c r="E503">
        <v>0.4</v>
      </c>
    </row>
    <row r="504" spans="1:9" x14ac:dyDescent="0.2">
      <c r="A504">
        <v>35</v>
      </c>
      <c r="B504" s="10" t="s">
        <v>59</v>
      </c>
      <c r="C504" s="10" t="s">
        <v>74</v>
      </c>
      <c r="D504" s="50" t="s">
        <v>70</v>
      </c>
      <c r="E504">
        <v>0.5</v>
      </c>
    </row>
    <row r="505" spans="1:9" x14ac:dyDescent="0.2">
      <c r="A505">
        <v>35</v>
      </c>
      <c r="B505" s="10" t="s">
        <v>59</v>
      </c>
      <c r="C505" s="10" t="s">
        <v>74</v>
      </c>
      <c r="D505" s="50" t="s">
        <v>71</v>
      </c>
      <c r="E505">
        <v>0.5</v>
      </c>
      <c r="I505" s="10"/>
    </row>
    <row r="506" spans="1:9" x14ac:dyDescent="0.2">
      <c r="A506">
        <v>35</v>
      </c>
      <c r="B506" s="10" t="s">
        <v>59</v>
      </c>
      <c r="C506" s="10" t="s">
        <v>75</v>
      </c>
      <c r="D506" s="50" t="s">
        <v>68</v>
      </c>
      <c r="E506">
        <v>0.5</v>
      </c>
    </row>
    <row r="507" spans="1:9" x14ac:dyDescent="0.2">
      <c r="A507">
        <v>35</v>
      </c>
      <c r="B507" s="10" t="s">
        <v>59</v>
      </c>
      <c r="C507" s="10" t="s">
        <v>75</v>
      </c>
      <c r="D507" s="50" t="s">
        <v>69</v>
      </c>
      <c r="E507">
        <v>0.4</v>
      </c>
    </row>
    <row r="508" spans="1:9" x14ac:dyDescent="0.2">
      <c r="A508">
        <v>35</v>
      </c>
      <c r="B508" s="10" t="s">
        <v>59</v>
      </c>
      <c r="C508" s="10" t="s">
        <v>75</v>
      </c>
      <c r="D508" s="50" t="s">
        <v>70</v>
      </c>
      <c r="E508">
        <v>0.3</v>
      </c>
    </row>
    <row r="509" spans="1:9" x14ac:dyDescent="0.2">
      <c r="A509">
        <v>35</v>
      </c>
      <c r="B509" s="10" t="s">
        <v>59</v>
      </c>
      <c r="C509" s="10" t="s">
        <v>75</v>
      </c>
      <c r="D509" s="50" t="s">
        <v>71</v>
      </c>
      <c r="E509">
        <v>0.3</v>
      </c>
    </row>
    <row r="510" spans="1:9" x14ac:dyDescent="0.2">
      <c r="A510">
        <v>35</v>
      </c>
      <c r="B510" s="10" t="s">
        <v>59</v>
      </c>
      <c r="C510" s="10" t="s">
        <v>76</v>
      </c>
      <c r="D510" s="50" t="s">
        <v>68</v>
      </c>
      <c r="E510">
        <v>0.4</v>
      </c>
    </row>
    <row r="511" spans="1:9" x14ac:dyDescent="0.2">
      <c r="A511">
        <v>35</v>
      </c>
      <c r="B511" s="10" t="s">
        <v>59</v>
      </c>
      <c r="C511" s="10" t="s">
        <v>76</v>
      </c>
      <c r="D511" s="50" t="s">
        <v>69</v>
      </c>
      <c r="E511">
        <v>0.3</v>
      </c>
    </row>
    <row r="512" spans="1:9" x14ac:dyDescent="0.2">
      <c r="A512">
        <v>35</v>
      </c>
      <c r="B512" s="10" t="s">
        <v>59</v>
      </c>
      <c r="C512" s="10" t="s">
        <v>76</v>
      </c>
      <c r="D512" s="50" t="s">
        <v>70</v>
      </c>
      <c r="E512">
        <v>0.3</v>
      </c>
    </row>
    <row r="513" spans="1:5" x14ac:dyDescent="0.2">
      <c r="A513">
        <v>35</v>
      </c>
      <c r="B513" s="10" t="s">
        <v>59</v>
      </c>
      <c r="C513" s="10" t="s">
        <v>76</v>
      </c>
      <c r="D513" s="50" t="s">
        <v>71</v>
      </c>
      <c r="E513">
        <v>0.5</v>
      </c>
    </row>
    <row r="514" spans="1:5" x14ac:dyDescent="0.2">
      <c r="A514">
        <v>35</v>
      </c>
      <c r="B514" s="10" t="s">
        <v>57</v>
      </c>
      <c r="C514" s="10" t="s">
        <v>73</v>
      </c>
      <c r="D514" s="50" t="s">
        <v>68</v>
      </c>
      <c r="E514">
        <v>0.5</v>
      </c>
    </row>
    <row r="515" spans="1:5" x14ac:dyDescent="0.2">
      <c r="A515">
        <v>35</v>
      </c>
      <c r="B515" s="10" t="s">
        <v>57</v>
      </c>
      <c r="C515" s="10" t="s">
        <v>73</v>
      </c>
      <c r="D515" s="50" t="s">
        <v>69</v>
      </c>
      <c r="E515">
        <v>0.5</v>
      </c>
    </row>
    <row r="516" spans="1:5" x14ac:dyDescent="0.2">
      <c r="A516">
        <v>35</v>
      </c>
      <c r="B516" s="10" t="s">
        <v>57</v>
      </c>
      <c r="C516" s="10" t="s">
        <v>73</v>
      </c>
      <c r="D516" s="50" t="s">
        <v>70</v>
      </c>
      <c r="E516">
        <v>0.2</v>
      </c>
    </row>
    <row r="517" spans="1:5" x14ac:dyDescent="0.2">
      <c r="A517">
        <v>35</v>
      </c>
      <c r="B517" s="10" t="s">
        <v>57</v>
      </c>
      <c r="C517" s="10" t="s">
        <v>73</v>
      </c>
      <c r="D517" s="50" t="s">
        <v>71</v>
      </c>
      <c r="E517">
        <v>0.2</v>
      </c>
    </row>
    <row r="518" spans="1:5" x14ac:dyDescent="0.2">
      <c r="A518">
        <v>35</v>
      </c>
      <c r="B518" s="10" t="s">
        <v>57</v>
      </c>
      <c r="C518" s="10" t="s">
        <v>74</v>
      </c>
      <c r="D518" s="50" t="s">
        <v>68</v>
      </c>
      <c r="E518">
        <v>0.4</v>
      </c>
    </row>
    <row r="519" spans="1:5" x14ac:dyDescent="0.2">
      <c r="A519">
        <v>35</v>
      </c>
      <c r="B519" s="10" t="s">
        <v>57</v>
      </c>
      <c r="C519" s="10" t="s">
        <v>74</v>
      </c>
      <c r="D519" s="50" t="s">
        <v>69</v>
      </c>
      <c r="E519">
        <v>0.2</v>
      </c>
    </row>
    <row r="520" spans="1:5" x14ac:dyDescent="0.2">
      <c r="A520">
        <v>35</v>
      </c>
      <c r="B520" s="10" t="s">
        <v>57</v>
      </c>
      <c r="C520" s="10" t="s">
        <v>74</v>
      </c>
      <c r="D520" s="50" t="s">
        <v>70</v>
      </c>
      <c r="E520">
        <v>0.2</v>
      </c>
    </row>
    <row r="521" spans="1:5" x14ac:dyDescent="0.2">
      <c r="A521">
        <v>35</v>
      </c>
      <c r="B521" s="10" t="s">
        <v>57</v>
      </c>
      <c r="C521" s="10" t="s">
        <v>74</v>
      </c>
      <c r="D521" s="50" t="s">
        <v>71</v>
      </c>
      <c r="E521">
        <v>0.3</v>
      </c>
    </row>
    <row r="522" spans="1:5" x14ac:dyDescent="0.2">
      <c r="A522">
        <v>35</v>
      </c>
      <c r="B522" s="10" t="s">
        <v>57</v>
      </c>
      <c r="C522" s="10" t="s">
        <v>75</v>
      </c>
      <c r="D522" s="50" t="s">
        <v>68</v>
      </c>
      <c r="E522">
        <v>0.4</v>
      </c>
    </row>
    <row r="523" spans="1:5" x14ac:dyDescent="0.2">
      <c r="A523">
        <v>35</v>
      </c>
      <c r="B523" s="10" t="s">
        <v>57</v>
      </c>
      <c r="C523" s="10" t="s">
        <v>75</v>
      </c>
      <c r="D523" s="50" t="s">
        <v>69</v>
      </c>
      <c r="E523">
        <v>0.4</v>
      </c>
    </row>
    <row r="524" spans="1:5" x14ac:dyDescent="0.2">
      <c r="A524">
        <v>35</v>
      </c>
      <c r="B524" s="10" t="s">
        <v>57</v>
      </c>
      <c r="C524" s="10" t="s">
        <v>75</v>
      </c>
      <c r="D524" s="50" t="s">
        <v>70</v>
      </c>
      <c r="E524">
        <v>0.4</v>
      </c>
    </row>
    <row r="525" spans="1:5" x14ac:dyDescent="0.2">
      <c r="A525">
        <v>35</v>
      </c>
      <c r="B525" s="10" t="s">
        <v>57</v>
      </c>
      <c r="C525" s="10" t="s">
        <v>75</v>
      </c>
      <c r="D525" s="50" t="s">
        <v>71</v>
      </c>
      <c r="E525">
        <v>0.3</v>
      </c>
    </row>
    <row r="526" spans="1:5" x14ac:dyDescent="0.2">
      <c r="A526">
        <v>35</v>
      </c>
      <c r="B526" s="10" t="s">
        <v>57</v>
      </c>
      <c r="C526" s="10" t="s">
        <v>76</v>
      </c>
      <c r="D526" s="50" t="s">
        <v>68</v>
      </c>
      <c r="E526">
        <v>0.3</v>
      </c>
    </row>
    <row r="527" spans="1:5" x14ac:dyDescent="0.2">
      <c r="A527">
        <v>35</v>
      </c>
      <c r="B527" s="10" t="s">
        <v>57</v>
      </c>
      <c r="C527" s="10" t="s">
        <v>76</v>
      </c>
      <c r="D527" s="50" t="s">
        <v>69</v>
      </c>
      <c r="E527">
        <v>0.3</v>
      </c>
    </row>
    <row r="528" spans="1:5" x14ac:dyDescent="0.2">
      <c r="A528">
        <v>35</v>
      </c>
      <c r="B528" s="10" t="s">
        <v>57</v>
      </c>
      <c r="C528" s="10" t="s">
        <v>76</v>
      </c>
      <c r="D528" s="50" t="s">
        <v>70</v>
      </c>
      <c r="E528">
        <v>0.4</v>
      </c>
    </row>
    <row r="529" spans="1:5" x14ac:dyDescent="0.2">
      <c r="A529">
        <v>35</v>
      </c>
      <c r="B529" s="10" t="s">
        <v>57</v>
      </c>
      <c r="C529" s="10" t="s">
        <v>76</v>
      </c>
      <c r="D529" s="50" t="s">
        <v>71</v>
      </c>
      <c r="E529">
        <v>0.5</v>
      </c>
    </row>
    <row r="530" spans="1:5" x14ac:dyDescent="0.2">
      <c r="A530">
        <v>35</v>
      </c>
      <c r="B530" s="10" t="s">
        <v>58</v>
      </c>
      <c r="C530" s="10" t="s">
        <v>73</v>
      </c>
      <c r="D530" s="50" t="s">
        <v>68</v>
      </c>
      <c r="E530">
        <v>0.6</v>
      </c>
    </row>
    <row r="531" spans="1:5" x14ac:dyDescent="0.2">
      <c r="A531">
        <v>35</v>
      </c>
      <c r="B531" s="10" t="s">
        <v>58</v>
      </c>
      <c r="C531" s="10" t="s">
        <v>73</v>
      </c>
      <c r="D531" s="50" t="s">
        <v>69</v>
      </c>
      <c r="E531">
        <v>0.6</v>
      </c>
    </row>
    <row r="532" spans="1:5" x14ac:dyDescent="0.2">
      <c r="A532">
        <v>35</v>
      </c>
      <c r="B532" s="10" t="s">
        <v>58</v>
      </c>
      <c r="C532" s="10" t="s">
        <v>73</v>
      </c>
      <c r="D532" s="50" t="s">
        <v>70</v>
      </c>
      <c r="E532">
        <v>0.5</v>
      </c>
    </row>
    <row r="533" spans="1:5" x14ac:dyDescent="0.2">
      <c r="A533">
        <v>35</v>
      </c>
      <c r="B533" s="10" t="s">
        <v>58</v>
      </c>
      <c r="C533" s="10" t="s">
        <v>73</v>
      </c>
      <c r="D533" s="50" t="s">
        <v>71</v>
      </c>
      <c r="E533">
        <v>0.4</v>
      </c>
    </row>
    <row r="534" spans="1:5" x14ac:dyDescent="0.2">
      <c r="A534">
        <v>35</v>
      </c>
      <c r="B534" s="10" t="s">
        <v>58</v>
      </c>
      <c r="C534" s="10" t="s">
        <v>74</v>
      </c>
      <c r="D534" s="50" t="s">
        <v>68</v>
      </c>
      <c r="E534">
        <v>0.4</v>
      </c>
    </row>
    <row r="535" spans="1:5" x14ac:dyDescent="0.2">
      <c r="A535">
        <v>35</v>
      </c>
      <c r="B535" s="10" t="s">
        <v>58</v>
      </c>
      <c r="C535" s="10" t="s">
        <v>74</v>
      </c>
      <c r="D535" s="50" t="s">
        <v>69</v>
      </c>
      <c r="E535">
        <v>0.4</v>
      </c>
    </row>
    <row r="536" spans="1:5" x14ac:dyDescent="0.2">
      <c r="A536">
        <v>35</v>
      </c>
      <c r="B536" s="10" t="s">
        <v>58</v>
      </c>
      <c r="C536" s="10" t="s">
        <v>74</v>
      </c>
      <c r="D536" s="50" t="s">
        <v>70</v>
      </c>
      <c r="E536">
        <v>0.5</v>
      </c>
    </row>
    <row r="537" spans="1:5" x14ac:dyDescent="0.2">
      <c r="A537">
        <v>35</v>
      </c>
      <c r="B537" s="10" t="s">
        <v>58</v>
      </c>
      <c r="C537" s="10" t="s">
        <v>74</v>
      </c>
      <c r="D537" s="50" t="s">
        <v>71</v>
      </c>
      <c r="E537">
        <v>0.5</v>
      </c>
    </row>
    <row r="538" spans="1:5" x14ac:dyDescent="0.2">
      <c r="A538">
        <v>35</v>
      </c>
      <c r="B538" s="10" t="s">
        <v>58</v>
      </c>
      <c r="C538" s="10" t="s">
        <v>75</v>
      </c>
      <c r="D538" s="50" t="s">
        <v>68</v>
      </c>
      <c r="E538">
        <v>0.5</v>
      </c>
    </row>
    <row r="539" spans="1:5" x14ac:dyDescent="0.2">
      <c r="A539">
        <v>35</v>
      </c>
      <c r="B539" s="10" t="s">
        <v>58</v>
      </c>
      <c r="C539" s="10" t="s">
        <v>75</v>
      </c>
      <c r="D539" s="50" t="s">
        <v>69</v>
      </c>
      <c r="E539">
        <v>0.5</v>
      </c>
    </row>
    <row r="540" spans="1:5" x14ac:dyDescent="0.2">
      <c r="A540">
        <v>35</v>
      </c>
      <c r="B540" s="10" t="s">
        <v>58</v>
      </c>
      <c r="C540" s="10" t="s">
        <v>75</v>
      </c>
      <c r="D540" s="50" t="s">
        <v>70</v>
      </c>
      <c r="E540">
        <v>0.6</v>
      </c>
    </row>
    <row r="541" spans="1:5" x14ac:dyDescent="0.2">
      <c r="A541">
        <v>35</v>
      </c>
      <c r="B541" s="10" t="s">
        <v>58</v>
      </c>
      <c r="C541" s="10" t="s">
        <v>75</v>
      </c>
      <c r="D541" s="50" t="s">
        <v>71</v>
      </c>
      <c r="E541">
        <v>0.3</v>
      </c>
    </row>
    <row r="542" spans="1:5" x14ac:dyDescent="0.2">
      <c r="A542">
        <v>35</v>
      </c>
      <c r="B542" s="10" t="s">
        <v>58</v>
      </c>
      <c r="C542" s="10" t="s">
        <v>76</v>
      </c>
      <c r="D542" s="50" t="s">
        <v>68</v>
      </c>
      <c r="E542">
        <v>0.4</v>
      </c>
    </row>
    <row r="543" spans="1:5" x14ac:dyDescent="0.2">
      <c r="A543">
        <v>35</v>
      </c>
      <c r="B543" s="10" t="s">
        <v>58</v>
      </c>
      <c r="C543" s="10" t="s">
        <v>76</v>
      </c>
      <c r="D543" s="50" t="s">
        <v>69</v>
      </c>
      <c r="E543">
        <v>0.5</v>
      </c>
    </row>
    <row r="544" spans="1:5" x14ac:dyDescent="0.2">
      <c r="A544">
        <v>35</v>
      </c>
      <c r="B544" s="10" t="s">
        <v>58</v>
      </c>
      <c r="C544" s="10" t="s">
        <v>76</v>
      </c>
      <c r="D544" s="50" t="s">
        <v>70</v>
      </c>
      <c r="E544">
        <v>0.6</v>
      </c>
    </row>
    <row r="545" spans="1:5" x14ac:dyDescent="0.2">
      <c r="A545">
        <v>35</v>
      </c>
      <c r="B545" s="10" t="s">
        <v>58</v>
      </c>
      <c r="C545" s="10" t="s">
        <v>76</v>
      </c>
      <c r="D545" s="50" t="s">
        <v>71</v>
      </c>
      <c r="E545">
        <v>0.7</v>
      </c>
    </row>
    <row r="546" spans="1:5" x14ac:dyDescent="0.2">
      <c r="A546">
        <v>35</v>
      </c>
      <c r="B546" s="10" t="s">
        <v>56</v>
      </c>
      <c r="C546" s="10" t="s">
        <v>73</v>
      </c>
      <c r="D546" s="50" t="s">
        <v>68</v>
      </c>
      <c r="E546">
        <v>0.4</v>
      </c>
    </row>
    <row r="547" spans="1:5" x14ac:dyDescent="0.2">
      <c r="A547">
        <v>35</v>
      </c>
      <c r="B547" s="10" t="s">
        <v>56</v>
      </c>
      <c r="C547" s="10" t="s">
        <v>73</v>
      </c>
      <c r="D547" s="50" t="s">
        <v>69</v>
      </c>
      <c r="E547">
        <v>0.4</v>
      </c>
    </row>
    <row r="548" spans="1:5" x14ac:dyDescent="0.2">
      <c r="A548">
        <v>35</v>
      </c>
      <c r="B548" s="10" t="s">
        <v>56</v>
      </c>
      <c r="C548" s="10" t="s">
        <v>73</v>
      </c>
      <c r="D548" s="50" t="s">
        <v>70</v>
      </c>
      <c r="E548">
        <v>0.5</v>
      </c>
    </row>
    <row r="549" spans="1:5" x14ac:dyDescent="0.2">
      <c r="A549">
        <v>35</v>
      </c>
      <c r="B549" s="10" t="s">
        <v>56</v>
      </c>
      <c r="C549" s="10" t="s">
        <v>73</v>
      </c>
      <c r="D549" s="50" t="s">
        <v>71</v>
      </c>
      <c r="E549">
        <v>0.6</v>
      </c>
    </row>
    <row r="550" spans="1:5" x14ac:dyDescent="0.2">
      <c r="A550">
        <v>35</v>
      </c>
      <c r="B550" s="10" t="s">
        <v>56</v>
      </c>
      <c r="C550" s="10" t="s">
        <v>74</v>
      </c>
      <c r="D550" s="50" t="s">
        <v>68</v>
      </c>
      <c r="E550">
        <v>0.4</v>
      </c>
    </row>
    <row r="551" spans="1:5" x14ac:dyDescent="0.2">
      <c r="A551">
        <v>35</v>
      </c>
      <c r="B551" s="10" t="s">
        <v>56</v>
      </c>
      <c r="C551" s="10" t="s">
        <v>74</v>
      </c>
      <c r="D551" s="50" t="s">
        <v>69</v>
      </c>
      <c r="E551">
        <v>0.5</v>
      </c>
    </row>
    <row r="552" spans="1:5" x14ac:dyDescent="0.2">
      <c r="A552">
        <v>35</v>
      </c>
      <c r="B552" s="10" t="s">
        <v>56</v>
      </c>
      <c r="C552" s="10" t="s">
        <v>74</v>
      </c>
      <c r="D552" s="50" t="s">
        <v>70</v>
      </c>
      <c r="E552">
        <v>0.5</v>
      </c>
    </row>
    <row r="553" spans="1:5" x14ac:dyDescent="0.2">
      <c r="A553">
        <v>35</v>
      </c>
      <c r="B553" s="10" t="s">
        <v>56</v>
      </c>
      <c r="C553" s="10" t="s">
        <v>74</v>
      </c>
      <c r="D553" s="50" t="s">
        <v>71</v>
      </c>
      <c r="E553">
        <v>0.4</v>
      </c>
    </row>
    <row r="554" spans="1:5" x14ac:dyDescent="0.2">
      <c r="A554">
        <v>35</v>
      </c>
      <c r="B554" s="10" t="s">
        <v>56</v>
      </c>
      <c r="C554" s="10" t="s">
        <v>75</v>
      </c>
      <c r="D554" s="50" t="s">
        <v>68</v>
      </c>
      <c r="E554">
        <v>0.4</v>
      </c>
    </row>
    <row r="555" spans="1:5" x14ac:dyDescent="0.2">
      <c r="A555">
        <v>35</v>
      </c>
      <c r="B555" s="10" t="s">
        <v>56</v>
      </c>
      <c r="C555" s="10" t="s">
        <v>75</v>
      </c>
      <c r="D555" s="50" t="s">
        <v>69</v>
      </c>
      <c r="E555">
        <v>0.4</v>
      </c>
    </row>
    <row r="556" spans="1:5" x14ac:dyDescent="0.2">
      <c r="A556">
        <v>35</v>
      </c>
      <c r="B556" s="10" t="s">
        <v>56</v>
      </c>
      <c r="C556" s="10" t="s">
        <v>75</v>
      </c>
      <c r="D556" s="50" t="s">
        <v>70</v>
      </c>
      <c r="E556">
        <v>0.5</v>
      </c>
    </row>
    <row r="557" spans="1:5" x14ac:dyDescent="0.2">
      <c r="A557">
        <v>35</v>
      </c>
      <c r="B557" s="10" t="s">
        <v>56</v>
      </c>
      <c r="C557" s="10" t="s">
        <v>75</v>
      </c>
      <c r="D557" s="50" t="s">
        <v>71</v>
      </c>
      <c r="E557">
        <v>0.5</v>
      </c>
    </row>
    <row r="558" spans="1:5" x14ac:dyDescent="0.2">
      <c r="A558">
        <v>35</v>
      </c>
      <c r="B558" s="10" t="s">
        <v>56</v>
      </c>
      <c r="C558" s="10" t="s">
        <v>76</v>
      </c>
      <c r="D558" s="50" t="s">
        <v>68</v>
      </c>
      <c r="E558">
        <v>0.4</v>
      </c>
    </row>
    <row r="559" spans="1:5" x14ac:dyDescent="0.2">
      <c r="A559">
        <v>35</v>
      </c>
      <c r="B559" s="10" t="s">
        <v>56</v>
      </c>
      <c r="C559" s="10" t="s">
        <v>76</v>
      </c>
      <c r="D559" s="50" t="s">
        <v>69</v>
      </c>
      <c r="E559">
        <v>0.4</v>
      </c>
    </row>
    <row r="560" spans="1:5" x14ac:dyDescent="0.2">
      <c r="A560">
        <v>35</v>
      </c>
      <c r="B560" s="10" t="s">
        <v>56</v>
      </c>
      <c r="C560" s="10" t="s">
        <v>76</v>
      </c>
      <c r="D560" s="50" t="s">
        <v>70</v>
      </c>
      <c r="E560">
        <v>0.5</v>
      </c>
    </row>
    <row r="561" spans="1:5" x14ac:dyDescent="0.2">
      <c r="A561">
        <v>35</v>
      </c>
      <c r="B561" s="10" t="s">
        <v>56</v>
      </c>
      <c r="C561" s="10" t="s">
        <v>76</v>
      </c>
      <c r="D561" s="50" t="s">
        <v>71</v>
      </c>
      <c r="E561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9DE59-6BF0-3A4E-B68B-F372DB8D886F}">
  <dimension ref="B2:O95"/>
  <sheetViews>
    <sheetView workbookViewId="0">
      <selection activeCell="N9" sqref="N9"/>
    </sheetView>
  </sheetViews>
  <sheetFormatPr baseColWidth="10" defaultRowHeight="15" x14ac:dyDescent="0.2"/>
  <cols>
    <col min="11" max="11" width="12.33203125" bestFit="1" customWidth="1"/>
    <col min="12" max="13" width="11.83203125" bestFit="1" customWidth="1"/>
    <col min="15" max="15" width="12.33203125" bestFit="1" customWidth="1"/>
  </cols>
  <sheetData>
    <row r="2" spans="2:15" x14ac:dyDescent="0.2">
      <c r="B2" s="37"/>
      <c r="C2" s="36" t="s">
        <v>55</v>
      </c>
      <c r="D2" s="36" t="s">
        <v>56</v>
      </c>
      <c r="E2" s="36" t="s">
        <v>59</v>
      </c>
      <c r="F2" s="36" t="s">
        <v>57</v>
      </c>
      <c r="G2" s="36" t="s">
        <v>58</v>
      </c>
      <c r="J2" s="37" t="s">
        <v>54</v>
      </c>
      <c r="K2" s="36" t="s">
        <v>55</v>
      </c>
      <c r="L2" s="36" t="s">
        <v>56</v>
      </c>
      <c r="M2" s="36" t="s">
        <v>59</v>
      </c>
      <c r="N2" s="36" t="s">
        <v>57</v>
      </c>
      <c r="O2" s="36" t="s">
        <v>58</v>
      </c>
    </row>
    <row r="3" spans="2:15" x14ac:dyDescent="0.2">
      <c r="B3" s="37" t="s">
        <v>50</v>
      </c>
      <c r="C3">
        <v>1.072E-4</v>
      </c>
      <c r="D3">
        <v>4.7299999999999998E-5</v>
      </c>
      <c r="E3">
        <v>6.4599999999999998E-5</v>
      </c>
      <c r="F3">
        <v>5.7299999999999997E-5</v>
      </c>
      <c r="G3">
        <v>6.0600000000000003E-5</v>
      </c>
      <c r="J3">
        <v>-10</v>
      </c>
    </row>
    <row r="4" spans="2:15" x14ac:dyDescent="0.2">
      <c r="B4" s="37" t="s">
        <v>51</v>
      </c>
      <c r="C4">
        <v>-10</v>
      </c>
      <c r="D4">
        <v>-3.2779069999999999</v>
      </c>
      <c r="E4">
        <v>-2.8215425000000001</v>
      </c>
      <c r="F4">
        <v>2.2142366</v>
      </c>
      <c r="G4">
        <v>-3.1380455999999999</v>
      </c>
      <c r="J4">
        <v>-9.5</v>
      </c>
    </row>
    <row r="5" spans="2:15" x14ac:dyDescent="0.2">
      <c r="B5" s="37" t="s">
        <v>52</v>
      </c>
      <c r="C5">
        <v>35.430271099999999</v>
      </c>
      <c r="D5">
        <v>36</v>
      </c>
      <c r="E5">
        <v>35.601336199999999</v>
      </c>
      <c r="F5">
        <v>35.697314400000003</v>
      </c>
      <c r="G5">
        <v>35.853392700000001</v>
      </c>
      <c r="J5">
        <v>-9</v>
      </c>
    </row>
    <row r="6" spans="2:15" x14ac:dyDescent="0.2">
      <c r="B6" s="37" t="s">
        <v>53</v>
      </c>
      <c r="C6">
        <f>1/1.6034736</f>
        <v>0.62364606439420012</v>
      </c>
      <c r="D6">
        <f>1/0.9888549</f>
        <v>1.0112707132259748</v>
      </c>
      <c r="E6">
        <f>1/1.0955144</f>
        <v>0.91281319533545147</v>
      </c>
      <c r="F6">
        <f>1/0.996348</f>
        <v>1.0036653859896341</v>
      </c>
      <c r="G6">
        <f>1/1.0873008</f>
        <v>0.91970869514673403</v>
      </c>
      <c r="J6">
        <v>-8.5</v>
      </c>
    </row>
    <row r="7" spans="2:15" x14ac:dyDescent="0.2">
      <c r="J7">
        <v>-8</v>
      </c>
    </row>
    <row r="8" spans="2:15" x14ac:dyDescent="0.2">
      <c r="J8">
        <v>-7.5</v>
      </c>
    </row>
    <row r="9" spans="2:15" x14ac:dyDescent="0.2">
      <c r="J9">
        <v>-7</v>
      </c>
    </row>
    <row r="10" spans="2:15" x14ac:dyDescent="0.2">
      <c r="J10">
        <v>-6.5</v>
      </c>
    </row>
    <row r="11" spans="2:15" x14ac:dyDescent="0.2">
      <c r="J11">
        <v>-6</v>
      </c>
    </row>
    <row r="12" spans="2:15" x14ac:dyDescent="0.2">
      <c r="J12">
        <v>-5.5</v>
      </c>
    </row>
    <row r="13" spans="2:15" x14ac:dyDescent="0.2">
      <c r="J13">
        <v>-5</v>
      </c>
    </row>
    <row r="14" spans="2:15" x14ac:dyDescent="0.2">
      <c r="J14">
        <v>-4.5</v>
      </c>
    </row>
    <row r="15" spans="2:15" x14ac:dyDescent="0.2">
      <c r="J15">
        <v>-4</v>
      </c>
    </row>
    <row r="16" spans="2:15" x14ac:dyDescent="0.2">
      <c r="J16">
        <v>-3.5</v>
      </c>
    </row>
    <row r="17" spans="10:15" x14ac:dyDescent="0.2">
      <c r="J17">
        <v>-3</v>
      </c>
      <c r="L17">
        <v>0</v>
      </c>
      <c r="M17">
        <v>0</v>
      </c>
      <c r="O17">
        <v>0</v>
      </c>
    </row>
    <row r="18" spans="10:15" x14ac:dyDescent="0.2">
      <c r="J18">
        <v>-2.5</v>
      </c>
      <c r="L18">
        <v>5.2718226493280397E-7</v>
      </c>
      <c r="M18">
        <v>2.0578606002870001E-7</v>
      </c>
      <c r="O18" s="38">
        <v>3.95188615844059E-7</v>
      </c>
    </row>
    <row r="19" spans="10:15" x14ac:dyDescent="0.2">
      <c r="J19">
        <v>-2</v>
      </c>
      <c r="L19">
        <v>6.8372463798681003E-7</v>
      </c>
      <c r="M19">
        <v>4.1558594043708898E-7</v>
      </c>
      <c r="O19">
        <v>5.5713566371502298E-7</v>
      </c>
    </row>
    <row r="20" spans="10:15" x14ac:dyDescent="0.2">
      <c r="J20">
        <v>-1.5</v>
      </c>
      <c r="K20">
        <v>7.85395357607039E-6</v>
      </c>
      <c r="L20">
        <v>7.0393915479701797E-7</v>
      </c>
      <c r="M20">
        <v>4.9529775798640699E-7</v>
      </c>
      <c r="O20">
        <v>5.9412448752542397E-6</v>
      </c>
    </row>
    <row r="21" spans="10:15" x14ac:dyDescent="0.2">
      <c r="J21">
        <v>-1</v>
      </c>
      <c r="K21">
        <v>1.29759492162091E-5</v>
      </c>
      <c r="L21">
        <v>5.9316506629738103E-6</v>
      </c>
      <c r="M21">
        <v>4.49525595113747E-6</v>
      </c>
      <c r="O21">
        <v>5.1061609754560103E-6</v>
      </c>
    </row>
    <row r="22" spans="10:15" x14ac:dyDescent="0.2">
      <c r="J22">
        <v>-0.5</v>
      </c>
      <c r="K22">
        <v>6.7896466075983405E-5</v>
      </c>
      <c r="L22">
        <v>6.5674001522004604E-5</v>
      </c>
      <c r="M22">
        <v>2.8288434877249399E-5</v>
      </c>
      <c r="O22">
        <v>3.1108111325413597E-5</v>
      </c>
    </row>
    <row r="23" spans="10:15" x14ac:dyDescent="0.2">
      <c r="J23">
        <v>0</v>
      </c>
      <c r="K23">
        <v>5.9675099999999997E-4</v>
      </c>
      <c r="L23">
        <v>3.567400152200459E-4</v>
      </c>
      <c r="M23">
        <v>2.8288434877249402E-4</v>
      </c>
      <c r="O23">
        <v>3.1108111325413599E-4</v>
      </c>
    </row>
    <row r="24" spans="10:15" x14ac:dyDescent="0.2">
      <c r="J24">
        <v>0.5</v>
      </c>
      <c r="K24">
        <v>7.3734013708573909E-4</v>
      </c>
      <c r="L24">
        <v>4.7172066281060481E-4</v>
      </c>
      <c r="M24">
        <v>3.9449010470671303E-4</v>
      </c>
      <c r="O24">
        <v>4.1813668406774776E-4</v>
      </c>
    </row>
    <row r="25" spans="10:15" x14ac:dyDescent="0.2">
      <c r="J25">
        <v>1</v>
      </c>
      <c r="K25">
        <v>1.531074377176995E-3</v>
      </c>
      <c r="L25">
        <v>1.0530893777060874E-3</v>
      </c>
      <c r="M25">
        <v>8.959369594818778E-4</v>
      </c>
      <c r="O25">
        <v>9.3882803017761828E-4</v>
      </c>
    </row>
    <row r="26" spans="10:15" x14ac:dyDescent="0.2">
      <c r="J26">
        <v>1.5</v>
      </c>
      <c r="K26">
        <v>2.3791981259393899E-3</v>
      </c>
      <c r="L26">
        <v>1.7387753110631057E-3</v>
      </c>
      <c r="M26">
        <v>1.4996795918661879E-3</v>
      </c>
      <c r="O26">
        <v>1.5575625095468576E-3</v>
      </c>
    </row>
    <row r="27" spans="10:15" x14ac:dyDescent="0.2">
      <c r="J27">
        <v>2</v>
      </c>
      <c r="K27">
        <v>3.2796827554589384E-3</v>
      </c>
      <c r="L27">
        <v>2.5234494337502923E-3</v>
      </c>
      <c r="M27">
        <v>2.2010447414214122E-3</v>
      </c>
      <c r="N27">
        <v>0</v>
      </c>
      <c r="O27">
        <v>2.2698176916989207E-3</v>
      </c>
    </row>
    <row r="28" spans="10:15" x14ac:dyDescent="0.2">
      <c r="J28">
        <v>2.5</v>
      </c>
      <c r="K28">
        <v>4.2304747474173144E-3</v>
      </c>
      <c r="L28">
        <v>3.4017845656211612E-3</v>
      </c>
      <c r="M28">
        <v>2.9953465232709568E-3</v>
      </c>
      <c r="N28">
        <v>1.9664439677600769E-4</v>
      </c>
      <c r="O28">
        <v>3.0710599497015159E-3</v>
      </c>
    </row>
    <row r="29" spans="10:15" x14ac:dyDescent="0.2">
      <c r="J29">
        <v>3</v>
      </c>
      <c r="K29">
        <v>5.2294947887830357E-3</v>
      </c>
      <c r="L29">
        <v>4.3684554220084614E-3</v>
      </c>
      <c r="M29">
        <v>3.8778860755775491E-3</v>
      </c>
      <c r="N29">
        <v>6.3904727501522057E-4</v>
      </c>
      <c r="O29">
        <v>3.956744151475255E-3</v>
      </c>
    </row>
    <row r="30" spans="10:15" x14ac:dyDescent="0.2">
      <c r="J30">
        <v>3.5</v>
      </c>
      <c r="K30">
        <v>6.2746368165000482E-3</v>
      </c>
      <c r="L30">
        <v>5.418138662347762E-3</v>
      </c>
      <c r="M30">
        <v>4.8439511898862586E-3</v>
      </c>
      <c r="N30">
        <v>1.2012463328836278E-3</v>
      </c>
      <c r="O30">
        <v>4.9223133362522615E-3</v>
      </c>
    </row>
    <row r="31" spans="10:15" x14ac:dyDescent="0.2">
      <c r="J31">
        <v>4</v>
      </c>
      <c r="K31">
        <v>7.3637670073295903E-3</v>
      </c>
      <c r="L31">
        <v>6.5455129410685112E-3</v>
      </c>
      <c r="M31">
        <v>5.8888159231696453E-3</v>
      </c>
      <c r="N31">
        <v>1.8770022154636341E-3</v>
      </c>
      <c r="O31">
        <v>5.963198375186292E-3</v>
      </c>
    </row>
    <row r="32" spans="10:15" x14ac:dyDescent="0.2">
      <c r="J32">
        <v>4.5</v>
      </c>
      <c r="K32">
        <v>8.4947227086394506E-3</v>
      </c>
      <c r="L32">
        <v>7.7452589609023998E-3</v>
      </c>
      <c r="M32">
        <v>7.0077401903108913E-3</v>
      </c>
      <c r="N32">
        <v>2.6600763140249973E-3</v>
      </c>
      <c r="O32">
        <v>7.0748176150300717E-3</v>
      </c>
    </row>
    <row r="33" spans="10:15" x14ac:dyDescent="0.2">
      <c r="J33">
        <v>5</v>
      </c>
      <c r="K33">
        <v>9.6653113055319984E-3</v>
      </c>
      <c r="L33">
        <v>9.0120595287716231E-3</v>
      </c>
      <c r="M33">
        <v>8.1959693356492159E-3</v>
      </c>
      <c r="N33">
        <v>3.5442307862138915E-3</v>
      </c>
      <c r="O33">
        <v>8.2525765037008252E-3</v>
      </c>
    </row>
    <row r="34" spans="10:15" x14ac:dyDescent="0.2">
      <c r="J34">
        <v>5.5</v>
      </c>
      <c r="K34">
        <v>1.0873309019253551E-2</v>
      </c>
      <c r="L34">
        <v>1.0340599614433616E-2</v>
      </c>
      <c r="M34">
        <v>9.4487336820882357E-3</v>
      </c>
      <c r="N34">
        <v>4.5232285772364477E-3</v>
      </c>
      <c r="O34">
        <v>9.4918671964499286E-3</v>
      </c>
    </row>
    <row r="35" spans="10:15" x14ac:dyDescent="0.2">
      <c r="J35">
        <v>6</v>
      </c>
      <c r="K35">
        <v>1.2116459631325965E-2</v>
      </c>
      <c r="L35">
        <v>1.1725566412074544E-2</v>
      </c>
      <c r="M35">
        <v>1.0761248056130846E-2</v>
      </c>
      <c r="N35">
        <v>5.5908334421062664E-3</v>
      </c>
      <c r="O35">
        <v>1.0788068141236449E-2</v>
      </c>
    </row>
    <row r="36" spans="10:15" x14ac:dyDescent="0.2">
      <c r="J36">
        <v>6.5</v>
      </c>
      <c r="K36">
        <v>1.3392473127280442E-2</v>
      </c>
      <c r="L36">
        <v>1.3161649405060918E-2</v>
      </c>
      <c r="M36">
        <v>1.2128711287051818E-2</v>
      </c>
      <c r="N36">
        <v>6.7408099690317389E-3</v>
      </c>
      <c r="O36">
        <v>1.2136543641775254E-2</v>
      </c>
    </row>
    <row r="37" spans="10:15" x14ac:dyDescent="0.2">
      <c r="J37">
        <v>7</v>
      </c>
      <c r="K37">
        <v>1.4699024253244123E-2</v>
      </c>
      <c r="L37">
        <v>1.4643540434077928E-2</v>
      </c>
      <c r="M37">
        <v>1.3546305678249762E-2</v>
      </c>
      <c r="N37">
        <v>7.9669236040258995E-3</v>
      </c>
      <c r="O37">
        <v>1.353264339658659E-2</v>
      </c>
    </row>
    <row r="38" spans="10:15" x14ac:dyDescent="0.2">
      <c r="J38">
        <v>7.5</v>
      </c>
      <c r="K38">
        <v>1.6033750977923353E-2</v>
      </c>
      <c r="L38">
        <v>1.6165933768904309E-2</v>
      </c>
      <c r="M38">
        <v>1.5009196448630522E-2</v>
      </c>
      <c r="N38">
        <v>9.2629406768293208E-3</v>
      </c>
      <c r="O38">
        <v>1.4971702012214368E-2</v>
      </c>
    </row>
    <row r="39" spans="10:15" x14ac:dyDescent="0.2">
      <c r="J39">
        <v>8</v>
      </c>
      <c r="K39">
        <v>1.7394252851731701E-2</v>
      </c>
      <c r="L39">
        <v>1.7723526184097244E-2</v>
      </c>
      <c r="M39">
        <v>1.6512531141663112E-2</v>
      </c>
      <c r="N39">
        <v>1.0622628428245214E-2</v>
      </c>
      <c r="O39">
        <v>1.6449038488601325E-2</v>
      </c>
    </row>
    <row r="40" spans="10:15" x14ac:dyDescent="0.2">
      <c r="J40">
        <v>8.5</v>
      </c>
      <c r="K40">
        <v>1.8778089253913242E-2</v>
      </c>
      <c r="L40">
        <v>1.931101703888724E-2</v>
      </c>
      <c r="M40">
        <v>1.8051438999511855E-2</v>
      </c>
      <c r="N40">
        <v>1.2039755038995433E-2</v>
      </c>
      <c r="O40">
        <v>1.7959955674409746E-2</v>
      </c>
    </row>
    <row r="41" spans="10:15" x14ac:dyDescent="0.2">
      <c r="J41">
        <v>9</v>
      </c>
      <c r="K41">
        <v>2.018277751749627E-2</v>
      </c>
      <c r="L41">
        <v>2.0923108361612413E-2</v>
      </c>
      <c r="M41">
        <v>1.9621030299382995E-2</v>
      </c>
      <c r="N41">
        <v>1.3508089660217023E-2</v>
      </c>
      <c r="O41">
        <v>1.9499739689852118E-2</v>
      </c>
    </row>
    <row r="42" spans="10:15" x14ac:dyDescent="0.2">
      <c r="J42">
        <v>9.5</v>
      </c>
      <c r="K42">
        <v>2.160579092076299E-2</v>
      </c>
      <c r="L42">
        <v>2.2554504939054875E-2</v>
      </c>
      <c r="M42">
        <v>2.1216395648924774E-2</v>
      </c>
      <c r="N42">
        <v>1.5021402445730825E-2</v>
      </c>
      <c r="O42">
        <v>2.1063659314344819E-2</v>
      </c>
    </row>
    <row r="43" spans="10:15" x14ac:dyDescent="0.2">
      <c r="J43">
        <v>10</v>
      </c>
      <c r="K43">
        <v>2.3044556532613423E-2</v>
      </c>
      <c r="L43">
        <v>2.4199914411078858E-2</v>
      </c>
      <c r="M43">
        <v>2.2832605237183296E-2</v>
      </c>
      <c r="N43">
        <v>1.657346458622757E-2</v>
      </c>
      <c r="O43">
        <v>2.2646965336013992E-2</v>
      </c>
    </row>
    <row r="44" spans="10:15" x14ac:dyDescent="0.2">
      <c r="J44">
        <v>10.5</v>
      </c>
      <c r="K44">
        <v>2.4496452897714783E-2</v>
      </c>
      <c r="L44">
        <v>2.5854047371012153E-2</v>
      </c>
      <c r="M44">
        <v>2.4464708037235515E-2</v>
      </c>
      <c r="N44">
        <v>1.8158048345531818E-2</v>
      </c>
      <c r="O44">
        <v>2.4244889859763918E-2</v>
      </c>
    </row>
    <row r="45" spans="10:15" x14ac:dyDescent="0.2">
      <c r="J45">
        <v>11</v>
      </c>
      <c r="K45">
        <v>2.5958807545628439E-2</v>
      </c>
      <c r="L45">
        <v>2.7511617472259903E-2</v>
      </c>
      <c r="M45">
        <v>2.610773095618945E-2</v>
      </c>
      <c r="N45">
        <v>1.9768927099121668E-2</v>
      </c>
      <c r="O45">
        <v>2.5852645570255729E-2</v>
      </c>
    </row>
    <row r="46" spans="10:15" x14ac:dyDescent="0.2">
      <c r="J46">
        <v>11.5</v>
      </c>
      <c r="K46">
        <v>2.7428894306162747E-2</v>
      </c>
      <c r="L46">
        <v>2.9167341541692367E-2</v>
      </c>
      <c r="M46">
        <v>2.7756677927752525E-2</v>
      </c>
      <c r="N46">
        <v>2.1399875375101626E-2</v>
      </c>
      <c r="O46">
        <v>2.74654249457351E-2</v>
      </c>
    </row>
    <row r="47" spans="10:15" x14ac:dyDescent="0.2">
      <c r="J47">
        <v>12</v>
      </c>
      <c r="K47">
        <v>2.8903930410968531E-2</v>
      </c>
      <c r="L47">
        <v>3.0815939700409863E-2</v>
      </c>
      <c r="M47">
        <v>2.9406528942011425E-2</v>
      </c>
      <c r="N47">
        <v>2.304466889784831E-2</v>
      </c>
      <c r="O47">
        <v>2.907839941818105E-2</v>
      </c>
    </row>
    <row r="48" spans="10:15" x14ac:dyDescent="0.2">
      <c r="J48">
        <v>12.5</v>
      </c>
      <c r="K48">
        <v>3.0381073358825377E-2</v>
      </c>
      <c r="L48">
        <v>3.2452135492555677E-2</v>
      </c>
      <c r="M48">
        <v>3.1052239006430563E-2</v>
      </c>
      <c r="N48">
        <v>2.4697084634573627E-2</v>
      </c>
      <c r="O48">
        <v>3.0686718474717007E-2</v>
      </c>
    </row>
    <row r="49" spans="10:15" x14ac:dyDescent="0.2">
      <c r="J49">
        <v>13</v>
      </c>
      <c r="K49">
        <v>3.1857417519101157E-2</v>
      </c>
      <c r="L49">
        <v>3.4070656022926825E-2</v>
      </c>
      <c r="M49">
        <v>3.2688737031348787E-2</v>
      </c>
      <c r="N49">
        <v>2.6350900845079371E-2</v>
      </c>
      <c r="O49">
        <v>3.2285508694618416E-2</v>
      </c>
    </row>
    <row r="50" spans="10:15" x14ac:dyDescent="0.2">
      <c r="J50">
        <v>13.5</v>
      </c>
      <c r="K50">
        <v>3.3329990444433168E-2</v>
      </c>
      <c r="L50">
        <v>3.5666232104221714E-2</v>
      </c>
      <c r="M50">
        <v>3.4310924632417715E-2</v>
      </c>
      <c r="N50">
        <v>2.7999897135009773E-2</v>
      </c>
      <c r="O50">
        <v>3.3869872715555215E-2</v>
      </c>
    </row>
    <row r="51" spans="10:15" x14ac:dyDescent="0.2">
      <c r="J51">
        <v>14</v>
      </c>
      <c r="K51">
        <v>3.4795748859688655E-2</v>
      </c>
      <c r="L51">
        <v>3.7233598414866141E-2</v>
      </c>
      <c r="M51">
        <v>3.5913674841462864E-2</v>
      </c>
      <c r="N51">
        <v>2.9637854512946343E-2</v>
      </c>
      <c r="O51">
        <v>3.5434888121907919E-2</v>
      </c>
    </row>
    <row r="52" spans="10:15" x14ac:dyDescent="0.2">
      <c r="J52">
        <v>14.5</v>
      </c>
      <c r="K52">
        <v>3.6251574289610879E-2</v>
      </c>
      <c r="L52">
        <v>3.8767493668477197E-2</v>
      </c>
      <c r="M52">
        <v>3.7491830716136973E-2</v>
      </c>
      <c r="N52">
        <v>3.1258555451733352E-2</v>
      </c>
      <c r="O52">
        <v>3.6975606247073654E-2</v>
      </c>
    </row>
    <row r="53" spans="10:15" x14ac:dyDescent="0.2">
      <c r="J53">
        <v>15</v>
      </c>
      <c r="K53">
        <v>3.7694268282114654E-2</v>
      </c>
      <c r="L53">
        <v>4.0262660796160407E-2</v>
      </c>
      <c r="M53">
        <v>3.9040203837446823E-2</v>
      </c>
      <c r="N53">
        <v>3.2855783954471939E-2</v>
      </c>
      <c r="O53">
        <v>3.8487050880611599E-2</v>
      </c>
    </row>
    <row r="54" spans="10:15" x14ac:dyDescent="0.2">
      <c r="J54">
        <v>15.5</v>
      </c>
      <c r="K54">
        <v>3.9120547177804728E-2</v>
      </c>
      <c r="L54">
        <v>4.1713847142992408E-2</v>
      </c>
      <c r="M54">
        <v>4.0553572682735607E-2</v>
      </c>
      <c r="N54">
        <v>3.4423325625679832E-2</v>
      </c>
      <c r="O54">
        <v>3.9964216869838455E-2</v>
      </c>
    </row>
    <row r="55" spans="10:15" x14ac:dyDescent="0.2">
      <c r="J55">
        <v>16</v>
      </c>
      <c r="K55">
        <v>4.0527036368757929E-2</v>
      </c>
      <c r="L55">
        <v>4.3115804680224322E-2</v>
      </c>
      <c r="M55">
        <v>4.2026680859954403E-2</v>
      </c>
      <c r="N55">
        <v>3.5954967748180647E-2</v>
      </c>
      <c r="O55">
        <v>4.1402068604041754E-2</v>
      </c>
    </row>
    <row r="56" spans="10:15" x14ac:dyDescent="0.2">
      <c r="J56">
        <v>16.5</v>
      </c>
      <c r="K56">
        <v>4.1910263980694078E-2</v>
      </c>
      <c r="L56">
        <v>4.4463290234953608E-2</v>
      </c>
      <c r="M56">
        <v>4.3454235187006342E-2</v>
      </c>
      <c r="N56">
        <v>3.7444499366366658E-2</v>
      </c>
      <c r="O56">
        <v>4.2795538367791423E-2</v>
      </c>
    </row>
    <row r="57" spans="10:15" x14ac:dyDescent="0.2">
      <c r="J57">
        <v>17</v>
      </c>
      <c r="K57">
        <v>4.3266653902064321E-2</v>
      </c>
      <c r="L57">
        <v>4.5751065739259959E-2</v>
      </c>
      <c r="M57">
        <v>4.4830903597535568E-2</v>
      </c>
      <c r="N57">
        <v>3.8885711376571083E-2</v>
      </c>
      <c r="O57">
        <v>4.413952454784914E-2</v>
      </c>
    </row>
    <row r="58" spans="10:15" x14ac:dyDescent="0.2">
      <c r="J58">
        <v>17.5</v>
      </c>
      <c r="K58">
        <v>4.4592518070934353E-2</v>
      </c>
      <c r="L58">
        <v>4.6973898501094638E-2</v>
      </c>
      <c r="M58">
        <v>4.6151312851684945E-2</v>
      </c>
      <c r="N58">
        <v>4.0272396625395217E-2</v>
      </c>
      <c r="O58">
        <v>4.5428889675840155E-2</v>
      </c>
    </row>
    <row r="59" spans="10:15" x14ac:dyDescent="0.2">
      <c r="J59">
        <v>18</v>
      </c>
      <c r="K59">
        <v>4.5884047915364358E-2</v>
      </c>
      <c r="L59">
        <v>4.8126561499554806E-2</v>
      </c>
      <c r="M59">
        <v>4.7410046026965399E-2</v>
      </c>
      <c r="N59">
        <v>4.1598350016964658E-2</v>
      </c>
      <c r="O59">
        <v>4.6658458286088486E-2</v>
      </c>
    </row>
    <row r="60" spans="10:15" x14ac:dyDescent="0.2">
      <c r="J60">
        <v>18.5</v>
      </c>
      <c r="K60">
        <v>4.7137304824695657E-2</v>
      </c>
      <c r="L60">
        <v>4.9203833707583744E-2</v>
      </c>
      <c r="M60">
        <v>4.8601639760351055E-2</v>
      </c>
      <c r="N60">
        <v>4.2857368630241928E-2</v>
      </c>
      <c r="O60">
        <v>4.7823014564729559E-2</v>
      </c>
    </row>
    <row r="61" spans="10:15" x14ac:dyDescent="0.2">
      <c r="J61">
        <v>19</v>
      </c>
      <c r="K61">
        <v>4.8348209506988926E-2</v>
      </c>
      <c r="L61">
        <v>5.0200500445622152E-2</v>
      </c>
      <c r="M61">
        <v>4.9720581207885417E-2</v>
      </c>
      <c r="N61">
        <v>4.4043251847705404E-2</v>
      </c>
      <c r="O61">
        <v>4.8917299762287189E-2</v>
      </c>
    </row>
    <row r="62" spans="10:15" x14ac:dyDescent="0.2">
      <c r="J62">
        <v>19.5</v>
      </c>
      <c r="K62">
        <v>4.9512530060852898E-2</v>
      </c>
      <c r="L62">
        <v>5.111135377031658E-2</v>
      </c>
      <c r="M62">
        <v>5.0761304682271843E-2</v>
      </c>
      <c r="N62">
        <v>4.5149801496922638E-2</v>
      </c>
      <c r="O62">
        <v>4.9936009337185852E-2</v>
      </c>
    </row>
    <row r="63" spans="10:15" x14ac:dyDescent="0.2">
      <c r="J63">
        <v>20</v>
      </c>
      <c r="K63">
        <v>5.0625868556809027E-2</v>
      </c>
      <c r="L63">
        <v>5.1931192903086724E-2</v>
      </c>
      <c r="M63">
        <v>5.1718187921881258E-2</v>
      </c>
      <c r="N63">
        <v>4.6170822006811343E-2</v>
      </c>
      <c r="O63">
        <v>5.0873789791975862E-2</v>
      </c>
    </row>
    <row r="64" spans="10:15" x14ac:dyDescent="0.2">
      <c r="J64">
        <v>20.5</v>
      </c>
      <c r="K64">
        <v>5.1683645882530715E-2</v>
      </c>
      <c r="L64">
        <v>5.2654824704197571E-2</v>
      </c>
      <c r="M64">
        <v>5.2585547936039798E-2</v>
      </c>
      <c r="N64">
        <v>4.7100120580699394E-2</v>
      </c>
      <c r="O64">
        <v>5.1725235157137825E-2</v>
      </c>
    </row>
    <row r="65" spans="10:15" x14ac:dyDescent="0.2">
      <c r="J65">
        <v>21</v>
      </c>
      <c r="K65">
        <v>5.2681084555651528E-2</v>
      </c>
      <c r="L65">
        <v>5.327706419900434E-2</v>
      </c>
      <c r="M65">
        <v>5.3357636360954759E-2</v>
      </c>
      <c r="N65">
        <v>4.7931507388685554E-2</v>
      </c>
      <c r="O65">
        <v>5.2484883068890972E-2</v>
      </c>
    </row>
    <row r="66" spans="10:15" x14ac:dyDescent="0.2">
      <c r="J66">
        <v>21.5</v>
      </c>
      <c r="K66">
        <v>5.3613189144544791E-2</v>
      </c>
      <c r="L66">
        <v>5.3792735164291415E-2</v>
      </c>
      <c r="M66">
        <v>5.4028634247685003E-2</v>
      </c>
      <c r="N66">
        <v>4.8658795782281397E-2</v>
      </c>
      <c r="O66">
        <v>5.3147210377056733E-2</v>
      </c>
    </row>
    <row r="67" spans="10:15" x14ac:dyDescent="0.2">
      <c r="J67">
        <v>22</v>
      </c>
      <c r="K67">
        <v>5.4474723857793041E-2</v>
      </c>
      <c r="L67">
        <v>5.4196670784165846E-2</v>
      </c>
      <c r="M67">
        <v>5.45926461874751E-2</v>
      </c>
      <c r="N67">
        <v>4.9275802534904649E-2</v>
      </c>
      <c r="O67">
        <v>5.3706628206193041E-2</v>
      </c>
    </row>
    <row r="68" spans="10:15" x14ac:dyDescent="0.2">
      <c r="J68">
        <v>22.5</v>
      </c>
      <c r="K68">
        <v>5.5260186761949888E-2</v>
      </c>
      <c r="L68">
        <v>5.448371438687627E-2</v>
      </c>
      <c r="M68">
        <v>5.5043693659648119E-2</v>
      </c>
      <c r="N68">
        <v>4.9776348112530122E-2</v>
      </c>
      <c r="O68">
        <v>5.4157476377221271E-2</v>
      </c>
    </row>
    <row r="69" spans="10:15" x14ac:dyDescent="0.2">
      <c r="J69">
        <v>23</v>
      </c>
      <c r="K69">
        <v>5.5963779957802051E-2</v>
      </c>
      <c r="L69">
        <v>5.4648720276311812E-2</v>
      </c>
      <c r="M69">
        <v>5.5375707461874625E-2</v>
      </c>
      <c r="N69">
        <v>5.0154256979725441E-2</v>
      </c>
      <c r="O69">
        <v>5.4494017076683318E-2</v>
      </c>
    </row>
    <row r="70" spans="10:15" x14ac:dyDescent="0.2">
      <c r="J70">
        <v>23.5</v>
      </c>
      <c r="K70">
        <v>5.6579374878248365E-2</v>
      </c>
      <c r="L70">
        <v>5.4686554674934093E-2</v>
      </c>
      <c r="M70">
        <v>5.5582519050362759E-2</v>
      </c>
      <c r="N70">
        <v>5.0403357947464568E-2</v>
      </c>
      <c r="O70">
        <v>5.4710427635342049E-2</v>
      </c>
    </row>
    <row r="71" spans="10:15" x14ac:dyDescent="0.2">
      <c r="J71">
        <v>24</v>
      </c>
      <c r="K71">
        <v>5.7100471653045645E-2</v>
      </c>
      <c r="L71">
        <v>5.4592096798703679E-2</v>
      </c>
      <c r="M71">
        <v>5.5657850576099288E-2</v>
      </c>
      <c r="N71">
        <v>5.0517484570597689E-2</v>
      </c>
      <c r="O71">
        <v>5.4800792245368303E-2</v>
      </c>
    </row>
    <row r="72" spans="10:15" x14ac:dyDescent="0.2">
      <c r="J72">
        <v>24.5</v>
      </c>
      <c r="K72">
        <v>5.752015119860459E-2</v>
      </c>
      <c r="L72">
        <v>5.436024008943624E-2</v>
      </c>
      <c r="M72">
        <v>5.5595303349601548E-2</v>
      </c>
      <c r="N72">
        <v>5.0490475604770317E-2</v>
      </c>
      <c r="O72">
        <v>5.4759092403499895E-2</v>
      </c>
    </row>
    <row r="73" spans="10:15" x14ac:dyDescent="0.2">
      <c r="J73">
        <v>25</v>
      </c>
      <c r="K73">
        <v>5.7831018308471205E-2</v>
      </c>
      <c r="L73">
        <v>5.3985893636327754E-2</v>
      </c>
      <c r="M73">
        <v>5.5388344396347773E-2</v>
      </c>
      <c r="N73">
        <v>5.0316175535073608E-2</v>
      </c>
      <c r="O73">
        <v>5.4579195813044178E-2</v>
      </c>
    </row>
    <row r="74" spans="10:15" x14ac:dyDescent="0.2">
      <c r="J74">
        <v>25.5</v>
      </c>
      <c r="K74">
        <v>5.802513350405384E-2</v>
      </c>
      <c r="L74">
        <v>5.3463983826628939E-2</v>
      </c>
      <c r="M74">
        <v>5.5030290671937633E-2</v>
      </c>
      <c r="N74">
        <v>4.9988435191982226E-2</v>
      </c>
      <c r="O74">
        <v>5.4254843405823934E-2</v>
      </c>
    </row>
    <row r="75" spans="10:15" x14ac:dyDescent="0.2">
      <c r="J75">
        <v>26</v>
      </c>
      <c r="K75">
        <v>5.8093930699581929E-2</v>
      </c>
      <c r="L75">
        <v>5.2789456276341074E-2</v>
      </c>
      <c r="M75">
        <v>5.4514290381134069E-2</v>
      </c>
      <c r="N75">
        <v>4.9501112474497573E-2</v>
      </c>
      <c r="O75">
        <v>5.3779634049527493E-2</v>
      </c>
    </row>
    <row r="76" spans="10:15" x14ac:dyDescent="0.2">
      <c r="J76">
        <v>26.5</v>
      </c>
      <c r="K76">
        <v>5.8028116756460683E-2</v>
      </c>
      <c r="L76">
        <v>5.1957278106387068E-2</v>
      </c>
      <c r="M76">
        <v>5.383330067511944E-2</v>
      </c>
      <c r="N76">
        <v>4.8848073206294508E-2</v>
      </c>
      <c r="O76">
        <v>5.3147006376837461E-2</v>
      </c>
    </row>
    <row r="77" spans="10:15" x14ac:dyDescent="0.2">
      <c r="J77">
        <v>27</v>
      </c>
      <c r="K77">
        <v>5.7817547622385883E-2</v>
      </c>
      <c r="L77">
        <v>5.0962440649500194E-2</v>
      </c>
      <c r="M77">
        <v>5.2980060766952032E-2</v>
      </c>
      <c r="N77">
        <v>4.8023192158720696E-2</v>
      </c>
      <c r="O77">
        <v>5.2350216995972462E-2</v>
      </c>
    </row>
    <row r="78" spans="10:15" x14ac:dyDescent="0.2">
      <c r="J78">
        <v>27.5</v>
      </c>
      <c r="K78">
        <v>5.745107377093521E-2</v>
      </c>
      <c r="L78">
        <v>4.9799962700325252E-2</v>
      </c>
      <c r="M78">
        <v>5.1947059176480334E-2</v>
      </c>
      <c r="N78">
        <v>4.7020354285690978E-2</v>
      </c>
      <c r="O78">
        <v>5.1382314096517924E-2</v>
      </c>
    </row>
    <row r="79" spans="10:15" x14ac:dyDescent="0.2">
      <c r="J79">
        <v>28</v>
      </c>
      <c r="K79">
        <v>5.6916344761019512E-2</v>
      </c>
      <c r="L79">
        <v>4.8464894459390236E-2</v>
      </c>
      <c r="M79">
        <v>5.0726493346438896E-2</v>
      </c>
      <c r="N79">
        <v>4.583345623135638E-2</v>
      </c>
      <c r="O79">
        <v>5.0236105116761791E-2</v>
      </c>
    </row>
    <row r="80" spans="10:15" x14ac:dyDescent="0.2">
      <c r="J80">
        <v>28.5</v>
      </c>
      <c r="K80">
        <v>5.6199558404784335E-2</v>
      </c>
      <c r="L80">
        <v>4.6952322376021878E-2</v>
      </c>
      <c r="M80">
        <v>4.9310219187174938E-2</v>
      </c>
      <c r="N80">
        <v>4.4456408194278131E-2</v>
      </c>
      <c r="O80">
        <v>4.8904116637500349E-2</v>
      </c>
    </row>
    <row r="81" spans="10:15" x14ac:dyDescent="0.2">
      <c r="J81">
        <v>29</v>
      </c>
      <c r="K81">
        <v>5.5285133396686038E-2</v>
      </c>
      <c r="L81">
        <v>4.525737517445904E-2</v>
      </c>
      <c r="M81">
        <v>4.7689687087541101E-2</v>
      </c>
      <c r="N81">
        <v>4.2883136265525382E-2</v>
      </c>
      <c r="O81">
        <v>4.7378543929077914E-2</v>
      </c>
    </row>
    <row r="82" spans="10:15" x14ac:dyDescent="0.2">
      <c r="J82">
        <v>29.5</v>
      </c>
      <c r="K82">
        <v>5.4155273804002903E-2</v>
      </c>
      <c r="L82">
        <v>4.3375231465280432E-2</v>
      </c>
      <c r="M82">
        <v>4.585585937026139E-2</v>
      </c>
      <c r="N82">
        <v>4.11075854090154E-2</v>
      </c>
      <c r="O82">
        <v>4.5651186465048864E-2</v>
      </c>
    </row>
    <row r="83" spans="10:15" x14ac:dyDescent="0.2">
      <c r="J83">
        <v>30</v>
      </c>
      <c r="K83">
        <v>5.2789376828543837E-2</v>
      </c>
      <c r="L83">
        <v>4.1301129524254132E-2</v>
      </c>
      <c r="M83">
        <v>4.37991017167082E-2</v>
      </c>
      <c r="N83">
        <v>3.9123723331473799E-2</v>
      </c>
      <c r="O83">
        <v>4.371336399075481E-2</v>
      </c>
    </row>
    <row r="84" spans="10:15" x14ac:dyDescent="0.2">
      <c r="J84">
        <v>30.5</v>
      </c>
      <c r="K84">
        <v>5.1163206612577498E-2</v>
      </c>
      <c r="L84">
        <v>3.9030380103718967E-2</v>
      </c>
      <c r="M84">
        <v>4.1509037096159662E-2</v>
      </c>
      <c r="N84">
        <v>3.6925545616148907E-2</v>
      </c>
      <c r="O84">
        <v>4.1555804978715916E-2</v>
      </c>
    </row>
    <row r="85" spans="10:15" x14ac:dyDescent="0.2">
      <c r="J85">
        <v>31</v>
      </c>
      <c r="K85">
        <v>4.9247706516989447E-2</v>
      </c>
      <c r="L85">
        <v>3.6558383601727772E-2</v>
      </c>
      <c r="M85">
        <v>3.8974343992795236E-2</v>
      </c>
      <c r="N85">
        <v>3.4507082705226177E-2</v>
      </c>
      <c r="O85">
        <v>3.9168494739626226E-2</v>
      </c>
    </row>
    <row r="86" spans="10:15" x14ac:dyDescent="0.2">
      <c r="J86">
        <v>31.5</v>
      </c>
      <c r="K86">
        <v>4.7007229271989859E-2</v>
      </c>
      <c r="L86">
        <v>3.3880653691944339E-2</v>
      </c>
      <c r="M86">
        <v>3.6182468808235599E-2</v>
      </c>
      <c r="N86">
        <v>3.1862409681872102E-2</v>
      </c>
      <c r="O86">
        <v>3.6540462584929691E-2</v>
      </c>
    </row>
    <row r="87" spans="10:15" x14ac:dyDescent="0.2">
      <c r="J87">
        <v>32</v>
      </c>
      <c r="K87">
        <v>4.4396781915134749E-2</v>
      </c>
      <c r="L87">
        <v>3.0992850893579556E-2</v>
      </c>
      <c r="M87">
        <v>3.3119200098908161E-2</v>
      </c>
      <c r="N87">
        <v>2.89856604714425E-2</v>
      </c>
      <c r="O87">
        <v>3.3659473173455599E-2</v>
      </c>
    </row>
    <row r="88" spans="10:15" x14ac:dyDescent="0.2">
      <c r="J88">
        <v>32.5</v>
      </c>
      <c r="K88">
        <v>4.135749723970851E-2</v>
      </c>
      <c r="L88">
        <v>2.7890832133239313E-2</v>
      </c>
      <c r="M88">
        <v>2.9768008088753489E-2</v>
      </c>
      <c r="N88">
        <v>2.5871049380610158E-2</v>
      </c>
      <c r="O88">
        <v>3.0511559767568298E-2</v>
      </c>
    </row>
    <row r="89" spans="10:15" x14ac:dyDescent="0.2">
      <c r="J89">
        <v>33</v>
      </c>
      <c r="K89">
        <v>3.780865174021935E-2</v>
      </c>
      <c r="L89">
        <v>2.4570727491846155E-2</v>
      </c>
      <c r="M89">
        <v>2.6108957456987388E-2</v>
      </c>
      <c r="N89">
        <v>2.2512905618351235E-2</v>
      </c>
      <c r="O89">
        <v>2.7080280513963894E-2</v>
      </c>
    </row>
    <row r="90" spans="10:15" x14ac:dyDescent="0.2">
      <c r="J90">
        <v>33.5</v>
      </c>
      <c r="K90">
        <v>3.3632220627530761E-2</v>
      </c>
      <c r="L90">
        <v>2.1029066502203292E-2</v>
      </c>
      <c r="M90">
        <v>2.2116772731639638E-2</v>
      </c>
      <c r="N90">
        <v>1.8905732745223426E-2</v>
      </c>
      <c r="O90">
        <v>2.3345450741390161E-2</v>
      </c>
    </row>
    <row r="91" spans="10:15" x14ac:dyDescent="0.2">
      <c r="J91">
        <v>34</v>
      </c>
      <c r="K91">
        <v>2.863877184067606E-2</v>
      </c>
      <c r="L91">
        <v>1.7263003425585177E-2</v>
      </c>
      <c r="M91">
        <v>1.7757004981292065E-2</v>
      </c>
      <c r="N91">
        <v>1.5044321598319208E-2</v>
      </c>
      <c r="O91">
        <v>1.9280777299403938E-2</v>
      </c>
    </row>
    <row r="92" spans="10:15" x14ac:dyDescent="0.2">
      <c r="J92">
        <v>34.5</v>
      </c>
      <c r="K92">
        <v>2.2474979686269068E-2</v>
      </c>
      <c r="L92">
        <v>1.3270766936264158E-2</v>
      </c>
      <c r="M92">
        <v>1.2977116661560029E-2</v>
      </c>
      <c r="N92">
        <v>1.0923997846290893E-2</v>
      </c>
      <c r="O92">
        <v>1.4848835026410351E-2</v>
      </c>
    </row>
    <row r="93" spans="10:15" x14ac:dyDescent="0.2">
      <c r="J93">
        <v>35</v>
      </c>
      <c r="K93">
        <v>1.4254830364853947E-2</v>
      </c>
      <c r="L93">
        <v>9.0527250054999991E-3</v>
      </c>
      <c r="M93">
        <v>7.6792209009751491E-3</v>
      </c>
      <c r="N93">
        <v>6.5413090164929593E-3</v>
      </c>
      <c r="O93">
        <v>9.9879906814756263E-3</v>
      </c>
    </row>
    <row r="94" spans="10:15" x14ac:dyDescent="0.2">
      <c r="J94">
        <v>35.5</v>
      </c>
      <c r="K94">
        <v>0</v>
      </c>
      <c r="L94">
        <v>4.6148012342480792E-3</v>
      </c>
      <c r="M94">
        <v>1.5532974662115122E-3</v>
      </c>
      <c r="N94">
        <v>1.8972244938675385E-3</v>
      </c>
      <c r="O94">
        <v>4.5619093467553547E-3</v>
      </c>
    </row>
    <row r="95" spans="10:15" x14ac:dyDescent="0.2">
      <c r="J95">
        <v>36</v>
      </c>
      <c r="L95">
        <v>0</v>
      </c>
      <c r="M95">
        <v>0</v>
      </c>
      <c r="N95">
        <v>0</v>
      </c>
      <c r="O9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BF798-8E55-C24A-A7F7-995ADC55D7DD}">
  <dimension ref="B3:F58"/>
  <sheetViews>
    <sheetView workbookViewId="0">
      <selection activeCell="E22" sqref="E22"/>
    </sheetView>
  </sheetViews>
  <sheetFormatPr baseColWidth="10" defaultRowHeight="15" x14ac:dyDescent="0.2"/>
  <cols>
    <col min="2" max="2" width="12.1640625" customWidth="1"/>
  </cols>
  <sheetData>
    <row r="3" spans="2:6" x14ac:dyDescent="0.2">
      <c r="B3" s="12" t="s">
        <v>38</v>
      </c>
    </row>
    <row r="5" spans="2:6" x14ac:dyDescent="0.2">
      <c r="B5" s="48" t="s">
        <v>29</v>
      </c>
      <c r="C5" s="48"/>
      <c r="D5" s="48"/>
      <c r="E5" s="48"/>
      <c r="F5" s="48"/>
    </row>
    <row r="6" spans="2:6" x14ac:dyDescent="0.2">
      <c r="B6" s="10" t="s">
        <v>39</v>
      </c>
      <c r="C6" s="10" t="s">
        <v>40</v>
      </c>
      <c r="D6" s="10" t="s">
        <v>41</v>
      </c>
      <c r="E6" s="10" t="s">
        <v>42</v>
      </c>
      <c r="F6" s="10" t="s">
        <v>43</v>
      </c>
    </row>
    <row r="7" spans="2:6" x14ac:dyDescent="0.2">
      <c r="B7">
        <v>5</v>
      </c>
      <c r="C7">
        <v>2</v>
      </c>
      <c r="D7">
        <v>0.79</v>
      </c>
      <c r="E7">
        <v>0.17710799999999999</v>
      </c>
      <c r="F7">
        <v>1.43491E-2</v>
      </c>
    </row>
    <row r="8" spans="2:6" x14ac:dyDescent="0.2">
      <c r="B8">
        <v>10</v>
      </c>
      <c r="C8">
        <v>0.85682780000000003</v>
      </c>
      <c r="D8">
        <v>0.7298616</v>
      </c>
      <c r="E8">
        <v>0.19865469999999999</v>
      </c>
      <c r="F8">
        <v>4.0220400000000003E-2</v>
      </c>
    </row>
    <row r="9" spans="2:6" x14ac:dyDescent="0.2">
      <c r="B9">
        <v>15</v>
      </c>
      <c r="C9">
        <v>6.7710838999999998</v>
      </c>
      <c r="D9">
        <v>1.6685604000000001</v>
      </c>
      <c r="E9">
        <v>0.35830469999999998</v>
      </c>
      <c r="F9">
        <v>3.19838E-2</v>
      </c>
    </row>
    <row r="10" spans="2:6" x14ac:dyDescent="0.2">
      <c r="B10">
        <v>20</v>
      </c>
      <c r="C10">
        <v>57.400601299999998</v>
      </c>
      <c r="D10">
        <v>3.8054234999999998</v>
      </c>
      <c r="E10">
        <v>0.11072849999999999</v>
      </c>
      <c r="F10">
        <v>1.4383099999999999E-2</v>
      </c>
    </row>
    <row r="11" spans="2:6" x14ac:dyDescent="0.2">
      <c r="B11">
        <v>25</v>
      </c>
      <c r="C11">
        <v>45.652287899999997</v>
      </c>
      <c r="D11">
        <v>20.215140399999999</v>
      </c>
      <c r="E11">
        <v>0.40036630000000001</v>
      </c>
      <c r="F11">
        <v>0.12946779999999999</v>
      </c>
    </row>
    <row r="12" spans="2:6" x14ac:dyDescent="0.2">
      <c r="B12">
        <v>30</v>
      </c>
      <c r="C12">
        <v>95</v>
      </c>
      <c r="D12">
        <v>1.8708739000000001</v>
      </c>
      <c r="E12">
        <v>7.3612200000000003E-2</v>
      </c>
      <c r="F12">
        <v>3.50047E-2</v>
      </c>
    </row>
    <row r="13" spans="2:6" x14ac:dyDescent="0.2">
      <c r="B13" s="22">
        <v>35</v>
      </c>
      <c r="C13" s="22">
        <v>0</v>
      </c>
      <c r="D13" s="22">
        <v>0</v>
      </c>
      <c r="E13" s="22">
        <v>0</v>
      </c>
      <c r="F13" s="22">
        <v>0</v>
      </c>
    </row>
    <row r="17" spans="2:6" x14ac:dyDescent="0.2">
      <c r="B17" s="48" t="s">
        <v>34</v>
      </c>
      <c r="C17" s="48"/>
      <c r="D17" s="48"/>
      <c r="E17" s="48"/>
      <c r="F17" s="48"/>
    </row>
    <row r="18" spans="2:6" x14ac:dyDescent="0.2">
      <c r="B18" s="10" t="s">
        <v>39</v>
      </c>
      <c r="C18" s="10" t="s">
        <v>40</v>
      </c>
      <c r="D18" s="10" t="s">
        <v>41</v>
      </c>
      <c r="E18" s="10" t="s">
        <v>42</v>
      </c>
      <c r="F18" s="10" t="s">
        <v>43</v>
      </c>
    </row>
    <row r="19" spans="2:6" x14ac:dyDescent="0.2">
      <c r="B19">
        <v>5</v>
      </c>
      <c r="C19">
        <v>5.3076E-3</v>
      </c>
      <c r="D19">
        <v>4.7112999999999999E-3</v>
      </c>
      <c r="E19">
        <v>0.42853740000000001</v>
      </c>
      <c r="F19">
        <v>3.9195300000000002E-2</v>
      </c>
    </row>
    <row r="20" spans="2:6" x14ac:dyDescent="0.2">
      <c r="B20">
        <v>10</v>
      </c>
      <c r="C20">
        <v>0.18273320000000001</v>
      </c>
      <c r="D20">
        <v>0.26402369999999997</v>
      </c>
      <c r="E20">
        <v>0.26609559999999999</v>
      </c>
      <c r="F20">
        <v>6.5538600000000002E-2</v>
      </c>
    </row>
    <row r="21" spans="2:6" x14ac:dyDescent="0.2">
      <c r="B21">
        <v>15</v>
      </c>
      <c r="C21">
        <v>1.2386699999999999</v>
      </c>
      <c r="D21">
        <v>0.47909849999999998</v>
      </c>
      <c r="E21">
        <v>0.57243140000000003</v>
      </c>
      <c r="F21">
        <v>4.9749099999999997E-2</v>
      </c>
    </row>
    <row r="22" spans="2:6" x14ac:dyDescent="0.2">
      <c r="B22">
        <v>20</v>
      </c>
      <c r="C22">
        <v>58.094244099999997</v>
      </c>
      <c r="D22">
        <v>2.5888521999999998</v>
      </c>
      <c r="E22">
        <v>0.1309574</v>
      </c>
      <c r="F22">
        <v>1.08608E-2</v>
      </c>
    </row>
    <row r="23" spans="2:6" x14ac:dyDescent="0.2">
      <c r="B23">
        <v>25</v>
      </c>
      <c r="C23">
        <v>33.007655900000003</v>
      </c>
      <c r="D23">
        <v>7.3751037699999999</v>
      </c>
      <c r="E23">
        <v>0.48931390000000002</v>
      </c>
      <c r="F23">
        <v>5.424677E-2</v>
      </c>
    </row>
    <row r="24" spans="2:6" x14ac:dyDescent="0.2">
      <c r="B24">
        <v>30</v>
      </c>
      <c r="C24">
        <v>83.563738700000002</v>
      </c>
      <c r="D24">
        <v>5.4800418000000004</v>
      </c>
      <c r="E24">
        <v>0.11661542</v>
      </c>
      <c r="F24">
        <v>4.2293900000000002E-2</v>
      </c>
    </row>
    <row r="25" spans="2:6" x14ac:dyDescent="0.2">
      <c r="B25" s="22">
        <v>35</v>
      </c>
      <c r="C25" s="22">
        <v>0</v>
      </c>
      <c r="D25" s="22">
        <v>0</v>
      </c>
      <c r="E25" s="22">
        <v>0</v>
      </c>
      <c r="F25" s="22">
        <v>0</v>
      </c>
    </row>
    <row r="28" spans="2:6" x14ac:dyDescent="0.2">
      <c r="B28" s="48" t="s">
        <v>35</v>
      </c>
      <c r="C28" s="48"/>
      <c r="D28" s="48"/>
      <c r="E28" s="48"/>
      <c r="F28" s="48"/>
    </row>
    <row r="29" spans="2:6" x14ac:dyDescent="0.2">
      <c r="B29" s="10" t="s">
        <v>39</v>
      </c>
      <c r="C29" s="10" t="s">
        <v>40</v>
      </c>
      <c r="D29" s="10" t="s">
        <v>41</v>
      </c>
      <c r="E29" s="10" t="s">
        <v>42</v>
      </c>
      <c r="F29" s="10" t="s">
        <v>43</v>
      </c>
    </row>
    <row r="30" spans="2:6" x14ac:dyDescent="0.2">
      <c r="B30">
        <v>5</v>
      </c>
      <c r="C30">
        <v>3.4030478</v>
      </c>
      <c r="D30">
        <v>0.98194110000000001</v>
      </c>
      <c r="E30">
        <v>7.3909799999999998E-2</v>
      </c>
      <c r="F30">
        <v>7.7904000000000003E-3</v>
      </c>
    </row>
    <row r="31" spans="2:6" x14ac:dyDescent="0.2">
      <c r="B31">
        <v>10</v>
      </c>
      <c r="C31">
        <v>0.19811110000000001</v>
      </c>
      <c r="D31">
        <v>0.19774700000000001</v>
      </c>
      <c r="E31">
        <v>0.26791989999999999</v>
      </c>
      <c r="F31">
        <v>4.5640699999999999E-2</v>
      </c>
    </row>
    <row r="32" spans="2:6" x14ac:dyDescent="0.2">
      <c r="B32">
        <v>15</v>
      </c>
      <c r="C32">
        <v>1.7015564999999999</v>
      </c>
      <c r="D32">
        <v>1.0205557999999999</v>
      </c>
      <c r="E32">
        <v>0.5161983</v>
      </c>
      <c r="F32">
        <v>7.4544799999999994E-2</v>
      </c>
    </row>
    <row r="33" spans="2:6" x14ac:dyDescent="0.2">
      <c r="B33">
        <v>20</v>
      </c>
      <c r="C33">
        <v>34.902322400000003</v>
      </c>
      <c r="D33">
        <v>3.80993</v>
      </c>
      <c r="E33">
        <v>0.2068642</v>
      </c>
      <c r="F33">
        <v>1.9896799999999999E-2</v>
      </c>
    </row>
    <row r="34" spans="2:6" x14ac:dyDescent="0.2">
      <c r="B34">
        <v>25</v>
      </c>
      <c r="C34">
        <v>63.002696299999997</v>
      </c>
      <c r="D34">
        <v>7.3457685000000001</v>
      </c>
      <c r="E34">
        <v>0.196965</v>
      </c>
      <c r="F34">
        <v>4.0873600000000003E-2</v>
      </c>
    </row>
    <row r="35" spans="2:6" x14ac:dyDescent="0.2">
      <c r="B35">
        <v>30</v>
      </c>
      <c r="C35">
        <v>55.785957000000003</v>
      </c>
      <c r="D35">
        <v>15.1255018</v>
      </c>
      <c r="E35">
        <v>0.2634049</v>
      </c>
      <c r="F35">
        <v>8.8200100000000003E-2</v>
      </c>
    </row>
    <row r="36" spans="2:6" x14ac:dyDescent="0.2">
      <c r="B36" s="22">
        <v>35</v>
      </c>
      <c r="C36" s="22">
        <v>0</v>
      </c>
      <c r="D36" s="22">
        <v>0</v>
      </c>
      <c r="E36" s="22">
        <v>0</v>
      </c>
      <c r="F36" s="22">
        <v>0</v>
      </c>
    </row>
    <row r="39" spans="2:6" x14ac:dyDescent="0.2">
      <c r="B39" s="48" t="s">
        <v>36</v>
      </c>
      <c r="C39" s="48"/>
      <c r="D39" s="48"/>
      <c r="E39" s="48"/>
      <c r="F39" s="48"/>
    </row>
    <row r="40" spans="2:6" x14ac:dyDescent="0.2">
      <c r="B40" s="10" t="s">
        <v>39</v>
      </c>
      <c r="C40" s="10" t="s">
        <v>40</v>
      </c>
      <c r="D40" s="10" t="s">
        <v>41</v>
      </c>
      <c r="E40" s="10" t="s">
        <v>42</v>
      </c>
      <c r="F40" s="10" t="s">
        <v>43</v>
      </c>
    </row>
    <row r="41" spans="2:6" x14ac:dyDescent="0.2">
      <c r="B41">
        <v>5</v>
      </c>
      <c r="C41">
        <v>2.9262624000000002</v>
      </c>
      <c r="D41">
        <v>0.65684509999999996</v>
      </c>
      <c r="E41">
        <v>7.2500700000000001E-2</v>
      </c>
      <c r="F41">
        <v>5.7708000000000004E-3</v>
      </c>
    </row>
    <row r="42" spans="2:6" x14ac:dyDescent="0.2">
      <c r="B42">
        <v>10</v>
      </c>
      <c r="C42">
        <v>3.9286268</v>
      </c>
      <c r="D42">
        <v>1.0182773000000001</v>
      </c>
      <c r="E42">
        <v>0.10231560000000001</v>
      </c>
      <c r="F42">
        <v>1.05253E-2</v>
      </c>
    </row>
    <row r="43" spans="2:6" x14ac:dyDescent="0.2">
      <c r="B43">
        <v>15</v>
      </c>
      <c r="C43">
        <v>9.6742349000000001</v>
      </c>
      <c r="D43">
        <v>2.9485926999999998</v>
      </c>
      <c r="E43">
        <v>38.0487635</v>
      </c>
      <c r="F43">
        <v>2.5258726999999999</v>
      </c>
    </row>
    <row r="44" spans="2:6" x14ac:dyDescent="0.2">
      <c r="B44">
        <v>20</v>
      </c>
      <c r="C44">
        <v>38.0487635</v>
      </c>
      <c r="D44">
        <v>2.5258726999999999</v>
      </c>
      <c r="E44">
        <v>0.14060159999999999</v>
      </c>
      <c r="F44">
        <v>1.0037600000000001E-2</v>
      </c>
    </row>
    <row r="45" spans="2:6" x14ac:dyDescent="0.2">
      <c r="B45">
        <v>25</v>
      </c>
      <c r="C45">
        <v>74.097042799999997</v>
      </c>
      <c r="D45">
        <v>2.0990443999999999</v>
      </c>
      <c r="E45">
        <v>5.5196200000000001E-2</v>
      </c>
      <c r="F45">
        <v>7.9123000000000006E-3</v>
      </c>
    </row>
    <row r="46" spans="2:6" x14ac:dyDescent="0.2">
      <c r="B46">
        <v>30</v>
      </c>
      <c r="C46">
        <v>59.282799699999998</v>
      </c>
      <c r="D46">
        <v>3.7909112999999999</v>
      </c>
      <c r="E46">
        <v>0.1146119</v>
      </c>
      <c r="F46">
        <v>1.49502E-2</v>
      </c>
    </row>
    <row r="47" spans="2:6" x14ac:dyDescent="0.2">
      <c r="B47" s="22">
        <v>35</v>
      </c>
      <c r="C47" s="22">
        <v>0</v>
      </c>
      <c r="D47" s="22">
        <v>0</v>
      </c>
      <c r="E47" s="22">
        <v>0</v>
      </c>
      <c r="F47" s="22">
        <v>0</v>
      </c>
    </row>
    <row r="50" spans="2:6" x14ac:dyDescent="0.2">
      <c r="B50" s="48" t="s">
        <v>37</v>
      </c>
      <c r="C50" s="48"/>
      <c r="D50" s="48"/>
      <c r="E50" s="48"/>
      <c r="F50" s="48"/>
    </row>
    <row r="51" spans="2:6" x14ac:dyDescent="0.2">
      <c r="B51" s="10" t="s">
        <v>39</v>
      </c>
      <c r="C51" s="10" t="s">
        <v>40</v>
      </c>
      <c r="D51" s="10" t="s">
        <v>41</v>
      </c>
      <c r="E51" s="10" t="s">
        <v>42</v>
      </c>
      <c r="F51" s="10" t="s">
        <v>43</v>
      </c>
    </row>
    <row r="52" spans="2:6" x14ac:dyDescent="0.2">
      <c r="B52">
        <v>5</v>
      </c>
      <c r="C52">
        <v>3.3871642999999998</v>
      </c>
      <c r="D52">
        <v>0.7988672</v>
      </c>
      <c r="E52">
        <v>6.9258E-2</v>
      </c>
      <c r="F52">
        <v>6.2189000000000003E-3</v>
      </c>
    </row>
    <row r="53" spans="2:6" x14ac:dyDescent="0.2">
      <c r="B53">
        <v>10</v>
      </c>
      <c r="C53">
        <v>6</v>
      </c>
      <c r="D53">
        <v>1.2712961</v>
      </c>
      <c r="E53">
        <v>8.1234399999999998E-2</v>
      </c>
      <c r="F53">
        <v>7.9655000000000004E-3</v>
      </c>
    </row>
    <row r="54" spans="2:6" x14ac:dyDescent="0.2">
      <c r="B54">
        <v>15</v>
      </c>
      <c r="C54">
        <v>10.473223300000001</v>
      </c>
      <c r="D54">
        <v>2.6034000000000002</v>
      </c>
      <c r="E54">
        <v>0.26203460000000001</v>
      </c>
      <c r="F54">
        <v>2.8788299999999999E-2</v>
      </c>
    </row>
    <row r="55" spans="2:6" x14ac:dyDescent="0.2">
      <c r="B55">
        <v>20</v>
      </c>
      <c r="C55">
        <v>46.521019199999998</v>
      </c>
      <c r="D55">
        <v>6.3105770999999997</v>
      </c>
      <c r="E55">
        <v>0.19621649999999999</v>
      </c>
      <c r="F55">
        <v>3.1053299999999999E-2</v>
      </c>
    </row>
    <row r="56" spans="2:6" x14ac:dyDescent="0.2">
      <c r="B56">
        <v>25</v>
      </c>
      <c r="C56">
        <v>67.277875399999999</v>
      </c>
      <c r="D56">
        <v>4.2209560000000002</v>
      </c>
      <c r="E56">
        <v>0.13791639999999999</v>
      </c>
      <c r="F56">
        <v>2.0997100000000001E-2</v>
      </c>
    </row>
    <row r="57" spans="2:6" x14ac:dyDescent="0.2">
      <c r="B57">
        <v>30</v>
      </c>
      <c r="C57">
        <v>85</v>
      </c>
      <c r="D57">
        <v>4.1991183000000003</v>
      </c>
      <c r="E57">
        <v>8.1980999999999998E-2</v>
      </c>
      <c r="F57">
        <v>2.96487E-2</v>
      </c>
    </row>
    <row r="58" spans="2:6" x14ac:dyDescent="0.2">
      <c r="B58" s="22">
        <v>35</v>
      </c>
      <c r="C58" s="22">
        <v>0</v>
      </c>
      <c r="D58" s="22">
        <v>0</v>
      </c>
      <c r="E58" s="22">
        <v>0</v>
      </c>
      <c r="F58" s="22">
        <v>0</v>
      </c>
    </row>
  </sheetData>
  <mergeCells count="5">
    <mergeCell ref="B5:F5"/>
    <mergeCell ref="B17:F17"/>
    <mergeCell ref="B28:F28"/>
    <mergeCell ref="B39:F39"/>
    <mergeCell ref="B50:F5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7A66-E2B7-744D-B25E-B13CE67C6C8C}">
  <dimension ref="B3:T84"/>
  <sheetViews>
    <sheetView topLeftCell="H1" workbookViewId="0">
      <selection activeCell="K163" sqref="K163"/>
    </sheetView>
  </sheetViews>
  <sheetFormatPr baseColWidth="10" defaultRowHeight="15" x14ac:dyDescent="0.2"/>
  <sheetData>
    <row r="3" spans="2:20" x14ac:dyDescent="0.2">
      <c r="B3" s="48" t="s">
        <v>29</v>
      </c>
      <c r="C3" s="48"/>
      <c r="D3" s="48"/>
      <c r="E3" s="48"/>
      <c r="P3" s="36" t="s">
        <v>55</v>
      </c>
      <c r="Q3" s="36" t="s">
        <v>56</v>
      </c>
      <c r="R3" s="36" t="s">
        <v>59</v>
      </c>
      <c r="S3" s="36" t="s">
        <v>57</v>
      </c>
      <c r="T3" s="36" t="s">
        <v>58</v>
      </c>
    </row>
    <row r="4" spans="2:20" x14ac:dyDescent="0.2">
      <c r="B4" s="10" t="s">
        <v>39</v>
      </c>
      <c r="C4" s="10" t="s">
        <v>42</v>
      </c>
      <c r="D4" s="10" t="s">
        <v>44</v>
      </c>
      <c r="E4" s="10" t="s">
        <v>43</v>
      </c>
      <c r="O4" s="37" t="s">
        <v>60</v>
      </c>
      <c r="P4">
        <v>0.37512509999999999</v>
      </c>
      <c r="Q4">
        <v>0.54465189999999997</v>
      </c>
      <c r="R4">
        <v>0.34655399999999997</v>
      </c>
      <c r="S4">
        <v>0.133631</v>
      </c>
      <c r="T4">
        <v>0.1992478</v>
      </c>
    </row>
    <row r="5" spans="2:20" x14ac:dyDescent="0.2">
      <c r="B5">
        <v>5</v>
      </c>
      <c r="C5">
        <v>0.17710799999999999</v>
      </c>
      <c r="D5">
        <v>1</v>
      </c>
      <c r="E5">
        <v>1.43491E-2</v>
      </c>
      <c r="O5" s="37" t="s">
        <v>61</v>
      </c>
      <c r="P5">
        <v>34.386223200000003</v>
      </c>
      <c r="Q5">
        <v>34.861162499999999</v>
      </c>
      <c r="R5">
        <v>35.493322200000001</v>
      </c>
      <c r="S5">
        <v>36</v>
      </c>
      <c r="T5">
        <v>34.4462817</v>
      </c>
    </row>
    <row r="6" spans="2:20" x14ac:dyDescent="0.2">
      <c r="B6">
        <v>10</v>
      </c>
      <c r="C6">
        <v>0.19865469999999999</v>
      </c>
      <c r="D6">
        <v>1</v>
      </c>
      <c r="E6">
        <v>4.0220400000000003E-2</v>
      </c>
      <c r="O6" s="36" t="s">
        <v>64</v>
      </c>
      <c r="P6">
        <v>1</v>
      </c>
      <c r="Q6">
        <v>1</v>
      </c>
      <c r="R6">
        <v>2.5065859000000001</v>
      </c>
      <c r="S6">
        <v>1</v>
      </c>
      <c r="T6">
        <v>1</v>
      </c>
    </row>
    <row r="7" spans="2:20" x14ac:dyDescent="0.2">
      <c r="B7">
        <v>15</v>
      </c>
      <c r="C7">
        <v>0.35830469999999998</v>
      </c>
      <c r="D7">
        <v>1</v>
      </c>
      <c r="E7">
        <v>3.19838E-2</v>
      </c>
      <c r="O7" s="37" t="s">
        <v>62</v>
      </c>
      <c r="P7">
        <v>19</v>
      </c>
      <c r="Q7">
        <v>19</v>
      </c>
      <c r="R7">
        <v>19</v>
      </c>
      <c r="S7">
        <v>19</v>
      </c>
      <c r="T7">
        <v>19</v>
      </c>
    </row>
    <row r="8" spans="2:20" x14ac:dyDescent="0.2">
      <c r="B8">
        <v>20</v>
      </c>
      <c r="C8">
        <v>0.11072849999999999</v>
      </c>
      <c r="D8">
        <v>1</v>
      </c>
      <c r="E8">
        <v>1.4383099999999999E-2</v>
      </c>
    </row>
    <row r="9" spans="2:20" x14ac:dyDescent="0.2">
      <c r="B9">
        <v>25</v>
      </c>
      <c r="C9">
        <v>0.40036630000000001</v>
      </c>
      <c r="D9">
        <v>1</v>
      </c>
      <c r="E9">
        <v>0.12946779999999999</v>
      </c>
    </row>
    <row r="10" spans="2:20" x14ac:dyDescent="0.2">
      <c r="B10">
        <v>30</v>
      </c>
      <c r="C10">
        <v>7.3612200000000003E-2</v>
      </c>
      <c r="D10">
        <v>1</v>
      </c>
      <c r="E10">
        <v>3.50047E-2</v>
      </c>
      <c r="O10" s="37" t="s">
        <v>63</v>
      </c>
      <c r="P10" s="36" t="s">
        <v>55</v>
      </c>
      <c r="Q10" s="36" t="s">
        <v>56</v>
      </c>
      <c r="R10" s="36" t="s">
        <v>59</v>
      </c>
      <c r="S10" s="36" t="s">
        <v>57</v>
      </c>
      <c r="T10" s="36" t="s">
        <v>58</v>
      </c>
    </row>
    <row r="11" spans="2:20" x14ac:dyDescent="0.2">
      <c r="B11" s="22">
        <v>35</v>
      </c>
      <c r="C11" s="22">
        <v>0</v>
      </c>
      <c r="D11" s="22">
        <v>1</v>
      </c>
      <c r="E11" s="22">
        <v>0</v>
      </c>
      <c r="O11">
        <v>0</v>
      </c>
    </row>
    <row r="12" spans="2:20" x14ac:dyDescent="0.2">
      <c r="O12">
        <v>0.5</v>
      </c>
    </row>
    <row r="13" spans="2:20" x14ac:dyDescent="0.2">
      <c r="O13">
        <v>1</v>
      </c>
      <c r="P13">
        <f t="shared" ref="P13:P44" si="0">$P$4 *( (O13 - $P$5) * POWER((O13 - $P$6), 2)) / ( ($P$7 - $P$6) *( (($P$7 - $P$6) * (O13 - $P$7) ) - (($P$7 - $P$5) * ($P$7 + $P$6 - 2*O13))))</f>
        <v>0</v>
      </c>
      <c r="Q13">
        <f t="shared" ref="Q13:Q44" si="1">$Q$4 *( (O13 - $Q$5) * POWER((O13 - $Q$6), 2)) / ( ($Q$7 - $Q$6) *( (($Q$7 - $Q$6) * (O13 - $Q$7) ) - (($Q$7 - $Q$5) * ($Q$7 + $Q$6 - 2*O13))))</f>
        <v>0</v>
      </c>
      <c r="S13">
        <f t="shared" ref="S13:S44" si="2">$S$4 *( (O13 - $S$5) * POWER((O13 - $S$6), 2)) / ( ($S$7 - $S$6) *( (($S$7 - $S$6) * (O13 - $S$7) ) - (($S$7 - $S$5) * ($S$7 + $S$6 - 2*O13))))</f>
        <v>0</v>
      </c>
      <c r="T13">
        <f t="shared" ref="T13:T44" si="3">$T$4 *( (O13 - $T$5) * POWER((O13 - $T$6), 2)) / ( ($T$7 - $T$6) *( (($T$7 - $T$6) * (O13 - $T$7) ) - (($T$7 - $T$5) * ($T$7 + $T$6 - 2*O13))))</f>
        <v>0</v>
      </c>
    </row>
    <row r="14" spans="2:20" x14ac:dyDescent="0.2">
      <c r="O14">
        <v>1.5</v>
      </c>
      <c r="P14">
        <f t="shared" si="0"/>
        <v>3.2065518779380944E-3</v>
      </c>
      <c r="Q14">
        <f t="shared" si="1"/>
        <v>5.5635549569628068E-3</v>
      </c>
      <c r="S14">
        <f t="shared" si="2"/>
        <v>2.4627508012820512E-3</v>
      </c>
      <c r="T14">
        <f t="shared" si="3"/>
        <v>1.7395089926163828E-3</v>
      </c>
    </row>
    <row r="15" spans="2:20" x14ac:dyDescent="0.2">
      <c r="B15" s="48" t="s">
        <v>34</v>
      </c>
      <c r="C15" s="48"/>
      <c r="D15" s="48"/>
      <c r="E15" s="48"/>
      <c r="F15" s="10"/>
      <c r="O15">
        <v>2</v>
      </c>
      <c r="P15">
        <f t="shared" si="0"/>
        <v>1.1282735365223161E-2</v>
      </c>
      <c r="Q15">
        <f t="shared" si="1"/>
        <v>1.90406131839456E-2</v>
      </c>
      <c r="S15">
        <f t="shared" si="2"/>
        <v>7.423944444444444E-3</v>
      </c>
      <c r="T15">
        <f t="shared" si="3"/>
        <v>6.1019612974016696E-3</v>
      </c>
    </row>
    <row r="16" spans="2:20" x14ac:dyDescent="0.2">
      <c r="B16" s="10" t="s">
        <v>39</v>
      </c>
      <c r="C16" s="10" t="s">
        <v>42</v>
      </c>
      <c r="D16" s="10" t="s">
        <v>44</v>
      </c>
      <c r="E16" s="10" t="s">
        <v>43</v>
      </c>
      <c r="O16">
        <v>2.5</v>
      </c>
      <c r="P16">
        <f t="shared" si="0"/>
        <v>2.2583309805716968E-2</v>
      </c>
      <c r="Q16">
        <f t="shared" si="1"/>
        <v>3.7290123972351701E-2</v>
      </c>
      <c r="R16">
        <v>0</v>
      </c>
      <c r="S16">
        <f t="shared" si="2"/>
        <v>1.3323328869047619E-2</v>
      </c>
      <c r="T16">
        <f t="shared" si="3"/>
        <v>1.2183505967962414E-2</v>
      </c>
    </row>
    <row r="17" spans="2:20" x14ac:dyDescent="0.2">
      <c r="B17">
        <v>5</v>
      </c>
      <c r="C17">
        <v>0.42853740000000001</v>
      </c>
      <c r="D17">
        <v>1</v>
      </c>
      <c r="E17">
        <v>3.9195300000000002E-2</v>
      </c>
      <c r="O17">
        <v>3</v>
      </c>
      <c r="P17">
        <f t="shared" si="0"/>
        <v>3.6041982492036106E-2</v>
      </c>
      <c r="Q17">
        <f t="shared" si="1"/>
        <v>5.8478288172844818E-2</v>
      </c>
      <c r="R17">
        <f t="shared" ref="R17:R48" si="4">$R$4 *( (O17 - $R$5) * POWER((O17 - $R$6), 2)) / ( ($R$7 - $R$6) *( (($R$7 - $R$6) * (O17 - $R$7) ) - (($R$7 - $R$5) * ($R$7 + $R$6 - 2*O17))))</f>
        <v>2.0421113566075868E-2</v>
      </c>
      <c r="S17">
        <f t="shared" si="2"/>
        <v>1.9599213333333334E-2</v>
      </c>
      <c r="T17">
        <f t="shared" si="3"/>
        <v>1.9405103812373814E-2</v>
      </c>
    </row>
    <row r="18" spans="2:20" x14ac:dyDescent="0.2">
      <c r="B18">
        <v>10</v>
      </c>
      <c r="C18">
        <v>0.26609559999999999</v>
      </c>
      <c r="D18">
        <v>1</v>
      </c>
      <c r="E18">
        <v>6.5538600000000002E-2</v>
      </c>
      <c r="O18">
        <v>3.5</v>
      </c>
      <c r="P18">
        <f t="shared" si="0"/>
        <v>5.0937340988354292E-2</v>
      </c>
      <c r="Q18">
        <f t="shared" si="1"/>
        <v>8.1462578576091807E-2</v>
      </c>
      <c r="R18">
        <f t="shared" si="4"/>
        <v>4.0485929501633829E-2</v>
      </c>
      <c r="S18">
        <f t="shared" si="2"/>
        <v>2.5999805435823753E-2</v>
      </c>
      <c r="T18">
        <f t="shared" si="3"/>
        <v>2.7378648072659259E-2</v>
      </c>
    </row>
    <row r="19" spans="2:20" x14ac:dyDescent="0.2">
      <c r="B19">
        <v>15</v>
      </c>
      <c r="C19">
        <v>0.57243140000000003</v>
      </c>
      <c r="D19">
        <v>1</v>
      </c>
      <c r="E19">
        <v>4.9749099999999997E-2</v>
      </c>
      <c r="O19">
        <v>4</v>
      </c>
      <c r="P19">
        <f t="shared" si="0"/>
        <v>6.6763849786294988E-2</v>
      </c>
      <c r="Q19">
        <f t="shared" si="1"/>
        <v>0.10549406423334497</v>
      </c>
      <c r="R19">
        <f t="shared" si="4"/>
        <v>5.9913767384399658E-2</v>
      </c>
      <c r="S19">
        <f t="shared" si="2"/>
        <v>3.2395393939393939E-2</v>
      </c>
      <c r="T19">
        <f t="shared" si="3"/>
        <v>3.5834260202081768E-2</v>
      </c>
    </row>
    <row r="20" spans="2:20" x14ac:dyDescent="0.2">
      <c r="B20">
        <v>20</v>
      </c>
      <c r="C20">
        <v>0.1309574</v>
      </c>
      <c r="D20">
        <v>1</v>
      </c>
      <c r="E20">
        <v>1.08608E-2</v>
      </c>
      <c r="O20">
        <v>4.5</v>
      </c>
      <c r="P20">
        <f t="shared" si="0"/>
        <v>8.3156721420429888E-2</v>
      </c>
      <c r="Q20">
        <f t="shared" si="1"/>
        <v>0.13006135967049631</v>
      </c>
      <c r="R20">
        <f t="shared" si="4"/>
        <v>7.8704627032021884E-2</v>
      </c>
      <c r="S20">
        <f t="shared" si="2"/>
        <v>3.8712358952702704E-2</v>
      </c>
      <c r="T20">
        <f t="shared" si="3"/>
        <v>4.4578456249290889E-2</v>
      </c>
    </row>
    <row r="21" spans="2:20" x14ac:dyDescent="0.2">
      <c r="B21">
        <v>25</v>
      </c>
      <c r="C21">
        <v>0.48931390000000002</v>
      </c>
      <c r="D21">
        <v>1</v>
      </c>
      <c r="E21">
        <v>5.424677E-2</v>
      </c>
      <c r="O21">
        <v>5</v>
      </c>
      <c r="P21">
        <f t="shared" si="0"/>
        <v>9.984612123390843E-2</v>
      </c>
      <c r="Q21">
        <f t="shared" si="1"/>
        <v>0.15480336359336896</v>
      </c>
      <c r="R21">
        <f t="shared" si="4"/>
        <v>9.6858508408409996E-2</v>
      </c>
      <c r="S21">
        <f t="shared" si="2"/>
        <v>4.4905810298102977E-2</v>
      </c>
      <c r="T21">
        <f t="shared" si="3"/>
        <v>5.3468902071305557E-2</v>
      </c>
    </row>
    <row r="22" spans="2:20" x14ac:dyDescent="0.2">
      <c r="B22">
        <v>30</v>
      </c>
      <c r="C22">
        <v>0.11661542</v>
      </c>
      <c r="D22">
        <v>1</v>
      </c>
      <c r="E22">
        <v>4.2293900000000002E-2</v>
      </c>
      <c r="O22">
        <v>5.5</v>
      </c>
      <c r="P22">
        <f t="shared" si="0"/>
        <v>0.11662816017053906</v>
      </c>
      <c r="Q22">
        <f t="shared" si="1"/>
        <v>0.17945783101057167</v>
      </c>
      <c r="R22">
        <f t="shared" si="4"/>
        <v>0.11437541150158606</v>
      </c>
      <c r="S22">
        <f t="shared" si="2"/>
        <v>5.0946818749999997E-2</v>
      </c>
      <c r="T22">
        <f t="shared" si="3"/>
        <v>6.2398558597638432E-2</v>
      </c>
    </row>
    <row r="23" spans="2:20" x14ac:dyDescent="0.2">
      <c r="B23" s="22">
        <v>35</v>
      </c>
      <c r="C23" s="22">
        <v>0</v>
      </c>
      <c r="D23" s="22">
        <v>1</v>
      </c>
      <c r="E23" s="22">
        <v>0</v>
      </c>
      <c r="O23">
        <v>6</v>
      </c>
      <c r="P23">
        <f t="shared" si="0"/>
        <v>0.13334590899754861</v>
      </c>
      <c r="Q23">
        <f t="shared" si="1"/>
        <v>0.20382971116997217</v>
      </c>
      <c r="R23">
        <f t="shared" si="4"/>
        <v>0.13125533630642933</v>
      </c>
      <c r="S23">
        <f t="shared" si="2"/>
        <v>5.6815901360544215E-2</v>
      </c>
      <c r="T23">
        <f t="shared" si="3"/>
        <v>7.1285380168500348E-2</v>
      </c>
    </row>
    <row r="24" spans="2:20" x14ac:dyDescent="0.2">
      <c r="O24">
        <v>6.5</v>
      </c>
      <c r="P24">
        <f t="shared" si="0"/>
        <v>0.14987661463030955</v>
      </c>
      <c r="Q24">
        <f t="shared" si="1"/>
        <v>0.2277709219264881</v>
      </c>
      <c r="R24">
        <f t="shared" si="4"/>
        <v>0.14749828282038377</v>
      </c>
      <c r="S24">
        <f t="shared" si="2"/>
        <v>6.2499456826519917E-2</v>
      </c>
      <c r="T24">
        <f t="shared" si="3"/>
        <v>8.0065421993676889E-2</v>
      </c>
    </row>
    <row r="25" spans="2:20" x14ac:dyDescent="0.2">
      <c r="O25">
        <v>7</v>
      </c>
      <c r="P25">
        <f t="shared" si="0"/>
        <v>0.16612287688626964</v>
      </c>
      <c r="Q25">
        <f t="shared" si="1"/>
        <v>0.2511670148427344</v>
      </c>
      <c r="R25">
        <f t="shared" si="4"/>
        <v>0.16310425104203086</v>
      </c>
      <c r="S25">
        <f t="shared" si="2"/>
        <v>6.7987701754385968E-2</v>
      </c>
      <c r="T25">
        <f t="shared" si="3"/>
        <v>8.8688109325458966E-2</v>
      </c>
    </row>
    <row r="26" spans="2:20" x14ac:dyDescent="0.2">
      <c r="B26" s="48" t="s">
        <v>35</v>
      </c>
      <c r="C26" s="48"/>
      <c r="D26" s="48"/>
      <c r="E26" s="48"/>
      <c r="F26" s="10"/>
      <c r="O26">
        <v>7.5</v>
      </c>
      <c r="P26">
        <f t="shared" si="0"/>
        <v>0.18200642450245744</v>
      </c>
      <c r="Q26">
        <f t="shared" si="1"/>
        <v>0.27392813929089416</v>
      </c>
      <c r="R26">
        <f t="shared" si="4"/>
        <v>0.1780732409705203</v>
      </c>
      <c r="S26">
        <f t="shared" si="2"/>
        <v>7.3273418886612027E-2</v>
      </c>
      <c r="T26">
        <f t="shared" si="3"/>
        <v>9.7112916660469076E-2</v>
      </c>
    </row>
    <row r="27" spans="2:20" x14ac:dyDescent="0.2">
      <c r="B27" s="10" t="s">
        <v>39</v>
      </c>
      <c r="C27" s="10" t="s">
        <v>42</v>
      </c>
      <c r="D27" s="10" t="s">
        <v>44</v>
      </c>
      <c r="E27" s="10" t="s">
        <v>43</v>
      </c>
      <c r="O27">
        <v>8</v>
      </c>
      <c r="P27">
        <f t="shared" si="0"/>
        <v>0.19746363888125762</v>
      </c>
      <c r="Q27">
        <f t="shared" si="1"/>
        <v>0.29598277107188548</v>
      </c>
      <c r="R27">
        <f t="shared" si="4"/>
        <v>0.19240525260531127</v>
      </c>
      <c r="S27">
        <f t="shared" si="2"/>
        <v>7.8351167521367518E-2</v>
      </c>
      <c r="T27">
        <f t="shared" si="3"/>
        <v>0.10530698986937784</v>
      </c>
    </row>
    <row r="28" spans="2:20" x14ac:dyDescent="0.2">
      <c r="B28">
        <v>5</v>
      </c>
      <c r="C28">
        <v>7.3909799999999998E-2</v>
      </c>
      <c r="D28">
        <v>1</v>
      </c>
      <c r="E28">
        <v>7.7904000000000003E-3</v>
      </c>
      <c r="O28">
        <v>8.5</v>
      </c>
      <c r="P28">
        <f t="shared" si="0"/>
        <v>0.21244227859615519</v>
      </c>
      <c r="Q28">
        <f t="shared" si="1"/>
        <v>0.31727326666134881</v>
      </c>
      <c r="R28">
        <f t="shared" si="4"/>
        <v>0.20610028594604343</v>
      </c>
      <c r="S28">
        <f t="shared" si="2"/>
        <v>8.3216768568840568E-2</v>
      </c>
      <c r="T28">
        <f t="shared" si="3"/>
        <v>0.11324341300477542</v>
      </c>
    </row>
    <row r="29" spans="2:20" x14ac:dyDescent="0.2">
      <c r="B29">
        <v>10</v>
      </c>
      <c r="C29">
        <v>0.26791989999999999</v>
      </c>
      <c r="D29">
        <v>1</v>
      </c>
      <c r="E29">
        <v>4.5640699999999999E-2</v>
      </c>
      <c r="O29">
        <v>9</v>
      </c>
      <c r="P29">
        <f t="shared" si="0"/>
        <v>0.22689904495009672</v>
      </c>
      <c r="Q29">
        <f t="shared" si="1"/>
        <v>0.33775265174963121</v>
      </c>
      <c r="R29">
        <f t="shared" si="4"/>
        <v>0.2191583409924675</v>
      </c>
      <c r="S29">
        <f t="shared" si="2"/>
        <v>8.7866958904109588E-2</v>
      </c>
      <c r="T29">
        <f t="shared" si="3"/>
        <v>0.12089992469002815</v>
      </c>
    </row>
    <row r="30" spans="2:20" x14ac:dyDescent="0.2">
      <c r="B30">
        <v>15</v>
      </c>
      <c r="C30">
        <v>0.5161983</v>
      </c>
      <c r="D30">
        <v>1</v>
      </c>
      <c r="E30">
        <v>7.4544799999999994E-2</v>
      </c>
      <c r="O30">
        <v>9.5</v>
      </c>
      <c r="P30">
        <f t="shared" si="0"/>
        <v>0.24079774697516004</v>
      </c>
      <c r="Q30">
        <f t="shared" si="1"/>
        <v>0.35738226196099576</v>
      </c>
      <c r="R30">
        <f t="shared" si="4"/>
        <v>0.23157941774440549</v>
      </c>
      <c r="S30">
        <f t="shared" si="2"/>
        <v>9.2299153454184713E-2</v>
      </c>
      <c r="T30">
        <f t="shared" si="3"/>
        <v>0.12825795367192419</v>
      </c>
    </row>
    <row r="31" spans="2:20" x14ac:dyDescent="0.2">
      <c r="B31">
        <v>20</v>
      </c>
      <c r="C31">
        <v>0.2068642</v>
      </c>
      <c r="D31">
        <v>1</v>
      </c>
      <c r="E31">
        <v>1.9896799999999999E-2</v>
      </c>
      <c r="O31">
        <v>10</v>
      </c>
      <c r="P31">
        <f t="shared" si="0"/>
        <v>0.25410790045895332</v>
      </c>
      <c r="Q31">
        <f t="shared" si="1"/>
        <v>0.37612998310649298</v>
      </c>
      <c r="R31">
        <f t="shared" si="4"/>
        <v>0.24336351620172686</v>
      </c>
      <c r="S31">
        <f t="shared" si="2"/>
        <v>9.6511277777777793E-2</v>
      </c>
      <c r="T31">
        <f t="shared" si="3"/>
        <v>0.13530188463625722</v>
      </c>
    </row>
    <row r="32" spans="2:20" x14ac:dyDescent="0.2">
      <c r="B32">
        <v>25</v>
      </c>
      <c r="C32">
        <v>0.196965</v>
      </c>
      <c r="D32">
        <v>1</v>
      </c>
      <c r="E32">
        <v>4.0873600000000003E-2</v>
      </c>
      <c r="O32">
        <v>10.5</v>
      </c>
      <c r="P32">
        <f t="shared" si="0"/>
        <v>0.26680364577132698</v>
      </c>
      <c r="Q32">
        <f t="shared" si="1"/>
        <v>0.39396892044883841</v>
      </c>
      <c r="R32">
        <f t="shared" si="4"/>
        <v>0.25451063636433363</v>
      </c>
      <c r="S32">
        <f t="shared" si="2"/>
        <v>0.10050164791666667</v>
      </c>
      <c r="T32">
        <f t="shared" si="3"/>
        <v>0.14201849260271712</v>
      </c>
    </row>
    <row r="33" spans="2:20" x14ac:dyDescent="0.2">
      <c r="B33">
        <v>30</v>
      </c>
      <c r="C33">
        <v>0.2634049</v>
      </c>
      <c r="D33">
        <v>1</v>
      </c>
      <c r="E33">
        <v>8.8200100000000003E-2</v>
      </c>
      <c r="O33">
        <v>11</v>
      </c>
      <c r="P33">
        <f t="shared" si="0"/>
        <v>0.2788629029481694</v>
      </c>
      <c r="Q33">
        <f t="shared" si="1"/>
        <v>0.41087637972243835</v>
      </c>
      <c r="R33">
        <f t="shared" si="4"/>
        <v>0.2650207782321512</v>
      </c>
      <c r="S33">
        <f t="shared" si="2"/>
        <v>0.10426888264669164</v>
      </c>
      <c r="T33">
        <f t="shared" si="3"/>
        <v>0.14839650240399657</v>
      </c>
    </row>
    <row r="34" spans="2:20" x14ac:dyDescent="0.2">
      <c r="B34" s="22">
        <v>35</v>
      </c>
      <c r="C34" s="22">
        <v>0</v>
      </c>
      <c r="D34" s="22">
        <v>1</v>
      </c>
      <c r="E34" s="22">
        <v>0</v>
      </c>
      <c r="O34">
        <v>11.5</v>
      </c>
      <c r="P34">
        <f t="shared" si="0"/>
        <v>0.29026670548561601</v>
      </c>
      <c r="Q34">
        <f t="shared" si="1"/>
        <v>0.42683307790213892</v>
      </c>
      <c r="R34">
        <f t="shared" si="4"/>
        <v>0.27489394180512122</v>
      </c>
      <c r="S34">
        <f t="shared" si="2"/>
        <v>0.1078118383736559</v>
      </c>
      <c r="T34">
        <f t="shared" si="3"/>
        <v>0.15442624212342418</v>
      </c>
    </row>
    <row r="35" spans="2:20" x14ac:dyDescent="0.2">
      <c r="O35">
        <v>12</v>
      </c>
      <c r="P35">
        <f t="shared" si="0"/>
        <v>0.30099867024691401</v>
      </c>
      <c r="Q35">
        <f t="shared" si="1"/>
        <v>0.44182252547464501</v>
      </c>
      <c r="R35">
        <f t="shared" si="4"/>
        <v>0.28413012708319785</v>
      </c>
      <c r="S35">
        <f t="shared" si="2"/>
        <v>0.11112956013745703</v>
      </c>
      <c r="T35">
        <f t="shared" si="3"/>
        <v>0.16009936791328711</v>
      </c>
    </row>
    <row r="36" spans="2:20" x14ac:dyDescent="0.2">
      <c r="O36">
        <v>12.5</v>
      </c>
      <c r="P36">
        <f t="shared" si="0"/>
        <v>0.3110445721062618</v>
      </c>
      <c r="Q36">
        <f t="shared" si="1"/>
        <v>0.45583053825280145</v>
      </c>
      <c r="R36">
        <f t="shared" si="4"/>
        <v>0.29272933406634433</v>
      </c>
      <c r="S36">
        <f t="shared" si="2"/>
        <v>0.11422124425880088</v>
      </c>
      <c r="T36">
        <f t="shared" si="3"/>
        <v>0.1654086436106332</v>
      </c>
    </row>
    <row r="37" spans="2:20" x14ac:dyDescent="0.2">
      <c r="B37" s="48" t="s">
        <v>36</v>
      </c>
      <c r="C37" s="48"/>
      <c r="D37" s="48"/>
      <c r="E37" s="48"/>
      <c r="F37" s="10"/>
      <c r="O37">
        <v>13</v>
      </c>
      <c r="P37">
        <f t="shared" si="0"/>
        <v>0.32039199995613038</v>
      </c>
      <c r="Q37">
        <f t="shared" si="1"/>
        <v>0.46884484810914762</v>
      </c>
      <c r="R37">
        <f t="shared" si="4"/>
        <v>0.30069156275453102</v>
      </c>
      <c r="S37">
        <f t="shared" si="2"/>
        <v>0.11708620952380952</v>
      </c>
      <c r="T37">
        <f t="shared" si="3"/>
        <v>0.17034776282890504</v>
      </c>
    </row>
    <row r="38" spans="2:20" x14ac:dyDescent="0.2">
      <c r="B38" s="10" t="s">
        <v>39</v>
      </c>
      <c r="C38" s="10" t="s">
        <v>42</v>
      </c>
      <c r="D38" s="10" t="s">
        <v>44</v>
      </c>
      <c r="E38" s="10" t="s">
        <v>43</v>
      </c>
      <c r="O38">
        <v>13.5</v>
      </c>
      <c r="P38">
        <f t="shared" si="0"/>
        <v>0.32903007648167298</v>
      </c>
      <c r="Q38">
        <f t="shared" si="1"/>
        <v>0.48085479000840053</v>
      </c>
      <c r="R38">
        <f t="shared" si="4"/>
        <v>0.30801681314773349</v>
      </c>
      <c r="S38">
        <f t="shared" si="2"/>
        <v>0.11972387471330274</v>
      </c>
      <c r="T38">
        <f t="shared" si="3"/>
        <v>0.1749112042716317</v>
      </c>
    </row>
    <row r="39" spans="2:20" x14ac:dyDescent="0.2">
      <c r="B39">
        <v>5</v>
      </c>
      <c r="C39">
        <v>7.2500700000000001E-2</v>
      </c>
      <c r="D39">
        <v>1</v>
      </c>
      <c r="E39">
        <v>5.7708000000000004E-3</v>
      </c>
      <c r="O39">
        <v>14</v>
      </c>
      <c r="P39">
        <f t="shared" si="0"/>
        <v>0.33694922832468643</v>
      </c>
      <c r="Q39">
        <f t="shared" si="1"/>
        <v>0.4918510484431724</v>
      </c>
      <c r="R39">
        <f t="shared" si="4"/>
        <v>0.31470508524593171</v>
      </c>
      <c r="S39">
        <f t="shared" si="2"/>
        <v>0.12213374090462144</v>
      </c>
      <c r="T39">
        <f t="shared" si="3"/>
        <v>0.1790941132488908</v>
      </c>
    </row>
    <row r="40" spans="2:20" x14ac:dyDescent="0.2">
      <c r="B40">
        <v>10</v>
      </c>
      <c r="C40">
        <v>0.10231560000000001</v>
      </c>
      <c r="D40">
        <v>1</v>
      </c>
      <c r="E40">
        <v>1.05253E-2</v>
      </c>
      <c r="O40">
        <v>14.5</v>
      </c>
      <c r="P40">
        <f t="shared" si="0"/>
        <v>0.344140996373625</v>
      </c>
      <c r="Q40">
        <f t="shared" si="1"/>
        <v>0.50182545052199257</v>
      </c>
      <c r="R40">
        <f t="shared" si="4"/>
        <v>0.32075637904910881</v>
      </c>
      <c r="S40">
        <f t="shared" si="2"/>
        <v>0.12431537740384614</v>
      </c>
      <c r="T40">
        <f t="shared" si="3"/>
        <v>0.18289220402252085</v>
      </c>
    </row>
    <row r="41" spans="2:20" x14ac:dyDescent="0.2">
      <c r="B41">
        <v>15</v>
      </c>
      <c r="C41">
        <v>0.14060159999999999</v>
      </c>
      <c r="D41">
        <v>1</v>
      </c>
      <c r="E41">
        <v>1.0037600000000001E-2</v>
      </c>
      <c r="O41">
        <v>15</v>
      </c>
      <c r="P41">
        <f t="shared" si="0"/>
        <v>0.35059787823775268</v>
      </c>
      <c r="Q41">
        <f t="shared" si="1"/>
        <v>0.51077079599362851</v>
      </c>
      <c r="R41">
        <f t="shared" si="4"/>
        <v>0.3261706945572509</v>
      </c>
      <c r="S41">
        <f t="shared" si="2"/>
        <v>0.12626841046831958</v>
      </c>
      <c r="T41">
        <f t="shared" si="3"/>
        <v>0.186301678829841</v>
      </c>
    </row>
    <row r="42" spans="2:20" x14ac:dyDescent="0.2">
      <c r="B42">
        <v>20</v>
      </c>
      <c r="C42">
        <v>0.14060159999999999</v>
      </c>
      <c r="D42">
        <v>1</v>
      </c>
      <c r="E42">
        <v>1.0037600000000001E-2</v>
      </c>
      <c r="O42">
        <v>15.5</v>
      </c>
      <c r="P42">
        <f t="shared" si="0"/>
        <v>0.35631319671058265</v>
      </c>
      <c r="Q42">
        <f t="shared" si="1"/>
        <v>0.51868071673745542</v>
      </c>
      <c r="R42">
        <f t="shared" si="4"/>
        <v>0.33094803177034599</v>
      </c>
      <c r="S42">
        <f t="shared" si="2"/>
        <v>0.12799251419444443</v>
      </c>
      <c r="T42">
        <f t="shared" si="3"/>
        <v>0.18931916035457116</v>
      </c>
    </row>
    <row r="43" spans="2:20" x14ac:dyDescent="0.2">
      <c r="B43">
        <v>25</v>
      </c>
      <c r="C43">
        <v>5.5196200000000001E-2</v>
      </c>
      <c r="D43">
        <v>1</v>
      </c>
      <c r="E43">
        <v>7.9123000000000006E-3</v>
      </c>
      <c r="O43">
        <v>16</v>
      </c>
      <c r="P43">
        <f t="shared" si="0"/>
        <v>0.36128098935401415</v>
      </c>
      <c r="Q43">
        <f t="shared" si="1"/>
        <v>0.52554955992780317</v>
      </c>
      <c r="R43">
        <f t="shared" si="4"/>
        <v>0.33508839068838392</v>
      </c>
      <c r="S43">
        <f t="shared" si="2"/>
        <v>0.12948740310077519</v>
      </c>
      <c r="T43">
        <f t="shared" si="3"/>
        <v>0.19194163510984835</v>
      </c>
    </row>
    <row r="44" spans="2:20" x14ac:dyDescent="0.2">
      <c r="B44">
        <v>30</v>
      </c>
      <c r="C44">
        <v>0.1146119</v>
      </c>
      <c r="D44">
        <v>1</v>
      </c>
      <c r="E44">
        <v>1.49502E-2</v>
      </c>
      <c r="O44">
        <v>16.5</v>
      </c>
      <c r="P44">
        <f t="shared" si="0"/>
        <v>0.3654959153497393</v>
      </c>
      <c r="Q44">
        <f t="shared" si="1"/>
        <v>0.53137229034585121</v>
      </c>
      <c r="R44">
        <f t="shared" si="4"/>
        <v>0.33859177131135615</v>
      </c>
      <c r="S44">
        <f t="shared" si="2"/>
        <v>0.13075282604949875</v>
      </c>
      <c r="T44">
        <f t="shared" si="3"/>
        <v>0.19416640573010924</v>
      </c>
    </row>
    <row r="45" spans="2:20" x14ac:dyDescent="0.2">
      <c r="B45" s="22">
        <v>35</v>
      </c>
      <c r="C45" s="22">
        <v>0</v>
      </c>
      <c r="D45" s="22">
        <v>1</v>
      </c>
      <c r="E45" s="22">
        <v>0</v>
      </c>
      <c r="O45">
        <v>17</v>
      </c>
      <c r="P45">
        <f t="shared" ref="P45:P73" si="5">$P$4 *( (O45 - $P$5) * POWER((O45 - $P$6), 2)) / ( ($P$7 - $P$6) *( (($P$7 - $P$6) * (O45 - $P$7) ) - (($P$7 - $P$5) * ($P$7 + $P$6 - 2*O45))))</f>
        <v>0.3689531765475676</v>
      </c>
      <c r="Q45">
        <f t="shared" ref="Q45:Q73" si="6">$Q$4 *( (O45 - $Q$5) * POWER((O45 - $Q$6), 2)) / ( ($Q$7 - $Q$6) *( (($Q$7 - $Q$6) * (O45 - $Q$7) ) - (($Q$7 - $Q$5) * ($Q$7 + $Q$6 - 2*O45))))</f>
        <v>0.53614440827542587</v>
      </c>
      <c r="R45">
        <f t="shared" si="4"/>
        <v>0.34145817363925501</v>
      </c>
      <c r="S45">
        <f t="shared" ref="S45:S73" si="7">$S$4 *( (O45 - $S$5) * POWER((O45 - $S$6), 2)) / ( ($S$7 - $S$6) *( (($S$7 - $S$6) * (O45 - $S$7) ) - (($S$7 - $S$5) * ($S$7 + $S$6 - 2*O45))))</f>
        <v>0.13178856123276561</v>
      </c>
      <c r="T45">
        <f t="shared" ref="T45:T73" si="8">$T$4 *( (O45 - $T$5) * POWER((O45 - $T$6), 2)) / ( ($T$7 - $T$6) *( (($T$7 - $T$6) * (O45 - $T$7) ) - (($T$7 - $T$5) * ($T$7 + $T$6 - 2*O45))))</f>
        <v>0.19599105057815533</v>
      </c>
    </row>
    <row r="46" spans="2:20" x14ac:dyDescent="0.2">
      <c r="O46">
        <v>17.5</v>
      </c>
      <c r="P46">
        <f t="shared" si="5"/>
        <v>0.37164845024880194</v>
      </c>
      <c r="Q46">
        <f t="shared" si="6"/>
        <v>0.53986188015741854</v>
      </c>
      <c r="R46">
        <f t="shared" si="4"/>
        <v>0.34368759767207419</v>
      </c>
      <c r="S46">
        <f t="shared" si="7"/>
        <v>0.13259441201241134</v>
      </c>
      <c r="T46">
        <f t="shared" si="8"/>
        <v>0.19741338939141514</v>
      </c>
    </row>
    <row r="47" spans="2:20" x14ac:dyDescent="0.2">
      <c r="O47">
        <v>18</v>
      </c>
      <c r="P47">
        <f t="shared" si="5"/>
        <v>0.37357783173889991</v>
      </c>
      <c r="Q47">
        <f t="shared" si="6"/>
        <v>0.54252107974815478</v>
      </c>
      <c r="R47">
        <f t="shared" si="4"/>
        <v>0.34528004340980795</v>
      </c>
      <c r="S47">
        <f t="shared" si="7"/>
        <v>0.13317020344827585</v>
      </c>
      <c r="T47">
        <f t="shared" si="8"/>
        <v>0.19843145393959968</v>
      </c>
    </row>
    <row r="48" spans="2:20" x14ac:dyDescent="0.2">
      <c r="B48" s="48" t="s">
        <v>37</v>
      </c>
      <c r="C48" s="48"/>
      <c r="D48" s="48"/>
      <c r="E48" s="48"/>
      <c r="F48" s="10"/>
      <c r="O48">
        <v>18.5</v>
      </c>
      <c r="P48">
        <f t="shared" si="5"/>
        <v>0.3747377849586207</v>
      </c>
      <c r="Q48">
        <f t="shared" si="6"/>
        <v>0.54411873797117571</v>
      </c>
      <c r="R48">
        <f t="shared" si="4"/>
        <v>0.34623551085245124</v>
      </c>
      <c r="S48">
        <f t="shared" si="7"/>
        <v>0.1335157793857196</v>
      </c>
      <c r="T48">
        <f t="shared" si="8"/>
        <v>0.19904346286111019</v>
      </c>
    </row>
    <row r="49" spans="2:20" x14ac:dyDescent="0.2">
      <c r="B49" s="10" t="s">
        <v>39</v>
      </c>
      <c r="C49" s="10" t="s">
        <v>42</v>
      </c>
      <c r="D49" s="10" t="s">
        <v>44</v>
      </c>
      <c r="E49" s="10" t="s">
        <v>43</v>
      </c>
      <c r="O49">
        <v>19</v>
      </c>
      <c r="P49">
        <f t="shared" si="5"/>
        <v>0.37512509999999993</v>
      </c>
      <c r="Q49">
        <f t="shared" si="6"/>
        <v>0.54465189999999997</v>
      </c>
      <c r="R49">
        <f t="shared" ref="R49:R73" si="9">$R$4 *( (O49 - $R$5) * POWER((O49 - $R$6), 2)) / ( ($R$7 - $R$6) *( (($R$7 - $R$6) * (O49 - $R$7) ) - (($R$7 - $R$5) * ($R$7 + $R$6 - 2*O49))))</f>
        <v>0.34655399999999997</v>
      </c>
      <c r="S49">
        <f t="shared" si="7"/>
        <v>0.133631</v>
      </c>
      <c r="T49">
        <f t="shared" si="8"/>
        <v>0.19924780000000003</v>
      </c>
    </row>
    <row r="50" spans="2:20" x14ac:dyDescent="0.2">
      <c r="B50">
        <v>5</v>
      </c>
      <c r="C50">
        <v>6.9258E-2</v>
      </c>
      <c r="D50">
        <v>1</v>
      </c>
      <c r="E50">
        <v>6.2189000000000003E-3</v>
      </c>
      <c r="O50">
        <v>19.5</v>
      </c>
      <c r="P50">
        <f t="shared" si="5"/>
        <v>0.37473685635037263</v>
      </c>
      <c r="Q50">
        <f t="shared" si="6"/>
        <v>0.54411788838398323</v>
      </c>
      <c r="R50">
        <f t="shared" si="9"/>
        <v>0.34623551085245008</v>
      </c>
      <c r="S50">
        <f t="shared" si="7"/>
        <v>0.13351573971602973</v>
      </c>
      <c r="T50">
        <f t="shared" si="8"/>
        <v>0.19904299568823328</v>
      </c>
    </row>
    <row r="51" spans="2:20" x14ac:dyDescent="0.2">
      <c r="B51">
        <v>10</v>
      </c>
      <c r="C51">
        <v>8.1234399999999998E-2</v>
      </c>
      <c r="D51">
        <v>1</v>
      </c>
      <c r="E51">
        <v>7.9655000000000004E-3</v>
      </c>
      <c r="O51">
        <v>20</v>
      </c>
      <c r="P51">
        <f t="shared" si="5"/>
        <v>0.37357039099753403</v>
      </c>
      <c r="Q51">
        <f t="shared" si="6"/>
        <v>0.54251427124730134</v>
      </c>
      <c r="R51">
        <f t="shared" si="9"/>
        <v>0.34528004340979834</v>
      </c>
      <c r="S51">
        <f t="shared" si="7"/>
        <v>0.13316988543823327</v>
      </c>
      <c r="T51">
        <f t="shared" si="8"/>
        <v>0.19842771051641153</v>
      </c>
    </row>
    <row r="52" spans="2:20" x14ac:dyDescent="0.2">
      <c r="B52">
        <v>15</v>
      </c>
      <c r="C52">
        <v>0.26203460000000001</v>
      </c>
      <c r="D52">
        <v>1</v>
      </c>
      <c r="E52">
        <v>2.8788299999999999E-2</v>
      </c>
      <c r="O52">
        <v>20.5</v>
      </c>
      <c r="P52">
        <f t="shared" si="5"/>
        <v>0.37162327066216072</v>
      </c>
      <c r="Q52">
        <f t="shared" si="6"/>
        <v>0.53983883476502736</v>
      </c>
      <c r="R52">
        <f t="shared" si="9"/>
        <v>0.34368759767204154</v>
      </c>
      <c r="S52">
        <f t="shared" si="7"/>
        <v>0.13259333503787879</v>
      </c>
      <c r="T52">
        <f t="shared" si="8"/>
        <v>0.19740072121536131</v>
      </c>
    </row>
    <row r="53" spans="2:20" x14ac:dyDescent="0.2">
      <c r="B53">
        <v>20</v>
      </c>
      <c r="C53">
        <v>0.19621649999999999</v>
      </c>
      <c r="D53">
        <v>1</v>
      </c>
      <c r="E53">
        <v>3.1053299999999999E-2</v>
      </c>
      <c r="O53">
        <v>21</v>
      </c>
      <c r="P53">
        <f t="shared" si="5"/>
        <v>0.36889326754755508</v>
      </c>
      <c r="Q53">
        <f t="shared" si="6"/>
        <v>0.53608955925989155</v>
      </c>
      <c r="R53">
        <f t="shared" si="9"/>
        <v>0.34145817363917719</v>
      </c>
      <c r="S53">
        <f t="shared" si="7"/>
        <v>0.13178599605522681</v>
      </c>
      <c r="T53">
        <f t="shared" si="8"/>
        <v>0.19596090833507129</v>
      </c>
    </row>
    <row r="54" spans="2:20" x14ac:dyDescent="0.2">
      <c r="B54">
        <v>25</v>
      </c>
      <c r="C54">
        <v>0.13791639999999999</v>
      </c>
      <c r="D54">
        <v>1</v>
      </c>
      <c r="E54">
        <v>2.0997100000000001E-2</v>
      </c>
      <c r="O54">
        <v>21.5</v>
      </c>
      <c r="P54">
        <f t="shared" si="5"/>
        <v>0.36537833809766473</v>
      </c>
      <c r="Q54">
        <f t="shared" si="6"/>
        <v>0.53126459837597551</v>
      </c>
      <c r="R54">
        <f t="shared" si="9"/>
        <v>0.33859177131120272</v>
      </c>
      <c r="S54">
        <f t="shared" si="7"/>
        <v>0.13074778458172767</v>
      </c>
      <c r="T54">
        <f t="shared" si="8"/>
        <v>0.1941072454595785</v>
      </c>
    </row>
    <row r="55" spans="2:20" x14ac:dyDescent="0.2">
      <c r="B55">
        <v>30</v>
      </c>
      <c r="C55">
        <v>8.1980999999999998E-2</v>
      </c>
      <c r="D55">
        <v>1</v>
      </c>
      <c r="E55">
        <v>2.96487E-2</v>
      </c>
      <c r="O55">
        <v>22</v>
      </c>
      <c r="P55">
        <f t="shared" si="5"/>
        <v>0.36107660433681849</v>
      </c>
      <c r="Q55">
        <f t="shared" si="6"/>
        <v>0.52536226087695448</v>
      </c>
      <c r="R55">
        <f t="shared" si="9"/>
        <v>0.33508839068811602</v>
      </c>
      <c r="S55">
        <f t="shared" si="7"/>
        <v>0.12947862429378532</v>
      </c>
      <c r="T55">
        <f t="shared" si="8"/>
        <v>0.19183878973896512</v>
      </c>
    </row>
    <row r="56" spans="2:20" x14ac:dyDescent="0.2">
      <c r="B56" s="22">
        <v>35</v>
      </c>
      <c r="C56" s="22">
        <v>0</v>
      </c>
      <c r="D56" s="22">
        <v>1</v>
      </c>
      <c r="E56" s="22">
        <v>0</v>
      </c>
      <c r="O56">
        <v>22.5</v>
      </c>
      <c r="P56">
        <f t="shared" si="5"/>
        <v>0.35598633743237312</v>
      </c>
      <c r="Q56">
        <f t="shared" si="6"/>
        <v>0.518380994690955</v>
      </c>
      <c r="R56">
        <f t="shared" si="9"/>
        <v>0.33094803176991533</v>
      </c>
      <c r="S56">
        <f t="shared" si="7"/>
        <v>0.12797844561464089</v>
      </c>
      <c r="T56">
        <f t="shared" si="8"/>
        <v>0.18915467355455209</v>
      </c>
    </row>
    <row r="57" spans="2:20" x14ac:dyDescent="0.2">
      <c r="O57">
        <v>23</v>
      </c>
      <c r="P57">
        <f t="shared" si="5"/>
        <v>0.3501059431773465</v>
      </c>
      <c r="Q57">
        <f t="shared" si="6"/>
        <v>0.51031937288503615</v>
      </c>
      <c r="R57">
        <f t="shared" si="9"/>
        <v>0.32617069455659858</v>
      </c>
      <c r="S57">
        <f t="shared" si="7"/>
        <v>0.12624718498498497</v>
      </c>
      <c r="T57">
        <f t="shared" si="8"/>
        <v>0.18605409716215107</v>
      </c>
    </row>
    <row r="58" spans="2:20" x14ac:dyDescent="0.2">
      <c r="O58">
        <v>23.5</v>
      </c>
      <c r="P58">
        <f t="shared" si="5"/>
        <v>0.34343394913638808</v>
      </c>
      <c r="Q58">
        <f t="shared" si="6"/>
        <v>0.50117608130240865</v>
      </c>
      <c r="R58">
        <f t="shared" si="9"/>
        <v>0.3207563790481644</v>
      </c>
      <c r="S58">
        <f t="shared" si="7"/>
        <v>0.12428478422619048</v>
      </c>
      <c r="T58">
        <f t="shared" si="8"/>
        <v>0.18253632218204138</v>
      </c>
    </row>
    <row r="59" spans="2:20" x14ac:dyDescent="0.2">
      <c r="O59">
        <v>24</v>
      </c>
      <c r="P59">
        <f t="shared" si="5"/>
        <v>0.33596899323691298</v>
      </c>
      <c r="Q59">
        <f t="shared" si="6"/>
        <v>0.49094990763687574</v>
      </c>
      <c r="R59">
        <f t="shared" si="9"/>
        <v>0.31470508524461133</v>
      </c>
      <c r="S59">
        <f t="shared" si="7"/>
        <v>0.12209118998272885</v>
      </c>
      <c r="T59">
        <f t="shared" si="8"/>
        <v>0.17860066582411824</v>
      </c>
    </row>
    <row r="60" spans="2:20" x14ac:dyDescent="0.2">
      <c r="O60">
        <v>24.5</v>
      </c>
      <c r="P60">
        <f t="shared" si="5"/>
        <v>0.32770981361932822</v>
      </c>
      <c r="Q60">
        <f t="shared" si="6"/>
        <v>0.47963973175327185</v>
      </c>
      <c r="R60">
        <f t="shared" si="9"/>
        <v>0.30801681314593793</v>
      </c>
      <c r="S60">
        <f t="shared" si="7"/>
        <v>0.11966635323251551</v>
      </c>
      <c r="T60">
        <f t="shared" si="8"/>
        <v>0.17424649575313994</v>
      </c>
    </row>
    <row r="61" spans="2:20" x14ac:dyDescent="0.2">
      <c r="O61">
        <v>25</v>
      </c>
      <c r="P61">
        <f t="shared" si="5"/>
        <v>0.31865523958716546</v>
      </c>
      <c r="Q61">
        <f t="shared" si="6"/>
        <v>0.4672445170912084</v>
      </c>
      <c r="R61">
        <f t="shared" si="9"/>
        <v>0.3006915627521432</v>
      </c>
      <c r="S61">
        <f t="shared" si="7"/>
        <v>0.11701022885572139</v>
      </c>
      <c r="T61">
        <f t="shared" si="8"/>
        <v>0.16947322551280183</v>
      </c>
    </row>
    <row r="62" spans="2:20" x14ac:dyDescent="0.2">
      <c r="O62">
        <v>25.5</v>
      </c>
      <c r="P62">
        <f t="shared" si="5"/>
        <v>0.30880418352052752</v>
      </c>
      <c r="Q62">
        <f t="shared" si="6"/>
        <v>0.45376330301326923</v>
      </c>
      <c r="R62">
        <f t="shared" si="9"/>
        <v>0.29272933406322577</v>
      </c>
      <c r="S62">
        <f t="shared" si="7"/>
        <v>0.11412277525406504</v>
      </c>
      <c r="T62">
        <f t="shared" si="8"/>
        <v>0.16428031043894592</v>
      </c>
    </row>
    <row r="63" spans="2:20" x14ac:dyDescent="0.2">
      <c r="O63">
        <v>26</v>
      </c>
      <c r="P63">
        <f t="shared" si="5"/>
        <v>0.2981556336353034</v>
      </c>
      <c r="Q63">
        <f t="shared" si="6"/>
        <v>0.43919519797877588</v>
      </c>
      <c r="R63">
        <f t="shared" si="9"/>
        <v>0.28413012707918489</v>
      </c>
      <c r="S63">
        <f t="shared" si="7"/>
        <v>0.11100395401382243</v>
      </c>
      <c r="T63">
        <f t="shared" si="8"/>
        <v>0.15866724400197402</v>
      </c>
    </row>
    <row r="64" spans="2:20" x14ac:dyDescent="0.2">
      <c r="O64">
        <v>26.5</v>
      </c>
      <c r="P64">
        <f t="shared" si="5"/>
        <v>0.28670864748671959</v>
      </c>
      <c r="Q64">
        <f t="shared" si="6"/>
        <v>0.42353937344103859</v>
      </c>
      <c r="R64">
        <f t="shared" si="9"/>
        <v>0.27489394180001969</v>
      </c>
      <c r="S64">
        <f t="shared" si="7"/>
        <v>0.10765372960680751</v>
      </c>
      <c r="T64">
        <f t="shared" si="8"/>
        <v>0.1526335545267809</v>
      </c>
    </row>
    <row r="65" spans="15:20" x14ac:dyDescent="0.2">
      <c r="O65">
        <v>27</v>
      </c>
      <c r="P65">
        <f t="shared" si="5"/>
        <v>0.27446234612946147</v>
      </c>
      <c r="Q65">
        <f t="shared" si="6"/>
        <v>0.40679505838018676</v>
      </c>
      <c r="R65">
        <f t="shared" si="9"/>
        <v>0.26502077822572917</v>
      </c>
      <c r="S65">
        <f t="shared" si="7"/>
        <v>0.10407206912442396</v>
      </c>
      <c r="T65">
        <f t="shared" si="8"/>
        <v>0.14617880224551594</v>
      </c>
    </row>
    <row r="66" spans="15:20" x14ac:dyDescent="0.2">
      <c r="O66">
        <v>27.5</v>
      </c>
      <c r="P66">
        <f t="shared" si="5"/>
        <v>0.26141590885823096</v>
      </c>
      <c r="Q66">
        <f t="shared" si="6"/>
        <v>0.38896153439567233</v>
      </c>
      <c r="R66">
        <f t="shared" si="9"/>
        <v>0.25451063635631266</v>
      </c>
      <c r="S66">
        <f t="shared" si="7"/>
        <v>0.10025894204059829</v>
      </c>
      <c r="T66">
        <f t="shared" si="8"/>
        <v>0.13930257664442772</v>
      </c>
    </row>
    <row r="67" spans="15:20" x14ac:dyDescent="0.2">
      <c r="O67">
        <v>28</v>
      </c>
      <c r="P67">
        <f t="shared" si="5"/>
        <v>0.24756856846253253</v>
      </c>
      <c r="Q67">
        <f t="shared" si="6"/>
        <v>0.37003813129272362</v>
      </c>
      <c r="R67">
        <f t="shared" si="9"/>
        <v>0.24336351619176921</v>
      </c>
      <c r="S67">
        <f t="shared" si="7"/>
        <v>9.6214320000000006E-2</v>
      </c>
      <c r="T67">
        <f t="shared" si="8"/>
        <v>0.1320044940711162</v>
      </c>
    </row>
    <row r="68" spans="15:20" x14ac:dyDescent="0.2">
      <c r="O68">
        <v>28.5</v>
      </c>
      <c r="P68">
        <f t="shared" si="5"/>
        <v>0.23291960693796945</v>
      </c>
      <c r="Q68">
        <f t="shared" si="6"/>
        <v>0.35002422310570264</v>
      </c>
      <c r="R68">
        <f t="shared" si="9"/>
        <v>0.23157941773209853</v>
      </c>
      <c r="S68">
        <f t="shared" si="7"/>
        <v>9.1938176628457061E-2</v>
      </c>
      <c r="T68">
        <f t="shared" si="8"/>
        <v>0.12428419557285415</v>
      </c>
    </row>
    <row r="69" spans="15:20" x14ac:dyDescent="0.2">
      <c r="O69">
        <v>29</v>
      </c>
      <c r="P69">
        <f t="shared" si="5"/>
        <v>0.21746835160362216</v>
      </c>
      <c r="Q69">
        <f t="shared" si="6"/>
        <v>0.3289192245087289</v>
      </c>
      <c r="R69">
        <f t="shared" si="9"/>
        <v>0.21915834097729972</v>
      </c>
      <c r="S69">
        <f t="shared" si="7"/>
        <v>8.7430487362899378E-2</v>
      </c>
      <c r="T69">
        <f t="shared" si="8"/>
        <v>0.11614134494035613</v>
      </c>
    </row>
    <row r="70" spans="15:20" x14ac:dyDescent="0.2">
      <c r="O70">
        <v>29.5</v>
      </c>
      <c r="P70">
        <f t="shared" si="5"/>
        <v>0.20121417158134683</v>
      </c>
      <c r="Q70">
        <f t="shared" si="6"/>
        <v>0.30672258757027049</v>
      </c>
      <c r="R70">
        <f t="shared" si="9"/>
        <v>0.20610028592737237</v>
      </c>
      <c r="S70">
        <f t="shared" si="7"/>
        <v>8.2691229298523211E-2</v>
      </c>
      <c r="T70">
        <f t="shared" si="8"/>
        <v>0.10757562693457008</v>
      </c>
    </row>
    <row r="71" spans="15:20" x14ac:dyDescent="0.2">
      <c r="O71">
        <v>30</v>
      </c>
      <c r="P71">
        <f t="shared" si="5"/>
        <v>0.18415647459823606</v>
      </c>
      <c r="Q71">
        <f t="shared" si="6"/>
        <v>0.28343379881385272</v>
      </c>
      <c r="R71">
        <f t="shared" si="9"/>
        <v>0.19240525258231592</v>
      </c>
      <c r="S71">
        <f t="shared" si="7"/>
        <v>7.7720381051175652E-2</v>
      </c>
      <c r="T71">
        <f t="shared" si="8"/>
        <v>9.8586745676821144E-2</v>
      </c>
    </row>
    <row r="72" spans="15:20" x14ac:dyDescent="0.2">
      <c r="O72">
        <v>30.5</v>
      </c>
      <c r="P72">
        <f t="shared" si="5"/>
        <v>0.16629470407815714</v>
      </c>
      <c r="Q72">
        <f t="shared" si="6"/>
        <v>0.25905237655171875</v>
      </c>
      <c r="R72">
        <f t="shared" si="9"/>
        <v>0.17807324094212992</v>
      </c>
      <c r="S72">
        <f t="shared" si="7"/>
        <v>7.2517922633219947E-2</v>
      </c>
      <c r="T72">
        <f t="shared" si="8"/>
        <v>8.9174423185016685E-2</v>
      </c>
    </row>
    <row r="73" spans="15:20" x14ac:dyDescent="0.2">
      <c r="O73">
        <v>31</v>
      </c>
      <c r="P73">
        <f t="shared" si="5"/>
        <v>0.14762833649233034</v>
      </c>
      <c r="Q73">
        <f t="shared" si="6"/>
        <v>0.2335778684623207</v>
      </c>
      <c r="R73">
        <f t="shared" si="9"/>
        <v>0.16310425100681389</v>
      </c>
      <c r="S73">
        <f t="shared" si="7"/>
        <v>6.7083835341365472E-2</v>
      </c>
      <c r="T73">
        <f t="shared" si="8"/>
        <v>7.9338398040682045E-2</v>
      </c>
    </row>
    <row r="74" spans="15:20" x14ac:dyDescent="0.2">
      <c r="O74">
        <v>31.5</v>
      </c>
      <c r="P74">
        <f t="shared" ref="P74:P79" si="10">$P$4 *( (O74 - $P$5) * POWER((O74 - $P$6), 2)) / ( ($P$7 - $P$6) *( (($P$7 - $P$6) * (O74 - $P$7) ) - (($P$7 - $P$5) * ($P$7 + $P$6 - 2*O74))))</f>
        <v>0.12815687894242464</v>
      </c>
      <c r="Q74">
        <f t="shared" ref="Q74:Q80" si="11">$Q$4 *( (O74 - $Q$5) * POWER((O74 - $Q$6), 2)) / ( ($Q$7 - $Q$6) *( (($Q$7 - $Q$6) * (O74 - $Q$7) ) - (($Q$7 - $Q$5) * ($Q$7 + $Q$6 - 2*O74))))</f>
        <v>0.20700984938601907</v>
      </c>
      <c r="R74">
        <f t="shared" ref="R74:R81" si="12">$R$4 *( (O74 - $R$5) * POWER((O74 - $R$6), 2)) / ( ($R$7 - $R$6) *( (($R$7 - $R$6) * (O74 - $R$7) ) - (($R$7 - $R$5) * ($R$7 + $R$6 - 2*O74))))</f>
        <v>0.14749828277636734</v>
      </c>
      <c r="S74">
        <f t="shared" ref="S74:S83" si="13">$S$4 *( (O74 - $S$5) * POWER((O74 - $S$6), 2)) / ( ($S$7 - $S$6) *( (($S$7 - $S$6) * (O74 - $S$7) ) - (($S$7 - $S$5) * ($S$7 + $S$6 - 2*O74))))</f>
        <v>6.1418101655138335E-2</v>
      </c>
      <c r="T74">
        <f t="shared" ref="T74:T79" si="14">$T$4 *( (O74 - $T$5) * POWER((O74 - $T$6), 2)) / ( ($T$7 - $T$6) *( (($T$7 - $T$6) * (O74 - $T$7) ) - (($T$7 - $T$5) * ($T$7 + $T$6 - 2*O74))))</f>
        <v>6.9078424173385125E-2</v>
      </c>
    </row>
    <row r="75" spans="15:20" x14ac:dyDescent="0.2">
      <c r="O75">
        <v>32</v>
      </c>
      <c r="P75">
        <f t="shared" si="10"/>
        <v>0.10787986695270634</v>
      </c>
      <c r="Q75">
        <f t="shared" si="11"/>
        <v>0.17934791931639729</v>
      </c>
      <c r="R75">
        <f t="shared" si="12"/>
        <v>0.13125533625078997</v>
      </c>
      <c r="S75">
        <f t="shared" si="13"/>
        <v>5.5520705144833545E-2</v>
      </c>
      <c r="T75">
        <f t="shared" si="14"/>
        <v>5.8394269750663003E-2</v>
      </c>
    </row>
    <row r="76" spans="15:20" x14ac:dyDescent="0.2">
      <c r="O76">
        <v>32.5</v>
      </c>
      <c r="P76">
        <f t="shared" si="10"/>
        <v>8.6796862450445059E-2</v>
      </c>
      <c r="Q76">
        <f t="shared" si="11"/>
        <v>0.15059170156723437</v>
      </c>
      <c r="R76">
        <f t="shared" si="12"/>
        <v>0.11437541143008143</v>
      </c>
      <c r="S76">
        <f t="shared" si="13"/>
        <v>4.9391630387931033E-2</v>
      </c>
      <c r="T76">
        <f t="shared" si="14"/>
        <v>4.7285716162920606E-2</v>
      </c>
    </row>
    <row r="77" spans="15:20" x14ac:dyDescent="0.2">
      <c r="O77">
        <v>33</v>
      </c>
      <c r="P77">
        <f t="shared" si="10"/>
        <v>6.4907451916111927E-2</v>
      </c>
      <c r="Q77">
        <f t="shared" si="11"/>
        <v>0.12074084109747245</v>
      </c>
      <c r="R77">
        <f t="shared" si="12"/>
        <v>9.6858508314241309E-2</v>
      </c>
      <c r="S77">
        <f t="shared" si="13"/>
        <v>4.3030862893081764E-2</v>
      </c>
      <c r="T77">
        <f t="shared" si="14"/>
        <v>3.5752557093954571E-2</v>
      </c>
    </row>
    <row r="78" spans="15:20" x14ac:dyDescent="0.2">
      <c r="O78">
        <v>33.5</v>
      </c>
      <c r="P78">
        <f t="shared" si="10"/>
        <v>4.2211244686945551E-2</v>
      </c>
      <c r="Q78">
        <f t="shared" si="11"/>
        <v>8.9795002978515392E-2</v>
      </c>
      <c r="R78">
        <f t="shared" si="12"/>
        <v>7.8704626903269362E-2</v>
      </c>
      <c r="S78">
        <f t="shared" si="13"/>
        <v>3.6438389030875672E-2</v>
      </c>
      <c r="T78">
        <f t="shared" si="14"/>
        <v>2.3794597668793334E-2</v>
      </c>
    </row>
    <row r="79" spans="15:20" x14ac:dyDescent="0.2">
      <c r="O79">
        <v>34</v>
      </c>
      <c r="P79">
        <f t="shared" si="10"/>
        <v>1.870787139925343E-2</v>
      </c>
      <c r="Q79">
        <f t="shared" si="11"/>
        <v>5.775387098994586E-2</v>
      </c>
      <c r="R79">
        <f t="shared" si="12"/>
        <v>5.9913767197165214E-2</v>
      </c>
      <c r="S79">
        <f t="shared" si="13"/>
        <v>2.9614195970695971E-2</v>
      </c>
      <c r="T79">
        <f t="shared" si="14"/>
        <v>1.1411653671452218E-2</v>
      </c>
    </row>
    <row r="80" spans="15:20" x14ac:dyDescent="0.2">
      <c r="O80">
        <v>34.5</v>
      </c>
      <c r="P80">
        <v>0</v>
      </c>
      <c r="Q80">
        <f t="shared" si="11"/>
        <v>2.4617146331281606E-2</v>
      </c>
      <c r="R80">
        <f t="shared" si="12"/>
        <v>4.0485929195928638E-2</v>
      </c>
      <c r="S80">
        <f t="shared" si="13"/>
        <v>2.2558271623044523E-2</v>
      </c>
      <c r="T80">
        <v>0</v>
      </c>
    </row>
    <row r="81" spans="15:19" x14ac:dyDescent="0.2">
      <c r="O81">
        <v>35</v>
      </c>
      <c r="Q81">
        <v>0</v>
      </c>
      <c r="R81">
        <f t="shared" si="12"/>
        <v>2.0421112899559373E-2</v>
      </c>
      <c r="S81">
        <f t="shared" si="13"/>
        <v>1.5270604586793199E-2</v>
      </c>
    </row>
    <row r="82" spans="15:19" x14ac:dyDescent="0.2">
      <c r="O82">
        <v>35.5</v>
      </c>
      <c r="R82">
        <v>0</v>
      </c>
      <c r="S82">
        <f t="shared" si="13"/>
        <v>7.7511841008771924E-3</v>
      </c>
    </row>
    <row r="83" spans="15:19" x14ac:dyDescent="0.2">
      <c r="O83">
        <v>36</v>
      </c>
      <c r="S83">
        <f t="shared" si="13"/>
        <v>0</v>
      </c>
    </row>
    <row r="84" spans="15:19" x14ac:dyDescent="0.2">
      <c r="O84">
        <v>36.5</v>
      </c>
    </row>
  </sheetData>
  <mergeCells count="5">
    <mergeCell ref="B3:E3"/>
    <mergeCell ref="B15:E15"/>
    <mergeCell ref="B26:E26"/>
    <mergeCell ref="B37:E37"/>
    <mergeCell ref="B48:E4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1636A-309F-C840-91F3-71D4B368946B}">
  <dimension ref="B3:F56"/>
  <sheetViews>
    <sheetView workbookViewId="0">
      <selection activeCell="M49" sqref="M49"/>
    </sheetView>
  </sheetViews>
  <sheetFormatPr baseColWidth="10" defaultRowHeight="15" x14ac:dyDescent="0.2"/>
  <sheetData>
    <row r="3" spans="2:6" x14ac:dyDescent="0.2">
      <c r="B3" s="48" t="s">
        <v>29</v>
      </c>
      <c r="C3" s="48"/>
      <c r="D3" s="48"/>
      <c r="E3" s="10"/>
      <c r="F3" s="10"/>
    </row>
    <row r="4" spans="2:6" x14ac:dyDescent="0.2">
      <c r="B4" s="10" t="s">
        <v>39</v>
      </c>
      <c r="C4" s="10" t="s">
        <v>40</v>
      </c>
      <c r="D4" s="10" t="s">
        <v>41</v>
      </c>
      <c r="E4" s="10"/>
      <c r="F4" s="10"/>
    </row>
    <row r="5" spans="2:6" x14ac:dyDescent="0.2">
      <c r="B5">
        <v>5</v>
      </c>
      <c r="C5">
        <v>2</v>
      </c>
      <c r="D5">
        <v>0.79</v>
      </c>
    </row>
    <row r="6" spans="2:6" x14ac:dyDescent="0.2">
      <c r="B6">
        <v>10</v>
      </c>
      <c r="C6">
        <v>0.85682780000000003</v>
      </c>
      <c r="D6">
        <v>0.7298616</v>
      </c>
    </row>
    <row r="7" spans="2:6" x14ac:dyDescent="0.2">
      <c r="B7">
        <v>15</v>
      </c>
      <c r="C7">
        <v>6.7710838999999998</v>
      </c>
      <c r="D7">
        <v>1.6685604000000001</v>
      </c>
    </row>
    <row r="8" spans="2:6" x14ac:dyDescent="0.2">
      <c r="B8">
        <v>20</v>
      </c>
      <c r="C8">
        <v>57.400601299999998</v>
      </c>
      <c r="D8">
        <v>3.8054234999999998</v>
      </c>
    </row>
    <row r="9" spans="2:6" x14ac:dyDescent="0.2">
      <c r="B9">
        <v>25</v>
      </c>
      <c r="C9">
        <v>45.652287899999997</v>
      </c>
      <c r="D9">
        <v>20.215140399999999</v>
      </c>
    </row>
    <row r="10" spans="2:6" x14ac:dyDescent="0.2">
      <c r="B10">
        <v>30</v>
      </c>
      <c r="C10">
        <v>95</v>
      </c>
      <c r="D10">
        <v>1.8708739000000001</v>
      </c>
    </row>
    <row r="11" spans="2:6" x14ac:dyDescent="0.2">
      <c r="B11" s="22">
        <v>35</v>
      </c>
      <c r="C11" s="22">
        <v>0</v>
      </c>
      <c r="D11" s="22">
        <v>0</v>
      </c>
      <c r="E11" s="22"/>
      <c r="F11" s="22"/>
    </row>
    <row r="15" spans="2:6" x14ac:dyDescent="0.2">
      <c r="B15" s="48" t="s">
        <v>34</v>
      </c>
      <c r="C15" s="48"/>
      <c r="D15" s="48"/>
      <c r="E15" s="10"/>
      <c r="F15" s="10"/>
    </row>
    <row r="16" spans="2:6" x14ac:dyDescent="0.2">
      <c r="B16" s="10" t="s">
        <v>39</v>
      </c>
      <c r="C16" s="10" t="s">
        <v>40</v>
      </c>
      <c r="D16" s="10" t="s">
        <v>41</v>
      </c>
      <c r="E16" s="10"/>
      <c r="F16" s="10"/>
    </row>
    <row r="17" spans="2:6" x14ac:dyDescent="0.2">
      <c r="B17">
        <v>5</v>
      </c>
      <c r="C17">
        <v>5.3076E-3</v>
      </c>
      <c r="D17">
        <v>4.7112999999999999E-3</v>
      </c>
    </row>
    <row r="18" spans="2:6" x14ac:dyDescent="0.2">
      <c r="B18">
        <v>10</v>
      </c>
      <c r="C18">
        <v>0.18273320000000001</v>
      </c>
      <c r="D18">
        <v>0.26402369999999997</v>
      </c>
    </row>
    <row r="19" spans="2:6" x14ac:dyDescent="0.2">
      <c r="B19">
        <v>15</v>
      </c>
      <c r="C19">
        <v>1.2386699999999999</v>
      </c>
      <c r="D19">
        <v>0.47909849999999998</v>
      </c>
    </row>
    <row r="20" spans="2:6" x14ac:dyDescent="0.2">
      <c r="B20">
        <v>20</v>
      </c>
      <c r="C20">
        <v>58.094244099999997</v>
      </c>
      <c r="D20">
        <v>2.5888521999999998</v>
      </c>
    </row>
    <row r="21" spans="2:6" x14ac:dyDescent="0.2">
      <c r="B21">
        <v>25</v>
      </c>
      <c r="C21">
        <v>33.007655900000003</v>
      </c>
      <c r="D21">
        <v>7.3751037699999999</v>
      </c>
    </row>
    <row r="22" spans="2:6" x14ac:dyDescent="0.2">
      <c r="B22">
        <v>30</v>
      </c>
      <c r="C22">
        <v>83.563738700000002</v>
      </c>
      <c r="D22">
        <v>5.4800418000000004</v>
      </c>
    </row>
    <row r="23" spans="2:6" x14ac:dyDescent="0.2">
      <c r="B23" s="22">
        <v>35</v>
      </c>
      <c r="C23" s="22">
        <v>0</v>
      </c>
      <c r="D23" s="22">
        <v>0</v>
      </c>
      <c r="E23" s="22"/>
      <c r="F23" s="22"/>
    </row>
    <row r="26" spans="2:6" x14ac:dyDescent="0.2">
      <c r="B26" s="48" t="s">
        <v>35</v>
      </c>
      <c r="C26" s="48"/>
      <c r="D26" s="48"/>
      <c r="E26" s="10"/>
      <c r="F26" s="10"/>
    </row>
    <row r="27" spans="2:6" x14ac:dyDescent="0.2">
      <c r="B27" s="10" t="s">
        <v>39</v>
      </c>
      <c r="C27" s="10" t="s">
        <v>40</v>
      </c>
      <c r="D27" s="10" t="s">
        <v>41</v>
      </c>
      <c r="E27" s="10"/>
      <c r="F27" s="10"/>
    </row>
    <row r="28" spans="2:6" x14ac:dyDescent="0.2">
      <c r="B28">
        <v>5</v>
      </c>
      <c r="C28">
        <v>3.4030478</v>
      </c>
      <c r="D28">
        <v>0.98194110000000001</v>
      </c>
    </row>
    <row r="29" spans="2:6" x14ac:dyDescent="0.2">
      <c r="B29">
        <v>10</v>
      </c>
      <c r="C29">
        <v>0.19811110000000001</v>
      </c>
      <c r="D29">
        <v>0.19774700000000001</v>
      </c>
    </row>
    <row r="30" spans="2:6" x14ac:dyDescent="0.2">
      <c r="B30">
        <v>15</v>
      </c>
      <c r="C30">
        <v>1.7015564999999999</v>
      </c>
      <c r="D30">
        <v>1.0205557999999999</v>
      </c>
    </row>
    <row r="31" spans="2:6" x14ac:dyDescent="0.2">
      <c r="B31">
        <v>20</v>
      </c>
      <c r="C31">
        <v>34.902322400000003</v>
      </c>
      <c r="D31">
        <v>3.80993</v>
      </c>
    </row>
    <row r="32" spans="2:6" x14ac:dyDescent="0.2">
      <c r="B32">
        <v>25</v>
      </c>
      <c r="C32">
        <v>63.002696299999997</v>
      </c>
      <c r="D32">
        <v>7.3457685000000001</v>
      </c>
    </row>
    <row r="33" spans="2:6" x14ac:dyDescent="0.2">
      <c r="B33">
        <v>30</v>
      </c>
      <c r="C33">
        <v>55.785957000000003</v>
      </c>
      <c r="D33">
        <v>15.1255018</v>
      </c>
    </row>
    <row r="34" spans="2:6" x14ac:dyDescent="0.2">
      <c r="B34" s="22">
        <v>35</v>
      </c>
      <c r="C34" s="22">
        <v>0</v>
      </c>
      <c r="D34" s="22">
        <v>0</v>
      </c>
      <c r="E34" s="22"/>
      <c r="F34" s="22"/>
    </row>
    <row r="37" spans="2:6" x14ac:dyDescent="0.2">
      <c r="B37" s="48" t="s">
        <v>36</v>
      </c>
      <c r="C37" s="48"/>
      <c r="D37" s="48"/>
      <c r="E37" s="10"/>
      <c r="F37" s="10"/>
    </row>
    <row r="38" spans="2:6" x14ac:dyDescent="0.2">
      <c r="B38" s="10" t="s">
        <v>39</v>
      </c>
      <c r="C38" s="10" t="s">
        <v>40</v>
      </c>
      <c r="D38" s="10" t="s">
        <v>41</v>
      </c>
      <c r="E38" s="10"/>
      <c r="F38" s="10"/>
    </row>
    <row r="39" spans="2:6" x14ac:dyDescent="0.2">
      <c r="B39">
        <v>5</v>
      </c>
      <c r="C39">
        <v>2.9262624000000002</v>
      </c>
      <c r="D39">
        <v>0.65684509999999996</v>
      </c>
    </row>
    <row r="40" spans="2:6" x14ac:dyDescent="0.2">
      <c r="B40">
        <v>10</v>
      </c>
      <c r="C40">
        <v>3.9286268</v>
      </c>
      <c r="D40">
        <v>1.0182773000000001</v>
      </c>
    </row>
    <row r="41" spans="2:6" x14ac:dyDescent="0.2">
      <c r="B41">
        <v>15</v>
      </c>
      <c r="C41">
        <v>9.6742349000000001</v>
      </c>
      <c r="D41">
        <v>2.9485926999999998</v>
      </c>
    </row>
    <row r="42" spans="2:6" x14ac:dyDescent="0.2">
      <c r="B42">
        <v>20</v>
      </c>
      <c r="C42">
        <v>38.0487635</v>
      </c>
      <c r="D42">
        <v>2.5258726999999999</v>
      </c>
    </row>
    <row r="43" spans="2:6" x14ac:dyDescent="0.2">
      <c r="B43">
        <v>25</v>
      </c>
      <c r="C43">
        <v>74.097042799999997</v>
      </c>
      <c r="D43">
        <v>2.0990443999999999</v>
      </c>
    </row>
    <row r="44" spans="2:6" x14ac:dyDescent="0.2">
      <c r="B44">
        <v>30</v>
      </c>
      <c r="C44">
        <v>59.282799699999998</v>
      </c>
      <c r="D44">
        <v>3.7909112999999999</v>
      </c>
    </row>
    <row r="45" spans="2:6" x14ac:dyDescent="0.2">
      <c r="B45" s="22">
        <v>35</v>
      </c>
      <c r="C45" s="22">
        <v>0</v>
      </c>
      <c r="D45" s="22">
        <v>0</v>
      </c>
      <c r="E45" s="22"/>
      <c r="F45" s="22"/>
    </row>
    <row r="48" spans="2:6" x14ac:dyDescent="0.2">
      <c r="B48" s="48" t="s">
        <v>37</v>
      </c>
      <c r="C48" s="48"/>
      <c r="D48" s="48"/>
      <c r="E48" s="10"/>
      <c r="F48" s="10"/>
    </row>
    <row r="49" spans="2:6" x14ac:dyDescent="0.2">
      <c r="B49" s="10" t="s">
        <v>39</v>
      </c>
      <c r="C49" s="10" t="s">
        <v>40</v>
      </c>
      <c r="D49" s="10" t="s">
        <v>41</v>
      </c>
      <c r="E49" s="10"/>
      <c r="F49" s="10"/>
    </row>
    <row r="50" spans="2:6" x14ac:dyDescent="0.2">
      <c r="B50">
        <v>5</v>
      </c>
      <c r="C50">
        <v>3.3871642999999998</v>
      </c>
      <c r="D50">
        <v>0.7988672</v>
      </c>
    </row>
    <row r="51" spans="2:6" x14ac:dyDescent="0.2">
      <c r="B51">
        <v>10</v>
      </c>
      <c r="C51">
        <v>6</v>
      </c>
      <c r="D51">
        <v>1.2712961</v>
      </c>
    </row>
    <row r="52" spans="2:6" x14ac:dyDescent="0.2">
      <c r="B52">
        <v>15</v>
      </c>
      <c r="C52">
        <v>10.473223300000001</v>
      </c>
      <c r="D52">
        <v>2.6034000000000002</v>
      </c>
    </row>
    <row r="53" spans="2:6" x14ac:dyDescent="0.2">
      <c r="B53">
        <v>20</v>
      </c>
      <c r="C53">
        <v>46.521019199999998</v>
      </c>
      <c r="D53">
        <v>6.3105770999999997</v>
      </c>
    </row>
    <row r="54" spans="2:6" x14ac:dyDescent="0.2">
      <c r="B54">
        <v>25</v>
      </c>
      <c r="C54">
        <v>67.277875399999999</v>
      </c>
      <c r="D54">
        <v>4.2209560000000002</v>
      </c>
    </row>
    <row r="55" spans="2:6" x14ac:dyDescent="0.2">
      <c r="B55">
        <v>30</v>
      </c>
      <c r="C55">
        <v>85</v>
      </c>
      <c r="D55">
        <v>4.1991183000000003</v>
      </c>
    </row>
    <row r="56" spans="2:6" x14ac:dyDescent="0.2">
      <c r="B56" s="22">
        <v>35</v>
      </c>
      <c r="C56" s="22">
        <v>0</v>
      </c>
      <c r="D56" s="22">
        <v>0</v>
      </c>
      <c r="E56" s="22"/>
      <c r="F56" s="22"/>
    </row>
  </sheetData>
  <mergeCells count="5">
    <mergeCell ref="B3:D3"/>
    <mergeCell ref="B15:D15"/>
    <mergeCell ref="B26:D26"/>
    <mergeCell ref="B37:D37"/>
    <mergeCell ref="B48:D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Germination conidia - Raw data</vt:lpstr>
      <vt:lpstr>Mycelium growth - Raw data</vt:lpstr>
      <vt:lpstr>AnalysisR_Mycelium</vt:lpstr>
      <vt:lpstr>Mycelium growth fit results</vt:lpstr>
      <vt:lpstr>Germination conidia fit results</vt:lpstr>
      <vt:lpstr>Germination vs temp fit res</vt:lpstr>
      <vt:lpstr>Initial germination vs 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</dc:creator>
  <cp:lastModifiedBy>Rossini Luca</cp:lastModifiedBy>
  <dcterms:created xsi:type="dcterms:W3CDTF">2022-01-24T15:29:30Z</dcterms:created>
  <dcterms:modified xsi:type="dcterms:W3CDTF">2023-11-28T15:39:02Z</dcterms:modified>
</cp:coreProperties>
</file>