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1 - Nível Iniciante\Exercícios\"/>
    </mc:Choice>
  </mc:AlternateContent>
  <xr:revisionPtr revIDLastSave="0" documentId="13_ncr:1_{025290F4-0E8E-498E-9B3C-A810D1D82EFC}" xr6:coauthVersionLast="46" xr6:coauthVersionMax="46" xr10:uidLastSave="{00000000-0000-0000-0000-000000000000}"/>
  <bookViews>
    <workbookView xWindow="28680" yWindow="2490" windowWidth="24240" windowHeight="13290" activeTab="1" xr2:uid="{00000000-000D-0000-FFFF-FFFF00000000}"/>
  </bookViews>
  <sheets>
    <sheet name="Referências" sheetId="2" r:id="rId1"/>
    <sheet name="Fórmulas_e_Funcão" sheetId="8" r:id="rId2"/>
    <sheet name="Multa" sheetId="7" r:id="rId3"/>
    <sheet name="Diversos" sheetId="5" state="hidden" r:id="rId4"/>
    <sheet name="Referências 2" sheetId="6" state="hidden" r:id="rId5"/>
  </sheets>
  <externalReferences>
    <externalReference r:id="rId6"/>
    <externalReference r:id="rId7"/>
  </externalReferences>
  <definedNames>
    <definedName name="CANDIDATO" localSheetId="4">[1]HELP!$D$1</definedName>
    <definedName name="CANDIDATO">[2]HELP!$D$1</definedName>
    <definedName name="DATA" localSheetId="4">[1]HELP!$D$4</definedName>
    <definedName name="DATA">[2]HELP!$D$4</definedName>
    <definedName name="INICIAIS" localSheetId="4">[1]HELP!$D$2</definedName>
    <definedName name="INICIAIS">[2]HELP!$D$2</definedName>
    <definedName name="NIVEL" localSheetId="4">[1]HELP!$D$3</definedName>
    <definedName name="NIVEL">[2]HELP!$D$3</definedName>
    <definedName name="ScoreBas" localSheetId="4">[1]IDENT!$B$54:$C$60</definedName>
    <definedName name="ScoreBas">[2]IDENT!$B$54:$C$60</definedName>
    <definedName name="SgOpenCount" localSheetId="4">[1]Seguro!$C$15</definedName>
    <definedName name="SgOpenCount">[2]Seguro!$C$15</definedName>
    <definedName name="SgOpenLim" localSheetId="4">[1]Seguro!$C$14</definedName>
    <definedName name="SgOpenLim">[2]Seguro!$C$14</definedName>
    <definedName name="SgTestCount" localSheetId="4">[1]Seguro!$C$19</definedName>
    <definedName name="SgTestCount">[2]Seguro!$C$19</definedName>
    <definedName name="SgTestLim" localSheetId="4">[1]Seguro!$C$18</definedName>
    <definedName name="SgTestLim">[2]Seguro!$C$18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B11" i="7"/>
  <c r="B6" i="7"/>
  <c r="B18" i="8"/>
  <c r="B12" i="7"/>
  <c r="B7" i="7"/>
  <c r="B10" i="8" l="1"/>
  <c r="B8" i="8"/>
  <c r="B6" i="8"/>
  <c r="C6" i="2"/>
  <c r="C7" i="2"/>
  <c r="C8" i="2"/>
  <c r="C9" i="2"/>
  <c r="C10" i="2"/>
  <c r="I8" i="5"/>
  <c r="I9" i="5"/>
  <c r="I10" i="5"/>
  <c r="I27" i="5" s="1"/>
  <c r="I11" i="5"/>
  <c r="I23" i="5" s="1"/>
  <c r="I12" i="5"/>
  <c r="I16" i="5"/>
  <c r="I17" i="5"/>
  <c r="J17" i="5" s="1"/>
  <c r="I18" i="5"/>
  <c r="I19" i="5"/>
  <c r="I20" i="5"/>
  <c r="I21" i="5"/>
  <c r="H8" i="5"/>
  <c r="H26" i="5" s="1"/>
  <c r="H9" i="5"/>
  <c r="H10" i="5"/>
  <c r="H11" i="5"/>
  <c r="H12" i="5"/>
  <c r="J12" i="5" s="1"/>
  <c r="H16" i="5"/>
  <c r="H17" i="5"/>
  <c r="H18" i="5"/>
  <c r="H19" i="5"/>
  <c r="J19" i="5" s="1"/>
  <c r="H20" i="5"/>
  <c r="H21" i="5"/>
  <c r="H24" i="5"/>
  <c r="J10" i="5"/>
  <c r="J21" i="5"/>
  <c r="I26" i="5"/>
  <c r="J20" i="5"/>
  <c r="J16" i="5"/>
  <c r="J9" i="5"/>
  <c r="H27" i="5" l="1"/>
  <c r="J11" i="5"/>
  <c r="I24" i="5"/>
  <c r="J8" i="5"/>
  <c r="J18" i="5"/>
  <c r="H23" i="5"/>
</calcChain>
</file>

<file path=xl/sharedStrings.xml><?xml version="1.0" encoding="utf-8"?>
<sst xmlns="http://schemas.openxmlformats.org/spreadsheetml/2006/main" count="72" uniqueCount="56">
  <si>
    <t>Fórmulas e Funções</t>
  </si>
  <si>
    <t>Faça os cálculos necessários: Qual é o Resultado?</t>
  </si>
  <si>
    <t>Valor de Venda</t>
  </si>
  <si>
    <t>Custo do Produto</t>
  </si>
  <si>
    <t>Comissão</t>
  </si>
  <si>
    <t>Faça os cálculos necessários:</t>
  </si>
  <si>
    <t xml:space="preserve">Você atrasou cinco dias no pagamento de seu aluguel, que custa 970 reais </t>
  </si>
  <si>
    <t xml:space="preserve">Sabendo que a multa é de 8%, quanto pagará de aluguel? </t>
  </si>
  <si>
    <t xml:space="preserve">Demonstre: </t>
  </si>
  <si>
    <t>Reexibir as  colunas e linhas ocultas na área da  tabela . 
Excluir as colunas  e linhas vazias nesta  mesma área da tabela.
Mesclar e centralizar o título Loja de Conveniências ao final.
Aplique as formatações necessárias. ($,% e casas decimais apropriadas)</t>
  </si>
  <si>
    <t>Loja de Conveniências</t>
  </si>
  <si>
    <t>Categoria</t>
  </si>
  <si>
    <t>Preço Venda</t>
  </si>
  <si>
    <t>Preço Custo</t>
  </si>
  <si>
    <t>Quantidade</t>
  </si>
  <si>
    <t>Receita Total</t>
  </si>
  <si>
    <t>Total de  Custos</t>
  </si>
  <si>
    <t>Margem Bruta (%)</t>
  </si>
  <si>
    <t>Refrigerantes</t>
  </si>
  <si>
    <t>Cervejas</t>
  </si>
  <si>
    <t>Salgados</t>
  </si>
  <si>
    <t>Doces</t>
  </si>
  <si>
    <t>Café</t>
  </si>
  <si>
    <t>Biscoitos</t>
  </si>
  <si>
    <t>Chicletes</t>
  </si>
  <si>
    <t>Cigarros</t>
  </si>
  <si>
    <t>Pão de queijo</t>
  </si>
  <si>
    <t>Jornais</t>
  </si>
  <si>
    <t>Revistas</t>
  </si>
  <si>
    <t>Soma</t>
  </si>
  <si>
    <t xml:space="preserve">Média </t>
  </si>
  <si>
    <t xml:space="preserve">Mínimo </t>
  </si>
  <si>
    <t xml:space="preserve">Máximo </t>
  </si>
  <si>
    <t>Referência</t>
  </si>
  <si>
    <t>Data da Compra</t>
  </si>
  <si>
    <t>Prazo Vencimento
(Dias)</t>
  </si>
  <si>
    <t>Data Vencimento</t>
  </si>
  <si>
    <t>Faça os cáculos necessários; retire linhas de grade e formate os números
Utilize a planilha Divesos como referência para realizar os cálculos
Melhore a estética visual da planilha: aplique as formatações necessárias ($, % e casas decimais)</t>
  </si>
  <si>
    <t>Taxa Padrão do Frete</t>
  </si>
  <si>
    <t>Receita
Total</t>
  </si>
  <si>
    <t>Taxa de Frete %</t>
  </si>
  <si>
    <t>Total com Frete</t>
  </si>
  <si>
    <t>Margem Bruta</t>
  </si>
  <si>
    <t>Chocolates</t>
  </si>
  <si>
    <t xml:space="preserve">A taxa de frete é aplicada no valor da receita total </t>
  </si>
  <si>
    <t>O total com frete será a receita total somada à taxa de frete</t>
  </si>
  <si>
    <t>A margem bruta é =  (Total com frete - Total de Custo) /(Total com frete)</t>
  </si>
  <si>
    <t>5% de 400</t>
  </si>
  <si>
    <t>* Lembrar de usar referência de célula</t>
  </si>
  <si>
    <t>Valor Comissão</t>
  </si>
  <si>
    <t>Margem</t>
  </si>
  <si>
    <t>&lt; Sobre a Receita Bruta</t>
  </si>
  <si>
    <t>Se for juros simples</t>
  </si>
  <si>
    <t>Se for juros composto</t>
  </si>
  <si>
    <t>Pois pega o valor e multiplica um percentual de 0,08, já que passou do vencimento</t>
  </si>
  <si>
    <t>Pega o valor e multiplica com o percentual elevado aos dias passados do 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</si>
</sst>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[$-416]dd\-mmm\-yy;@"/>
    <numFmt numFmtId="167" formatCode="_(&quot;R$ &quot;* #,##0.00_);_(&quot;R$ &quot;* \(#,##0.00\);_(&quot;R$ &quot;* &quot;-&quot;??_);_(@_)"/>
    <numFmt numFmtId="168" formatCode="_-* #,##0.0_-;_-* #,##0.0\-;_-* &quot;-&quot;??_-;_-@_-"/>
    <numFmt numFmtId="169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i/>
      <sz val="12"/>
      <color indexed="8"/>
      <name val="Garamond"/>
      <family val="1"/>
    </font>
    <font>
      <sz val="10"/>
      <name val="Comic Sans MS"/>
      <family val="4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4"/>
      <name val="Segoe UI"/>
      <family val="2"/>
    </font>
    <font>
      <b/>
      <sz val="14"/>
      <color theme="0"/>
      <name val="Segoe UI"/>
      <family val="2"/>
    </font>
    <font>
      <b/>
      <sz val="11"/>
      <color theme="5" tint="-0.249977111117893"/>
      <name val="Segoe UI"/>
      <family val="2"/>
    </font>
    <font>
      <sz val="11"/>
      <color theme="5" tint="-0.249977111117893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i/>
      <sz val="12"/>
      <color rgb="FF7F7F7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EB7F1D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5" fillId="3" borderId="2">
      <alignment horizontal="left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3" fontId="14" fillId="2" borderId="1" xfId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/>
    </xf>
    <xf numFmtId="0" fontId="8" fillId="0" borderId="1" xfId="1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9" fontId="8" fillId="0" borderId="0" xfId="0" applyNumberFormat="1" applyFont="1"/>
    <xf numFmtId="0" fontId="10" fillId="0" borderId="0" xfId="3" applyFont="1"/>
    <xf numFmtId="0" fontId="10" fillId="0" borderId="1" xfId="3" applyFont="1" applyBorder="1" applyAlignment="1">
      <alignment horizontal="left"/>
    </xf>
    <xf numFmtId="0" fontId="8" fillId="0" borderId="1" xfId="10" applyNumberFormat="1" applyFont="1" applyBorder="1"/>
    <xf numFmtId="168" fontId="10" fillId="0" borderId="0" xfId="3" applyNumberFormat="1" applyFont="1"/>
    <xf numFmtId="0" fontId="9" fillId="4" borderId="8" xfId="3" applyFont="1" applyFill="1" applyBorder="1" applyAlignment="1">
      <alignment horizontal="right"/>
    </xf>
    <xf numFmtId="164" fontId="10" fillId="0" borderId="7" xfId="4" applyFont="1" applyBorder="1"/>
    <xf numFmtId="0" fontId="9" fillId="4" borderId="6" xfId="3" applyFont="1" applyFill="1" applyBorder="1" applyAlignment="1">
      <alignment horizontal="right"/>
    </xf>
    <xf numFmtId="164" fontId="10" fillId="0" borderId="5" xfId="4" applyFont="1" applyBorder="1"/>
    <xf numFmtId="0" fontId="9" fillId="4" borderId="4" xfId="3" applyFont="1" applyFill="1" applyBorder="1" applyAlignment="1">
      <alignment horizontal="right"/>
    </xf>
    <xf numFmtId="164" fontId="10" fillId="0" borderId="3" xfId="4" applyFont="1" applyBorder="1"/>
    <xf numFmtId="0" fontId="8" fillId="0" borderId="1" xfId="0" applyFont="1" applyBorder="1"/>
    <xf numFmtId="43" fontId="8" fillId="0" borderId="1" xfId="1" applyFont="1" applyBorder="1"/>
    <xf numFmtId="9" fontId="8" fillId="0" borderId="1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4" applyNumberFormat="1" applyFont="1"/>
    <xf numFmtId="0" fontId="8" fillId="0" borderId="0" xfId="1" applyNumberFormat="1" applyFont="1" applyAlignment="1">
      <alignment horizontal="center" vertical="center"/>
    </xf>
    <xf numFmtId="0" fontId="8" fillId="0" borderId="0" xfId="1" applyNumberFormat="1" applyFont="1"/>
    <xf numFmtId="0" fontId="15" fillId="0" borderId="10" xfId="3" applyFont="1" applyBorder="1"/>
    <xf numFmtId="0" fontId="15" fillId="0" borderId="9" xfId="3" applyFont="1" applyBorder="1"/>
    <xf numFmtId="0" fontId="15" fillId="0" borderId="11" xfId="3" applyFont="1" applyBorder="1"/>
    <xf numFmtId="0" fontId="17" fillId="0" borderId="1" xfId="3" applyFont="1" applyBorder="1" applyAlignment="1">
      <alignment horizontal="center" vertical="center" wrapText="1"/>
    </xf>
    <xf numFmtId="0" fontId="18" fillId="0" borderId="0" xfId="0" applyFont="1"/>
    <xf numFmtId="0" fontId="8" fillId="0" borderId="1" xfId="4" applyNumberFormat="1" applyFont="1" applyBorder="1" applyAlignment="1">
      <alignment horizontal="center"/>
    </xf>
    <xf numFmtId="0" fontId="8" fillId="0" borderId="1" xfId="4" applyNumberFormat="1" applyFont="1" applyBorder="1"/>
    <xf numFmtId="0" fontId="8" fillId="0" borderId="1" xfId="5" applyNumberFormat="1" applyFont="1" applyBorder="1"/>
    <xf numFmtId="0" fontId="10" fillId="0" borderId="8" xfId="4" applyNumberFormat="1" applyFont="1" applyBorder="1"/>
    <xf numFmtId="0" fontId="10" fillId="0" borderId="6" xfId="4" applyNumberFormat="1" applyFont="1" applyBorder="1"/>
    <xf numFmtId="0" fontId="10" fillId="0" borderId="4" xfId="4" applyNumberFormat="1" applyFont="1" applyBorder="1"/>
    <xf numFmtId="0" fontId="16" fillId="5" borderId="0" xfId="0" applyFont="1" applyFill="1"/>
    <xf numFmtId="165" fontId="19" fillId="0" borderId="1" xfId="5" applyNumberFormat="1" applyFont="1" applyBorder="1"/>
    <xf numFmtId="0" fontId="20" fillId="0" borderId="0" xfId="0" applyFont="1" applyAlignment="1">
      <alignment horizontal="center" vertical="center" wrapText="1"/>
    </xf>
    <xf numFmtId="1" fontId="8" fillId="0" borderId="1" xfId="5" applyNumberFormat="1" applyFont="1" applyBorder="1"/>
    <xf numFmtId="43" fontId="14" fillId="2" borderId="1" xfId="1" applyFont="1" applyFill="1" applyBorder="1"/>
    <xf numFmtId="43" fontId="8" fillId="0" borderId="0" xfId="0" applyNumberFormat="1" applyFont="1"/>
    <xf numFmtId="0" fontId="1" fillId="0" borderId="0" xfId="0" applyFont="1"/>
    <xf numFmtId="0" fontId="1" fillId="6" borderId="0" xfId="0" applyFont="1" applyFill="1"/>
    <xf numFmtId="0" fontId="21" fillId="0" borderId="0" xfId="19"/>
    <xf numFmtId="169" fontId="14" fillId="2" borderId="1" xfId="1" applyNumberFormat="1" applyFont="1" applyFill="1" applyBorder="1"/>
    <xf numFmtId="9" fontId="14" fillId="2" borderId="1" xfId="5" applyFont="1" applyFill="1" applyBorder="1"/>
    <xf numFmtId="164" fontId="0" fillId="0" borderId="0" xfId="4" applyFont="1"/>
    <xf numFmtId="0" fontId="16" fillId="5" borderId="0" xfId="0" applyFont="1" applyFill="1" applyAlignment="1">
      <alignment horizontal="center"/>
    </xf>
    <xf numFmtId="0" fontId="7" fillId="5" borderId="10" xfId="3" applyFont="1" applyFill="1" applyBorder="1" applyAlignment="1">
      <alignment horizontal="left" vertical="center" wrapText="1"/>
    </xf>
    <xf numFmtId="0" fontId="7" fillId="5" borderId="9" xfId="3" applyFont="1" applyFill="1" applyBorder="1" applyAlignment="1">
      <alignment horizontal="left" vertical="center" wrapText="1"/>
    </xf>
    <xf numFmtId="0" fontId="7" fillId="5" borderId="0" xfId="2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</cellXfs>
  <cellStyles count="20">
    <cellStyle name="Gastos" xfId="7" xr:uid="{00000000-0005-0000-0000-000000000000}"/>
    <cellStyle name="Moeda" xfId="4" builtinId="4"/>
    <cellStyle name="Moeda 2" xfId="8" xr:uid="{00000000-0005-0000-0000-000002000000}"/>
    <cellStyle name="Moeda 3" xfId="9" xr:uid="{00000000-0005-0000-0000-000003000000}"/>
    <cellStyle name="Moeda 4" xfId="10" xr:uid="{00000000-0005-0000-0000-000004000000}"/>
    <cellStyle name="Moeda 5" xfId="11" xr:uid="{00000000-0005-0000-0000-000005000000}"/>
    <cellStyle name="Moeda 6" xfId="12" xr:uid="{00000000-0005-0000-0000-000006000000}"/>
    <cellStyle name="Moeda 7" xfId="13" xr:uid="{00000000-0005-0000-0000-000007000000}"/>
    <cellStyle name="Moeda 8" xfId="14" xr:uid="{00000000-0005-0000-0000-000008000000}"/>
    <cellStyle name="Normal" xfId="0" builtinId="0"/>
    <cellStyle name="Normal 2" xfId="3" xr:uid="{00000000-0005-0000-0000-00000A000000}"/>
    <cellStyle name="Normal 3" xfId="6" xr:uid="{00000000-0005-0000-0000-00000B000000}"/>
    <cellStyle name="Normal_Lista Geral" xfId="2" xr:uid="{00000000-0005-0000-0000-00000C000000}"/>
    <cellStyle name="Porcentagem" xfId="5" builtinId="5"/>
    <cellStyle name="Porcentagem 2" xfId="15" xr:uid="{00000000-0005-0000-0000-00000E000000}"/>
    <cellStyle name="Porcentagem 3" xfId="16" xr:uid="{00000000-0005-0000-0000-00000F000000}"/>
    <cellStyle name="Separador de milhares 2" xfId="17" xr:uid="{00000000-0005-0000-0000-000010000000}"/>
    <cellStyle name="Texto Explicativo" xfId="19" builtinId="53"/>
    <cellStyle name="Vírgula" xfId="1" builtinId="3"/>
    <cellStyle name="Vírgula 2" xfId="18" xr:uid="{00000000-0005-0000-0000-000012000000}"/>
  </cellStyles>
  <dxfs count="0"/>
  <tableStyles count="0" defaultTableStyle="TableStyleMedium2" defaultPivotStyle="PivotStyleLight16"/>
  <colors>
    <mruColors>
      <color rgb="FFEB7F1D"/>
      <color rgb="FF08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0"/>
        <c:ser>
          <c:idx val="0"/>
          <c:order val="0"/>
          <c:tx>
            <c:v>Margem Liquida</c:v>
          </c:tx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7-45A6-AF05-10BE3A7680FC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7-45A6-AF05-10BE3A7680FC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7-45A6-AF05-10BE3A7680F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Refrigerantes</c:v>
              </c:pt>
              <c:pt idx="1">
                <c:v>Cervejas</c:v>
              </c:pt>
              <c:pt idx="2">
                <c:v>Salgados</c:v>
              </c:pt>
              <c:pt idx="3">
                <c:v>Doces</c:v>
              </c:pt>
              <c:pt idx="6">
                <c:v>Chicletes</c:v>
              </c:pt>
              <c:pt idx="7">
                <c:v>Cigarros</c:v>
              </c:pt>
              <c:pt idx="8">
                <c:v>Pão de queijo</c:v>
              </c:pt>
              <c:pt idx="9">
                <c:v>Jornais</c:v>
              </c:pt>
              <c:pt idx="10">
                <c:v>Revistas</c:v>
              </c:pt>
            </c:strLit>
          </c:cat>
          <c:val>
            <c:numLit>
              <c:formatCode>General</c:formatCode>
              <c:ptCount val="11"/>
              <c:pt idx="0">
                <c:v>537</c:v>
              </c:pt>
              <c:pt idx="1">
                <c:v>372.32</c:v>
              </c:pt>
              <c:pt idx="2">
                <c:v>80.55</c:v>
              </c:pt>
              <c:pt idx="3">
                <c:v>37.590000000000003</c:v>
              </c:pt>
              <c:pt idx="6">
                <c:v>24.970499999999976</c:v>
              </c:pt>
              <c:pt idx="7">
                <c:v>184.4058</c:v>
              </c:pt>
              <c:pt idx="8">
                <c:v>135.32400000000001</c:v>
              </c:pt>
              <c:pt idx="9">
                <c:v>67.124999999999986</c:v>
              </c:pt>
              <c:pt idx="10">
                <c:v>225.54</c:v>
              </c:pt>
            </c:numLit>
          </c:val>
          <c:extLst>
            <c:ext xmlns:c16="http://schemas.microsoft.com/office/drawing/2014/chart" uri="{C3380CC4-5D6E-409C-BE32-E72D297353CC}">
              <c16:uniqueId val="{00000003-14C7-45A6-AF05-10BE3A7680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615" footer="0.4921259850000061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195262</xdr:rowOff>
    </xdr:from>
    <xdr:ext cx="638176" cy="249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47650" y="1138237"/>
              <a:ext cx="638176" cy="249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121</m:t>
                        </m:r>
                      </m:e>
                    </m:ra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247650" y="1138237"/>
              <a:ext cx="638176" cy="249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i="0">
                  <a:latin typeface="Cambria Math" panose="02040503050406030204" pitchFamily="18" charset="0"/>
                </a:rPr>
                <a:t>√</a:t>
              </a:r>
              <a:r>
                <a:rPr lang="pt-BR" sz="1400" b="0" i="0">
                  <a:latin typeface="Cambria Math" panose="02040503050406030204" pitchFamily="18" charset="0"/>
                </a:rPr>
                <a:t>121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0</xdr:col>
      <xdr:colOff>438150</xdr:colOff>
      <xdr:row>6</xdr:row>
      <xdr:rowOff>166687</xdr:rowOff>
    </xdr:from>
    <xdr:ext cx="318998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8150" y="1319212"/>
              <a:ext cx="318998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t-BR" sz="24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438150" y="1319212"/>
              <a:ext cx="318998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5^3</a:t>
              </a:r>
              <a:endParaRPr lang="pt-BR" sz="2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590550</xdr:colOff>
      <xdr:row>39</xdr:row>
      <xdr:rowOff>142875</xdr:rowOff>
    </xdr:from>
    <xdr:to>
      <xdr:col>37</xdr:col>
      <xdr:colOff>219075</xdr:colOff>
      <xdr:row>66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B\Desktop\Prep%20Aula%20Iniciante\ZZ_Gera%20Testes%20Basic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/Desktop/Prep%20Aula%20Iniciante/ZZ_Gera%20Testes%20Bas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opLeftCell="A4" zoomScale="160" zoomScaleNormal="160" workbookViewId="0">
      <selection activeCell="C9" sqref="C9"/>
    </sheetView>
  </sheetViews>
  <sheetFormatPr defaultColWidth="9.140625" defaultRowHeight="16.5" x14ac:dyDescent="0.3"/>
  <cols>
    <col min="1" max="1" width="18.140625" style="1" customWidth="1"/>
    <col min="2" max="3" width="19.7109375" style="1" customWidth="1"/>
    <col min="4" max="4" width="6.140625" style="1" customWidth="1"/>
    <col min="5" max="16384" width="9.140625" style="1"/>
  </cols>
  <sheetData>
    <row r="1" spans="1:3" ht="20.25" x14ac:dyDescent="0.35">
      <c r="A1" s="54" t="s">
        <v>33</v>
      </c>
      <c r="B1" s="54"/>
      <c r="C1" s="54"/>
    </row>
    <row r="2" spans="1:3" ht="20.25" x14ac:dyDescent="0.35">
      <c r="A2" s="2"/>
      <c r="B2" s="2"/>
      <c r="C2" s="2"/>
    </row>
    <row r="3" spans="1:3" ht="17.25" x14ac:dyDescent="0.3">
      <c r="A3" s="3" t="s">
        <v>5</v>
      </c>
      <c r="B3" s="4"/>
      <c r="C3" s="5"/>
    </row>
    <row r="5" spans="1:3" ht="49.5" x14ac:dyDescent="0.3">
      <c r="A5" s="6" t="s">
        <v>34</v>
      </c>
      <c r="B5" s="7" t="s">
        <v>35</v>
      </c>
      <c r="C5" s="7" t="s">
        <v>36</v>
      </c>
    </row>
    <row r="6" spans="1:3" x14ac:dyDescent="0.3">
      <c r="A6" s="8">
        <v>43110</v>
      </c>
      <c r="B6" s="9">
        <v>60</v>
      </c>
      <c r="C6" s="10">
        <f t="shared" ref="C6:C10" si="0">A6+B6</f>
        <v>43170</v>
      </c>
    </row>
    <row r="7" spans="1:3" x14ac:dyDescent="0.3">
      <c r="A7" s="8">
        <v>43130</v>
      </c>
      <c r="B7" s="11">
        <v>45</v>
      </c>
      <c r="C7" s="10">
        <f t="shared" si="0"/>
        <v>43175</v>
      </c>
    </row>
    <row r="8" spans="1:3" x14ac:dyDescent="0.3">
      <c r="A8" s="8">
        <v>43136</v>
      </c>
      <c r="B8" s="11">
        <v>30</v>
      </c>
      <c r="C8" s="10">
        <f t="shared" si="0"/>
        <v>43166</v>
      </c>
    </row>
    <row r="9" spans="1:3" x14ac:dyDescent="0.3">
      <c r="A9" s="8">
        <v>43146</v>
      </c>
      <c r="B9" s="11">
        <v>40</v>
      </c>
      <c r="C9" s="10">
        <f t="shared" si="0"/>
        <v>43186</v>
      </c>
    </row>
    <row r="10" spans="1:3" x14ac:dyDescent="0.3">
      <c r="A10" s="8">
        <v>43169</v>
      </c>
      <c r="B10" s="11">
        <v>80</v>
      </c>
      <c r="C10" s="10">
        <f t="shared" si="0"/>
        <v>43249</v>
      </c>
    </row>
    <row r="11" spans="1:3" x14ac:dyDescent="0.3">
      <c r="B11" s="12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topLeftCell="A7" zoomScale="130" zoomScaleNormal="130" workbookViewId="0">
      <selection activeCell="B15" sqref="B15"/>
    </sheetView>
  </sheetViews>
  <sheetFormatPr defaultColWidth="9.140625" defaultRowHeight="16.5" x14ac:dyDescent="0.3"/>
  <cols>
    <col min="1" max="3" width="18.7109375" style="1" customWidth="1"/>
    <col min="4" max="4" width="9.140625" style="1"/>
    <col min="5" max="7" width="18.7109375" style="1" customWidth="1"/>
    <col min="8" max="16384" width="9.140625" style="1"/>
  </cols>
  <sheetData>
    <row r="1" spans="1:3" ht="20.25" x14ac:dyDescent="0.35">
      <c r="A1" s="54" t="s">
        <v>0</v>
      </c>
      <c r="B1" s="54"/>
      <c r="C1" s="54"/>
    </row>
    <row r="2" spans="1:3" ht="20.25" x14ac:dyDescent="0.35">
      <c r="A2" s="2"/>
      <c r="B2" s="2"/>
      <c r="C2" s="2"/>
    </row>
    <row r="3" spans="1:3" ht="17.25" x14ac:dyDescent="0.3">
      <c r="A3" s="3" t="s">
        <v>1</v>
      </c>
      <c r="B3" s="4"/>
      <c r="C3" s="5"/>
    </row>
    <row r="4" spans="1:3" x14ac:dyDescent="0.3">
      <c r="A4" s="1" t="s">
        <v>48</v>
      </c>
    </row>
    <row r="6" spans="1:3" x14ac:dyDescent="0.3">
      <c r="B6" s="51">
        <f>121^(1/2)</f>
        <v>11</v>
      </c>
    </row>
    <row r="8" spans="1:3" x14ac:dyDescent="0.3">
      <c r="B8" s="51">
        <f>5^3</f>
        <v>125</v>
      </c>
    </row>
    <row r="9" spans="1:3" ht="16.5" customHeight="1" x14ac:dyDescent="0.3">
      <c r="A9"/>
    </row>
    <row r="10" spans="1:3" ht="17.25" x14ac:dyDescent="0.3">
      <c r="A10" s="5" t="s">
        <v>47</v>
      </c>
      <c r="B10" s="46">
        <f>400*0.5</f>
        <v>200</v>
      </c>
    </row>
    <row r="13" spans="1:3" x14ac:dyDescent="0.3">
      <c r="A13" s="23" t="s">
        <v>2</v>
      </c>
      <c r="B13" s="24">
        <v>10000</v>
      </c>
      <c r="C13" s="47"/>
    </row>
    <row r="14" spans="1:3" x14ac:dyDescent="0.3">
      <c r="A14" s="23" t="s">
        <v>3</v>
      </c>
      <c r="B14" s="24">
        <v>6800</v>
      </c>
    </row>
    <row r="15" spans="1:3" x14ac:dyDescent="0.3">
      <c r="A15" s="49" t="s">
        <v>50</v>
      </c>
      <c r="B15" s="52">
        <f>(B13-B14)/B13</f>
        <v>0.32</v>
      </c>
    </row>
    <row r="16" spans="1:3" x14ac:dyDescent="0.3">
      <c r="A16" s="48"/>
      <c r="B16" s="48"/>
    </row>
    <row r="17" spans="1:3" x14ac:dyDescent="0.3">
      <c r="A17" s="23" t="s">
        <v>4</v>
      </c>
      <c r="B17" s="25">
        <v>0.1</v>
      </c>
      <c r="C17" s="47"/>
    </row>
    <row r="18" spans="1:3" ht="17.25" x14ac:dyDescent="0.3">
      <c r="A18" s="49" t="s">
        <v>49</v>
      </c>
      <c r="B18" s="46">
        <f>B13*B17</f>
        <v>1000</v>
      </c>
      <c r="C18" s="50" t="s">
        <v>51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opLeftCell="A4" zoomScale="145" zoomScaleNormal="145" workbookViewId="0">
      <selection activeCell="B13" sqref="B13"/>
    </sheetView>
  </sheetViews>
  <sheetFormatPr defaultRowHeight="15" x14ac:dyDescent="0.25"/>
  <cols>
    <col min="2" max="2" width="29.85546875" customWidth="1"/>
    <col min="10" max="10" width="13.140625" customWidth="1"/>
  </cols>
  <sheetData>
    <row r="1" spans="1:10" ht="20.25" x14ac:dyDescent="0.35">
      <c r="A1" s="42" t="s">
        <v>6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20.25" x14ac:dyDescent="0.35">
      <c r="A2" s="42" t="s">
        <v>7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20.25" x14ac:dyDescent="0.35">
      <c r="A3" s="42" t="s">
        <v>8</v>
      </c>
      <c r="B3" s="42"/>
      <c r="C3" s="42"/>
      <c r="D3" s="42"/>
      <c r="E3" s="42"/>
      <c r="F3" s="42"/>
      <c r="G3" s="42"/>
      <c r="H3" s="42"/>
      <c r="I3" s="42"/>
      <c r="J3" s="42"/>
    </row>
    <row r="5" spans="1:10" ht="20.25" x14ac:dyDescent="0.35">
      <c r="B5" s="42" t="s">
        <v>52</v>
      </c>
    </row>
    <row r="6" spans="1:10" x14ac:dyDescent="0.25">
      <c r="B6" s="53">
        <f>970*(1+0.08)</f>
        <v>1047.6000000000001</v>
      </c>
    </row>
    <row r="7" spans="1:10" x14ac:dyDescent="0.25">
      <c r="B7" t="str">
        <f ca="1">_xlfn.FORMULATEXT(B6)</f>
        <v>=970*(1+0,08)</v>
      </c>
    </row>
    <row r="8" spans="1:10" x14ac:dyDescent="0.25">
      <c r="B8" t="s">
        <v>54</v>
      </c>
    </row>
    <row r="10" spans="1:10" ht="20.25" x14ac:dyDescent="0.35">
      <c r="B10" s="42" t="s">
        <v>53</v>
      </c>
    </row>
    <row r="11" spans="1:10" x14ac:dyDescent="0.25">
      <c r="B11" s="53">
        <f>970*(1+0.08)^5</f>
        <v>1425.2482344960004</v>
      </c>
    </row>
    <row r="12" spans="1:10" x14ac:dyDescent="0.25">
      <c r="B12" t="str">
        <f ca="1">_xlfn.FORMULATEXT(B11)</f>
        <v>=970*(1+0,08)^5</v>
      </c>
    </row>
    <row r="13" spans="1:10" x14ac:dyDescent="0.25">
      <c r="B13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L79"/>
  <sheetViews>
    <sheetView showGridLines="0" workbookViewId="0">
      <selection activeCell="L1" sqref="L1:Q1048576"/>
    </sheetView>
  </sheetViews>
  <sheetFormatPr defaultColWidth="9.140625" defaultRowHeight="0" customHeight="1" zeroHeight="1" x14ac:dyDescent="0.3"/>
  <cols>
    <col min="1" max="2" width="18.7109375" style="13" customWidth="1"/>
    <col min="3" max="3" width="10.7109375" style="13" customWidth="1"/>
    <col min="4" max="4" width="9" style="13" bestFit="1" customWidth="1"/>
    <col min="5" max="6" width="9" style="13" customWidth="1"/>
    <col min="7" max="8" width="12.85546875" style="13" customWidth="1"/>
    <col min="9" max="9" width="12.140625" style="13" customWidth="1"/>
    <col min="10" max="10" width="12.28515625" style="13" bestFit="1" customWidth="1"/>
    <col min="11" max="11" width="11.5703125" style="13" bestFit="1" customWidth="1"/>
    <col min="12" max="12" width="9.140625" style="1" customWidth="1"/>
    <col min="13" max="16" width="0" style="1" hidden="1" customWidth="1"/>
    <col min="17" max="16384" width="9.140625" style="1"/>
  </cols>
  <sheetData>
    <row r="1" spans="1:12" ht="76.900000000000006" customHeight="1" x14ac:dyDescent="0.3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6"/>
    </row>
    <row r="2" spans="1:12" ht="16.5" x14ac:dyDescent="0.3"/>
    <row r="3" spans="1:12" ht="16.5" x14ac:dyDescent="0.3"/>
    <row r="4" spans="1:12" ht="20.25" x14ac:dyDescent="0.35">
      <c r="A4" s="31" t="s">
        <v>10</v>
      </c>
      <c r="B4" s="32"/>
      <c r="C4" s="32"/>
      <c r="D4" s="32"/>
      <c r="E4" s="32"/>
      <c r="F4" s="32"/>
      <c r="G4" s="32"/>
      <c r="H4" s="32"/>
      <c r="I4" s="32"/>
      <c r="J4" s="33"/>
    </row>
    <row r="5" spans="1:12" ht="16.5" x14ac:dyDescent="0.3"/>
    <row r="6" spans="1:12" ht="6.75" customHeight="1" x14ac:dyDescent="0.3"/>
    <row r="7" spans="1:12" ht="33" x14ac:dyDescent="0.3">
      <c r="A7" s="34" t="s">
        <v>11</v>
      </c>
      <c r="B7" s="34"/>
      <c r="C7" s="34" t="s">
        <v>12</v>
      </c>
      <c r="D7" s="34" t="s">
        <v>13</v>
      </c>
      <c r="E7" s="35"/>
      <c r="F7" s="35"/>
      <c r="G7" s="34" t="s">
        <v>14</v>
      </c>
      <c r="H7" s="34" t="s">
        <v>15</v>
      </c>
      <c r="I7" s="34" t="s">
        <v>16</v>
      </c>
      <c r="J7" s="34" t="s">
        <v>17</v>
      </c>
    </row>
    <row r="8" spans="1:12" ht="16.5" x14ac:dyDescent="0.3">
      <c r="A8" s="14" t="s">
        <v>18</v>
      </c>
      <c r="B8" s="14"/>
      <c r="C8" s="36">
        <v>3.5</v>
      </c>
      <c r="D8" s="36">
        <v>2</v>
      </c>
      <c r="E8"/>
      <c r="F8"/>
      <c r="G8" s="15">
        <v>400</v>
      </c>
      <c r="H8" s="37">
        <f>(G8*C8)</f>
        <v>1400</v>
      </c>
      <c r="I8" s="37">
        <f t="shared" ref="I8:I21" si="0">G8*D8</f>
        <v>800</v>
      </c>
      <c r="J8" s="38">
        <f t="shared" ref="J8:J21" si="1">(H8-I8)/H8</f>
        <v>0.42857142857142855</v>
      </c>
    </row>
    <row r="9" spans="1:12" ht="16.5" x14ac:dyDescent="0.3">
      <c r="A9" s="14" t="s">
        <v>19</v>
      </c>
      <c r="B9" s="14"/>
      <c r="C9" s="36">
        <v>2</v>
      </c>
      <c r="D9" s="36">
        <v>0.7</v>
      </c>
      <c r="E9"/>
      <c r="F9"/>
      <c r="G9" s="15">
        <v>320</v>
      </c>
      <c r="H9" s="37">
        <f>(G9*C9)</f>
        <v>640</v>
      </c>
      <c r="I9" s="37">
        <f t="shared" si="0"/>
        <v>224</v>
      </c>
      <c r="J9" s="45">
        <f t="shared" si="1"/>
        <v>0.65</v>
      </c>
      <c r="K9"/>
      <c r="L9" s="13"/>
    </row>
    <row r="10" spans="1:12" ht="16.5" x14ac:dyDescent="0.3">
      <c r="A10" s="14" t="s">
        <v>20</v>
      </c>
      <c r="B10" s="14"/>
      <c r="C10" s="36">
        <v>1</v>
      </c>
      <c r="D10" s="36">
        <v>0.4</v>
      </c>
      <c r="E10"/>
      <c r="F10"/>
      <c r="G10" s="15">
        <v>150</v>
      </c>
      <c r="H10" s="37">
        <f>(G10*C10)</f>
        <v>150</v>
      </c>
      <c r="I10" s="37">
        <f t="shared" si="0"/>
        <v>60</v>
      </c>
      <c r="J10" s="38">
        <f t="shared" si="1"/>
        <v>0.6</v>
      </c>
    </row>
    <row r="11" spans="1:12" ht="16.5" x14ac:dyDescent="0.3">
      <c r="A11" s="14" t="s">
        <v>21</v>
      </c>
      <c r="B11" s="14"/>
      <c r="C11" s="36">
        <v>1</v>
      </c>
      <c r="D11" s="36">
        <v>0.75</v>
      </c>
      <c r="E11"/>
      <c r="F11"/>
      <c r="G11" s="15">
        <v>168</v>
      </c>
      <c r="H11" s="37">
        <f>(G11*C11)</f>
        <v>168</v>
      </c>
      <c r="I11" s="37">
        <f t="shared" si="0"/>
        <v>126</v>
      </c>
      <c r="J11" s="38">
        <f t="shared" si="1"/>
        <v>0.25</v>
      </c>
    </row>
    <row r="12" spans="1:12" ht="16.5" x14ac:dyDescent="0.3">
      <c r="A12" s="14" t="s">
        <v>22</v>
      </c>
      <c r="B12" s="14"/>
      <c r="C12" s="36">
        <v>1</v>
      </c>
      <c r="D12" s="36">
        <v>0.74</v>
      </c>
      <c r="E12"/>
      <c r="F12"/>
      <c r="G12" s="15">
        <v>120</v>
      </c>
      <c r="H12" s="37">
        <f>(G12*C12)</f>
        <v>120</v>
      </c>
      <c r="I12" s="37">
        <f t="shared" si="0"/>
        <v>88.8</v>
      </c>
      <c r="J12" s="38">
        <f t="shared" si="1"/>
        <v>0.26</v>
      </c>
    </row>
    <row r="13" spans="1:12" ht="16.5" x14ac:dyDescent="0.3">
      <c r="A13"/>
      <c r="B13"/>
      <c r="C13"/>
      <c r="D13"/>
      <c r="E13"/>
      <c r="F13"/>
      <c r="G13"/>
      <c r="H13"/>
      <c r="I13"/>
      <c r="J13"/>
    </row>
    <row r="14" spans="1:12" ht="16.5" x14ac:dyDescent="0.3">
      <c r="A14"/>
      <c r="B14"/>
      <c r="C14"/>
      <c r="D14"/>
      <c r="E14"/>
      <c r="F14"/>
      <c r="G14"/>
      <c r="H14"/>
      <c r="I14"/>
      <c r="J14"/>
    </row>
    <row r="15" spans="1:12" ht="16.5" x14ac:dyDescent="0.3">
      <c r="A15"/>
      <c r="B15"/>
      <c r="C15"/>
      <c r="D15"/>
      <c r="E15"/>
      <c r="F15"/>
      <c r="G15"/>
      <c r="H15"/>
      <c r="I15"/>
      <c r="J15"/>
    </row>
    <row r="16" spans="1:12" ht="16.5" x14ac:dyDescent="0.3">
      <c r="A16" s="14" t="s">
        <v>23</v>
      </c>
      <c r="B16" s="14"/>
      <c r="C16" s="36">
        <v>1</v>
      </c>
      <c r="D16" s="36">
        <v>0.8</v>
      </c>
      <c r="E16"/>
      <c r="F16"/>
      <c r="G16" s="15">
        <v>85</v>
      </c>
      <c r="H16" s="37">
        <f t="shared" ref="H16:H21" si="2">(G16*C16)</f>
        <v>85</v>
      </c>
      <c r="I16" s="37">
        <f t="shared" si="0"/>
        <v>68</v>
      </c>
      <c r="J16" s="38">
        <f t="shared" si="1"/>
        <v>0.2</v>
      </c>
    </row>
    <row r="17" spans="1:11" ht="16.5" x14ac:dyDescent="0.3">
      <c r="A17" s="14" t="s">
        <v>24</v>
      </c>
      <c r="B17" s="14"/>
      <c r="C17" s="36">
        <v>0.5</v>
      </c>
      <c r="D17" s="36">
        <v>0.35</v>
      </c>
      <c r="E17"/>
      <c r="F17"/>
      <c r="G17" s="15">
        <v>186</v>
      </c>
      <c r="H17" s="37">
        <f t="shared" si="2"/>
        <v>93</v>
      </c>
      <c r="I17" s="37">
        <f t="shared" si="0"/>
        <v>65.099999999999994</v>
      </c>
      <c r="J17" s="38">
        <f t="shared" si="1"/>
        <v>0.30000000000000004</v>
      </c>
    </row>
    <row r="18" spans="1:11" ht="16.5" x14ac:dyDescent="0.3">
      <c r="A18" s="14" t="s">
        <v>25</v>
      </c>
      <c r="B18" s="14"/>
      <c r="C18" s="36">
        <v>2</v>
      </c>
      <c r="D18" s="36">
        <v>0.99</v>
      </c>
      <c r="E18"/>
      <c r="F18"/>
      <c r="G18" s="15">
        <v>204</v>
      </c>
      <c r="H18" s="37">
        <f t="shared" si="2"/>
        <v>408</v>
      </c>
      <c r="I18" s="37">
        <f t="shared" si="0"/>
        <v>201.96</v>
      </c>
      <c r="J18" s="38">
        <f t="shared" si="1"/>
        <v>0.505</v>
      </c>
    </row>
    <row r="19" spans="1:11" ht="16.5" x14ac:dyDescent="0.3">
      <c r="A19" s="14" t="s">
        <v>26</v>
      </c>
      <c r="B19" s="14"/>
      <c r="C19" s="36">
        <v>1.5</v>
      </c>
      <c r="D19" s="36">
        <v>0.87</v>
      </c>
      <c r="E19"/>
      <c r="F19"/>
      <c r="G19" s="15">
        <v>240</v>
      </c>
      <c r="H19" s="37">
        <f t="shared" si="2"/>
        <v>360</v>
      </c>
      <c r="I19" s="37">
        <f t="shared" si="0"/>
        <v>208.8</v>
      </c>
      <c r="J19" s="38">
        <f t="shared" si="1"/>
        <v>0.42</v>
      </c>
    </row>
    <row r="20" spans="1:11" ht="16.5" x14ac:dyDescent="0.3">
      <c r="A20" s="14" t="s">
        <v>27</v>
      </c>
      <c r="B20" s="14"/>
      <c r="C20" s="36">
        <v>1.2</v>
      </c>
      <c r="D20" s="36">
        <v>0.9</v>
      </c>
      <c r="E20"/>
      <c r="F20"/>
      <c r="G20" s="15">
        <v>250</v>
      </c>
      <c r="H20" s="37">
        <f t="shared" si="2"/>
        <v>300</v>
      </c>
      <c r="I20" s="37">
        <f t="shared" si="0"/>
        <v>225</v>
      </c>
      <c r="J20" s="38">
        <f t="shared" si="1"/>
        <v>0.25</v>
      </c>
    </row>
    <row r="21" spans="1:11" ht="16.5" x14ac:dyDescent="0.3">
      <c r="A21" s="14" t="s">
        <v>28</v>
      </c>
      <c r="B21" s="14"/>
      <c r="C21" s="36">
        <v>7</v>
      </c>
      <c r="D21" s="36">
        <v>2.8</v>
      </c>
      <c r="E21"/>
      <c r="F21"/>
      <c r="G21" s="15">
        <v>60</v>
      </c>
      <c r="H21" s="37">
        <f t="shared" si="2"/>
        <v>420</v>
      </c>
      <c r="I21" s="37">
        <f t="shared" si="0"/>
        <v>168</v>
      </c>
      <c r="J21" s="38">
        <f t="shared" si="1"/>
        <v>0.6</v>
      </c>
    </row>
    <row r="22" spans="1:11" ht="17.25" thickBot="1" x14ac:dyDescent="0.35">
      <c r="G22" s="16"/>
    </row>
    <row r="23" spans="1:11" ht="16.5" x14ac:dyDescent="0.3">
      <c r="G23" s="17" t="s">
        <v>29</v>
      </c>
      <c r="H23" s="39">
        <f>SUM(H8:H21)</f>
        <v>4144</v>
      </c>
      <c r="I23" s="39">
        <f>SUM(I8:I21)</f>
        <v>2235.66</v>
      </c>
      <c r="J23" s="18"/>
    </row>
    <row r="24" spans="1:11" ht="16.5" x14ac:dyDescent="0.3">
      <c r="G24" s="19" t="s">
        <v>30</v>
      </c>
      <c r="H24" s="40">
        <f t="shared" ref="H24:I24" si="3">AVERAGE(H8:H21)</f>
        <v>376.72727272727275</v>
      </c>
      <c r="I24" s="40">
        <f t="shared" si="3"/>
        <v>203.24181818181816</v>
      </c>
      <c r="J24" s="20"/>
    </row>
    <row r="25" spans="1:11" ht="16.5" x14ac:dyDescent="0.3">
      <c r="G25" s="19"/>
      <c r="H25" s="40"/>
      <c r="I25" s="40"/>
      <c r="J25" s="20"/>
    </row>
    <row r="26" spans="1:11" ht="16.5" x14ac:dyDescent="0.3">
      <c r="G26" s="19" t="s">
        <v>31</v>
      </c>
      <c r="H26" s="40">
        <f t="shared" ref="H26:I26" si="4">MIN(H8:H21)</f>
        <v>85</v>
      </c>
      <c r="I26" s="40">
        <f t="shared" si="4"/>
        <v>60</v>
      </c>
      <c r="J26" s="20"/>
    </row>
    <row r="27" spans="1:11" ht="17.25" thickBot="1" x14ac:dyDescent="0.35">
      <c r="G27" s="21" t="s">
        <v>32</v>
      </c>
      <c r="H27" s="41">
        <f t="shared" ref="H27:I27" si="5">MAX(H8:H21)</f>
        <v>1400</v>
      </c>
      <c r="I27" s="41">
        <f t="shared" si="5"/>
        <v>800</v>
      </c>
      <c r="J27" s="22"/>
    </row>
    <row r="28" spans="1:11" ht="16.5" x14ac:dyDescent="0.3"/>
    <row r="29" spans="1:11" ht="16.5" x14ac:dyDescent="0.3"/>
    <row r="30" spans="1:11" ht="16.5" x14ac:dyDescent="0.3"/>
    <row r="31" spans="1:11" ht="16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6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  <row r="76" s="1" customFormat="1" ht="16.5" x14ac:dyDescent="0.3"/>
    <row r="77" s="1" customFormat="1" ht="16.5" x14ac:dyDescent="0.3"/>
    <row r="78" s="1" customFormat="1" ht="16.5" x14ac:dyDescent="0.3"/>
    <row r="79" s="1" customFormat="1" ht="16.5" x14ac:dyDescent="0.3"/>
  </sheetData>
  <mergeCells count="1">
    <mergeCell ref="A1:J1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H5" sqref="H5"/>
    </sheetView>
  </sheetViews>
  <sheetFormatPr defaultColWidth="8.85546875" defaultRowHeight="16.5" x14ac:dyDescent="0.3"/>
  <cols>
    <col min="1" max="3" width="8.85546875" style="1"/>
    <col min="4" max="4" width="11.42578125" style="1" customWidth="1"/>
    <col min="5" max="5" width="11.7109375" style="1" bestFit="1" customWidth="1"/>
    <col min="6" max="6" width="10.140625" style="1" bestFit="1" customWidth="1"/>
    <col min="7" max="8" width="10.140625" style="1" customWidth="1"/>
    <col min="9" max="9" width="30.5703125" style="1" customWidth="1"/>
    <col min="10" max="10" width="15.140625" style="1" customWidth="1"/>
    <col min="11" max="16384" width="8.85546875" style="1"/>
  </cols>
  <sheetData>
    <row r="1" spans="1:10" ht="60" customHeight="1" x14ac:dyDescent="0.3">
      <c r="A1" s="57" t="s">
        <v>37</v>
      </c>
      <c r="B1" s="58"/>
      <c r="C1" s="58"/>
      <c r="D1" s="58"/>
      <c r="E1" s="58"/>
      <c r="F1" s="58"/>
      <c r="G1" s="58"/>
      <c r="H1" s="58"/>
      <c r="I1" s="58"/>
      <c r="J1"/>
    </row>
    <row r="3" spans="1:10" x14ac:dyDescent="0.3">
      <c r="H3" s="26" t="s">
        <v>38</v>
      </c>
      <c r="I3" s="43">
        <v>0.02</v>
      </c>
    </row>
    <row r="5" spans="1:10" ht="49.5" x14ac:dyDescent="0.3">
      <c r="A5" s="44" t="s">
        <v>11</v>
      </c>
      <c r="B5" s="44" t="s">
        <v>12</v>
      </c>
      <c r="C5" s="44" t="s">
        <v>13</v>
      </c>
      <c r="D5" s="44" t="s">
        <v>14</v>
      </c>
      <c r="E5" s="44" t="s">
        <v>39</v>
      </c>
      <c r="F5" s="44" t="s">
        <v>16</v>
      </c>
      <c r="G5" s="44" t="s">
        <v>40</v>
      </c>
      <c r="H5" s="44" t="s">
        <v>41</v>
      </c>
      <c r="I5" s="44" t="s">
        <v>42</v>
      </c>
    </row>
    <row r="6" spans="1:10" x14ac:dyDescent="0.3">
      <c r="A6" s="27" t="s">
        <v>18</v>
      </c>
      <c r="B6" s="28">
        <v>3.5</v>
      </c>
      <c r="C6" s="28">
        <v>2</v>
      </c>
      <c r="D6" s="29">
        <v>395</v>
      </c>
      <c r="E6" s="30"/>
      <c r="F6" s="30"/>
      <c r="G6" s="30"/>
      <c r="H6" s="30"/>
    </row>
    <row r="7" spans="1:10" x14ac:dyDescent="0.3">
      <c r="A7" s="27" t="s">
        <v>19</v>
      </c>
      <c r="B7" s="28">
        <v>2</v>
      </c>
      <c r="C7" s="28">
        <v>0.7</v>
      </c>
      <c r="D7" s="29">
        <v>415</v>
      </c>
      <c r="E7" s="30"/>
      <c r="F7" s="30"/>
      <c r="G7" s="30"/>
      <c r="H7" s="30"/>
    </row>
    <row r="8" spans="1:10" x14ac:dyDescent="0.3">
      <c r="A8" s="27" t="s">
        <v>20</v>
      </c>
      <c r="B8" s="28">
        <v>1</v>
      </c>
      <c r="C8" s="28">
        <v>0.4</v>
      </c>
      <c r="D8" s="29">
        <v>334</v>
      </c>
      <c r="E8" s="30"/>
      <c r="F8" s="30"/>
      <c r="G8" s="30"/>
      <c r="H8" s="30"/>
    </row>
    <row r="9" spans="1:10" x14ac:dyDescent="0.3">
      <c r="A9" s="27" t="s">
        <v>21</v>
      </c>
      <c r="B9" s="28">
        <v>1</v>
      </c>
      <c r="C9" s="28">
        <v>0.75</v>
      </c>
      <c r="D9" s="29">
        <v>549</v>
      </c>
      <c r="E9" s="30"/>
      <c r="F9" s="30"/>
      <c r="G9" s="30"/>
      <c r="H9" s="30"/>
    </row>
    <row r="10" spans="1:10" x14ac:dyDescent="0.3">
      <c r="A10" s="27" t="s">
        <v>22</v>
      </c>
      <c r="B10" s="28">
        <v>1</v>
      </c>
      <c r="C10" s="28">
        <v>0.74</v>
      </c>
      <c r="D10" s="29">
        <v>317</v>
      </c>
      <c r="E10" s="30"/>
      <c r="F10" s="30"/>
      <c r="G10" s="30"/>
      <c r="H10" s="30"/>
    </row>
    <row r="11" spans="1:10" x14ac:dyDescent="0.3">
      <c r="A11" s="27" t="s">
        <v>23</v>
      </c>
      <c r="B11" s="28">
        <v>1</v>
      </c>
      <c r="C11" s="28">
        <v>0.8</v>
      </c>
      <c r="D11" s="29">
        <v>108</v>
      </c>
      <c r="E11" s="30"/>
      <c r="F11" s="30"/>
      <c r="G11" s="30"/>
      <c r="H11" s="30"/>
    </row>
    <row r="12" spans="1:10" x14ac:dyDescent="0.3">
      <c r="A12" s="27" t="s">
        <v>24</v>
      </c>
      <c r="B12" s="28">
        <v>0.5</v>
      </c>
      <c r="C12" s="28">
        <v>0.35</v>
      </c>
      <c r="D12" s="29">
        <v>329</v>
      </c>
      <c r="E12" s="30"/>
      <c r="F12" s="30"/>
      <c r="G12" s="30"/>
      <c r="H12" s="30"/>
    </row>
    <row r="13" spans="1:10" x14ac:dyDescent="0.3">
      <c r="A13" s="27" t="s">
        <v>25</v>
      </c>
      <c r="B13" s="28">
        <v>2</v>
      </c>
      <c r="C13" s="28">
        <v>0.99</v>
      </c>
      <c r="D13" s="29">
        <v>213</v>
      </c>
      <c r="E13" s="30"/>
      <c r="F13" s="30"/>
      <c r="G13" s="30"/>
      <c r="H13" s="30"/>
    </row>
    <row r="14" spans="1:10" x14ac:dyDescent="0.3">
      <c r="A14" s="27" t="s">
        <v>43</v>
      </c>
      <c r="B14" s="28">
        <v>2.1</v>
      </c>
      <c r="C14" s="28">
        <v>1.65</v>
      </c>
      <c r="D14" s="29">
        <v>572</v>
      </c>
      <c r="E14" s="30"/>
      <c r="F14" s="30"/>
      <c r="G14" s="30"/>
      <c r="H14" s="30"/>
    </row>
    <row r="15" spans="1:10" x14ac:dyDescent="0.3">
      <c r="A15" s="27" t="s">
        <v>26</v>
      </c>
      <c r="B15" s="28">
        <v>1.5</v>
      </c>
      <c r="C15" s="28">
        <v>0.87</v>
      </c>
      <c r="D15" s="29">
        <v>316</v>
      </c>
      <c r="E15" s="30"/>
      <c r="F15" s="30"/>
      <c r="G15" s="30"/>
      <c r="H15" s="30"/>
    </row>
    <row r="16" spans="1:10" x14ac:dyDescent="0.3">
      <c r="A16" s="27" t="s">
        <v>27</v>
      </c>
      <c r="B16" s="28">
        <v>1.2</v>
      </c>
      <c r="C16" s="28">
        <v>0.9</v>
      </c>
      <c r="D16" s="29">
        <v>501</v>
      </c>
      <c r="E16" s="30"/>
      <c r="F16" s="30"/>
      <c r="G16" s="30"/>
      <c r="H16" s="30"/>
    </row>
    <row r="17" spans="1:8" x14ac:dyDescent="0.3">
      <c r="A17" s="27" t="s">
        <v>28</v>
      </c>
      <c r="B17" s="28">
        <v>7</v>
      </c>
      <c r="C17" s="28">
        <v>2.8</v>
      </c>
      <c r="D17" s="29">
        <v>565</v>
      </c>
      <c r="E17" s="30"/>
      <c r="F17" s="30"/>
      <c r="G17" s="30"/>
      <c r="H17" s="30"/>
    </row>
    <row r="21" spans="1:8" x14ac:dyDescent="0.3">
      <c r="A21" s="1" t="s">
        <v>44</v>
      </c>
    </row>
    <row r="22" spans="1:8" x14ac:dyDescent="0.3">
      <c r="A22" s="1" t="s">
        <v>45</v>
      </c>
    </row>
    <row r="23" spans="1:8" x14ac:dyDescent="0.3">
      <c r="A23" s="1" t="s">
        <v>46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Referências</vt:lpstr>
      <vt:lpstr>Fórmulas_e_Funcão</vt:lpstr>
      <vt:lpstr>Multa</vt:lpstr>
      <vt:lpstr>Diversos</vt:lpstr>
      <vt:lpstr>Referências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VB</dc:creator>
  <cp:keywords/>
  <dc:description/>
  <cp:lastModifiedBy>Lucas Kaminski</cp:lastModifiedBy>
  <cp:revision/>
  <dcterms:created xsi:type="dcterms:W3CDTF">2018-07-10T12:28:44Z</dcterms:created>
  <dcterms:modified xsi:type="dcterms:W3CDTF">2021-05-24T17:27:52Z</dcterms:modified>
  <cp:category/>
  <cp:contentStatus/>
</cp:coreProperties>
</file>