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 Solutions\Cursos\Nível Trainee\Planilhas de aula\"/>
    </mc:Choice>
  </mc:AlternateContent>
  <xr:revisionPtr revIDLastSave="0" documentId="13_ncr:1_{6EE6AEE8-30DF-4A6F-A428-868633F222D1}" xr6:coauthVersionLast="46" xr6:coauthVersionMax="46" xr10:uidLastSave="{00000000-0000-0000-0000-000000000000}"/>
  <bookViews>
    <workbookView xWindow="-120" yWindow="-120" windowWidth="29040" windowHeight="15990" activeTab="5" xr2:uid="{31323B4C-6427-470C-BE6A-25F985D482AB}"/>
  </bookViews>
  <sheets>
    <sheet name="SE'S" sheetId="2" r:id="rId1"/>
    <sheet name="SE'S 1.2" sheetId="1" r:id="rId2"/>
    <sheet name="E  OU" sheetId="4" r:id="rId3"/>
    <sheet name="E OU 2.2" sheetId="3" r:id="rId4"/>
    <sheet name="E OU 2.3" sheetId="5" r:id="rId5"/>
    <sheet name="Ref Mist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6" l="1"/>
  <c r="F14" i="6"/>
  <c r="G14" i="6"/>
  <c r="F13" i="6"/>
  <c r="G13" i="6"/>
  <c r="E13" i="6"/>
  <c r="H9" i="6"/>
  <c r="I9" i="6"/>
  <c r="J9" i="6"/>
  <c r="I8" i="6"/>
  <c r="J8" i="6"/>
  <c r="H8" i="6"/>
  <c r="B9" i="6"/>
  <c r="C9" i="6"/>
  <c r="D9" i="6"/>
  <c r="C8" i="6"/>
  <c r="D8" i="6"/>
  <c r="B8" i="6"/>
  <c r="I3" i="6"/>
  <c r="I4" i="6" s="1"/>
  <c r="J4" i="6" s="1"/>
  <c r="J3" i="6"/>
  <c r="H4" i="6"/>
  <c r="H3" i="6"/>
  <c r="B4" i="6"/>
  <c r="C4" i="6"/>
  <c r="D4" i="6"/>
  <c r="C3" i="6"/>
  <c r="D3" i="6"/>
  <c r="B3" i="6"/>
  <c r="E3" i="5"/>
  <c r="E4" i="5"/>
  <c r="E5" i="5"/>
  <c r="E6" i="5"/>
  <c r="J6" i="3"/>
  <c r="J4" i="3"/>
  <c r="J5" i="3"/>
  <c r="I4" i="3"/>
  <c r="I5" i="3"/>
  <c r="I6" i="3"/>
  <c r="F4" i="3"/>
  <c r="F5" i="3"/>
  <c r="F6" i="3"/>
  <c r="D19" i="4"/>
  <c r="D9" i="4"/>
  <c r="D5" i="1"/>
  <c r="D6" i="1"/>
  <c r="D7" i="1"/>
  <c r="D8" i="1"/>
  <c r="D4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E9" i="4"/>
  <c r="K4" i="4" l="1"/>
  <c r="K13" i="4"/>
  <c r="K14" i="4"/>
  <c r="K15" i="4"/>
  <c r="K16" i="4"/>
  <c r="K5" i="4"/>
  <c r="K6" i="4"/>
  <c r="K7" i="4"/>
  <c r="F16" i="4"/>
  <c r="F15" i="4"/>
  <c r="F14" i="4"/>
  <c r="F13" i="4"/>
  <c r="F7" i="4"/>
  <c r="F6" i="4"/>
  <c r="F5" i="4"/>
  <c r="F4" i="4"/>
  <c r="I66" i="3"/>
  <c r="I65" i="3"/>
  <c r="I64" i="3"/>
  <c r="I63" i="3"/>
</calcChain>
</file>

<file path=xl/sharedStrings.xml><?xml version="1.0" encoding="utf-8"?>
<sst xmlns="http://schemas.openxmlformats.org/spreadsheetml/2006/main" count="258" uniqueCount="66">
  <si>
    <t>Mês 1</t>
  </si>
  <si>
    <t>Mês 2</t>
  </si>
  <si>
    <t>Mês 3</t>
  </si>
  <si>
    <t>Mês 4</t>
  </si>
  <si>
    <t>Total</t>
  </si>
  <si>
    <t>Preço</t>
  </si>
  <si>
    <t>Total Final</t>
  </si>
  <si>
    <t>Desconto</t>
  </si>
  <si>
    <t>Item</t>
  </si>
  <si>
    <t>Resultado</t>
  </si>
  <si>
    <t>Produto 1</t>
  </si>
  <si>
    <t>Produto 2</t>
  </si>
  <si>
    <t>Produto 3</t>
  </si>
  <si>
    <t>Caso o Total Final seja maior do que 9000 e Total Produzido for maior do que 500, então Ótimo, senão Péssimo</t>
  </si>
  <si>
    <t>Meta Mensal</t>
  </si>
  <si>
    <t>Meta</t>
  </si>
  <si>
    <t>Valor</t>
  </si>
  <si>
    <r>
      <t>=SE(</t>
    </r>
    <r>
      <rPr>
        <b/>
        <sz val="18"/>
        <rFont val="Segoe UI"/>
        <family val="2"/>
      </rPr>
      <t>CONDIÇÃO</t>
    </r>
    <r>
      <rPr>
        <sz val="18"/>
        <rFont val="Segoe UI"/>
        <family val="2"/>
      </rPr>
      <t>;VERDADEIRO;FALSO)</t>
    </r>
  </si>
  <si>
    <r>
      <t>=SE(</t>
    </r>
    <r>
      <rPr>
        <b/>
        <sz val="18"/>
        <rFont val="Segoe UI"/>
        <family val="2"/>
      </rPr>
      <t>E(COND1;COND2)</t>
    </r>
    <r>
      <rPr>
        <sz val="18"/>
        <rFont val="Segoe UI"/>
        <family val="2"/>
      </rPr>
      <t>;VERDADEIRO;FALSO)</t>
    </r>
  </si>
  <si>
    <t xml:space="preserve">Cond1 </t>
  </si>
  <si>
    <t>Cond2</t>
  </si>
  <si>
    <t>E</t>
  </si>
  <si>
    <t>AND</t>
  </si>
  <si>
    <t>OU</t>
  </si>
  <si>
    <t>OR</t>
  </si>
  <si>
    <t>XOR</t>
  </si>
  <si>
    <t>Valor 1</t>
  </si>
  <si>
    <t>Valor 2</t>
  </si>
  <si>
    <t xml:space="preserve">Nota </t>
  </si>
  <si>
    <t>Presença</t>
  </si>
  <si>
    <t>Status</t>
  </si>
  <si>
    <r>
      <t>=SE(</t>
    </r>
    <r>
      <rPr>
        <b/>
        <sz val="18"/>
        <rFont val="Segoe UI"/>
        <family val="2"/>
      </rPr>
      <t>OU(COND1;COND2)</t>
    </r>
    <r>
      <rPr>
        <sz val="18"/>
        <rFont val="Segoe UI"/>
        <family val="2"/>
      </rPr>
      <t>;VERDADEIRO;FALSO)</t>
    </r>
  </si>
  <si>
    <t>Aluno</t>
  </si>
  <si>
    <t>Jefferson</t>
  </si>
  <si>
    <t>Matheus</t>
  </si>
  <si>
    <t>Lucas</t>
  </si>
  <si>
    <t>Vilberto</t>
  </si>
  <si>
    <t>Absoluta</t>
  </si>
  <si>
    <t>Relativo</t>
  </si>
  <si>
    <t>Misto (somente Linha travada)</t>
  </si>
  <si>
    <t>Misto (somente Coluna travada)</t>
  </si>
  <si>
    <t>Misto (o que for preciso...)</t>
  </si>
  <si>
    <t>=E( CONDIÇÃO; CONDIÇÃO )</t>
  </si>
  <si>
    <t>=OU( CONDIÇÃO; CONDIÇÃO )</t>
  </si>
  <si>
    <t>Empresa</t>
  </si>
  <si>
    <t>Vendas</t>
  </si>
  <si>
    <t>Ativo</t>
  </si>
  <si>
    <t>Inativo</t>
  </si>
  <si>
    <t>Amazon</t>
  </si>
  <si>
    <t>Google</t>
  </si>
  <si>
    <t>SpaceX</t>
  </si>
  <si>
    <t>Facebook</t>
  </si>
  <si>
    <t>IBM</t>
  </si>
  <si>
    <t>Vendedor</t>
  </si>
  <si>
    <t>Valor  Tit.</t>
  </si>
  <si>
    <t>Vencto</t>
  </si>
  <si>
    <t>André</t>
  </si>
  <si>
    <t>Cesar</t>
  </si>
  <si>
    <t>Paulo</t>
  </si>
  <si>
    <t>Amauri</t>
  </si>
  <si>
    <t>Eduardo</t>
  </si>
  <si>
    <t>Se empresa estiver ativa, calcular o valor das vendas se não retornar o valor 0</t>
  </si>
  <si>
    <t>Se nota maior ou igual 7 ou presença maior ou igual 75%, APROVADO se não REPROVADO</t>
  </si>
  <si>
    <t>lucas</t>
  </si>
  <si>
    <t>Nunca se mexe</t>
  </si>
  <si>
    <t>Double 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</si>
</sst>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* #,##0_);_(* \(#,##0\);_(* &quot;-&quot;??_);_(@_)"/>
    <numFmt numFmtId="165" formatCode="&quot;V&quot;;;&quot;F&quot;"/>
    <numFmt numFmtId="166" formatCode="0.0"/>
  </numFmts>
  <fonts count="20" x14ac:knownFonts="1">
    <font>
      <sz val="11"/>
      <color theme="1"/>
      <name val="Segoe UI"/>
      <family val="2"/>
    </font>
    <font>
      <sz val="11"/>
      <color theme="1"/>
      <name val="Segoe UI"/>
      <family val="2"/>
    </font>
    <font>
      <b/>
      <sz val="15"/>
      <color theme="3"/>
      <name val="Segoe UI"/>
      <family val="2"/>
    </font>
    <font>
      <b/>
      <sz val="11"/>
      <color theme="3"/>
      <name val="Segoe UI"/>
      <family val="2"/>
    </font>
    <font>
      <sz val="11"/>
      <color theme="1"/>
      <name val="Calibri"/>
      <family val="2"/>
      <scheme val="minor"/>
    </font>
    <font>
      <sz val="16"/>
      <color theme="1" tint="0.14999847407452621"/>
      <name val="Segoe UI"/>
      <family val="2"/>
    </font>
    <font>
      <b/>
      <sz val="10"/>
      <color theme="0"/>
      <name val="Segoe UI"/>
      <family val="2"/>
    </font>
    <font>
      <sz val="10"/>
      <name val="Segoe UI"/>
      <family val="2"/>
    </font>
    <font>
      <sz val="10"/>
      <color theme="1" tint="0.14999847407452621"/>
      <name val="Segoe UI"/>
      <family val="2"/>
    </font>
    <font>
      <b/>
      <sz val="10"/>
      <color theme="1" tint="0.14999847407452621"/>
      <name val="Segoe UI"/>
      <family val="2"/>
    </font>
    <font>
      <sz val="9"/>
      <color theme="1" tint="0.14999847407452621"/>
      <name val="Segoe UI"/>
      <family val="2"/>
    </font>
    <font>
      <sz val="18"/>
      <name val="Segoe UI"/>
      <family val="2"/>
    </font>
    <font>
      <b/>
      <sz val="18"/>
      <name val="Segoe UI"/>
      <family val="2"/>
    </font>
    <font>
      <sz val="10"/>
      <color theme="0"/>
      <name val="Segoe UI"/>
      <family val="2"/>
    </font>
    <font>
      <sz val="20"/>
      <name val="Segoe UI"/>
      <family val="2"/>
    </font>
    <font>
      <sz val="16"/>
      <name val="Segoe UI"/>
      <family val="2"/>
    </font>
    <font>
      <sz val="20"/>
      <color theme="2" tint="-9.9978637043366805E-2"/>
      <name val="Segoe UI"/>
      <family val="2"/>
    </font>
    <font>
      <sz val="8"/>
      <name val="Segoe UI"/>
      <family val="2"/>
    </font>
    <font>
      <sz val="16"/>
      <color theme="1"/>
      <name val="Segoe UI"/>
      <family val="2"/>
    </font>
    <font>
      <b/>
      <sz val="20"/>
      <color theme="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074E7C"/>
        <bgColor theme="9"/>
      </patternFill>
    </fill>
    <fill>
      <patternFill patternType="solid">
        <fgColor theme="0" tint="-0.14999847407452621"/>
        <bgColor theme="9" tint="0.59999389629810485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 diagonalDown="1">
      <left/>
      <right/>
      <top/>
      <bottom/>
      <diagonal style="thin">
        <color auto="1"/>
      </diagonal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59">
    <xf numFmtId="0" fontId="0" fillId="0" borderId="0" xfId="0"/>
    <xf numFmtId="0" fontId="6" fillId="2" borderId="0" xfId="0" applyFont="1" applyFill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0" borderId="0" xfId="0" applyFont="1"/>
    <xf numFmtId="0" fontId="8" fillId="3" borderId="3" xfId="0" applyFont="1" applyFill="1" applyBorder="1"/>
    <xf numFmtId="0" fontId="8" fillId="0" borderId="0" xfId="0" applyFont="1"/>
    <xf numFmtId="0" fontId="8" fillId="4" borderId="5" xfId="0" applyFont="1" applyFill="1" applyBorder="1"/>
    <xf numFmtId="0" fontId="8" fillId="3" borderId="5" xfId="0" applyFont="1" applyFill="1" applyBorder="1"/>
    <xf numFmtId="164" fontId="10" fillId="0" borderId="0" xfId="1" applyNumberFormat="1" applyFont="1"/>
    <xf numFmtId="0" fontId="11" fillId="0" borderId="0" xfId="0" quotePrefix="1" applyFont="1"/>
    <xf numFmtId="0" fontId="7" fillId="0" borderId="0" xfId="0" applyFont="1" applyAlignment="1">
      <alignment horizontal="center"/>
    </xf>
    <xf numFmtId="0" fontId="13" fillId="0" borderId="0" xfId="0" applyFont="1"/>
    <xf numFmtId="0" fontId="14" fillId="0" borderId="0" xfId="0" quotePrefix="1" applyFont="1"/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center"/>
    </xf>
    <xf numFmtId="165" fontId="15" fillId="0" borderId="7" xfId="0" applyNumberFormat="1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9" fontId="8" fillId="3" borderId="4" xfId="3" applyFont="1" applyFill="1" applyBorder="1" applyAlignment="1">
      <alignment horizontal="center"/>
    </xf>
    <xf numFmtId="44" fontId="8" fillId="3" borderId="4" xfId="2" applyFont="1" applyFill="1" applyBorder="1" applyAlignment="1">
      <alignment horizontal="center"/>
    </xf>
    <xf numFmtId="44" fontId="9" fillId="3" borderId="4" xfId="2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9" fontId="8" fillId="4" borderId="6" xfId="3" applyFont="1" applyFill="1" applyBorder="1" applyAlignment="1">
      <alignment horizontal="center"/>
    </xf>
    <xf numFmtId="44" fontId="8" fillId="4" borderId="6" xfId="2" applyFont="1" applyFill="1" applyBorder="1" applyAlignment="1">
      <alignment horizontal="center"/>
    </xf>
    <xf numFmtId="44" fontId="9" fillId="4" borderId="6" xfId="2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9" fontId="8" fillId="3" borderId="6" xfId="3" applyFont="1" applyFill="1" applyBorder="1" applyAlignment="1">
      <alignment horizontal="center"/>
    </xf>
    <xf numFmtId="44" fontId="8" fillId="3" borderId="6" xfId="2" applyFont="1" applyFill="1" applyBorder="1" applyAlignment="1">
      <alignment horizontal="center"/>
    </xf>
    <xf numFmtId="44" fontId="9" fillId="3" borderId="6" xfId="2" applyFont="1" applyFill="1" applyBorder="1" applyAlignment="1">
      <alignment horizontal="center"/>
    </xf>
    <xf numFmtId="0" fontId="2" fillId="0" borderId="1" xfId="4" applyAlignment="1">
      <alignment horizontal="center"/>
    </xf>
    <xf numFmtId="0" fontId="5" fillId="0" borderId="0" xfId="0" quotePrefix="1" applyFont="1" applyAlignment="1">
      <alignment horizontal="left" vertical="center"/>
    </xf>
    <xf numFmtId="165" fontId="15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2" fillId="0" borderId="1" xfId="4"/>
    <xf numFmtId="0" fontId="15" fillId="0" borderId="7" xfId="0" applyNumberFormat="1" applyFont="1" applyBorder="1" applyAlignment="1">
      <alignment horizontal="center"/>
    </xf>
    <xf numFmtId="0" fontId="6" fillId="2" borderId="2" xfId="0" applyFont="1" applyFill="1" applyBorder="1" applyAlignment="1">
      <alignment horizontal="left"/>
    </xf>
    <xf numFmtId="0" fontId="0" fillId="0" borderId="0" xfId="0" applyAlignment="1">
      <alignment vertical="center"/>
    </xf>
    <xf numFmtId="0" fontId="3" fillId="0" borderId="0" xfId="5"/>
    <xf numFmtId="0" fontId="1" fillId="0" borderId="0" xfId="6" applyFont="1"/>
    <xf numFmtId="0" fontId="18" fillId="0" borderId="8" xfId="6" applyFont="1" applyBorder="1" applyAlignment="1">
      <alignment horizontal="center" wrapText="1"/>
    </xf>
    <xf numFmtId="0" fontId="18" fillId="5" borderId="0" xfId="2" applyNumberFormat="1" applyFont="1" applyFill="1" applyAlignment="1">
      <alignment horizontal="center"/>
    </xf>
    <xf numFmtId="0" fontId="18" fillId="0" borderId="0" xfId="6" applyFont="1"/>
    <xf numFmtId="0" fontId="18" fillId="5" borderId="0" xfId="6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19" fillId="0" borderId="1" xfId="4" quotePrefix="1" applyFont="1" applyAlignment="1">
      <alignment horizontal="left" vertical="center"/>
    </xf>
    <xf numFmtId="0" fontId="8" fillId="3" borderId="5" xfId="0" applyFont="1" applyFill="1" applyBorder="1" applyAlignment="1">
      <alignment horizontal="center"/>
    </xf>
    <xf numFmtId="44" fontId="8" fillId="3" borderId="5" xfId="2" applyFont="1" applyFill="1" applyBorder="1" applyAlignment="1">
      <alignment horizontal="center"/>
    </xf>
    <xf numFmtId="14" fontId="8" fillId="3" borderId="5" xfId="0" applyNumberFormat="1" applyFont="1" applyFill="1" applyBorder="1" applyAlignment="1">
      <alignment horizontal="center"/>
    </xf>
    <xf numFmtId="166" fontId="8" fillId="3" borderId="4" xfId="0" applyNumberFormat="1" applyFont="1" applyFill="1" applyBorder="1" applyAlignment="1">
      <alignment horizontal="center"/>
    </xf>
    <xf numFmtId="0" fontId="8" fillId="0" borderId="0" xfId="0" applyFont="1" applyAlignment="1">
      <alignment horizontal="left" vertical="top" wrapText="1"/>
    </xf>
    <xf numFmtId="8" fontId="8" fillId="3" borderId="5" xfId="0" applyNumberFormat="1" applyFont="1" applyFill="1" applyBorder="1"/>
    <xf numFmtId="165" fontId="15" fillId="0" borderId="0" xfId="0" applyNumberFormat="1" applyFont="1" applyBorder="1" applyAlignment="1">
      <alignment horizontal="left"/>
    </xf>
    <xf numFmtId="0" fontId="15" fillId="0" borderId="0" xfId="0" applyFont="1" applyAlignment="1">
      <alignment horizontal="left"/>
    </xf>
  </cellXfs>
  <cellStyles count="7">
    <cellStyle name="Moeda" xfId="2" builtinId="4"/>
    <cellStyle name="Normal" xfId="0" builtinId="0"/>
    <cellStyle name="Normal 2" xfId="6" xr:uid="{D413AF68-832E-432F-AE8A-BAF808BC5A08}"/>
    <cellStyle name="Porcentagem" xfId="3" builtinId="5"/>
    <cellStyle name="Título 1" xfId="4" builtinId="16"/>
    <cellStyle name="Título 4" xfId="5" builtinId="19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66675</xdr:rowOff>
    </xdr:from>
    <xdr:to>
      <xdr:col>7</xdr:col>
      <xdr:colOff>571500</xdr:colOff>
      <xdr:row>22</xdr:row>
      <xdr:rowOff>161925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53008DED-9886-4112-B611-6D26FBAA9606}"/>
            </a:ext>
          </a:extLst>
        </xdr:cNvPr>
        <xdr:cNvGrpSpPr/>
      </xdr:nvGrpSpPr>
      <xdr:grpSpPr>
        <a:xfrm>
          <a:off x="685800" y="904875"/>
          <a:ext cx="11344275" cy="3867150"/>
          <a:chOff x="685800" y="904875"/>
          <a:chExt cx="11668125" cy="3762375"/>
        </a:xfrm>
      </xdr:grpSpPr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id="{2C6E084C-0562-4D43-A0B6-533A34E8804D}"/>
              </a:ext>
            </a:extLst>
          </xdr:cNvPr>
          <xdr:cNvSpPr/>
        </xdr:nvSpPr>
        <xdr:spPr>
          <a:xfrm>
            <a:off x="685800" y="904875"/>
            <a:ext cx="11668125" cy="37623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" name="CaixaDeTexto 1">
            <a:extLst>
              <a:ext uri="{FF2B5EF4-FFF2-40B4-BE49-F238E27FC236}">
                <a16:creationId xmlns:a16="http://schemas.microsoft.com/office/drawing/2014/main" id="{7A00AEE8-5BA2-4417-B97A-FFEB8B5108D7}"/>
              </a:ext>
            </a:extLst>
          </xdr:cNvPr>
          <xdr:cNvSpPr txBox="1"/>
        </xdr:nvSpPr>
        <xdr:spPr>
          <a:xfrm>
            <a:off x="942975" y="1257299"/>
            <a:ext cx="11115675" cy="10953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lang="pt-BR" sz="2400" b="1">
                <a:latin typeface="Segoe UI" panose="020B0502040204020203" pitchFamily="34" charset="0"/>
                <a:cs typeface="Segoe UI" panose="020B0502040204020203" pitchFamily="34" charset="0"/>
              </a:rPr>
              <a:t>=</a:t>
            </a:r>
            <a:r>
              <a:rPr lang="pt-BR" sz="4400" b="1">
                <a:latin typeface="Segoe UI" panose="020B0502040204020203" pitchFamily="34" charset="0"/>
                <a:cs typeface="Segoe UI" panose="020B0502040204020203" pitchFamily="34" charset="0"/>
              </a:rPr>
              <a:t>SE(CONDIÇÃO;FUNÇÃO(...);FALSO)</a:t>
            </a:r>
            <a:endParaRPr lang="pt-BR" sz="2400" b="1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6" name="Chave Direita 5">
            <a:extLst>
              <a:ext uri="{FF2B5EF4-FFF2-40B4-BE49-F238E27FC236}">
                <a16:creationId xmlns:a16="http://schemas.microsoft.com/office/drawing/2014/main" id="{9B9A3B82-3251-4A07-9E1D-80BA11F181B4}"/>
              </a:ext>
            </a:extLst>
          </xdr:cNvPr>
          <xdr:cNvSpPr/>
        </xdr:nvSpPr>
        <xdr:spPr>
          <a:xfrm rot="5400000">
            <a:off x="3426617" y="745336"/>
            <a:ext cx="261937" cy="2828927"/>
          </a:xfrm>
          <a:prstGeom prst="rightBrace">
            <a:avLst>
              <a:gd name="adj1" fmla="val 79474"/>
              <a:gd name="adj2" fmla="val 50000"/>
            </a:avLst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9" name="CaixaDeTexto 8">
            <a:extLst>
              <a:ext uri="{FF2B5EF4-FFF2-40B4-BE49-F238E27FC236}">
                <a16:creationId xmlns:a16="http://schemas.microsoft.com/office/drawing/2014/main" id="{D0BEAFE4-A15B-44DF-A19C-533E2B407C06}"/>
              </a:ext>
            </a:extLst>
          </xdr:cNvPr>
          <xdr:cNvSpPr txBox="1"/>
        </xdr:nvSpPr>
        <xdr:spPr>
          <a:xfrm>
            <a:off x="2133600" y="2476500"/>
            <a:ext cx="2790825" cy="33111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pt-BR" sz="1400" b="1">
                <a:latin typeface="Segoe UI" panose="020B0502040204020203" pitchFamily="34" charset="0"/>
                <a:cs typeface="Segoe UI" panose="020B0502040204020203" pitchFamily="34" charset="0"/>
              </a:rPr>
              <a:t>Teste</a:t>
            </a:r>
            <a:r>
              <a:rPr lang="pt-BR" sz="1400" b="1" baseline="0">
                <a:latin typeface="Segoe UI" panose="020B0502040204020203" pitchFamily="34" charset="0"/>
                <a:cs typeface="Segoe UI" panose="020B0502040204020203" pitchFamily="34" charset="0"/>
              </a:rPr>
              <a:t> lógico</a:t>
            </a:r>
            <a:endParaRPr lang="pt-BR" sz="1400" b="1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10" name="CaixaDeTexto 9">
            <a:extLst>
              <a:ext uri="{FF2B5EF4-FFF2-40B4-BE49-F238E27FC236}">
                <a16:creationId xmlns:a16="http://schemas.microsoft.com/office/drawing/2014/main" id="{59F71AFA-F331-49D2-A462-B81387E4973B}"/>
              </a:ext>
            </a:extLst>
          </xdr:cNvPr>
          <xdr:cNvSpPr txBox="1"/>
        </xdr:nvSpPr>
        <xdr:spPr>
          <a:xfrm>
            <a:off x="5191124" y="2476500"/>
            <a:ext cx="3409951" cy="33111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pt-BR" sz="1400" b="1">
                <a:latin typeface="Segoe UI" panose="020B0502040204020203" pitchFamily="34" charset="0"/>
                <a:cs typeface="Segoe UI" panose="020B0502040204020203" pitchFamily="34" charset="0"/>
              </a:rPr>
              <a:t>Verdadeiro</a:t>
            </a:r>
          </a:p>
        </xdr:txBody>
      </xdr:sp>
      <xdr:sp macro="" textlink="">
        <xdr:nvSpPr>
          <xdr:cNvPr id="11" name="CaixaDeTexto 10">
            <a:extLst>
              <a:ext uri="{FF2B5EF4-FFF2-40B4-BE49-F238E27FC236}">
                <a16:creationId xmlns:a16="http://schemas.microsoft.com/office/drawing/2014/main" id="{B857FAF8-047D-405D-A21F-34893F96ACB4}"/>
              </a:ext>
            </a:extLst>
          </xdr:cNvPr>
          <xdr:cNvSpPr txBox="1"/>
        </xdr:nvSpPr>
        <xdr:spPr>
          <a:xfrm>
            <a:off x="8810625" y="2476500"/>
            <a:ext cx="1668141" cy="33111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lang="pt-BR" sz="1400" b="1">
                <a:latin typeface="Segoe UI" panose="020B0502040204020203" pitchFamily="34" charset="0"/>
                <a:cs typeface="Segoe UI" panose="020B0502040204020203" pitchFamily="34" charset="0"/>
              </a:rPr>
              <a:t>Falso</a:t>
            </a:r>
          </a:p>
        </xdr:txBody>
      </xdr:sp>
      <xdr:sp macro="" textlink="">
        <xdr:nvSpPr>
          <xdr:cNvPr id="15" name="Chave Direita 14">
            <a:extLst>
              <a:ext uri="{FF2B5EF4-FFF2-40B4-BE49-F238E27FC236}">
                <a16:creationId xmlns:a16="http://schemas.microsoft.com/office/drawing/2014/main" id="{2943FAD8-06B9-4344-A87C-2EC40A230419}"/>
              </a:ext>
            </a:extLst>
          </xdr:cNvPr>
          <xdr:cNvSpPr/>
        </xdr:nvSpPr>
        <xdr:spPr>
          <a:xfrm rot="5400000">
            <a:off x="6769891" y="497686"/>
            <a:ext cx="261937" cy="3324228"/>
          </a:xfrm>
          <a:prstGeom prst="rightBrace">
            <a:avLst>
              <a:gd name="adj1" fmla="val 79474"/>
              <a:gd name="adj2" fmla="val 50000"/>
            </a:avLst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6" name="Chave Direita 15">
            <a:extLst>
              <a:ext uri="{FF2B5EF4-FFF2-40B4-BE49-F238E27FC236}">
                <a16:creationId xmlns:a16="http://schemas.microsoft.com/office/drawing/2014/main" id="{1CE1643A-8A7F-45B0-95D7-ED815FFAA9F6}"/>
              </a:ext>
            </a:extLst>
          </xdr:cNvPr>
          <xdr:cNvSpPr/>
        </xdr:nvSpPr>
        <xdr:spPr>
          <a:xfrm rot="5400000">
            <a:off x="9494043" y="1354938"/>
            <a:ext cx="261937" cy="1609727"/>
          </a:xfrm>
          <a:prstGeom prst="rightBrace">
            <a:avLst>
              <a:gd name="adj1" fmla="val 79474"/>
              <a:gd name="adj2" fmla="val 50000"/>
            </a:avLst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6C4C7-4F7F-4397-B130-D312E7625B86}">
  <dimension ref="A1"/>
  <sheetViews>
    <sheetView showGridLines="0" workbookViewId="0">
      <selection activeCell="B18" sqref="B18"/>
    </sheetView>
  </sheetViews>
  <sheetFormatPr defaultRowHeight="16.5" x14ac:dyDescent="0.3"/>
  <cols>
    <col min="2" max="2" width="96.375" bestFit="1" customWidth="1"/>
  </cols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9B81-D9B2-46FE-A2ED-51CD146964C9}">
  <dimension ref="B1:E101"/>
  <sheetViews>
    <sheetView showGridLines="0" zoomScale="150" zoomScaleNormal="150" workbookViewId="0">
      <selection activeCell="D4" sqref="D4:D8"/>
    </sheetView>
  </sheetViews>
  <sheetFormatPr defaultRowHeight="16.5" x14ac:dyDescent="0.3"/>
  <cols>
    <col min="1" max="1" width="3.375" customWidth="1"/>
    <col min="3" max="3" width="12.75" bestFit="1" customWidth="1"/>
    <col min="4" max="4" width="10.375" bestFit="1" customWidth="1"/>
    <col min="7" max="7" width="11.125" bestFit="1" customWidth="1"/>
  </cols>
  <sheetData>
    <row r="1" spans="2:5" x14ac:dyDescent="0.3">
      <c r="B1" t="s">
        <v>61</v>
      </c>
    </row>
    <row r="3" spans="2:5" x14ac:dyDescent="0.3">
      <c r="B3" s="1" t="s">
        <v>30</v>
      </c>
      <c r="C3" s="2" t="s">
        <v>44</v>
      </c>
      <c r="D3" s="2" t="s">
        <v>45</v>
      </c>
    </row>
    <row r="4" spans="2:5" x14ac:dyDescent="0.3">
      <c r="B4" s="7" t="s">
        <v>46</v>
      </c>
      <c r="C4" s="7" t="s">
        <v>52</v>
      </c>
      <c r="D4" s="56">
        <f>IF(B4="Ativo",SUMIFS($C$12:$C$101,$E$12:$E$101,C4),0)</f>
        <v>15732.000000000002</v>
      </c>
    </row>
    <row r="5" spans="2:5" x14ac:dyDescent="0.3">
      <c r="B5" s="7" t="s">
        <v>47</v>
      </c>
      <c r="C5" s="7" t="s">
        <v>48</v>
      </c>
      <c r="D5" s="56">
        <f t="shared" ref="D5:D8" si="0">IF(B5="Ativo",SUMIFS($C$12:$C$101,$E$12:$E$101,C5),0)</f>
        <v>0</v>
      </c>
    </row>
    <row r="6" spans="2:5" x14ac:dyDescent="0.3">
      <c r="B6" s="7" t="s">
        <v>46</v>
      </c>
      <c r="C6" s="7" t="s">
        <v>49</v>
      </c>
      <c r="D6" s="56">
        <f t="shared" si="0"/>
        <v>29210.199999999997</v>
      </c>
    </row>
    <row r="7" spans="2:5" x14ac:dyDescent="0.3">
      <c r="B7" s="7" t="s">
        <v>46</v>
      </c>
      <c r="C7" s="7" t="s">
        <v>50</v>
      </c>
      <c r="D7" s="56">
        <f t="shared" si="0"/>
        <v>21785.8</v>
      </c>
    </row>
    <row r="8" spans="2:5" x14ac:dyDescent="0.3">
      <c r="B8" s="7" t="s">
        <v>47</v>
      </c>
      <c r="C8" s="7" t="s">
        <v>51</v>
      </c>
      <c r="D8" s="56">
        <f t="shared" si="0"/>
        <v>0</v>
      </c>
    </row>
    <row r="11" spans="2:5" x14ac:dyDescent="0.3">
      <c r="B11" s="1" t="s">
        <v>53</v>
      </c>
      <c r="C11" s="2" t="s">
        <v>54</v>
      </c>
      <c r="D11" s="2" t="s">
        <v>55</v>
      </c>
      <c r="E11" s="1" t="s">
        <v>44</v>
      </c>
    </row>
    <row r="12" spans="2:5" x14ac:dyDescent="0.3">
      <c r="B12" s="7" t="s">
        <v>56</v>
      </c>
      <c r="C12" s="52">
        <v>580</v>
      </c>
      <c r="D12" s="53">
        <f t="shared" ref="D12:D75" ca="1" si="1">TODAY() + RANDBETWEEN(3,15)</f>
        <v>44343</v>
      </c>
      <c r="E12" s="51" t="s">
        <v>52</v>
      </c>
    </row>
    <row r="13" spans="2:5" x14ac:dyDescent="0.3">
      <c r="B13" s="7" t="s">
        <v>56</v>
      </c>
      <c r="C13" s="52">
        <v>24.1</v>
      </c>
      <c r="D13" s="53">
        <f t="shared" ca="1" si="1"/>
        <v>44336</v>
      </c>
      <c r="E13" s="51" t="s">
        <v>52</v>
      </c>
    </row>
    <row r="14" spans="2:5" x14ac:dyDescent="0.3">
      <c r="B14" s="7" t="s">
        <v>57</v>
      </c>
      <c r="C14" s="52">
        <v>1585</v>
      </c>
      <c r="D14" s="53">
        <f t="shared" ca="1" si="1"/>
        <v>44347</v>
      </c>
      <c r="E14" s="51" t="s">
        <v>52</v>
      </c>
    </row>
    <row r="15" spans="2:5" x14ac:dyDescent="0.3">
      <c r="B15" s="7" t="s">
        <v>56</v>
      </c>
      <c r="C15" s="52">
        <v>57.8</v>
      </c>
      <c r="D15" s="53">
        <f t="shared" ca="1" si="1"/>
        <v>44341</v>
      </c>
      <c r="E15" s="51" t="s">
        <v>52</v>
      </c>
    </row>
    <row r="16" spans="2:5" x14ac:dyDescent="0.3">
      <c r="B16" s="7" t="s">
        <v>58</v>
      </c>
      <c r="C16" s="52">
        <v>10254</v>
      </c>
      <c r="D16" s="53">
        <f t="shared" ca="1" si="1"/>
        <v>44336</v>
      </c>
      <c r="E16" s="51" t="s">
        <v>49</v>
      </c>
    </row>
    <row r="17" spans="2:5" x14ac:dyDescent="0.3">
      <c r="B17" s="7" t="s">
        <v>57</v>
      </c>
      <c r="C17" s="52">
        <v>226.3</v>
      </c>
      <c r="D17" s="53">
        <f t="shared" ca="1" si="1"/>
        <v>44339</v>
      </c>
      <c r="E17" s="51" t="s">
        <v>49</v>
      </c>
    </row>
    <row r="18" spans="2:5" x14ac:dyDescent="0.3">
      <c r="B18" s="7" t="s">
        <v>58</v>
      </c>
      <c r="C18" s="52">
        <v>226.3</v>
      </c>
      <c r="D18" s="53">
        <f t="shared" ca="1" si="1"/>
        <v>44348</v>
      </c>
      <c r="E18" s="51" t="s">
        <v>50</v>
      </c>
    </row>
    <row r="19" spans="2:5" x14ac:dyDescent="0.3">
      <c r="B19" s="7" t="s">
        <v>59</v>
      </c>
      <c r="C19" s="52">
        <v>1258</v>
      </c>
      <c r="D19" s="53">
        <f t="shared" ca="1" si="1"/>
        <v>44341</v>
      </c>
      <c r="E19" s="51" t="s">
        <v>49</v>
      </c>
    </row>
    <row r="20" spans="2:5" x14ac:dyDescent="0.3">
      <c r="B20" s="7" t="s">
        <v>58</v>
      </c>
      <c r="C20" s="52">
        <v>1258</v>
      </c>
      <c r="D20" s="53">
        <f t="shared" ca="1" si="1"/>
        <v>44343</v>
      </c>
      <c r="E20" s="51" t="s">
        <v>49</v>
      </c>
    </row>
    <row r="21" spans="2:5" x14ac:dyDescent="0.3">
      <c r="B21" s="7" t="s">
        <v>58</v>
      </c>
      <c r="C21" s="52">
        <v>5487</v>
      </c>
      <c r="D21" s="53">
        <f t="shared" ca="1" si="1"/>
        <v>44336</v>
      </c>
      <c r="E21" s="51" t="s">
        <v>51</v>
      </c>
    </row>
    <row r="22" spans="2:5" x14ac:dyDescent="0.3">
      <c r="B22" s="7" t="s">
        <v>60</v>
      </c>
      <c r="C22" s="52">
        <v>125.2</v>
      </c>
      <c r="D22" s="53">
        <f t="shared" ca="1" si="1"/>
        <v>44348</v>
      </c>
      <c r="E22" s="51" t="s">
        <v>52</v>
      </c>
    </row>
    <row r="23" spans="2:5" x14ac:dyDescent="0.3">
      <c r="B23" s="7" t="s">
        <v>60</v>
      </c>
      <c r="C23" s="52">
        <v>125.2</v>
      </c>
      <c r="D23" s="53">
        <f t="shared" ca="1" si="1"/>
        <v>44348</v>
      </c>
      <c r="E23" s="51" t="s">
        <v>49</v>
      </c>
    </row>
    <row r="24" spans="2:5" x14ac:dyDescent="0.3">
      <c r="B24" s="7" t="s">
        <v>57</v>
      </c>
      <c r="C24" s="52">
        <v>850</v>
      </c>
      <c r="D24" s="53">
        <f t="shared" ca="1" si="1"/>
        <v>44341</v>
      </c>
      <c r="E24" s="51" t="s">
        <v>52</v>
      </c>
    </row>
    <row r="25" spans="2:5" x14ac:dyDescent="0.3">
      <c r="B25" s="7" t="s">
        <v>58</v>
      </c>
      <c r="C25" s="52">
        <v>175.5</v>
      </c>
      <c r="D25" s="53">
        <f t="shared" ca="1" si="1"/>
        <v>44340</v>
      </c>
      <c r="E25" s="51" t="s">
        <v>51</v>
      </c>
    </row>
    <row r="26" spans="2:5" x14ac:dyDescent="0.3">
      <c r="B26" s="7" t="s">
        <v>56</v>
      </c>
      <c r="C26" s="52">
        <v>125.2</v>
      </c>
      <c r="D26" s="53">
        <f t="shared" ca="1" si="1"/>
        <v>44343</v>
      </c>
      <c r="E26" s="51" t="s">
        <v>48</v>
      </c>
    </row>
    <row r="27" spans="2:5" x14ac:dyDescent="0.3">
      <c r="B27" s="7" t="s">
        <v>57</v>
      </c>
      <c r="C27" s="52">
        <v>125.2</v>
      </c>
      <c r="D27" s="53">
        <f t="shared" ca="1" si="1"/>
        <v>44348</v>
      </c>
      <c r="E27" s="51" t="s">
        <v>51</v>
      </c>
    </row>
    <row r="28" spans="2:5" x14ac:dyDescent="0.3">
      <c r="B28" s="7" t="s">
        <v>59</v>
      </c>
      <c r="C28" s="52">
        <v>125.2</v>
      </c>
      <c r="D28" s="53">
        <f t="shared" ca="1" si="1"/>
        <v>44338</v>
      </c>
      <c r="E28" s="51" t="s">
        <v>50</v>
      </c>
    </row>
    <row r="29" spans="2:5" x14ac:dyDescent="0.3">
      <c r="B29" s="7" t="s">
        <v>59</v>
      </c>
      <c r="C29" s="52">
        <v>1254</v>
      </c>
      <c r="D29" s="53">
        <f t="shared" ca="1" si="1"/>
        <v>44341</v>
      </c>
      <c r="E29" s="51" t="s">
        <v>48</v>
      </c>
    </row>
    <row r="30" spans="2:5" x14ac:dyDescent="0.3">
      <c r="B30" s="7" t="s">
        <v>58</v>
      </c>
      <c r="C30" s="52">
        <v>3654</v>
      </c>
      <c r="D30" s="53">
        <f t="shared" ca="1" si="1"/>
        <v>44340</v>
      </c>
      <c r="E30" s="51" t="s">
        <v>48</v>
      </c>
    </row>
    <row r="31" spans="2:5" x14ac:dyDescent="0.3">
      <c r="B31" s="7" t="s">
        <v>60</v>
      </c>
      <c r="C31" s="52">
        <v>5487</v>
      </c>
      <c r="D31" s="53">
        <f t="shared" ca="1" si="1"/>
        <v>44347</v>
      </c>
      <c r="E31" s="51" t="s">
        <v>50</v>
      </c>
    </row>
    <row r="32" spans="2:5" x14ac:dyDescent="0.3">
      <c r="B32" s="7" t="s">
        <v>58</v>
      </c>
      <c r="C32" s="52">
        <v>5487</v>
      </c>
      <c r="D32" s="53">
        <f t="shared" ca="1" si="1"/>
        <v>44343</v>
      </c>
      <c r="E32" s="51" t="s">
        <v>49</v>
      </c>
    </row>
    <row r="33" spans="2:5" x14ac:dyDescent="0.3">
      <c r="B33" s="7" t="s">
        <v>60</v>
      </c>
      <c r="C33" s="52">
        <v>24.1</v>
      </c>
      <c r="D33" s="53">
        <f t="shared" ca="1" si="1"/>
        <v>44341</v>
      </c>
      <c r="E33" s="51" t="s">
        <v>49</v>
      </c>
    </row>
    <row r="34" spans="2:5" x14ac:dyDescent="0.3">
      <c r="B34" s="7" t="s">
        <v>57</v>
      </c>
      <c r="C34" s="52">
        <v>91.5</v>
      </c>
      <c r="D34" s="53">
        <f t="shared" ca="1" si="1"/>
        <v>44340</v>
      </c>
      <c r="E34" s="51" t="s">
        <v>51</v>
      </c>
    </row>
    <row r="35" spans="2:5" x14ac:dyDescent="0.3">
      <c r="B35" s="7" t="s">
        <v>59</v>
      </c>
      <c r="C35" s="52">
        <v>91.5</v>
      </c>
      <c r="D35" s="53">
        <f t="shared" ca="1" si="1"/>
        <v>44336</v>
      </c>
      <c r="E35" s="51" t="s">
        <v>50</v>
      </c>
    </row>
    <row r="36" spans="2:5" x14ac:dyDescent="0.3">
      <c r="B36" s="7" t="s">
        <v>58</v>
      </c>
      <c r="C36" s="52">
        <v>91.5</v>
      </c>
      <c r="D36" s="53">
        <f t="shared" ca="1" si="1"/>
        <v>44338</v>
      </c>
      <c r="E36" s="51" t="s">
        <v>50</v>
      </c>
    </row>
    <row r="37" spans="2:5" x14ac:dyDescent="0.3">
      <c r="B37" s="7" t="s">
        <v>59</v>
      </c>
      <c r="C37" s="52">
        <v>158.9</v>
      </c>
      <c r="D37" s="53">
        <f t="shared" ca="1" si="1"/>
        <v>44345</v>
      </c>
      <c r="E37" s="51" t="s">
        <v>48</v>
      </c>
    </row>
    <row r="38" spans="2:5" x14ac:dyDescent="0.3">
      <c r="B38" s="7" t="s">
        <v>59</v>
      </c>
      <c r="C38" s="52">
        <v>158.9</v>
      </c>
      <c r="D38" s="53">
        <f t="shared" ca="1" si="1"/>
        <v>44339</v>
      </c>
      <c r="E38" s="51" t="s">
        <v>50</v>
      </c>
    </row>
    <row r="39" spans="2:5" x14ac:dyDescent="0.3">
      <c r="B39" s="7" t="s">
        <v>58</v>
      </c>
      <c r="C39" s="52">
        <v>158.9</v>
      </c>
      <c r="D39" s="53">
        <f t="shared" ca="1" si="1"/>
        <v>44339</v>
      </c>
      <c r="E39" s="51" t="s">
        <v>51</v>
      </c>
    </row>
    <row r="40" spans="2:5" x14ac:dyDescent="0.3">
      <c r="B40" s="7" t="s">
        <v>58</v>
      </c>
      <c r="C40" s="52">
        <v>192.6</v>
      </c>
      <c r="D40" s="53">
        <f t="shared" ca="1" si="1"/>
        <v>44347</v>
      </c>
      <c r="E40" s="51" t="s">
        <v>52</v>
      </c>
    </row>
    <row r="41" spans="2:5" x14ac:dyDescent="0.3">
      <c r="B41" s="7" t="s">
        <v>58</v>
      </c>
      <c r="C41" s="52">
        <v>192.6</v>
      </c>
      <c r="D41" s="53">
        <f t="shared" ca="1" si="1"/>
        <v>44348</v>
      </c>
      <c r="E41" s="51" t="s">
        <v>50</v>
      </c>
    </row>
    <row r="42" spans="2:5" x14ac:dyDescent="0.3">
      <c r="B42" s="7" t="s">
        <v>60</v>
      </c>
      <c r="C42" s="52">
        <v>226.3</v>
      </c>
      <c r="D42" s="53">
        <f t="shared" ca="1" si="1"/>
        <v>44338</v>
      </c>
      <c r="E42" s="51" t="s">
        <v>48</v>
      </c>
    </row>
    <row r="43" spans="2:5" x14ac:dyDescent="0.3">
      <c r="B43" s="7" t="s">
        <v>57</v>
      </c>
      <c r="C43" s="52">
        <v>226.3</v>
      </c>
      <c r="D43" s="53">
        <f t="shared" ca="1" si="1"/>
        <v>44345</v>
      </c>
      <c r="E43" s="51" t="s">
        <v>49</v>
      </c>
    </row>
    <row r="44" spans="2:5" x14ac:dyDescent="0.3">
      <c r="B44" s="7" t="s">
        <v>56</v>
      </c>
      <c r="C44" s="52">
        <v>260</v>
      </c>
      <c r="D44" s="53">
        <f t="shared" ca="1" si="1"/>
        <v>44344</v>
      </c>
      <c r="E44" s="51" t="s">
        <v>52</v>
      </c>
    </row>
    <row r="45" spans="2:5" x14ac:dyDescent="0.3">
      <c r="B45" s="7" t="s">
        <v>58</v>
      </c>
      <c r="C45" s="52">
        <v>260</v>
      </c>
      <c r="D45" s="53">
        <f t="shared" ca="1" si="1"/>
        <v>44341</v>
      </c>
      <c r="E45" s="51" t="s">
        <v>49</v>
      </c>
    </row>
    <row r="46" spans="2:5" x14ac:dyDescent="0.3">
      <c r="B46" s="7" t="s">
        <v>57</v>
      </c>
      <c r="C46" s="52">
        <v>325</v>
      </c>
      <c r="D46" s="53">
        <f t="shared" ca="1" si="1"/>
        <v>44336</v>
      </c>
      <c r="E46" s="51" t="s">
        <v>51</v>
      </c>
    </row>
    <row r="47" spans="2:5" x14ac:dyDescent="0.3">
      <c r="B47" s="7" t="s">
        <v>60</v>
      </c>
      <c r="C47" s="52">
        <v>450</v>
      </c>
      <c r="D47" s="53">
        <f t="shared" ca="1" si="1"/>
        <v>44348</v>
      </c>
      <c r="E47" s="51" t="s">
        <v>48</v>
      </c>
    </row>
    <row r="48" spans="2:5" x14ac:dyDescent="0.3">
      <c r="B48" s="7" t="s">
        <v>56</v>
      </c>
      <c r="C48" s="52">
        <v>450</v>
      </c>
      <c r="D48" s="53">
        <f t="shared" ca="1" si="1"/>
        <v>44338</v>
      </c>
      <c r="E48" s="51" t="s">
        <v>52</v>
      </c>
    </row>
    <row r="49" spans="2:5" x14ac:dyDescent="0.3">
      <c r="B49" s="7" t="s">
        <v>58</v>
      </c>
      <c r="C49" s="52">
        <v>450</v>
      </c>
      <c r="D49" s="53">
        <f t="shared" ca="1" si="1"/>
        <v>44343</v>
      </c>
      <c r="E49" s="51" t="s">
        <v>51</v>
      </c>
    </row>
    <row r="50" spans="2:5" x14ac:dyDescent="0.3">
      <c r="B50" s="7" t="s">
        <v>56</v>
      </c>
      <c r="C50" s="52">
        <v>654</v>
      </c>
      <c r="D50" s="53">
        <f t="shared" ca="1" si="1"/>
        <v>44337</v>
      </c>
      <c r="E50" s="51" t="s">
        <v>49</v>
      </c>
    </row>
    <row r="51" spans="2:5" x14ac:dyDescent="0.3">
      <c r="B51" s="7" t="s">
        <v>58</v>
      </c>
      <c r="C51" s="52">
        <v>654</v>
      </c>
      <c r="D51" s="53">
        <f t="shared" ca="1" si="1"/>
        <v>44345</v>
      </c>
      <c r="E51" s="51" t="s">
        <v>48</v>
      </c>
    </row>
    <row r="52" spans="2:5" x14ac:dyDescent="0.3">
      <c r="B52" s="7" t="s">
        <v>58</v>
      </c>
      <c r="C52" s="52">
        <v>1254</v>
      </c>
      <c r="D52" s="53">
        <f t="shared" ca="1" si="1"/>
        <v>44341</v>
      </c>
      <c r="E52" s="51" t="s">
        <v>50</v>
      </c>
    </row>
    <row r="53" spans="2:5" x14ac:dyDescent="0.3">
      <c r="B53" s="7" t="s">
        <v>59</v>
      </c>
      <c r="C53" s="52">
        <v>1254</v>
      </c>
      <c r="D53" s="53">
        <f t="shared" ca="1" si="1"/>
        <v>44338</v>
      </c>
      <c r="E53" s="51" t="s">
        <v>51</v>
      </c>
    </row>
    <row r="54" spans="2:5" x14ac:dyDescent="0.3">
      <c r="B54" s="7" t="s">
        <v>60</v>
      </c>
      <c r="C54" s="52">
        <v>1258</v>
      </c>
      <c r="D54" s="53">
        <f t="shared" ca="1" si="1"/>
        <v>44343</v>
      </c>
      <c r="E54" s="51" t="s">
        <v>50</v>
      </c>
    </row>
    <row r="55" spans="2:5" x14ac:dyDescent="0.3">
      <c r="B55" s="7" t="s">
        <v>56</v>
      </c>
      <c r="C55" s="52">
        <v>1258</v>
      </c>
      <c r="D55" s="53">
        <f t="shared" ca="1" si="1"/>
        <v>44347</v>
      </c>
      <c r="E55" s="51" t="s">
        <v>48</v>
      </c>
    </row>
    <row r="56" spans="2:5" x14ac:dyDescent="0.3">
      <c r="B56" s="7" t="s">
        <v>60</v>
      </c>
      <c r="C56" s="52">
        <v>24.1</v>
      </c>
      <c r="D56" s="53">
        <f t="shared" ca="1" si="1"/>
        <v>44336</v>
      </c>
      <c r="E56" s="51" t="s">
        <v>51</v>
      </c>
    </row>
    <row r="57" spans="2:5" x14ac:dyDescent="0.3">
      <c r="B57" s="7" t="s">
        <v>58</v>
      </c>
      <c r="C57" s="52">
        <v>8845</v>
      </c>
      <c r="D57" s="53">
        <f t="shared" ca="1" si="1"/>
        <v>44338</v>
      </c>
      <c r="E57" s="51" t="s">
        <v>52</v>
      </c>
    </row>
    <row r="58" spans="2:5" x14ac:dyDescent="0.3">
      <c r="B58" s="7" t="s">
        <v>60</v>
      </c>
      <c r="C58" s="52">
        <v>91.5</v>
      </c>
      <c r="D58" s="53">
        <f t="shared" ca="1" si="1"/>
        <v>44340</v>
      </c>
      <c r="E58" s="51" t="s">
        <v>48</v>
      </c>
    </row>
    <row r="59" spans="2:5" x14ac:dyDescent="0.3">
      <c r="B59" s="7" t="s">
        <v>60</v>
      </c>
      <c r="C59" s="52">
        <v>91.5</v>
      </c>
      <c r="D59" s="53">
        <f t="shared" ca="1" si="1"/>
        <v>44345</v>
      </c>
      <c r="E59" s="51" t="s">
        <v>48</v>
      </c>
    </row>
    <row r="60" spans="2:5" x14ac:dyDescent="0.3">
      <c r="B60" s="7" t="s">
        <v>58</v>
      </c>
      <c r="C60" s="52">
        <v>91.5</v>
      </c>
      <c r="D60" s="53">
        <f t="shared" ca="1" si="1"/>
        <v>44346</v>
      </c>
      <c r="E60" s="51" t="s">
        <v>51</v>
      </c>
    </row>
    <row r="61" spans="2:5" x14ac:dyDescent="0.3">
      <c r="B61" s="7" t="s">
        <v>58</v>
      </c>
      <c r="C61" s="52">
        <v>125.2</v>
      </c>
      <c r="D61" s="53">
        <f t="shared" ca="1" si="1"/>
        <v>44345</v>
      </c>
      <c r="E61" s="51" t="s">
        <v>48</v>
      </c>
    </row>
    <row r="62" spans="2:5" x14ac:dyDescent="0.3">
      <c r="B62" s="7" t="s">
        <v>57</v>
      </c>
      <c r="C62" s="52">
        <v>125.2</v>
      </c>
      <c r="D62" s="53">
        <f t="shared" ca="1" si="1"/>
        <v>44348</v>
      </c>
      <c r="E62" s="51" t="s">
        <v>48</v>
      </c>
    </row>
    <row r="63" spans="2:5" x14ac:dyDescent="0.3">
      <c r="B63" s="7" t="s">
        <v>56</v>
      </c>
      <c r="C63" s="52">
        <v>158.9</v>
      </c>
      <c r="D63" s="53">
        <f t="shared" ca="1" si="1"/>
        <v>44346</v>
      </c>
      <c r="E63" s="51" t="s">
        <v>51</v>
      </c>
    </row>
    <row r="64" spans="2:5" x14ac:dyDescent="0.3">
      <c r="B64" s="7" t="s">
        <v>58</v>
      </c>
      <c r="C64" s="52">
        <v>158.9</v>
      </c>
      <c r="D64" s="53">
        <f t="shared" ca="1" si="1"/>
        <v>44347</v>
      </c>
      <c r="E64" s="51" t="s">
        <v>50</v>
      </c>
    </row>
    <row r="65" spans="2:5" x14ac:dyDescent="0.3">
      <c r="B65" s="7" t="s">
        <v>58</v>
      </c>
      <c r="C65" s="52">
        <v>192.6</v>
      </c>
      <c r="D65" s="53">
        <f t="shared" ca="1" si="1"/>
        <v>44341</v>
      </c>
      <c r="E65" s="51" t="s">
        <v>52</v>
      </c>
    </row>
    <row r="66" spans="2:5" x14ac:dyDescent="0.3">
      <c r="B66" s="7" t="s">
        <v>59</v>
      </c>
      <c r="C66" s="52">
        <v>192.6</v>
      </c>
      <c r="D66" s="53">
        <f t="shared" ca="1" si="1"/>
        <v>44337</v>
      </c>
      <c r="E66" s="51" t="s">
        <v>49</v>
      </c>
    </row>
    <row r="67" spans="2:5" x14ac:dyDescent="0.3">
      <c r="B67" s="7" t="s">
        <v>56</v>
      </c>
      <c r="C67" s="52">
        <v>254</v>
      </c>
      <c r="D67" s="53">
        <f t="shared" ca="1" si="1"/>
        <v>44337</v>
      </c>
      <c r="E67" s="51" t="s">
        <v>49</v>
      </c>
    </row>
    <row r="68" spans="2:5" x14ac:dyDescent="0.3">
      <c r="B68" s="7" t="s">
        <v>57</v>
      </c>
      <c r="C68" s="52">
        <v>254</v>
      </c>
      <c r="D68" s="53">
        <f t="shared" ca="1" si="1"/>
        <v>44338</v>
      </c>
      <c r="E68" s="51" t="s">
        <v>48</v>
      </c>
    </row>
    <row r="69" spans="2:5" x14ac:dyDescent="0.3">
      <c r="B69" s="7" t="s">
        <v>59</v>
      </c>
      <c r="C69" s="52">
        <v>254</v>
      </c>
      <c r="D69" s="53">
        <f t="shared" ca="1" si="1"/>
        <v>44337</v>
      </c>
      <c r="E69" s="51" t="s">
        <v>52</v>
      </c>
    </row>
    <row r="70" spans="2:5" x14ac:dyDescent="0.3">
      <c r="B70" s="7" t="s">
        <v>59</v>
      </c>
      <c r="C70" s="52">
        <v>315</v>
      </c>
      <c r="D70" s="53">
        <f t="shared" ca="1" si="1"/>
        <v>44342</v>
      </c>
      <c r="E70" s="51" t="s">
        <v>51</v>
      </c>
    </row>
    <row r="71" spans="2:5" x14ac:dyDescent="0.3">
      <c r="B71" s="7" t="s">
        <v>60</v>
      </c>
      <c r="C71" s="52">
        <v>325</v>
      </c>
      <c r="D71" s="53">
        <f t="shared" ca="1" si="1"/>
        <v>44345</v>
      </c>
      <c r="E71" s="51" t="s">
        <v>51</v>
      </c>
    </row>
    <row r="72" spans="2:5" x14ac:dyDescent="0.3">
      <c r="B72" s="7" t="s">
        <v>57</v>
      </c>
      <c r="C72" s="52">
        <v>450</v>
      </c>
      <c r="D72" s="53">
        <f t="shared" ca="1" si="1"/>
        <v>44345</v>
      </c>
      <c r="E72" s="51" t="s">
        <v>51</v>
      </c>
    </row>
    <row r="73" spans="2:5" x14ac:dyDescent="0.3">
      <c r="B73" s="7" t="s">
        <v>59</v>
      </c>
      <c r="C73" s="52">
        <v>450</v>
      </c>
      <c r="D73" s="53">
        <f t="shared" ca="1" si="1"/>
        <v>44336</v>
      </c>
      <c r="E73" s="51" t="s">
        <v>50</v>
      </c>
    </row>
    <row r="74" spans="2:5" x14ac:dyDescent="0.3">
      <c r="B74" s="7" t="s">
        <v>58</v>
      </c>
      <c r="C74" s="52">
        <v>450</v>
      </c>
      <c r="D74" s="53">
        <f t="shared" ca="1" si="1"/>
        <v>44337</v>
      </c>
      <c r="E74" s="51" t="s">
        <v>49</v>
      </c>
    </row>
    <row r="75" spans="2:5" x14ac:dyDescent="0.3">
      <c r="B75" s="7" t="s">
        <v>56</v>
      </c>
      <c r="C75" s="52">
        <v>654</v>
      </c>
      <c r="D75" s="53">
        <f t="shared" ca="1" si="1"/>
        <v>44347</v>
      </c>
      <c r="E75" s="51" t="s">
        <v>48</v>
      </c>
    </row>
    <row r="76" spans="2:5" x14ac:dyDescent="0.3">
      <c r="B76" s="7" t="s">
        <v>56</v>
      </c>
      <c r="C76" s="52">
        <v>1254</v>
      </c>
      <c r="D76" s="53">
        <f t="shared" ref="D76:D101" ca="1" si="2">TODAY() + RANDBETWEEN(3,15)</f>
        <v>44346</v>
      </c>
      <c r="E76" s="51" t="s">
        <v>52</v>
      </c>
    </row>
    <row r="77" spans="2:5" x14ac:dyDescent="0.3">
      <c r="B77" s="7" t="s">
        <v>58</v>
      </c>
      <c r="C77" s="52">
        <v>1258</v>
      </c>
      <c r="D77" s="53">
        <f t="shared" ca="1" si="2"/>
        <v>44348</v>
      </c>
      <c r="E77" s="51" t="s">
        <v>50</v>
      </c>
    </row>
    <row r="78" spans="2:5" x14ac:dyDescent="0.3">
      <c r="B78" s="7" t="s">
        <v>58</v>
      </c>
      <c r="C78" s="52">
        <v>5487</v>
      </c>
      <c r="D78" s="53">
        <f t="shared" ca="1" si="2"/>
        <v>44344</v>
      </c>
      <c r="E78" s="51" t="s">
        <v>50</v>
      </c>
    </row>
    <row r="79" spans="2:5" x14ac:dyDescent="0.3">
      <c r="B79" s="7" t="s">
        <v>60</v>
      </c>
      <c r="C79" s="52">
        <v>500</v>
      </c>
      <c r="D79" s="53">
        <f t="shared" ca="1" si="2"/>
        <v>44342</v>
      </c>
      <c r="E79" s="51" t="s">
        <v>51</v>
      </c>
    </row>
    <row r="80" spans="2:5" x14ac:dyDescent="0.3">
      <c r="B80" s="7" t="s">
        <v>59</v>
      </c>
      <c r="C80" s="52">
        <v>5784</v>
      </c>
      <c r="D80" s="53">
        <f t="shared" ca="1" si="2"/>
        <v>44336</v>
      </c>
      <c r="E80" s="51" t="s">
        <v>51</v>
      </c>
    </row>
    <row r="81" spans="2:5" x14ac:dyDescent="0.3">
      <c r="B81" s="7" t="s">
        <v>58</v>
      </c>
      <c r="C81" s="52">
        <v>57.8</v>
      </c>
      <c r="D81" s="53">
        <f t="shared" ca="1" si="2"/>
        <v>44344</v>
      </c>
      <c r="E81" s="51" t="s">
        <v>49</v>
      </c>
    </row>
    <row r="82" spans="2:5" x14ac:dyDescent="0.3">
      <c r="B82" s="7" t="s">
        <v>60</v>
      </c>
      <c r="C82" s="52">
        <v>125.2</v>
      </c>
      <c r="D82" s="53">
        <f t="shared" ca="1" si="2"/>
        <v>44346</v>
      </c>
      <c r="E82" s="51" t="s">
        <v>52</v>
      </c>
    </row>
    <row r="83" spans="2:5" x14ac:dyDescent="0.3">
      <c r="B83" s="7" t="s">
        <v>58</v>
      </c>
      <c r="C83" s="52">
        <v>125.2</v>
      </c>
      <c r="D83" s="53">
        <f t="shared" ca="1" si="2"/>
        <v>44341</v>
      </c>
      <c r="E83" s="51" t="s">
        <v>48</v>
      </c>
    </row>
    <row r="84" spans="2:5" x14ac:dyDescent="0.3">
      <c r="B84" s="7" t="s">
        <v>58</v>
      </c>
      <c r="C84" s="52">
        <v>125.2</v>
      </c>
      <c r="D84" s="53">
        <f t="shared" ca="1" si="2"/>
        <v>44342</v>
      </c>
      <c r="E84" s="51" t="s">
        <v>48</v>
      </c>
    </row>
    <row r="85" spans="2:5" x14ac:dyDescent="0.3">
      <c r="B85" s="7" t="s">
        <v>60</v>
      </c>
      <c r="C85" s="52">
        <v>158.9</v>
      </c>
      <c r="D85" s="53">
        <f t="shared" ca="1" si="2"/>
        <v>44347</v>
      </c>
      <c r="E85" s="51" t="s">
        <v>49</v>
      </c>
    </row>
    <row r="86" spans="2:5" x14ac:dyDescent="0.3">
      <c r="B86" s="7" t="s">
        <v>56</v>
      </c>
      <c r="C86" s="52">
        <v>158.9</v>
      </c>
      <c r="D86" s="53">
        <f t="shared" ca="1" si="2"/>
        <v>44346</v>
      </c>
      <c r="E86" s="51" t="s">
        <v>50</v>
      </c>
    </row>
    <row r="87" spans="2:5" x14ac:dyDescent="0.3">
      <c r="B87" s="7" t="s">
        <v>58</v>
      </c>
      <c r="C87" s="52">
        <v>192.6</v>
      </c>
      <c r="D87" s="53">
        <f t="shared" ca="1" si="2"/>
        <v>44345</v>
      </c>
      <c r="E87" s="51" t="s">
        <v>52</v>
      </c>
    </row>
    <row r="88" spans="2:5" x14ac:dyDescent="0.3">
      <c r="B88" s="7" t="s">
        <v>59</v>
      </c>
      <c r="C88" s="52">
        <v>192.6</v>
      </c>
      <c r="D88" s="53">
        <f t="shared" ca="1" si="2"/>
        <v>44336</v>
      </c>
      <c r="E88" s="51" t="s">
        <v>52</v>
      </c>
    </row>
    <row r="89" spans="2:5" x14ac:dyDescent="0.3">
      <c r="B89" s="7" t="s">
        <v>60</v>
      </c>
      <c r="C89" s="52">
        <v>226.3</v>
      </c>
      <c r="D89" s="53">
        <f t="shared" ca="1" si="2"/>
        <v>44338</v>
      </c>
      <c r="E89" s="51" t="s">
        <v>51</v>
      </c>
    </row>
    <row r="90" spans="2:5" x14ac:dyDescent="0.3">
      <c r="B90" s="7" t="s">
        <v>57</v>
      </c>
      <c r="C90" s="52">
        <v>226.3</v>
      </c>
      <c r="D90" s="53">
        <f t="shared" ca="1" si="2"/>
        <v>44341</v>
      </c>
      <c r="E90" s="51" t="s">
        <v>52</v>
      </c>
    </row>
    <row r="91" spans="2:5" x14ac:dyDescent="0.3">
      <c r="B91" s="7" t="s">
        <v>56</v>
      </c>
      <c r="C91" s="52">
        <v>315</v>
      </c>
      <c r="D91" s="53">
        <f t="shared" ca="1" si="2"/>
        <v>44343</v>
      </c>
      <c r="E91" s="51" t="s">
        <v>50</v>
      </c>
    </row>
    <row r="92" spans="2:5" x14ac:dyDescent="0.3">
      <c r="B92" s="7" t="s">
        <v>58</v>
      </c>
      <c r="C92" s="52">
        <v>315</v>
      </c>
      <c r="D92" s="53">
        <f t="shared" ca="1" si="2"/>
        <v>44346</v>
      </c>
      <c r="E92" s="51" t="s">
        <v>50</v>
      </c>
    </row>
    <row r="93" spans="2:5" x14ac:dyDescent="0.3">
      <c r="B93" s="7" t="s">
        <v>57</v>
      </c>
      <c r="C93" s="52">
        <v>315</v>
      </c>
      <c r="D93" s="53">
        <f t="shared" ca="1" si="2"/>
        <v>44343</v>
      </c>
      <c r="E93" s="51" t="s">
        <v>51</v>
      </c>
    </row>
    <row r="94" spans="2:5" x14ac:dyDescent="0.3">
      <c r="B94" s="7" t="s">
        <v>60</v>
      </c>
      <c r="C94" s="52">
        <v>325</v>
      </c>
      <c r="D94" s="53">
        <f t="shared" ca="1" si="2"/>
        <v>44338</v>
      </c>
      <c r="E94" s="51" t="s">
        <v>52</v>
      </c>
    </row>
    <row r="95" spans="2:5" x14ac:dyDescent="0.3">
      <c r="B95" s="7" t="s">
        <v>57</v>
      </c>
      <c r="C95" s="52">
        <v>325</v>
      </c>
      <c r="D95" s="53">
        <f t="shared" ca="1" si="2"/>
        <v>44344</v>
      </c>
      <c r="E95" s="51" t="s">
        <v>49</v>
      </c>
    </row>
    <row r="96" spans="2:5" x14ac:dyDescent="0.3">
      <c r="B96" s="7" t="s">
        <v>57</v>
      </c>
      <c r="C96" s="52">
        <v>450</v>
      </c>
      <c r="D96" s="53">
        <f t="shared" ca="1" si="2"/>
        <v>44345</v>
      </c>
      <c r="E96" s="51" t="s">
        <v>50</v>
      </c>
    </row>
    <row r="97" spans="2:5" x14ac:dyDescent="0.3">
      <c r="B97" s="7" t="s">
        <v>58</v>
      </c>
      <c r="C97" s="52">
        <v>654</v>
      </c>
      <c r="D97" s="53">
        <f t="shared" ca="1" si="2"/>
        <v>44337</v>
      </c>
      <c r="E97" s="51" t="s">
        <v>50</v>
      </c>
    </row>
    <row r="98" spans="2:5" x14ac:dyDescent="0.3">
      <c r="B98" s="7" t="s">
        <v>58</v>
      </c>
      <c r="C98" s="52">
        <v>1254</v>
      </c>
      <c r="D98" s="53">
        <f t="shared" ca="1" si="2"/>
        <v>44347</v>
      </c>
      <c r="E98" s="51" t="s">
        <v>49</v>
      </c>
    </row>
    <row r="99" spans="2:5" x14ac:dyDescent="0.3">
      <c r="B99" s="7" t="s">
        <v>59</v>
      </c>
      <c r="C99" s="52">
        <v>1258</v>
      </c>
      <c r="D99" s="53">
        <f t="shared" ca="1" si="2"/>
        <v>44341</v>
      </c>
      <c r="E99" s="51" t="s">
        <v>49</v>
      </c>
    </row>
    <row r="100" spans="2:5" x14ac:dyDescent="0.3">
      <c r="B100" s="7" t="s">
        <v>56</v>
      </c>
      <c r="C100" s="52">
        <v>3654</v>
      </c>
      <c r="D100" s="53">
        <f t="shared" ca="1" si="2"/>
        <v>44344</v>
      </c>
      <c r="E100" s="51" t="s">
        <v>50</v>
      </c>
    </row>
    <row r="101" spans="2:5" x14ac:dyDescent="0.3">
      <c r="B101" s="7" t="s">
        <v>58</v>
      </c>
      <c r="C101" s="52">
        <v>5487</v>
      </c>
      <c r="D101" s="53">
        <f t="shared" ca="1" si="2"/>
        <v>44337</v>
      </c>
      <c r="E101" s="51" t="s">
        <v>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6746A-EEBD-400F-A11A-BAA62DC5272E}">
  <dimension ref="A1:L19"/>
  <sheetViews>
    <sheetView showGridLines="0" workbookViewId="0">
      <selection activeCell="J13" sqref="J13"/>
    </sheetView>
  </sheetViews>
  <sheetFormatPr defaultRowHeight="16.5" x14ac:dyDescent="0.3"/>
  <cols>
    <col min="3" max="3" width="8.25" customWidth="1"/>
    <col min="4" max="6" width="17.375" customWidth="1"/>
    <col min="9" max="11" width="18.625" customWidth="1"/>
  </cols>
  <sheetData>
    <row r="1" spans="1:12" ht="50.25" customHeight="1" thickBot="1" x14ac:dyDescent="0.5">
      <c r="A1" s="50" t="s">
        <v>42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2" ht="17.25" thickTop="1" x14ac:dyDescent="0.3"/>
    <row r="3" spans="1:12" ht="26.25" thickBot="1" x14ac:dyDescent="0.55000000000000004">
      <c r="C3" s="14"/>
      <c r="D3" s="35" t="s">
        <v>19</v>
      </c>
      <c r="E3" s="35" t="s">
        <v>20</v>
      </c>
      <c r="F3" s="35" t="s">
        <v>9</v>
      </c>
      <c r="I3" s="35" t="s">
        <v>26</v>
      </c>
      <c r="J3" s="35" t="s">
        <v>27</v>
      </c>
      <c r="K3" s="35" t="s">
        <v>9</v>
      </c>
    </row>
    <row r="4" spans="1:12" ht="26.25" thickTop="1" x14ac:dyDescent="0.5">
      <c r="C4" s="14" t="s">
        <v>21</v>
      </c>
      <c r="D4" s="16">
        <v>1</v>
      </c>
      <c r="E4" s="16">
        <v>1</v>
      </c>
      <c r="F4" s="17" t="b">
        <f>AND(D4,E4)</f>
        <v>1</v>
      </c>
      <c r="I4" s="40" t="b">
        <v>1</v>
      </c>
      <c r="J4" s="40" t="b">
        <v>1</v>
      </c>
      <c r="K4" s="17" t="b">
        <f t="shared" ref="K4:K7" si="0">IFERROR(AND(I4,J4),"")</f>
        <v>1</v>
      </c>
    </row>
    <row r="5" spans="1:12" ht="25.5" x14ac:dyDescent="0.5">
      <c r="C5" s="14" t="s">
        <v>22</v>
      </c>
      <c r="D5" s="16">
        <v>0</v>
      </c>
      <c r="E5" s="16">
        <v>1</v>
      </c>
      <c r="F5" s="17" t="b">
        <f>AND(D5,E5)</f>
        <v>0</v>
      </c>
      <c r="I5" s="40" t="b">
        <v>0</v>
      </c>
      <c r="J5" s="40" t="b">
        <v>1</v>
      </c>
      <c r="K5" s="17" t="b">
        <f t="shared" si="0"/>
        <v>0</v>
      </c>
    </row>
    <row r="6" spans="1:12" ht="25.5" x14ac:dyDescent="0.5">
      <c r="C6" s="14"/>
      <c r="D6" s="16">
        <v>1</v>
      </c>
      <c r="E6" s="16">
        <v>0</v>
      </c>
      <c r="F6" s="17" t="b">
        <f>AND(D6,E6)</f>
        <v>0</v>
      </c>
      <c r="I6" s="40" t="b">
        <v>1</v>
      </c>
      <c r="J6" s="40" t="b">
        <v>0</v>
      </c>
      <c r="K6" s="17" t="b">
        <f t="shared" si="0"/>
        <v>0</v>
      </c>
    </row>
    <row r="7" spans="1:12" ht="25.5" x14ac:dyDescent="0.5">
      <c r="C7" s="14"/>
      <c r="D7" s="16">
        <v>0</v>
      </c>
      <c r="E7" s="16">
        <v>0</v>
      </c>
      <c r="F7" s="17" t="b">
        <f>AND(D7,E7)</f>
        <v>0</v>
      </c>
      <c r="I7" s="40" t="b">
        <v>0</v>
      </c>
      <c r="J7" s="40" t="b">
        <v>0</v>
      </c>
      <c r="K7" s="17" t="b">
        <f t="shared" si="0"/>
        <v>0</v>
      </c>
    </row>
    <row r="8" spans="1:12" ht="25.5" x14ac:dyDescent="0.5">
      <c r="C8" s="14"/>
      <c r="D8" s="37" t="s">
        <v>63</v>
      </c>
      <c r="E8" s="37"/>
      <c r="F8" s="38"/>
      <c r="I8" s="37"/>
      <c r="J8" s="37"/>
      <c r="K8" s="38"/>
    </row>
    <row r="9" spans="1:12" ht="25.5" x14ac:dyDescent="0.5">
      <c r="C9" s="14"/>
      <c r="D9" s="37" t="b">
        <f>AND(1+2=3,D8="lucas")</f>
        <v>1</v>
      </c>
      <c r="E9" s="57" t="str">
        <f ca="1">_xlfn.FORMULATEXT(D9)</f>
        <v>=E(1+2=3;D8="lucas")</v>
      </c>
      <c r="F9" s="38"/>
      <c r="I9" s="37"/>
      <c r="J9" s="37"/>
      <c r="K9" s="38"/>
    </row>
    <row r="10" spans="1:12" ht="50.25" customHeight="1" thickBot="1" x14ac:dyDescent="0.5">
      <c r="A10" s="50" t="s">
        <v>43</v>
      </c>
      <c r="B10" s="39"/>
      <c r="C10" s="39"/>
      <c r="D10" s="35"/>
      <c r="E10" s="35"/>
      <c r="F10" s="35"/>
      <c r="G10" s="39"/>
      <c r="H10" s="39"/>
      <c r="I10" s="39"/>
      <c r="J10" s="39"/>
      <c r="K10" s="39"/>
      <c r="L10" s="39"/>
    </row>
    <row r="11" spans="1:12" ht="26.25" thickTop="1" x14ac:dyDescent="0.5">
      <c r="A11" s="36"/>
      <c r="C11" s="14"/>
      <c r="D11" s="15"/>
      <c r="E11" s="15"/>
      <c r="F11" s="15"/>
    </row>
    <row r="12" spans="1:12" ht="26.25" thickBot="1" x14ac:dyDescent="0.55000000000000004">
      <c r="C12" s="14"/>
      <c r="D12" s="35" t="s">
        <v>19</v>
      </c>
      <c r="E12" s="35" t="s">
        <v>20</v>
      </c>
      <c r="F12" s="35" t="s">
        <v>9</v>
      </c>
      <c r="I12" s="35" t="s">
        <v>26</v>
      </c>
      <c r="J12" s="35" t="s">
        <v>27</v>
      </c>
      <c r="K12" s="35" t="s">
        <v>9</v>
      </c>
    </row>
    <row r="13" spans="1:12" ht="26.25" thickTop="1" x14ac:dyDescent="0.5">
      <c r="C13" s="14" t="s">
        <v>23</v>
      </c>
      <c r="D13" s="16">
        <v>1</v>
      </c>
      <c r="E13" s="16">
        <v>1</v>
      </c>
      <c r="F13" s="17" t="b">
        <f>OR(D13,E13)</f>
        <v>1</v>
      </c>
      <c r="I13" s="40" t="b">
        <v>1</v>
      </c>
      <c r="J13" s="40" t="b">
        <v>1</v>
      </c>
      <c r="K13" s="17" t="b">
        <f t="shared" ref="K13:K16" si="1">IFERROR(OR(I13,J13),"")</f>
        <v>1</v>
      </c>
    </row>
    <row r="14" spans="1:12" ht="25.5" x14ac:dyDescent="0.5">
      <c r="C14" s="14" t="s">
        <v>24</v>
      </c>
      <c r="D14" s="16">
        <v>0</v>
      </c>
      <c r="E14" s="16">
        <v>1</v>
      </c>
      <c r="F14" s="17" t="b">
        <f>OR(D14,E14)</f>
        <v>1</v>
      </c>
      <c r="I14" s="40" t="b">
        <v>0</v>
      </c>
      <c r="J14" s="40" t="b">
        <v>1</v>
      </c>
      <c r="K14" s="17" t="b">
        <f t="shared" si="1"/>
        <v>1</v>
      </c>
    </row>
    <row r="15" spans="1:12" ht="25.5" x14ac:dyDescent="0.5">
      <c r="C15" s="14"/>
      <c r="D15" s="16">
        <v>1</v>
      </c>
      <c r="E15" s="16">
        <v>0</v>
      </c>
      <c r="F15" s="17" t="b">
        <f>OR(D15,E15)</f>
        <v>1</v>
      </c>
      <c r="I15" s="40" t="b">
        <v>1</v>
      </c>
      <c r="J15" s="40" t="b">
        <v>0</v>
      </c>
      <c r="K15" s="17" t="b">
        <f t="shared" si="1"/>
        <v>1</v>
      </c>
    </row>
    <row r="16" spans="1:12" ht="25.5" x14ac:dyDescent="0.5">
      <c r="C16" s="14"/>
      <c r="D16" s="16">
        <v>0</v>
      </c>
      <c r="E16" s="16">
        <v>0</v>
      </c>
      <c r="F16" s="17" t="b">
        <f>OR(D16,E16)</f>
        <v>0</v>
      </c>
      <c r="I16" s="40" t="b">
        <v>0</v>
      </c>
      <c r="J16" s="40" t="b">
        <v>0</v>
      </c>
      <c r="K16" s="17" t="b">
        <f t="shared" si="1"/>
        <v>0</v>
      </c>
    </row>
    <row r="19" spans="4:4" x14ac:dyDescent="0.3">
      <c r="D19" t="b">
        <f>OR(D18="",1+2=4)</f>
        <v>1</v>
      </c>
    </row>
  </sheetData>
  <phoneticPr fontId="17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892A-295C-4DAA-A931-51A70344CFFB}">
  <dimension ref="A1:N66"/>
  <sheetViews>
    <sheetView showGridLines="0" zoomScale="150" zoomScaleNormal="150" workbookViewId="0">
      <selection activeCell="J6" sqref="J6"/>
    </sheetView>
  </sheetViews>
  <sheetFormatPr defaultColWidth="7.75" defaultRowHeight="30.75" x14ac:dyDescent="0.55000000000000004"/>
  <cols>
    <col min="1" max="1" width="14.375" style="13" customWidth="1"/>
    <col min="2" max="5" width="5.5" style="13" bestFit="1" customWidth="1"/>
    <col min="6" max="6" width="6.25" style="13" bestFit="1" customWidth="1"/>
    <col min="7" max="7" width="9.625" style="13" bestFit="1" customWidth="1"/>
    <col min="8" max="8" width="8.875" style="13" bestFit="1" customWidth="1"/>
    <col min="9" max="9" width="17.125" style="13" bestFit="1" customWidth="1"/>
    <col min="10" max="10" width="8.75" style="13" bestFit="1" customWidth="1"/>
    <col min="11" max="11" width="7.75" style="13"/>
    <col min="12" max="12" width="12.5" style="3" customWidth="1"/>
    <col min="13" max="13" width="4.875" style="3" bestFit="1" customWidth="1"/>
    <col min="14" max="14" width="5.125" style="3" bestFit="1" customWidth="1"/>
    <col min="15" max="16384" width="7.75" style="3"/>
  </cols>
  <sheetData>
    <row r="1" spans="1:14" x14ac:dyDescent="0.55000000000000004">
      <c r="A1" s="55" t="s">
        <v>13</v>
      </c>
      <c r="B1" s="55"/>
      <c r="C1" s="55"/>
      <c r="D1" s="55"/>
      <c r="E1" s="55"/>
      <c r="F1" s="55"/>
      <c r="G1" s="55"/>
    </row>
    <row r="2" spans="1:14" customFormat="1" ht="16.5" x14ac:dyDescent="0.3"/>
    <row r="3" spans="1:14" ht="15" thickBot="1" x14ac:dyDescent="0.3">
      <c r="A3" s="1" t="s">
        <v>8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7</v>
      </c>
      <c r="H3" s="2" t="s">
        <v>5</v>
      </c>
      <c r="I3" s="2" t="s">
        <v>6</v>
      </c>
      <c r="J3" s="2" t="s">
        <v>9</v>
      </c>
      <c r="K3" s="3"/>
      <c r="L3" s="2" t="s">
        <v>14</v>
      </c>
      <c r="M3" s="2" t="s">
        <v>15</v>
      </c>
      <c r="N3" s="2" t="s">
        <v>16</v>
      </c>
    </row>
    <row r="4" spans="1:14" ht="15" thickTop="1" x14ac:dyDescent="0.25">
      <c r="A4" s="4" t="s">
        <v>10</v>
      </c>
      <c r="B4" s="20">
        <v>160</v>
      </c>
      <c r="C4" s="20">
        <v>150</v>
      </c>
      <c r="D4" s="20">
        <v>110</v>
      </c>
      <c r="E4" s="20">
        <v>100</v>
      </c>
      <c r="F4" s="23">
        <f t="shared" ref="F4:F6" si="0">SUM(B4:E4)</f>
        <v>520</v>
      </c>
      <c r="G4" s="24">
        <v>0.05</v>
      </c>
      <c r="H4" s="25">
        <v>20</v>
      </c>
      <c r="I4" s="26">
        <f t="shared" ref="I4:I6" si="1">H4*F4*(1-G4)</f>
        <v>9880</v>
      </c>
      <c r="J4" s="20" t="str">
        <f t="shared" ref="J4:J6" si="2">IF(AND(I4&gt;$N$4,F4&gt;$M$4),"Ótimo","Péssimo")</f>
        <v>Ótimo</v>
      </c>
      <c r="K4" s="5"/>
      <c r="L4" s="20">
        <v>121</v>
      </c>
      <c r="M4" s="20">
        <v>500</v>
      </c>
      <c r="N4" s="20">
        <v>9000</v>
      </c>
    </row>
    <row r="5" spans="1:14" ht="14.25" x14ac:dyDescent="0.25">
      <c r="A5" s="6" t="s">
        <v>11</v>
      </c>
      <c r="B5" s="21">
        <v>90</v>
      </c>
      <c r="C5" s="21">
        <v>120</v>
      </c>
      <c r="D5" s="21">
        <v>111</v>
      </c>
      <c r="E5" s="21">
        <v>123</v>
      </c>
      <c r="F5" s="27">
        <f t="shared" si="0"/>
        <v>444</v>
      </c>
      <c r="G5" s="28">
        <v>0.09</v>
      </c>
      <c r="H5" s="29">
        <v>40</v>
      </c>
      <c r="I5" s="30">
        <f t="shared" si="1"/>
        <v>16161.6</v>
      </c>
      <c r="J5" s="21" t="str">
        <f t="shared" si="2"/>
        <v>Péssimo</v>
      </c>
      <c r="K5" s="5"/>
    </row>
    <row r="6" spans="1:14" ht="14.25" x14ac:dyDescent="0.25">
      <c r="A6" s="7" t="s">
        <v>12</v>
      </c>
      <c r="B6" s="22">
        <v>50</v>
      </c>
      <c r="C6" s="22">
        <v>150</v>
      </c>
      <c r="D6" s="22">
        <v>200</v>
      </c>
      <c r="E6" s="22">
        <v>100</v>
      </c>
      <c r="F6" s="31">
        <f t="shared" si="0"/>
        <v>500</v>
      </c>
      <c r="G6" s="32">
        <v>0.01</v>
      </c>
      <c r="H6" s="33">
        <v>75</v>
      </c>
      <c r="I6" s="34">
        <f t="shared" si="1"/>
        <v>37125</v>
      </c>
      <c r="J6" s="22" t="str">
        <f>IF(AND(I6&gt;$N$4,F6&gt;+$M$4),"Ótimo","Péssimo")</f>
        <v>Péssimo</v>
      </c>
      <c r="K6" s="5"/>
    </row>
    <row r="7" spans="1:14" ht="16.5" x14ac:dyDescent="0.3">
      <c r="A7" s="5"/>
      <c r="B7" s="8"/>
      <c r="C7" s="5"/>
      <c r="D7" s="5"/>
      <c r="E7" s="5"/>
      <c r="F7" s="5"/>
      <c r="G7" s="5"/>
      <c r="H7"/>
      <c r="I7"/>
      <c r="J7" s="5"/>
      <c r="K7" s="5"/>
    </row>
    <row r="8" spans="1:14" s="11" customFormat="1" ht="26.25" x14ac:dyDescent="0.45">
      <c r="A8" s="9" t="s">
        <v>17</v>
      </c>
      <c r="B8" s="3"/>
      <c r="C8" s="3"/>
      <c r="D8" s="3"/>
      <c r="E8" s="3"/>
      <c r="F8" s="3"/>
      <c r="G8" s="10"/>
      <c r="H8" s="10"/>
      <c r="I8" s="10"/>
      <c r="J8" s="3"/>
      <c r="K8" s="3"/>
    </row>
    <row r="9" spans="1:14" s="11" customFormat="1" ht="26.25" x14ac:dyDescent="0.45">
      <c r="A9" s="9" t="s">
        <v>18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4" s="11" customFormat="1" ht="26.25" x14ac:dyDescent="0.45">
      <c r="A10" s="9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4" s="11" customFormat="1" x14ac:dyDescent="0.55000000000000004">
      <c r="A11" s="12"/>
      <c r="B11" s="13"/>
      <c r="G11" s="13"/>
      <c r="H11" s="13"/>
      <c r="I11" s="13"/>
      <c r="J11" s="13"/>
      <c r="K11" s="13"/>
    </row>
    <row r="12" spans="1:14" s="11" customFormat="1" x14ac:dyDescent="0.55000000000000004">
      <c r="A12" s="12"/>
      <c r="B12" s="13"/>
      <c r="G12" s="13"/>
      <c r="H12" s="13"/>
      <c r="I12" s="13"/>
      <c r="J12" s="13"/>
      <c r="K12" s="13"/>
    </row>
    <row r="13" spans="1:14" s="11" customFormat="1" x14ac:dyDescent="0.55000000000000004">
      <c r="A13" s="12"/>
      <c r="B13" s="13"/>
      <c r="G13" s="13"/>
      <c r="H13" s="13"/>
      <c r="I13" s="13"/>
      <c r="J13" s="13"/>
      <c r="K13" s="13"/>
    </row>
    <row r="14" spans="1:14" s="11" customFormat="1" x14ac:dyDescent="0.55000000000000004">
      <c r="A14" s="12"/>
      <c r="B14" s="13"/>
      <c r="G14" s="13"/>
      <c r="H14" s="13"/>
      <c r="I14" s="13"/>
      <c r="J14" s="13"/>
      <c r="K14" s="13"/>
    </row>
    <row r="15" spans="1:14" s="11" customFormat="1" x14ac:dyDescent="0.55000000000000004">
      <c r="A15" s="12"/>
      <c r="B15" s="13"/>
      <c r="G15" s="13"/>
      <c r="H15" s="13"/>
      <c r="I15" s="13"/>
      <c r="J15" s="13"/>
      <c r="K15" s="13"/>
    </row>
    <row r="16" spans="1:14" s="11" customFormat="1" x14ac:dyDescent="0.55000000000000004">
      <c r="A16" s="12"/>
      <c r="B16" s="13"/>
      <c r="G16" s="13"/>
      <c r="H16" s="13"/>
      <c r="I16" s="13"/>
      <c r="J16" s="13"/>
      <c r="K16" s="13"/>
    </row>
    <row r="17" spans="1:11" s="11" customFormat="1" x14ac:dyDescent="0.55000000000000004">
      <c r="A17" s="12"/>
      <c r="B17" s="13"/>
      <c r="G17" s="13"/>
      <c r="H17" s="13"/>
      <c r="I17" s="13"/>
      <c r="J17" s="13"/>
      <c r="K17" s="13"/>
    </row>
    <row r="18" spans="1:11" s="11" customFormat="1" x14ac:dyDescent="0.55000000000000004">
      <c r="A18" s="12"/>
      <c r="B18" s="13"/>
      <c r="G18" s="13"/>
      <c r="H18" s="13"/>
      <c r="I18" s="13"/>
      <c r="J18" s="13"/>
      <c r="K18" s="13"/>
    </row>
    <row r="19" spans="1:11" s="11" customFormat="1" x14ac:dyDescent="0.55000000000000004">
      <c r="A19" s="12"/>
      <c r="B19" s="13"/>
      <c r="G19" s="13"/>
      <c r="H19" s="13"/>
      <c r="I19" s="13"/>
      <c r="J19" s="13"/>
      <c r="K19" s="13"/>
    </row>
    <row r="20" spans="1:11" s="11" customFormat="1" x14ac:dyDescent="0.55000000000000004">
      <c r="A20" s="12"/>
      <c r="B20" s="13"/>
      <c r="G20" s="13"/>
      <c r="H20" s="13"/>
      <c r="I20" s="13"/>
      <c r="J20" s="13"/>
      <c r="K20" s="13"/>
    </row>
    <row r="21" spans="1:11" s="11" customFormat="1" x14ac:dyDescent="0.55000000000000004">
      <c r="A21" s="12"/>
      <c r="B21" s="13"/>
      <c r="G21" s="13"/>
      <c r="H21" s="13"/>
      <c r="I21" s="13"/>
      <c r="J21" s="13"/>
      <c r="K21" s="13"/>
    </row>
    <row r="22" spans="1:11" s="11" customFormat="1" x14ac:dyDescent="0.55000000000000004">
      <c r="A22" s="12"/>
      <c r="B22" s="13"/>
      <c r="C22" s="14"/>
      <c r="D22" s="14"/>
      <c r="E22" s="14"/>
      <c r="F22" s="14"/>
      <c r="G22" s="13"/>
      <c r="H22" s="13"/>
      <c r="I22" s="13"/>
      <c r="J22" s="13"/>
      <c r="K22" s="13"/>
    </row>
    <row r="23" spans="1:11" s="11" customFormat="1" x14ac:dyDescent="0.55000000000000004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s="11" customFormat="1" x14ac:dyDescent="0.55000000000000004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s="11" customFormat="1" x14ac:dyDescent="0.55000000000000004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11" s="11" customFormat="1" x14ac:dyDescent="0.55000000000000004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1" s="11" customFormat="1" x14ac:dyDescent="0.55000000000000004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s="11" customFormat="1" x14ac:dyDescent="0.55000000000000004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1:11" s="11" customFormat="1" x14ac:dyDescent="0.55000000000000004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1:11" s="11" customFormat="1" x14ac:dyDescent="0.55000000000000004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s="11" customFormat="1" x14ac:dyDescent="0.55000000000000004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s="11" customFormat="1" x14ac:dyDescent="0.55000000000000004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spans="1:11" s="11" customFormat="1" x14ac:dyDescent="0.55000000000000004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spans="1:11" s="11" customFormat="1" x14ac:dyDescent="0.55000000000000004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s="11" customFormat="1" x14ac:dyDescent="0.55000000000000004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1:11" s="11" customFormat="1" x14ac:dyDescent="0.55000000000000004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s="11" customFormat="1" x14ac:dyDescent="0.55000000000000004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s="11" customFormat="1" x14ac:dyDescent="0.55000000000000004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s="11" customFormat="1" x14ac:dyDescent="0.55000000000000004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s="11" customFormat="1" x14ac:dyDescent="0.55000000000000004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s="11" customFormat="1" x14ac:dyDescent="0.55000000000000004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spans="1:11" s="11" customFormat="1" x14ac:dyDescent="0.55000000000000004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 spans="1:11" s="11" customFormat="1" x14ac:dyDescent="0.55000000000000004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s="11" customFormat="1" x14ac:dyDescent="0.55000000000000004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 spans="1:11" s="11" customFormat="1" x14ac:dyDescent="0.55000000000000004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 spans="1:11" s="11" customFormat="1" x14ac:dyDescent="0.55000000000000004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</row>
    <row r="47" spans="1:11" s="11" customFormat="1" x14ac:dyDescent="0.55000000000000004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 spans="1:11" s="11" customFormat="1" x14ac:dyDescent="0.55000000000000004">
      <c r="A48" s="13"/>
      <c r="B48" s="13"/>
      <c r="C48" s="13"/>
      <c r="D48" s="13"/>
      <c r="J48" s="13"/>
      <c r="K48" s="13"/>
    </row>
    <row r="49" spans="1:11" s="11" customFormat="1" x14ac:dyDescent="0.55000000000000004">
      <c r="A49" s="13"/>
      <c r="B49" s="13"/>
      <c r="C49" s="13"/>
      <c r="D49" s="13"/>
      <c r="J49" s="13"/>
      <c r="K49" s="13"/>
    </row>
    <row r="50" spans="1:11" s="11" customFormat="1" x14ac:dyDescent="0.55000000000000004">
      <c r="A50" s="13"/>
      <c r="B50" s="13"/>
      <c r="C50" s="13"/>
      <c r="D50" s="13"/>
      <c r="J50" s="13"/>
      <c r="K50" s="13"/>
    </row>
    <row r="51" spans="1:11" s="11" customFormat="1" x14ac:dyDescent="0.55000000000000004">
      <c r="A51" s="13"/>
      <c r="B51" s="13"/>
      <c r="C51" s="13"/>
      <c r="D51" s="13"/>
      <c r="J51" s="13"/>
      <c r="K51" s="13"/>
    </row>
    <row r="52" spans="1:11" s="11" customFormat="1" x14ac:dyDescent="0.55000000000000004">
      <c r="A52" s="13"/>
      <c r="B52" s="13"/>
      <c r="C52" s="13"/>
      <c r="D52" s="13"/>
      <c r="J52" s="13"/>
      <c r="K52" s="13"/>
    </row>
    <row r="53" spans="1:11" s="11" customFormat="1" x14ac:dyDescent="0.55000000000000004">
      <c r="A53" s="13"/>
      <c r="B53" s="13"/>
      <c r="D53" s="13"/>
      <c r="J53" s="13"/>
      <c r="K53" s="13"/>
    </row>
    <row r="54" spans="1:11" s="11" customFormat="1" x14ac:dyDescent="0.55000000000000004">
      <c r="A54" s="13"/>
      <c r="B54" s="13"/>
      <c r="C54" s="13"/>
      <c r="D54" s="13"/>
      <c r="J54" s="13"/>
      <c r="K54" s="13"/>
    </row>
    <row r="55" spans="1:11" s="11" customFormat="1" x14ac:dyDescent="0.55000000000000004">
      <c r="A55" s="13"/>
      <c r="B55" s="13"/>
      <c r="C55" s="18"/>
      <c r="D55" s="19"/>
      <c r="J55" s="13"/>
      <c r="K55" s="13"/>
    </row>
    <row r="56" spans="1:11" s="11" customFormat="1" x14ac:dyDescent="0.55000000000000004">
      <c r="A56" s="13"/>
      <c r="B56" s="13"/>
      <c r="C56" s="18"/>
      <c r="D56" s="19"/>
      <c r="J56" s="13"/>
      <c r="K56" s="13"/>
    </row>
    <row r="57" spans="1:11" s="11" customFormat="1" x14ac:dyDescent="0.55000000000000004">
      <c r="A57" s="13"/>
      <c r="B57" s="13"/>
      <c r="C57" s="18"/>
      <c r="D57" s="19"/>
      <c r="J57" s="13"/>
      <c r="K57" s="13"/>
    </row>
    <row r="58" spans="1:11" s="11" customFormat="1" x14ac:dyDescent="0.55000000000000004">
      <c r="A58" s="13"/>
      <c r="B58" s="13"/>
      <c r="C58" s="13"/>
      <c r="D58" s="13"/>
      <c r="J58" s="13"/>
      <c r="K58" s="13"/>
    </row>
    <row r="59" spans="1:11" s="11" customFormat="1" x14ac:dyDescent="0.55000000000000004">
      <c r="A59" s="13"/>
      <c r="B59" s="13"/>
      <c r="C59" s="13"/>
      <c r="D59" s="13"/>
      <c r="J59" s="13"/>
      <c r="K59" s="13"/>
    </row>
    <row r="62" spans="1:11" x14ac:dyDescent="0.55000000000000004">
      <c r="F62" s="14"/>
      <c r="G62" s="15" t="s">
        <v>19</v>
      </c>
      <c r="H62" s="15" t="s">
        <v>20</v>
      </c>
      <c r="I62" s="15" t="s">
        <v>9</v>
      </c>
    </row>
    <row r="63" spans="1:11" x14ac:dyDescent="0.55000000000000004">
      <c r="F63" s="14" t="s">
        <v>25</v>
      </c>
      <c r="G63" s="16">
        <v>1</v>
      </c>
      <c r="H63" s="16">
        <v>1</v>
      </c>
      <c r="I63" s="17" t="b">
        <f t="shared" ref="I63:I66" si="3">_xlfn.XOR(G63,H63)</f>
        <v>0</v>
      </c>
    </row>
    <row r="64" spans="1:11" x14ac:dyDescent="0.55000000000000004">
      <c r="F64" s="14"/>
      <c r="G64" s="16">
        <v>0</v>
      </c>
      <c r="H64" s="16">
        <v>1</v>
      </c>
      <c r="I64" s="17" t="b">
        <f t="shared" si="3"/>
        <v>1</v>
      </c>
    </row>
    <row r="65" spans="6:9" x14ac:dyDescent="0.55000000000000004">
      <c r="F65" s="14"/>
      <c r="G65" s="16">
        <v>1</v>
      </c>
      <c r="H65" s="16">
        <v>0</v>
      </c>
      <c r="I65" s="17" t="b">
        <f t="shared" si="3"/>
        <v>1</v>
      </c>
    </row>
    <row r="66" spans="6:9" x14ac:dyDescent="0.55000000000000004">
      <c r="F66" s="14"/>
      <c r="G66" s="16">
        <v>0</v>
      </c>
      <c r="H66" s="16">
        <v>0</v>
      </c>
      <c r="I66" s="17" t="b">
        <f t="shared" si="3"/>
        <v>0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4A22-7FC1-4E80-8CD4-6B853D18B6AC}">
  <dimension ref="A1:I10"/>
  <sheetViews>
    <sheetView showGridLines="0" zoomScale="150" zoomScaleNormal="150" workbookViewId="0">
      <selection activeCell="D3" sqref="D3"/>
    </sheetView>
  </sheetViews>
  <sheetFormatPr defaultRowHeight="16.5" x14ac:dyDescent="0.3"/>
  <cols>
    <col min="1" max="1" width="1.375" customWidth="1"/>
    <col min="5" max="5" width="13.5" customWidth="1"/>
  </cols>
  <sheetData>
    <row r="1" spans="1:9" ht="32.25" customHeight="1" x14ac:dyDescent="0.3">
      <c r="B1" s="42" t="s">
        <v>62</v>
      </c>
    </row>
    <row r="2" spans="1:9" ht="17.25" thickBot="1" x14ac:dyDescent="0.35">
      <c r="B2" s="41" t="s">
        <v>32</v>
      </c>
      <c r="C2" s="2" t="s">
        <v>28</v>
      </c>
      <c r="D2" s="2" t="s">
        <v>29</v>
      </c>
      <c r="E2" s="2" t="s">
        <v>30</v>
      </c>
    </row>
    <row r="3" spans="1:9" ht="18" thickTop="1" thickBot="1" x14ac:dyDescent="0.35">
      <c r="B3" s="4" t="s">
        <v>33</v>
      </c>
      <c r="C3" s="54">
        <v>6.5</v>
      </c>
      <c r="D3" s="24">
        <v>0.749</v>
      </c>
      <c r="E3" s="20" t="str">
        <f t="shared" ref="E3:E6" si="0">IF(OR(C3&gt;=7,D3&gt;=75%),"Aprovado","Reprovado")</f>
        <v>Reprovado</v>
      </c>
    </row>
    <row r="4" spans="1:9" ht="18" thickTop="1" thickBot="1" x14ac:dyDescent="0.35">
      <c r="B4" s="4" t="s">
        <v>35</v>
      </c>
      <c r="C4" s="54">
        <v>8</v>
      </c>
      <c r="D4" s="24">
        <v>0.6</v>
      </c>
      <c r="E4" s="20" t="str">
        <f t="shared" si="0"/>
        <v>Aprovado</v>
      </c>
    </row>
    <row r="5" spans="1:9" ht="18" thickTop="1" thickBot="1" x14ac:dyDescent="0.35">
      <c r="B5" s="4" t="s">
        <v>34</v>
      </c>
      <c r="C5" s="54">
        <v>4</v>
      </c>
      <c r="D5" s="24">
        <v>0.8</v>
      </c>
      <c r="E5" s="20" t="str">
        <f t="shared" si="0"/>
        <v>Aprovado</v>
      </c>
    </row>
    <row r="6" spans="1:9" ht="17.25" thickTop="1" x14ac:dyDescent="0.3">
      <c r="B6" s="4" t="s">
        <v>36</v>
      </c>
      <c r="C6" s="54">
        <v>7</v>
      </c>
      <c r="D6" s="24">
        <v>0.95</v>
      </c>
      <c r="E6" s="20" t="str">
        <f t="shared" si="0"/>
        <v>Aprovado</v>
      </c>
    </row>
    <row r="9" spans="1:9" ht="26.25" x14ac:dyDescent="0.45">
      <c r="A9" s="9" t="s">
        <v>17</v>
      </c>
      <c r="B9" s="3"/>
      <c r="C9" s="3"/>
      <c r="D9" s="3"/>
      <c r="E9" s="3"/>
      <c r="F9" s="3"/>
      <c r="G9" s="10"/>
      <c r="H9" s="10"/>
      <c r="I9" s="10"/>
    </row>
    <row r="10" spans="1:9" ht="26.25" x14ac:dyDescent="0.45">
      <c r="A10" s="9" t="s">
        <v>31</v>
      </c>
      <c r="B10" s="3"/>
      <c r="C10" s="3"/>
      <c r="D10" s="3"/>
      <c r="E10" s="3"/>
      <c r="F10" s="3"/>
      <c r="G10" s="3"/>
      <c r="H10" s="3"/>
      <c r="I10" s="3"/>
    </row>
  </sheetData>
  <phoneticPr fontId="17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2940-7E96-40E6-8985-91F9AB79540E}">
  <dimension ref="A1:J16"/>
  <sheetViews>
    <sheetView showGridLines="0" tabSelected="1" zoomScale="130" zoomScaleNormal="130" workbookViewId="0">
      <selection activeCell="G17" sqref="G17"/>
    </sheetView>
  </sheetViews>
  <sheetFormatPr defaultColWidth="8" defaultRowHeight="16.5" x14ac:dyDescent="0.3"/>
  <cols>
    <col min="1" max="10" width="12.375" style="44" customWidth="1"/>
    <col min="11" max="20" width="8" style="44"/>
    <col min="21" max="21" width="11.5" style="44" customWidth="1"/>
    <col min="22" max="16384" width="8" style="44"/>
  </cols>
  <sheetData>
    <row r="1" spans="1:10" x14ac:dyDescent="0.3">
      <c r="A1" s="43" t="s">
        <v>37</v>
      </c>
      <c r="G1" s="43" t="s">
        <v>38</v>
      </c>
    </row>
    <row r="2" spans="1:10" s="47" customFormat="1" ht="25.5" x14ac:dyDescent="0.5">
      <c r="A2" s="45"/>
      <c r="B2" s="46">
        <v>2</v>
      </c>
      <c r="C2" s="46">
        <v>3</v>
      </c>
      <c r="D2" s="46">
        <v>4</v>
      </c>
      <c r="E2" s="58" t="s">
        <v>64</v>
      </c>
      <c r="F2" s="15"/>
      <c r="G2" s="45"/>
      <c r="H2" s="46">
        <v>2</v>
      </c>
      <c r="I2" s="46">
        <v>3</v>
      </c>
      <c r="J2" s="46">
        <v>4</v>
      </c>
    </row>
    <row r="3" spans="1:10" s="47" customFormat="1" ht="25.5" x14ac:dyDescent="0.5">
      <c r="A3" s="48">
        <v>10</v>
      </c>
      <c r="B3" s="49">
        <f>$A$3*$B$2</f>
        <v>20</v>
      </c>
      <c r="C3" s="49">
        <f t="shared" ref="C3:D4" si="0">$A$3*$B$2</f>
        <v>20</v>
      </c>
      <c r="D3" s="49">
        <f t="shared" si="0"/>
        <v>20</v>
      </c>
      <c r="E3" s="15"/>
      <c r="F3" s="15"/>
      <c r="G3" s="48">
        <v>10</v>
      </c>
      <c r="H3" s="49">
        <f>G3*H2</f>
        <v>20</v>
      </c>
      <c r="I3" s="49">
        <f t="shared" ref="I3:J3" si="1">H3*I2</f>
        <v>60</v>
      </c>
      <c r="J3" s="49">
        <f t="shared" si="1"/>
        <v>240</v>
      </c>
    </row>
    <row r="4" spans="1:10" s="47" customFormat="1" ht="25.5" x14ac:dyDescent="0.5">
      <c r="A4" s="48">
        <v>20</v>
      </c>
      <c r="B4" s="49">
        <f>$A$3*$B$2</f>
        <v>20</v>
      </c>
      <c r="C4" s="49">
        <f t="shared" si="0"/>
        <v>20</v>
      </c>
      <c r="D4" s="49">
        <f t="shared" si="0"/>
        <v>20</v>
      </c>
      <c r="E4" s="15"/>
      <c r="F4" s="15"/>
      <c r="G4" s="48">
        <v>20</v>
      </c>
      <c r="H4" s="49">
        <f>G4*H3</f>
        <v>400</v>
      </c>
      <c r="I4" s="49">
        <f t="shared" ref="I4:J4" si="2">H4*I3</f>
        <v>24000</v>
      </c>
      <c r="J4" s="49">
        <f t="shared" si="2"/>
        <v>5760000</v>
      </c>
    </row>
    <row r="5" spans="1:10" x14ac:dyDescent="0.3">
      <c r="B5" s="3"/>
      <c r="C5" s="3"/>
      <c r="D5" s="3"/>
      <c r="E5" s="3"/>
      <c r="F5" s="3"/>
      <c r="G5" s="3"/>
      <c r="H5" s="3"/>
      <c r="I5" s="3"/>
      <c r="J5" s="3"/>
    </row>
    <row r="6" spans="1:10" x14ac:dyDescent="0.3">
      <c r="A6" s="43" t="s">
        <v>39</v>
      </c>
      <c r="G6" s="43" t="s">
        <v>40</v>
      </c>
    </row>
    <row r="7" spans="1:10" s="47" customFormat="1" ht="25.5" x14ac:dyDescent="0.5">
      <c r="A7" s="45"/>
      <c r="B7" s="46">
        <v>2</v>
      </c>
      <c r="C7" s="46">
        <v>3</v>
      </c>
      <c r="D7" s="46">
        <v>4</v>
      </c>
      <c r="E7" s="15"/>
      <c r="F7" s="15"/>
      <c r="G7" s="45"/>
      <c r="H7" s="46">
        <v>2</v>
      </c>
      <c r="I7" s="46">
        <v>3</v>
      </c>
      <c r="J7" s="46">
        <v>4</v>
      </c>
    </row>
    <row r="8" spans="1:10" s="47" customFormat="1" ht="25.5" x14ac:dyDescent="0.5">
      <c r="A8" s="48">
        <v>10</v>
      </c>
      <c r="B8" s="49">
        <f>A$8*B$7</f>
        <v>20</v>
      </c>
      <c r="C8" s="49">
        <f t="shared" ref="C8:D9" si="3">B$8*C$7</f>
        <v>60</v>
      </c>
      <c r="D8" s="49">
        <f t="shared" si="3"/>
        <v>240</v>
      </c>
      <c r="E8" s="15" t="s">
        <v>65</v>
      </c>
      <c r="F8" s="15"/>
      <c r="G8" s="48">
        <v>10</v>
      </c>
      <c r="H8" s="49">
        <f>$H7*$G8</f>
        <v>20</v>
      </c>
      <c r="I8" s="49">
        <f t="shared" ref="I8:J8" si="4">$H7*$G8</f>
        <v>20</v>
      </c>
      <c r="J8" s="49">
        <f t="shared" si="4"/>
        <v>20</v>
      </c>
    </row>
    <row r="9" spans="1:10" s="47" customFormat="1" ht="25.5" x14ac:dyDescent="0.5">
      <c r="A9" s="48">
        <v>20</v>
      </c>
      <c r="B9" s="49">
        <f>A$8*B$7</f>
        <v>20</v>
      </c>
      <c r="C9" s="49">
        <f t="shared" si="3"/>
        <v>60</v>
      </c>
      <c r="D9" s="49">
        <f t="shared" si="3"/>
        <v>240</v>
      </c>
      <c r="E9" s="15"/>
      <c r="F9" s="15"/>
      <c r="G9" s="48">
        <v>20</v>
      </c>
      <c r="H9" s="49">
        <f>$H8*$G9</f>
        <v>400</v>
      </c>
      <c r="I9" s="49">
        <f t="shared" ref="I9" si="5">$H8*$G9</f>
        <v>400</v>
      </c>
      <c r="J9" s="49">
        <f t="shared" ref="J9" si="6">$H8*$G9</f>
        <v>400</v>
      </c>
    </row>
    <row r="10" spans="1:10" x14ac:dyDescent="0.3"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3">
      <c r="D11" s="43" t="s">
        <v>41</v>
      </c>
      <c r="H11" s="3"/>
      <c r="I11" s="3"/>
      <c r="J11" s="3"/>
    </row>
    <row r="12" spans="1:10" ht="25.5" x14ac:dyDescent="0.5">
      <c r="D12" s="45"/>
      <c r="E12" s="46">
        <v>2</v>
      </c>
      <c r="F12" s="46">
        <v>3</v>
      </c>
      <c r="G12" s="46">
        <v>4</v>
      </c>
      <c r="H12" s="3"/>
      <c r="I12" s="3"/>
      <c r="J12" s="3"/>
    </row>
    <row r="13" spans="1:10" ht="25.5" x14ac:dyDescent="0.5">
      <c r="D13" s="48">
        <v>10</v>
      </c>
      <c r="E13" s="49">
        <f>$D13*E$12</f>
        <v>20</v>
      </c>
      <c r="F13" s="49">
        <f t="shared" ref="F13:G14" si="7">$D13*F$12</f>
        <v>30</v>
      </c>
      <c r="G13" s="49">
        <f t="shared" si="7"/>
        <v>40</v>
      </c>
      <c r="H13" s="3"/>
      <c r="I13" s="3"/>
      <c r="J13" s="3"/>
    </row>
    <row r="14" spans="1:10" ht="25.5" x14ac:dyDescent="0.5">
      <c r="D14" s="48">
        <v>20</v>
      </c>
      <c r="E14" s="49">
        <f>$D14*E$12</f>
        <v>40</v>
      </c>
      <c r="F14" s="49">
        <f t="shared" si="7"/>
        <v>60</v>
      </c>
      <c r="G14" s="49">
        <f t="shared" si="7"/>
        <v>80</v>
      </c>
      <c r="H14" s="3"/>
      <c r="I14" s="3"/>
      <c r="J14" s="3"/>
    </row>
    <row r="15" spans="1:10" x14ac:dyDescent="0.3"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">
      <c r="B16" s="3"/>
      <c r="C16" s="3"/>
      <c r="D16" s="3"/>
      <c r="E16" s="3"/>
      <c r="F16" s="3"/>
      <c r="G16" s="3"/>
      <c r="H16" s="3"/>
      <c r="I16" s="3"/>
      <c r="J16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SE'S</vt:lpstr>
      <vt:lpstr>SE'S 1.2</vt:lpstr>
      <vt:lpstr>E  OU</vt:lpstr>
      <vt:lpstr>E OU 2.2</vt:lpstr>
      <vt:lpstr>E OU 2.3</vt:lpstr>
      <vt:lpstr>Ref Mista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Silvio Meireles de Matos</dc:creator>
  <cp:lastModifiedBy>Lucas Kaminski</cp:lastModifiedBy>
  <dcterms:created xsi:type="dcterms:W3CDTF">2021-02-04T11:43:33Z</dcterms:created>
  <dcterms:modified xsi:type="dcterms:W3CDTF">2021-05-17T13:10:34Z</dcterms:modified>
</cp:coreProperties>
</file>