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Solutions\Cursos\2 - Nível Trainee\"/>
    </mc:Choice>
  </mc:AlternateContent>
  <xr:revisionPtr revIDLastSave="0" documentId="13_ncr:1_{05E8191A-C50F-421D-9C8F-C31781FA0417}" xr6:coauthVersionLast="47" xr6:coauthVersionMax="47" xr10:uidLastSave="{00000000-0000-0000-0000-000000000000}"/>
  <bookViews>
    <workbookView xWindow="-10560" yWindow="3150" windowWidth="21600" windowHeight="11505" tabRatio="816" firstSheet="4" activeTab="12" xr2:uid="{00000000-000D-0000-FFFF-FFFF00000000}"/>
  </bookViews>
  <sheets>
    <sheet name="Exerc1" sheetId="2" r:id="rId1"/>
    <sheet name="Exerc2" sheetId="6" r:id="rId2"/>
    <sheet name="Exerc3" sheetId="5" r:id="rId3"/>
    <sheet name="Exerc4" sheetId="8" r:id="rId4"/>
    <sheet name="Exerc5" sheetId="10" r:id="rId5"/>
    <sheet name="Exerc6" sheetId="11" r:id="rId6"/>
    <sheet name="Exerc7" sheetId="13" r:id="rId7"/>
    <sheet name="Exerc8" sheetId="9" r:id="rId8"/>
    <sheet name="Exerc9" sheetId="12" r:id="rId9"/>
    <sheet name="Exerc10" sheetId="15" r:id="rId10"/>
    <sheet name="Exerc11" sheetId="16" r:id="rId11"/>
    <sheet name="Exerc12" sheetId="18" r:id="rId12"/>
    <sheet name="Exerc13" sheetId="17" r:id="rId13"/>
    <sheet name="Notas" sheetId="19" state="hidden" r:id="rId14"/>
  </sheets>
  <definedNames>
    <definedName name="_xlnm._FilterDatabase" localSheetId="0" hidden="1">Exerc1!$A$3:$F$18</definedName>
    <definedName name="_xlnm._FilterDatabase" localSheetId="9" hidden="1">Exerc10!$A$4:$I$21</definedName>
    <definedName name="_xlnm._FilterDatabase" localSheetId="12" hidden="1">Exerc13!$B$6:$E$21</definedName>
    <definedName name="_xlnm.Print_Area" localSheetId="6">Exerc7!$A$5:$N$306</definedName>
    <definedName name="_xlnm.Print_Titles" localSheetId="6">Exerc7!$5:$5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7" l="1"/>
  <c r="I20" i="17"/>
  <c r="I21" i="17"/>
  <c r="I18" i="17"/>
  <c r="F8" i="17" l="1"/>
  <c r="F9" i="17"/>
  <c r="F10" i="17"/>
  <c r="F11" i="17"/>
  <c r="F12" i="17"/>
  <c r="F13" i="17"/>
  <c r="I13" i="17" s="1"/>
  <c r="F14" i="17"/>
  <c r="F15" i="17"/>
  <c r="F16" i="17"/>
  <c r="F17" i="17"/>
  <c r="F18" i="17"/>
  <c r="I15" i="17" s="1"/>
  <c r="F19" i="17"/>
  <c r="F20" i="17"/>
  <c r="F21" i="17"/>
  <c r="F7" i="17"/>
  <c r="I7" i="17" s="1"/>
  <c r="E22" i="17"/>
  <c r="E14" i="18"/>
  <c r="F7" i="18"/>
  <c r="F8" i="18"/>
  <c r="F9" i="18"/>
  <c r="F10" i="18"/>
  <c r="F11" i="18"/>
  <c r="F12" i="18"/>
  <c r="D7" i="18"/>
  <c r="G7" i="18" s="1"/>
  <c r="D8" i="18"/>
  <c r="G8" i="18" s="1"/>
  <c r="D9" i="18"/>
  <c r="G9" i="18" s="1"/>
  <c r="D10" i="18"/>
  <c r="G10" i="18" s="1"/>
  <c r="D11" i="18"/>
  <c r="G11" i="18" s="1"/>
  <c r="D12" i="18"/>
  <c r="G12" i="18" s="1"/>
  <c r="I7" i="12"/>
  <c r="H6" i="12"/>
  <c r="I6" i="12" s="1"/>
  <c r="H7" i="12"/>
  <c r="H8" i="12"/>
  <c r="I8" i="12" s="1"/>
  <c r="H9" i="12"/>
  <c r="I9" i="12" s="1"/>
  <c r="H10" i="12"/>
  <c r="I10" i="12" s="1"/>
  <c r="H11" i="12"/>
  <c r="I11" i="12" s="1"/>
  <c r="H12" i="12"/>
  <c r="I12" i="12" s="1"/>
  <c r="H13" i="12"/>
  <c r="I13" i="12" s="1"/>
  <c r="H14" i="12"/>
  <c r="I14" i="12" s="1"/>
  <c r="Q6" i="11"/>
  <c r="D16" i="10"/>
  <c r="E9" i="10"/>
  <c r="E16" i="10" s="1"/>
  <c r="E10" i="10"/>
  <c r="E11" i="10"/>
  <c r="E12" i="10"/>
  <c r="E13" i="10"/>
  <c r="E14" i="10"/>
  <c r="C9" i="10"/>
  <c r="F9" i="10" s="1"/>
  <c r="F16" i="10" s="1"/>
  <c r="C10" i="10"/>
  <c r="F10" i="10" s="1"/>
  <c r="C11" i="10"/>
  <c r="F11" i="10" s="1"/>
  <c r="C12" i="10"/>
  <c r="F12" i="10" s="1"/>
  <c r="C13" i="10"/>
  <c r="F13" i="10" s="1"/>
  <c r="C14" i="10"/>
  <c r="F14" i="10" s="1"/>
  <c r="F6" i="8"/>
  <c r="H6" i="8" s="1"/>
  <c r="F7" i="8"/>
  <c r="H7" i="8" s="1"/>
  <c r="F8" i="8"/>
  <c r="H8" i="8" s="1"/>
  <c r="F9" i="8"/>
  <c r="H9" i="8" s="1"/>
  <c r="F10" i="8"/>
  <c r="H10" i="8" s="1"/>
  <c r="F11" i="8"/>
  <c r="H11" i="8" s="1"/>
  <c r="F12" i="8"/>
  <c r="H12" i="8" s="1"/>
  <c r="F13" i="8"/>
  <c r="H13" i="8" s="1"/>
  <c r="F14" i="8"/>
  <c r="H14" i="8" s="1"/>
  <c r="F5" i="8"/>
  <c r="H5" i="8" s="1"/>
  <c r="D18" i="6"/>
  <c r="G9" i="6"/>
  <c r="G10" i="6"/>
  <c r="G11" i="6"/>
  <c r="F5" i="6"/>
  <c r="F6" i="6"/>
  <c r="G6" i="6" s="1"/>
  <c r="F7" i="6"/>
  <c r="F18" i="6" s="1"/>
  <c r="F8" i="6"/>
  <c r="G8" i="6" s="1"/>
  <c r="F9" i="6"/>
  <c r="F10" i="6"/>
  <c r="F11" i="6"/>
  <c r="F12" i="6"/>
  <c r="F13" i="6"/>
  <c r="F14" i="6"/>
  <c r="G14" i="6" s="1"/>
  <c r="F15" i="6"/>
  <c r="G15" i="6" s="1"/>
  <c r="F16" i="6"/>
  <c r="G16" i="6" s="1"/>
  <c r="E6" i="6"/>
  <c r="E7" i="6"/>
  <c r="E8" i="6"/>
  <c r="E9" i="6"/>
  <c r="E10" i="6"/>
  <c r="E11" i="6"/>
  <c r="E12" i="6"/>
  <c r="G12" i="6" s="1"/>
  <c r="E13" i="6"/>
  <c r="G13" i="6" s="1"/>
  <c r="E14" i="6"/>
  <c r="E15" i="6"/>
  <c r="E16" i="6"/>
  <c r="E5" i="6"/>
  <c r="G5" i="6" s="1"/>
  <c r="F24" i="2"/>
  <c r="F23" i="2"/>
  <c r="F22" i="2"/>
  <c r="F21" i="2"/>
  <c r="G7" i="6" l="1"/>
  <c r="E18" i="6"/>
  <c r="F14" i="18"/>
  <c r="I8" i="17"/>
  <c r="I9" i="17"/>
  <c r="F22" i="17"/>
  <c r="I14" i="17"/>
  <c r="I12" i="17"/>
  <c r="G14" i="18"/>
  <c r="G18" i="19"/>
  <c r="F18" i="9" l="1"/>
  <c r="F14" i="9"/>
  <c r="F10" i="9"/>
  <c r="F7" i="9"/>
  <c r="F9" i="9"/>
  <c r="F11" i="9"/>
  <c r="F13" i="9"/>
  <c r="F15" i="9"/>
  <c r="F17" i="9"/>
  <c r="E7" i="9"/>
  <c r="E8" i="9"/>
  <c r="E9" i="9"/>
  <c r="E10" i="9"/>
  <c r="G10" i="9" s="1"/>
  <c r="H10" i="9" s="1"/>
  <c r="E11" i="9"/>
  <c r="E12" i="9"/>
  <c r="E13" i="9"/>
  <c r="G13" i="9" s="1"/>
  <c r="H13" i="9" s="1"/>
  <c r="E14" i="9"/>
  <c r="G14" i="9" s="1"/>
  <c r="H14" i="9" s="1"/>
  <c r="E15" i="9"/>
  <c r="E16" i="9"/>
  <c r="E17" i="9"/>
  <c r="G17" i="9" s="1"/>
  <c r="H17" i="9" s="1"/>
  <c r="E18" i="9"/>
  <c r="G18" i="9" s="1"/>
  <c r="H18" i="9" s="1"/>
  <c r="G11" i="9" l="1"/>
  <c r="H11" i="9" s="1"/>
  <c r="G9" i="9"/>
  <c r="H9" i="9" s="1"/>
  <c r="G15" i="9"/>
  <c r="H15" i="9" s="1"/>
  <c r="G7" i="9"/>
  <c r="H7" i="9" s="1"/>
  <c r="G12" i="9"/>
  <c r="H12" i="9" s="1"/>
  <c r="F16" i="9"/>
  <c r="G16" i="9" s="1"/>
  <c r="H16" i="9" s="1"/>
  <c r="F12" i="9"/>
  <c r="F8" i="9"/>
  <c r="G8" i="9" s="1"/>
  <c r="H8" i="9" s="1"/>
  <c r="N306" i="13" l="1"/>
  <c r="K306" i="13"/>
  <c r="H306" i="13"/>
  <c r="E306" i="13"/>
  <c r="N305" i="13"/>
  <c r="K305" i="13"/>
  <c r="H305" i="13"/>
  <c r="E305" i="13"/>
  <c r="N304" i="13"/>
  <c r="K304" i="13"/>
  <c r="H304" i="13"/>
  <c r="E304" i="13"/>
  <c r="N303" i="13"/>
  <c r="K303" i="13"/>
  <c r="H303" i="13"/>
  <c r="E303" i="13"/>
  <c r="N302" i="13"/>
  <c r="K302" i="13"/>
  <c r="H302" i="13"/>
  <c r="E302" i="13"/>
  <c r="N301" i="13"/>
  <c r="K301" i="13"/>
  <c r="H301" i="13"/>
  <c r="E301" i="13"/>
  <c r="N300" i="13"/>
  <c r="K300" i="13"/>
  <c r="H300" i="13"/>
  <c r="E300" i="13"/>
  <c r="N299" i="13"/>
  <c r="K299" i="13"/>
  <c r="H299" i="13"/>
  <c r="E299" i="13"/>
  <c r="N298" i="13"/>
  <c r="K298" i="13"/>
  <c r="H298" i="13"/>
  <c r="E298" i="13"/>
  <c r="N297" i="13"/>
  <c r="K297" i="13"/>
  <c r="H297" i="13"/>
  <c r="E297" i="13"/>
  <c r="N296" i="13"/>
  <c r="K296" i="13"/>
  <c r="H296" i="13"/>
  <c r="E296" i="13"/>
  <c r="N295" i="13"/>
  <c r="K295" i="13"/>
  <c r="H295" i="13"/>
  <c r="E295" i="13"/>
  <c r="N294" i="13"/>
  <c r="K294" i="13"/>
  <c r="H294" i="13"/>
  <c r="E294" i="13"/>
  <c r="N293" i="13"/>
  <c r="K293" i="13"/>
  <c r="H293" i="13"/>
  <c r="E293" i="13"/>
  <c r="N292" i="13"/>
  <c r="K292" i="13"/>
  <c r="H292" i="13"/>
  <c r="E292" i="13"/>
  <c r="N291" i="13"/>
  <c r="K291" i="13"/>
  <c r="H291" i="13"/>
  <c r="E291" i="13"/>
  <c r="N290" i="13"/>
  <c r="K290" i="13"/>
  <c r="H290" i="13"/>
  <c r="E290" i="13"/>
  <c r="N289" i="13"/>
  <c r="K289" i="13"/>
  <c r="H289" i="13"/>
  <c r="E289" i="13"/>
  <c r="N288" i="13"/>
  <c r="K288" i="13"/>
  <c r="H288" i="13"/>
  <c r="E288" i="13"/>
  <c r="N287" i="13"/>
  <c r="K287" i="13"/>
  <c r="H287" i="13"/>
  <c r="E287" i="13"/>
  <c r="N286" i="13"/>
  <c r="K286" i="13"/>
  <c r="H286" i="13"/>
  <c r="E286" i="13"/>
  <c r="N285" i="13"/>
  <c r="K285" i="13"/>
  <c r="H285" i="13"/>
  <c r="E285" i="13"/>
  <c r="N284" i="13"/>
  <c r="K284" i="13"/>
  <c r="H284" i="13"/>
  <c r="E284" i="13"/>
  <c r="N283" i="13"/>
  <c r="K283" i="13"/>
  <c r="H283" i="13"/>
  <c r="E283" i="13"/>
  <c r="N282" i="13"/>
  <c r="K282" i="13"/>
  <c r="H282" i="13"/>
  <c r="E282" i="13"/>
  <c r="N281" i="13"/>
  <c r="K281" i="13"/>
  <c r="H281" i="13"/>
  <c r="E281" i="13"/>
  <c r="N280" i="13"/>
  <c r="K280" i="13"/>
  <c r="H280" i="13"/>
  <c r="E280" i="13"/>
  <c r="N279" i="13"/>
  <c r="K279" i="13"/>
  <c r="H279" i="13"/>
  <c r="E279" i="13"/>
  <c r="N278" i="13"/>
  <c r="K278" i="13"/>
  <c r="H278" i="13"/>
  <c r="E278" i="13"/>
  <c r="N277" i="13"/>
  <c r="K277" i="13"/>
  <c r="H277" i="13"/>
  <c r="E277" i="13"/>
  <c r="N276" i="13"/>
  <c r="K276" i="13"/>
  <c r="H276" i="13"/>
  <c r="E276" i="13"/>
  <c r="N275" i="13"/>
  <c r="K275" i="13"/>
  <c r="H275" i="13"/>
  <c r="E275" i="13"/>
  <c r="N274" i="13"/>
  <c r="K274" i="13"/>
  <c r="H274" i="13"/>
  <c r="E274" i="13"/>
  <c r="N273" i="13"/>
  <c r="K273" i="13"/>
  <c r="H273" i="13"/>
  <c r="E273" i="13"/>
  <c r="N272" i="13"/>
  <c r="K272" i="13"/>
  <c r="H272" i="13"/>
  <c r="E272" i="13"/>
  <c r="N271" i="13"/>
  <c r="K271" i="13"/>
  <c r="H271" i="13"/>
  <c r="E271" i="13"/>
  <c r="N270" i="13"/>
  <c r="K270" i="13"/>
  <c r="H270" i="13"/>
  <c r="E270" i="13"/>
  <c r="N269" i="13"/>
  <c r="K269" i="13"/>
  <c r="H269" i="13"/>
  <c r="E269" i="13"/>
  <c r="N268" i="13"/>
  <c r="K268" i="13"/>
  <c r="H268" i="13"/>
  <c r="E268" i="13"/>
  <c r="N267" i="13"/>
  <c r="K267" i="13"/>
  <c r="H267" i="13"/>
  <c r="E267" i="13"/>
  <c r="N266" i="13"/>
  <c r="K266" i="13"/>
  <c r="H266" i="13"/>
  <c r="E266" i="13"/>
  <c r="N265" i="13"/>
  <c r="K265" i="13"/>
  <c r="H265" i="13"/>
  <c r="E265" i="13"/>
  <c r="N264" i="13"/>
  <c r="K264" i="13"/>
  <c r="H264" i="13"/>
  <c r="E264" i="13"/>
  <c r="N263" i="13"/>
  <c r="K263" i="13"/>
  <c r="H263" i="13"/>
  <c r="E263" i="13"/>
  <c r="N262" i="13"/>
  <c r="K262" i="13"/>
  <c r="H262" i="13"/>
  <c r="E262" i="13"/>
  <c r="N261" i="13"/>
  <c r="K261" i="13"/>
  <c r="H261" i="13"/>
  <c r="E261" i="13"/>
  <c r="N260" i="13"/>
  <c r="K260" i="13"/>
  <c r="H260" i="13"/>
  <c r="E260" i="13"/>
  <c r="N259" i="13"/>
  <c r="K259" i="13"/>
  <c r="H259" i="13"/>
  <c r="E259" i="13"/>
  <c r="N258" i="13"/>
  <c r="K258" i="13"/>
  <c r="H258" i="13"/>
  <c r="E258" i="13"/>
  <c r="N257" i="13"/>
  <c r="K257" i="13"/>
  <c r="H257" i="13"/>
  <c r="E257" i="13"/>
  <c r="N256" i="13"/>
  <c r="K256" i="13"/>
  <c r="H256" i="13"/>
  <c r="E256" i="13"/>
  <c r="N255" i="13"/>
  <c r="K255" i="13"/>
  <c r="H255" i="13"/>
  <c r="E255" i="13"/>
  <c r="N254" i="13"/>
  <c r="K254" i="13"/>
  <c r="H254" i="13"/>
  <c r="E254" i="13"/>
  <c r="N253" i="13"/>
  <c r="K253" i="13"/>
  <c r="H253" i="13"/>
  <c r="E253" i="13"/>
  <c r="N252" i="13"/>
  <c r="K252" i="13"/>
  <c r="H252" i="13"/>
  <c r="E252" i="13"/>
  <c r="N251" i="13"/>
  <c r="K251" i="13"/>
  <c r="H251" i="13"/>
  <c r="E251" i="13"/>
  <c r="N250" i="13"/>
  <c r="K250" i="13"/>
  <c r="H250" i="13"/>
  <c r="E250" i="13"/>
  <c r="N249" i="13"/>
  <c r="K249" i="13"/>
  <c r="H249" i="13"/>
  <c r="E249" i="13"/>
  <c r="N248" i="13"/>
  <c r="K248" i="13"/>
  <c r="H248" i="13"/>
  <c r="E248" i="13"/>
  <c r="N247" i="13"/>
  <c r="K247" i="13"/>
  <c r="H247" i="13"/>
  <c r="E247" i="13"/>
  <c r="N246" i="13"/>
  <c r="K246" i="13"/>
  <c r="H246" i="13"/>
  <c r="E246" i="13"/>
  <c r="N245" i="13"/>
  <c r="K245" i="13"/>
  <c r="H245" i="13"/>
  <c r="E245" i="13"/>
  <c r="N244" i="13"/>
  <c r="K244" i="13"/>
  <c r="H244" i="13"/>
  <c r="E244" i="13"/>
  <c r="N243" i="13"/>
  <c r="K243" i="13"/>
  <c r="H243" i="13"/>
  <c r="E243" i="13"/>
  <c r="N242" i="13"/>
  <c r="K242" i="13"/>
  <c r="H242" i="13"/>
  <c r="E242" i="13"/>
  <c r="N241" i="13"/>
  <c r="K241" i="13"/>
  <c r="H241" i="13"/>
  <c r="E241" i="13"/>
  <c r="N240" i="13"/>
  <c r="K240" i="13"/>
  <c r="H240" i="13"/>
  <c r="E240" i="13"/>
  <c r="N239" i="13"/>
  <c r="K239" i="13"/>
  <c r="H239" i="13"/>
  <c r="E239" i="13"/>
  <c r="N238" i="13"/>
  <c r="K238" i="13"/>
  <c r="H238" i="13"/>
  <c r="E238" i="13"/>
  <c r="N237" i="13"/>
  <c r="K237" i="13"/>
  <c r="H237" i="13"/>
  <c r="E237" i="13"/>
  <c r="N236" i="13"/>
  <c r="K236" i="13"/>
  <c r="H236" i="13"/>
  <c r="E236" i="13"/>
  <c r="N235" i="13"/>
  <c r="K235" i="13"/>
  <c r="H235" i="13"/>
  <c r="E235" i="13"/>
  <c r="N234" i="13"/>
  <c r="K234" i="13"/>
  <c r="H234" i="13"/>
  <c r="E234" i="13"/>
  <c r="N233" i="13"/>
  <c r="K233" i="13"/>
  <c r="H233" i="13"/>
  <c r="E233" i="13"/>
  <c r="N232" i="13"/>
  <c r="K232" i="13"/>
  <c r="H232" i="13"/>
  <c r="E232" i="13"/>
  <c r="N231" i="13"/>
  <c r="K231" i="13"/>
  <c r="H231" i="13"/>
  <c r="E231" i="13"/>
  <c r="N230" i="13"/>
  <c r="K230" i="13"/>
  <c r="H230" i="13"/>
  <c r="E230" i="13"/>
  <c r="N229" i="13"/>
  <c r="K229" i="13"/>
  <c r="H229" i="13"/>
  <c r="E229" i="13"/>
  <c r="N228" i="13"/>
  <c r="K228" i="13"/>
  <c r="H228" i="13"/>
  <c r="E228" i="13"/>
  <c r="N227" i="13"/>
  <c r="K227" i="13"/>
  <c r="H227" i="13"/>
  <c r="E227" i="13"/>
  <c r="N226" i="13"/>
  <c r="K226" i="13"/>
  <c r="H226" i="13"/>
  <c r="E226" i="13"/>
  <c r="N225" i="13"/>
  <c r="K225" i="13"/>
  <c r="H225" i="13"/>
  <c r="E225" i="13"/>
  <c r="N224" i="13"/>
  <c r="K224" i="13"/>
  <c r="H224" i="13"/>
  <c r="E224" i="13"/>
  <c r="N223" i="13"/>
  <c r="K223" i="13"/>
  <c r="H223" i="13"/>
  <c r="E223" i="13"/>
  <c r="N222" i="13"/>
  <c r="K222" i="13"/>
  <c r="H222" i="13"/>
  <c r="E222" i="13"/>
  <c r="N221" i="13"/>
  <c r="K221" i="13"/>
  <c r="H221" i="13"/>
  <c r="E221" i="13"/>
  <c r="N220" i="13"/>
  <c r="K220" i="13"/>
  <c r="H220" i="13"/>
  <c r="E220" i="13"/>
  <c r="N219" i="13"/>
  <c r="K219" i="13"/>
  <c r="H219" i="13"/>
  <c r="E219" i="13"/>
  <c r="N218" i="13"/>
  <c r="K218" i="13"/>
  <c r="H218" i="13"/>
  <c r="E218" i="13"/>
  <c r="N217" i="13"/>
  <c r="K217" i="13"/>
  <c r="H217" i="13"/>
  <c r="E217" i="13"/>
  <c r="N216" i="13"/>
  <c r="K216" i="13"/>
  <c r="H216" i="13"/>
  <c r="E216" i="13"/>
  <c r="N215" i="13"/>
  <c r="K215" i="13"/>
  <c r="H215" i="13"/>
  <c r="E215" i="13"/>
  <c r="N214" i="13"/>
  <c r="K214" i="13"/>
  <c r="H214" i="13"/>
  <c r="E214" i="13"/>
  <c r="N213" i="13"/>
  <c r="K213" i="13"/>
  <c r="H213" i="13"/>
  <c r="E213" i="13"/>
  <c r="N212" i="13"/>
  <c r="K212" i="13"/>
  <c r="H212" i="13"/>
  <c r="E212" i="13"/>
  <c r="N211" i="13"/>
  <c r="K211" i="13"/>
  <c r="H211" i="13"/>
  <c r="E211" i="13"/>
  <c r="N210" i="13"/>
  <c r="K210" i="13"/>
  <c r="H210" i="13"/>
  <c r="E210" i="13"/>
  <c r="N209" i="13"/>
  <c r="K209" i="13"/>
  <c r="H209" i="13"/>
  <c r="E209" i="13"/>
  <c r="N208" i="13"/>
  <c r="K208" i="13"/>
  <c r="H208" i="13"/>
  <c r="E208" i="13"/>
  <c r="N207" i="13"/>
  <c r="K207" i="13"/>
  <c r="H207" i="13"/>
  <c r="E207" i="13"/>
  <c r="N206" i="13"/>
  <c r="K206" i="13"/>
  <c r="H206" i="13"/>
  <c r="E206" i="13"/>
  <c r="N205" i="13"/>
  <c r="K205" i="13"/>
  <c r="H205" i="13"/>
  <c r="E205" i="13"/>
  <c r="N204" i="13"/>
  <c r="K204" i="13"/>
  <c r="H204" i="13"/>
  <c r="E204" i="13"/>
  <c r="N203" i="13"/>
  <c r="K203" i="13"/>
  <c r="H203" i="13"/>
  <c r="E203" i="13"/>
  <c r="N202" i="13"/>
  <c r="K202" i="13"/>
  <c r="H202" i="13"/>
  <c r="E202" i="13"/>
  <c r="N201" i="13"/>
  <c r="K201" i="13"/>
  <c r="H201" i="13"/>
  <c r="E201" i="13"/>
  <c r="N200" i="13"/>
  <c r="K200" i="13"/>
  <c r="H200" i="13"/>
  <c r="E200" i="13"/>
  <c r="N199" i="13"/>
  <c r="K199" i="13"/>
  <c r="H199" i="13"/>
  <c r="E199" i="13"/>
  <c r="N198" i="13"/>
  <c r="K198" i="13"/>
  <c r="H198" i="13"/>
  <c r="E198" i="13"/>
  <c r="N197" i="13"/>
  <c r="K197" i="13"/>
  <c r="H197" i="13"/>
  <c r="E197" i="13"/>
  <c r="N196" i="13"/>
  <c r="K196" i="13"/>
  <c r="H196" i="13"/>
  <c r="E196" i="13"/>
  <c r="N195" i="13"/>
  <c r="K195" i="13"/>
  <c r="H195" i="13"/>
  <c r="E195" i="13"/>
  <c r="N194" i="13"/>
  <c r="K194" i="13"/>
  <c r="H194" i="13"/>
  <c r="E194" i="13"/>
  <c r="N193" i="13"/>
  <c r="K193" i="13"/>
  <c r="H193" i="13"/>
  <c r="E193" i="13"/>
  <c r="N192" i="13"/>
  <c r="K192" i="13"/>
  <c r="H192" i="13"/>
  <c r="E192" i="13"/>
  <c r="N191" i="13"/>
  <c r="K191" i="13"/>
  <c r="H191" i="13"/>
  <c r="E191" i="13"/>
  <c r="N190" i="13"/>
  <c r="K190" i="13"/>
  <c r="H190" i="13"/>
  <c r="E190" i="13"/>
  <c r="N189" i="13"/>
  <c r="K189" i="13"/>
  <c r="H189" i="13"/>
  <c r="E189" i="13"/>
  <c r="N188" i="13"/>
  <c r="K188" i="13"/>
  <c r="H188" i="13"/>
  <c r="E188" i="13"/>
  <c r="N187" i="13"/>
  <c r="K187" i="13"/>
  <c r="H187" i="13"/>
  <c r="E187" i="13"/>
  <c r="N186" i="13"/>
  <c r="K186" i="13"/>
  <c r="H186" i="13"/>
  <c r="E186" i="13"/>
  <c r="N185" i="13"/>
  <c r="K185" i="13"/>
  <c r="H185" i="13"/>
  <c r="E185" i="13"/>
  <c r="N184" i="13"/>
  <c r="K184" i="13"/>
  <c r="H184" i="13"/>
  <c r="E184" i="13"/>
  <c r="N183" i="13"/>
  <c r="K183" i="13"/>
  <c r="H183" i="13"/>
  <c r="E183" i="13"/>
  <c r="N182" i="13"/>
  <c r="K182" i="13"/>
  <c r="H182" i="13"/>
  <c r="E182" i="13"/>
  <c r="N181" i="13"/>
  <c r="K181" i="13"/>
  <c r="H181" i="13"/>
  <c r="E181" i="13"/>
  <c r="N180" i="13"/>
  <c r="K180" i="13"/>
  <c r="H180" i="13"/>
  <c r="E180" i="13"/>
  <c r="N179" i="13"/>
  <c r="K179" i="13"/>
  <c r="H179" i="13"/>
  <c r="E179" i="13"/>
  <c r="N178" i="13"/>
  <c r="K178" i="13"/>
  <c r="H178" i="13"/>
  <c r="E178" i="13"/>
  <c r="N177" i="13"/>
  <c r="K177" i="13"/>
  <c r="H177" i="13"/>
  <c r="E177" i="13"/>
  <c r="N176" i="13"/>
  <c r="K176" i="13"/>
  <c r="H176" i="13"/>
  <c r="E176" i="13"/>
  <c r="N175" i="13"/>
  <c r="K175" i="13"/>
  <c r="H175" i="13"/>
  <c r="E175" i="13"/>
  <c r="N174" i="13"/>
  <c r="K174" i="13"/>
  <c r="H174" i="13"/>
  <c r="E174" i="13"/>
  <c r="N173" i="13"/>
  <c r="K173" i="13"/>
  <c r="H173" i="13"/>
  <c r="E173" i="13"/>
  <c r="N172" i="13"/>
  <c r="K172" i="13"/>
  <c r="H172" i="13"/>
  <c r="E172" i="13"/>
  <c r="N171" i="13"/>
  <c r="K171" i="13"/>
  <c r="H171" i="13"/>
  <c r="E171" i="13"/>
  <c r="N170" i="13"/>
  <c r="K170" i="13"/>
  <c r="H170" i="13"/>
  <c r="E170" i="13"/>
  <c r="N169" i="13"/>
  <c r="K169" i="13"/>
  <c r="H169" i="13"/>
  <c r="E169" i="13"/>
  <c r="N168" i="13"/>
  <c r="K168" i="13"/>
  <c r="H168" i="13"/>
  <c r="E168" i="13"/>
  <c r="N167" i="13"/>
  <c r="K167" i="13"/>
  <c r="H167" i="13"/>
  <c r="E167" i="13"/>
  <c r="N166" i="13"/>
  <c r="K166" i="13"/>
  <c r="H166" i="13"/>
  <c r="E166" i="13"/>
  <c r="N165" i="13"/>
  <c r="K165" i="13"/>
  <c r="H165" i="13"/>
  <c r="E165" i="13"/>
  <c r="N164" i="13"/>
  <c r="K164" i="13"/>
  <c r="H164" i="13"/>
  <c r="E164" i="13"/>
  <c r="N163" i="13"/>
  <c r="K163" i="13"/>
  <c r="H163" i="13"/>
  <c r="E163" i="13"/>
  <c r="N162" i="13"/>
  <c r="K162" i="13"/>
  <c r="H162" i="13"/>
  <c r="E162" i="13"/>
  <c r="N161" i="13"/>
  <c r="K161" i="13"/>
  <c r="H161" i="13"/>
  <c r="E161" i="13"/>
  <c r="N160" i="13"/>
  <c r="K160" i="13"/>
  <c r="H160" i="13"/>
  <c r="E160" i="13"/>
  <c r="N159" i="13"/>
  <c r="K159" i="13"/>
  <c r="H159" i="13"/>
  <c r="E159" i="13"/>
  <c r="N158" i="13"/>
  <c r="K158" i="13"/>
  <c r="H158" i="13"/>
  <c r="E158" i="13"/>
  <c r="N157" i="13"/>
  <c r="K157" i="13"/>
  <c r="H157" i="13"/>
  <c r="E157" i="13"/>
  <c r="N156" i="13"/>
  <c r="K156" i="13"/>
  <c r="H156" i="13"/>
  <c r="E156" i="13"/>
  <c r="N155" i="13"/>
  <c r="K155" i="13"/>
  <c r="H155" i="13"/>
  <c r="E155" i="13"/>
  <c r="N154" i="13"/>
  <c r="K154" i="13"/>
  <c r="H154" i="13"/>
  <c r="E154" i="13"/>
  <c r="N153" i="13"/>
  <c r="K153" i="13"/>
  <c r="H153" i="13"/>
  <c r="E153" i="13"/>
  <c r="N152" i="13"/>
  <c r="K152" i="13"/>
  <c r="H152" i="13"/>
  <c r="E152" i="13"/>
  <c r="N151" i="13"/>
  <c r="K151" i="13"/>
  <c r="H151" i="13"/>
  <c r="E151" i="13"/>
  <c r="N150" i="13"/>
  <c r="K150" i="13"/>
  <c r="H150" i="13"/>
  <c r="E150" i="13"/>
  <c r="N149" i="13"/>
  <c r="K149" i="13"/>
  <c r="H149" i="13"/>
  <c r="E149" i="13"/>
  <c r="N148" i="13"/>
  <c r="K148" i="13"/>
  <c r="H148" i="13"/>
  <c r="E148" i="13"/>
  <c r="N147" i="13"/>
  <c r="K147" i="13"/>
  <c r="H147" i="13"/>
  <c r="E147" i="13"/>
  <c r="N146" i="13"/>
  <c r="K146" i="13"/>
  <c r="H146" i="13"/>
  <c r="E146" i="13"/>
  <c r="N145" i="13"/>
  <c r="K145" i="13"/>
  <c r="H145" i="13"/>
  <c r="E145" i="13"/>
  <c r="N144" i="13"/>
  <c r="K144" i="13"/>
  <c r="H144" i="13"/>
  <c r="E144" i="13"/>
  <c r="N143" i="13"/>
  <c r="K143" i="13"/>
  <c r="H143" i="13"/>
  <c r="E143" i="13"/>
  <c r="N142" i="13"/>
  <c r="K142" i="13"/>
  <c r="H142" i="13"/>
  <c r="E142" i="13"/>
  <c r="N141" i="13"/>
  <c r="K141" i="13"/>
  <c r="H141" i="13"/>
  <c r="E141" i="13"/>
  <c r="N140" i="13"/>
  <c r="K140" i="13"/>
  <c r="H140" i="13"/>
  <c r="E140" i="13"/>
  <c r="N139" i="13"/>
  <c r="K139" i="13"/>
  <c r="H139" i="13"/>
  <c r="E139" i="13"/>
  <c r="N138" i="13"/>
  <c r="K138" i="13"/>
  <c r="H138" i="13"/>
  <c r="E138" i="13"/>
  <c r="N137" i="13"/>
  <c r="K137" i="13"/>
  <c r="H137" i="13"/>
  <c r="E137" i="13"/>
  <c r="N136" i="13"/>
  <c r="K136" i="13"/>
  <c r="H136" i="13"/>
  <c r="E136" i="13"/>
  <c r="N135" i="13"/>
  <c r="K135" i="13"/>
  <c r="H135" i="13"/>
  <c r="E135" i="13"/>
  <c r="N134" i="13"/>
  <c r="K134" i="13"/>
  <c r="H134" i="13"/>
  <c r="E134" i="13"/>
  <c r="N133" i="13"/>
  <c r="K133" i="13"/>
  <c r="H133" i="13"/>
  <c r="E133" i="13"/>
  <c r="N132" i="13"/>
  <c r="K132" i="13"/>
  <c r="H132" i="13"/>
  <c r="E132" i="13"/>
  <c r="N131" i="13"/>
  <c r="K131" i="13"/>
  <c r="H131" i="13"/>
  <c r="E131" i="13"/>
  <c r="N130" i="13"/>
  <c r="K130" i="13"/>
  <c r="H130" i="13"/>
  <c r="E130" i="13"/>
  <c r="N129" i="13"/>
  <c r="K129" i="13"/>
  <c r="H129" i="13"/>
  <c r="E129" i="13"/>
  <c r="N128" i="13"/>
  <c r="K128" i="13"/>
  <c r="H128" i="13"/>
  <c r="E128" i="13"/>
  <c r="N127" i="13"/>
  <c r="K127" i="13"/>
  <c r="H127" i="13"/>
  <c r="E127" i="13"/>
  <c r="N126" i="13"/>
  <c r="K126" i="13"/>
  <c r="H126" i="13"/>
  <c r="E126" i="13"/>
  <c r="N125" i="13"/>
  <c r="K125" i="13"/>
  <c r="H125" i="13"/>
  <c r="E125" i="13"/>
  <c r="N124" i="13"/>
  <c r="K124" i="13"/>
  <c r="H124" i="13"/>
  <c r="E124" i="13"/>
  <c r="N123" i="13"/>
  <c r="K123" i="13"/>
  <c r="H123" i="13"/>
  <c r="E123" i="13"/>
  <c r="N122" i="13"/>
  <c r="K122" i="13"/>
  <c r="H122" i="13"/>
  <c r="E122" i="13"/>
  <c r="N121" i="13"/>
  <c r="K121" i="13"/>
  <c r="H121" i="13"/>
  <c r="E121" i="13"/>
  <c r="N120" i="13"/>
  <c r="K120" i="13"/>
  <c r="H120" i="13"/>
  <c r="E120" i="13"/>
  <c r="N119" i="13"/>
  <c r="K119" i="13"/>
  <c r="H119" i="13"/>
  <c r="E119" i="13"/>
  <c r="N118" i="13"/>
  <c r="K118" i="13"/>
  <c r="H118" i="13"/>
  <c r="E118" i="13"/>
  <c r="N117" i="13"/>
  <c r="K117" i="13"/>
  <c r="H117" i="13"/>
  <c r="E117" i="13"/>
  <c r="N116" i="13"/>
  <c r="K116" i="13"/>
  <c r="H116" i="13"/>
  <c r="E116" i="13"/>
  <c r="N115" i="13"/>
  <c r="K115" i="13"/>
  <c r="H115" i="13"/>
  <c r="E115" i="13"/>
  <c r="N114" i="13"/>
  <c r="K114" i="13"/>
  <c r="H114" i="13"/>
  <c r="E114" i="13"/>
  <c r="N113" i="13"/>
  <c r="K113" i="13"/>
  <c r="H113" i="13"/>
  <c r="E113" i="13"/>
  <c r="N112" i="13"/>
  <c r="K112" i="13"/>
  <c r="H112" i="13"/>
  <c r="E112" i="13"/>
  <c r="N111" i="13"/>
  <c r="K111" i="13"/>
  <c r="H111" i="13"/>
  <c r="E111" i="13"/>
  <c r="N110" i="13"/>
  <c r="K110" i="13"/>
  <c r="H110" i="13"/>
  <c r="E110" i="13"/>
  <c r="N109" i="13"/>
  <c r="K109" i="13"/>
  <c r="H109" i="13"/>
  <c r="E109" i="13"/>
  <c r="N108" i="13"/>
  <c r="K108" i="13"/>
  <c r="H108" i="13"/>
  <c r="E108" i="13"/>
  <c r="N107" i="13"/>
  <c r="K107" i="13"/>
  <c r="H107" i="13"/>
  <c r="E107" i="13"/>
  <c r="N106" i="13"/>
  <c r="K106" i="13"/>
  <c r="H106" i="13"/>
  <c r="E106" i="13"/>
  <c r="N105" i="13"/>
  <c r="K105" i="13"/>
  <c r="H105" i="13"/>
  <c r="E105" i="13"/>
  <c r="N104" i="13"/>
  <c r="K104" i="13"/>
  <c r="H104" i="13"/>
  <c r="E104" i="13"/>
  <c r="N103" i="13"/>
  <c r="K103" i="13"/>
  <c r="H103" i="13"/>
  <c r="E103" i="13"/>
  <c r="N102" i="13"/>
  <c r="K102" i="13"/>
  <c r="H102" i="13"/>
  <c r="E102" i="13"/>
  <c r="N101" i="13"/>
  <c r="K101" i="13"/>
  <c r="H101" i="13"/>
  <c r="E101" i="13"/>
  <c r="N100" i="13"/>
  <c r="K100" i="13"/>
  <c r="H100" i="13"/>
  <c r="E100" i="13"/>
  <c r="N99" i="13"/>
  <c r="K99" i="13"/>
  <c r="H99" i="13"/>
  <c r="E99" i="13"/>
  <c r="N98" i="13"/>
  <c r="K98" i="13"/>
  <c r="H98" i="13"/>
  <c r="E98" i="13"/>
  <c r="N97" i="13"/>
  <c r="K97" i="13"/>
  <c r="H97" i="13"/>
  <c r="E97" i="13"/>
  <c r="N96" i="13"/>
  <c r="K96" i="13"/>
  <c r="H96" i="13"/>
  <c r="E96" i="13"/>
  <c r="N95" i="13"/>
  <c r="K95" i="13"/>
  <c r="H95" i="13"/>
  <c r="E95" i="13"/>
  <c r="N94" i="13"/>
  <c r="K94" i="13"/>
  <c r="H94" i="13"/>
  <c r="E94" i="13"/>
  <c r="N93" i="13"/>
  <c r="K93" i="13"/>
  <c r="H93" i="13"/>
  <c r="E93" i="13"/>
  <c r="N92" i="13"/>
  <c r="K92" i="13"/>
  <c r="H92" i="13"/>
  <c r="E92" i="13"/>
  <c r="N91" i="13"/>
  <c r="K91" i="13"/>
  <c r="H91" i="13"/>
  <c r="E91" i="13"/>
  <c r="N90" i="13"/>
  <c r="K90" i="13"/>
  <c r="H90" i="13"/>
  <c r="E90" i="13"/>
  <c r="N89" i="13"/>
  <c r="K89" i="13"/>
  <c r="H89" i="13"/>
  <c r="E89" i="13"/>
  <c r="N88" i="13"/>
  <c r="K88" i="13"/>
  <c r="H88" i="13"/>
  <c r="E88" i="13"/>
  <c r="N87" i="13"/>
  <c r="K87" i="13"/>
  <c r="H87" i="13"/>
  <c r="E87" i="13"/>
  <c r="N86" i="13"/>
  <c r="K86" i="13"/>
  <c r="H86" i="13"/>
  <c r="E86" i="13"/>
  <c r="N85" i="13"/>
  <c r="K85" i="13"/>
  <c r="H85" i="13"/>
  <c r="E85" i="13"/>
  <c r="N84" i="13"/>
  <c r="K84" i="13"/>
  <c r="H84" i="13"/>
  <c r="E84" i="13"/>
  <c r="N83" i="13"/>
  <c r="K83" i="13"/>
  <c r="H83" i="13"/>
  <c r="E83" i="13"/>
  <c r="N82" i="13"/>
  <c r="K82" i="13"/>
  <c r="H82" i="13"/>
  <c r="E82" i="13"/>
  <c r="N81" i="13"/>
  <c r="K81" i="13"/>
  <c r="H81" i="13"/>
  <c r="E81" i="13"/>
  <c r="N80" i="13"/>
  <c r="K80" i="13"/>
  <c r="H80" i="13"/>
  <c r="E80" i="13"/>
  <c r="N79" i="13"/>
  <c r="K79" i="13"/>
  <c r="H79" i="13"/>
  <c r="E79" i="13"/>
  <c r="N78" i="13"/>
  <c r="K78" i="13"/>
  <c r="H78" i="13"/>
  <c r="E78" i="13"/>
  <c r="N77" i="13"/>
  <c r="K77" i="13"/>
  <c r="H77" i="13"/>
  <c r="E77" i="13"/>
  <c r="N76" i="13"/>
  <c r="K76" i="13"/>
  <c r="H76" i="13"/>
  <c r="E76" i="13"/>
  <c r="N75" i="13"/>
  <c r="K75" i="13"/>
  <c r="H75" i="13"/>
  <c r="E75" i="13"/>
  <c r="N74" i="13"/>
  <c r="K74" i="13"/>
  <c r="H74" i="13"/>
  <c r="E74" i="13"/>
  <c r="N73" i="13"/>
  <c r="K73" i="13"/>
  <c r="H73" i="13"/>
  <c r="E73" i="13"/>
  <c r="N72" i="13"/>
  <c r="K72" i="13"/>
  <c r="H72" i="13"/>
  <c r="E72" i="13"/>
  <c r="N71" i="13"/>
  <c r="K71" i="13"/>
  <c r="H71" i="13"/>
  <c r="E71" i="13"/>
  <c r="N70" i="13"/>
  <c r="K70" i="13"/>
  <c r="H70" i="13"/>
  <c r="E70" i="13"/>
  <c r="N69" i="13"/>
  <c r="K69" i="13"/>
  <c r="H69" i="13"/>
  <c r="E69" i="13"/>
  <c r="N68" i="13"/>
  <c r="K68" i="13"/>
  <c r="H68" i="13"/>
  <c r="E68" i="13"/>
  <c r="N67" i="13"/>
  <c r="K67" i="13"/>
  <c r="H67" i="13"/>
  <c r="E67" i="13"/>
  <c r="N66" i="13"/>
  <c r="K66" i="13"/>
  <c r="H66" i="13"/>
  <c r="E66" i="13"/>
  <c r="N65" i="13"/>
  <c r="K65" i="13"/>
  <c r="H65" i="13"/>
  <c r="E65" i="13"/>
  <c r="N64" i="13"/>
  <c r="K64" i="13"/>
  <c r="H64" i="13"/>
  <c r="E64" i="13"/>
  <c r="N63" i="13"/>
  <c r="K63" i="13"/>
  <c r="H63" i="13"/>
  <c r="E63" i="13"/>
  <c r="N62" i="13"/>
  <c r="K62" i="13"/>
  <c r="H62" i="13"/>
  <c r="E62" i="13"/>
  <c r="N61" i="13"/>
  <c r="K61" i="13"/>
  <c r="H61" i="13"/>
  <c r="E61" i="13"/>
  <c r="N60" i="13"/>
  <c r="K60" i="13"/>
  <c r="H60" i="13"/>
  <c r="E60" i="13"/>
  <c r="N59" i="13"/>
  <c r="K59" i="13"/>
  <c r="H59" i="13"/>
  <c r="E59" i="13"/>
  <c r="N58" i="13"/>
  <c r="K58" i="13"/>
  <c r="H58" i="13"/>
  <c r="E58" i="13"/>
  <c r="N57" i="13"/>
  <c r="K57" i="13"/>
  <c r="H57" i="13"/>
  <c r="E57" i="13"/>
  <c r="N56" i="13"/>
  <c r="K56" i="13"/>
  <c r="H56" i="13"/>
  <c r="E56" i="13"/>
  <c r="N55" i="13"/>
  <c r="K55" i="13"/>
  <c r="H55" i="13"/>
  <c r="E55" i="13"/>
  <c r="N54" i="13"/>
  <c r="K54" i="13"/>
  <c r="H54" i="13"/>
  <c r="E54" i="13"/>
  <c r="N53" i="13"/>
  <c r="K53" i="13"/>
  <c r="H53" i="13"/>
  <c r="E53" i="13"/>
  <c r="N52" i="13"/>
  <c r="K52" i="13"/>
  <c r="H52" i="13"/>
  <c r="E52" i="13"/>
  <c r="N51" i="13"/>
  <c r="K51" i="13"/>
  <c r="H51" i="13"/>
  <c r="E51" i="13"/>
  <c r="N50" i="13"/>
  <c r="K50" i="13"/>
  <c r="H50" i="13"/>
  <c r="E50" i="13"/>
  <c r="N49" i="13"/>
  <c r="K49" i="13"/>
  <c r="H49" i="13"/>
  <c r="E49" i="13"/>
  <c r="N48" i="13"/>
  <c r="K48" i="13"/>
  <c r="H48" i="13"/>
  <c r="E48" i="13"/>
  <c r="N47" i="13"/>
  <c r="K47" i="13"/>
  <c r="H47" i="13"/>
  <c r="E47" i="13"/>
  <c r="N46" i="13"/>
  <c r="K46" i="13"/>
  <c r="H46" i="13"/>
  <c r="E46" i="13"/>
  <c r="N45" i="13"/>
  <c r="K45" i="13"/>
  <c r="H45" i="13"/>
  <c r="E45" i="13"/>
  <c r="N44" i="13"/>
  <c r="K44" i="13"/>
  <c r="H44" i="13"/>
  <c r="E44" i="13"/>
  <c r="N43" i="13"/>
  <c r="K43" i="13"/>
  <c r="H43" i="13"/>
  <c r="E43" i="13"/>
  <c r="N42" i="13"/>
  <c r="K42" i="13"/>
  <c r="H42" i="13"/>
  <c r="E42" i="13"/>
  <c r="N41" i="13"/>
  <c r="K41" i="13"/>
  <c r="H41" i="13"/>
  <c r="E41" i="13"/>
  <c r="N40" i="13"/>
  <c r="K40" i="13"/>
  <c r="H40" i="13"/>
  <c r="E40" i="13"/>
  <c r="N39" i="13"/>
  <c r="K39" i="13"/>
  <c r="H39" i="13"/>
  <c r="E39" i="13"/>
  <c r="N38" i="13"/>
  <c r="K38" i="13"/>
  <c r="H38" i="13"/>
  <c r="E38" i="13"/>
  <c r="N37" i="13"/>
  <c r="K37" i="13"/>
  <c r="H37" i="13"/>
  <c r="E37" i="13"/>
  <c r="N36" i="13"/>
  <c r="K36" i="13"/>
  <c r="H36" i="13"/>
  <c r="E36" i="13"/>
  <c r="N35" i="13"/>
  <c r="K35" i="13"/>
  <c r="H35" i="13"/>
  <c r="E35" i="13"/>
  <c r="N34" i="13"/>
  <c r="K34" i="13"/>
  <c r="H34" i="13"/>
  <c r="E34" i="13"/>
  <c r="N33" i="13"/>
  <c r="K33" i="13"/>
  <c r="H33" i="13"/>
  <c r="E33" i="13"/>
  <c r="N32" i="13"/>
  <c r="K32" i="13"/>
  <c r="H32" i="13"/>
  <c r="E32" i="13"/>
  <c r="N31" i="13"/>
  <c r="K31" i="13"/>
  <c r="H31" i="13"/>
  <c r="E31" i="13"/>
  <c r="N30" i="13"/>
  <c r="K30" i="13"/>
  <c r="H30" i="13"/>
  <c r="E30" i="13"/>
  <c r="N29" i="13"/>
  <c r="K29" i="13"/>
  <c r="H29" i="13"/>
  <c r="E29" i="13"/>
  <c r="N28" i="13"/>
  <c r="K28" i="13"/>
  <c r="H28" i="13"/>
  <c r="E28" i="13"/>
  <c r="N27" i="13"/>
  <c r="K27" i="13"/>
  <c r="H27" i="13"/>
  <c r="E27" i="13"/>
  <c r="N26" i="13"/>
  <c r="K26" i="13"/>
  <c r="H26" i="13"/>
  <c r="E26" i="13"/>
  <c r="N25" i="13"/>
  <c r="K25" i="13"/>
  <c r="H25" i="13"/>
  <c r="E25" i="13"/>
  <c r="N24" i="13"/>
  <c r="K24" i="13"/>
  <c r="H24" i="13"/>
  <c r="E24" i="13"/>
  <c r="N23" i="13"/>
  <c r="K23" i="13"/>
  <c r="H23" i="13"/>
  <c r="E23" i="13"/>
  <c r="N22" i="13"/>
  <c r="K22" i="13"/>
  <c r="H22" i="13"/>
  <c r="E22" i="13"/>
  <c r="N21" i="13"/>
  <c r="K21" i="13"/>
  <c r="H21" i="13"/>
  <c r="E21" i="13"/>
  <c r="N20" i="13"/>
  <c r="K20" i="13"/>
  <c r="H20" i="13"/>
  <c r="E20" i="13"/>
  <c r="N19" i="13"/>
  <c r="K19" i="13"/>
  <c r="H19" i="13"/>
  <c r="E19" i="13"/>
  <c r="N18" i="13"/>
  <c r="K18" i="13"/>
  <c r="H18" i="13"/>
  <c r="E18" i="13"/>
  <c r="N17" i="13"/>
  <c r="K17" i="13"/>
  <c r="H17" i="13"/>
  <c r="E17" i="13"/>
  <c r="N16" i="13"/>
  <c r="K16" i="13"/>
  <c r="H16" i="13"/>
  <c r="E16" i="13"/>
  <c r="N15" i="13"/>
  <c r="K15" i="13"/>
  <c r="H15" i="13"/>
  <c r="E15" i="13"/>
  <c r="N14" i="13"/>
  <c r="K14" i="13"/>
  <c r="H14" i="13"/>
  <c r="E14" i="13"/>
  <c r="N13" i="13"/>
  <c r="K13" i="13"/>
  <c r="H13" i="13"/>
  <c r="E13" i="13"/>
  <c r="N12" i="13"/>
  <c r="K12" i="13"/>
  <c r="H12" i="13"/>
  <c r="E12" i="13"/>
  <c r="N11" i="13"/>
  <c r="K11" i="13"/>
  <c r="H11" i="13"/>
  <c r="E11" i="13"/>
  <c r="N10" i="13"/>
  <c r="K10" i="13"/>
  <c r="H10" i="13"/>
  <c r="E10" i="13"/>
  <c r="N9" i="13"/>
  <c r="K9" i="13"/>
  <c r="H9" i="13"/>
  <c r="E9" i="13"/>
  <c r="N8" i="13"/>
  <c r="K8" i="13"/>
  <c r="H8" i="13"/>
  <c r="E8" i="13"/>
  <c r="N7" i="13"/>
  <c r="K7" i="13"/>
  <c r="H7" i="13"/>
  <c r="E7" i="13"/>
  <c r="N6" i="13"/>
  <c r="K6" i="13"/>
  <c r="H6" i="13"/>
  <c r="E6" i="13"/>
  <c r="B14" i="5" l="1"/>
  <c r="C6" i="5" l="1"/>
  <c r="C9" i="5"/>
  <c r="C10" i="5"/>
  <c r="C11" i="5"/>
  <c r="C12" i="5"/>
  <c r="C5" i="5"/>
  <c r="C14" i="5" s="1"/>
  <c r="C8" i="5"/>
  <c r="C7" i="5"/>
</calcChain>
</file>

<file path=xl/sharedStrings.xml><?xml version="1.0" encoding="utf-8"?>
<sst xmlns="http://schemas.openxmlformats.org/spreadsheetml/2006/main" count="1162" uniqueCount="554">
  <si>
    <t>Vendedor</t>
  </si>
  <si>
    <t>Região</t>
  </si>
  <si>
    <t>Data da Venda</t>
  </si>
  <si>
    <t>Tipo da Venda</t>
  </si>
  <si>
    <t>Produto</t>
  </si>
  <si>
    <t>Valor</t>
  </si>
  <si>
    <t>José</t>
  </si>
  <si>
    <t>São Paulo</t>
  </si>
  <si>
    <t>Vista</t>
  </si>
  <si>
    <t>TV</t>
  </si>
  <si>
    <t>Ricardo</t>
  </si>
  <si>
    <t>Piracicaba</t>
  </si>
  <si>
    <t>Prazo</t>
  </si>
  <si>
    <t>Som</t>
  </si>
  <si>
    <t>Santo André</t>
  </si>
  <si>
    <t>Ana</t>
  </si>
  <si>
    <t>Campinas</t>
  </si>
  <si>
    <t>Video</t>
  </si>
  <si>
    <t>Antonio</t>
  </si>
  <si>
    <t>Paula</t>
  </si>
  <si>
    <t>MÉDIA</t>
  </si>
  <si>
    <t>MENOR VALOR</t>
  </si>
  <si>
    <t>MAIOR VALOR</t>
  </si>
  <si>
    <t>TOTAL</t>
  </si>
  <si>
    <t>Demonstrar  percentual de Venda em relação ao total geral.</t>
  </si>
  <si>
    <t>Edificios</t>
  </si>
  <si>
    <t>Vendas</t>
  </si>
  <si>
    <t>%</t>
  </si>
  <si>
    <t>Dream Hill</t>
  </si>
  <si>
    <t>Lagoa Azul</t>
  </si>
  <si>
    <t>Park Avenue</t>
  </si>
  <si>
    <t>Lemon</t>
  </si>
  <si>
    <t>Building Sul</t>
  </si>
  <si>
    <t>La France Tower</t>
  </si>
  <si>
    <t>Meridien Torre</t>
  </si>
  <si>
    <t>Civic Building</t>
  </si>
  <si>
    <t>Total Geral</t>
  </si>
  <si>
    <t>Categoria</t>
  </si>
  <si>
    <t>Preço Venda</t>
  </si>
  <si>
    <t>Preço Custo</t>
  </si>
  <si>
    <t>Quantidade</t>
  </si>
  <si>
    <t>Total de  Vendas</t>
  </si>
  <si>
    <t>Total de  Custos</t>
  </si>
  <si>
    <t>Margem Bruta</t>
  </si>
  <si>
    <t>Refrigerantes</t>
  </si>
  <si>
    <t>Cervejas</t>
  </si>
  <si>
    <t>Salgados</t>
  </si>
  <si>
    <t>Doces</t>
  </si>
  <si>
    <t>Café</t>
  </si>
  <si>
    <t>Biscoitos</t>
  </si>
  <si>
    <t>Chicletes</t>
  </si>
  <si>
    <t>Cigarros</t>
  </si>
  <si>
    <t>Chocolates</t>
  </si>
  <si>
    <t>Pão de queijo</t>
  </si>
  <si>
    <t>Jornais</t>
  </si>
  <si>
    <t>Revistas</t>
  </si>
  <si>
    <t>Totais:</t>
  </si>
  <si>
    <t xml:space="preserve">Calcular  as datas de vencimento, com base nos prazos e datas de compra.
Em seguida, calcular os dias de atraso, com base nas datas de pagamento ocorridas. </t>
  </si>
  <si>
    <t>Contas  a  Receber</t>
  </si>
  <si>
    <t>Descrição</t>
  </si>
  <si>
    <t>Valor Compra</t>
  </si>
  <si>
    <t>Data Compra</t>
  </si>
  <si>
    <t>Dia Semana</t>
  </si>
  <si>
    <t>Prazo Pgto(dias)</t>
  </si>
  <si>
    <t>Data Vencimento</t>
  </si>
  <si>
    <t>Data Pagamento</t>
  </si>
  <si>
    <t>Dias Atraso</t>
  </si>
  <si>
    <t>Móveis</t>
  </si>
  <si>
    <t>Freezer</t>
  </si>
  <si>
    <t>Microondas</t>
  </si>
  <si>
    <t>Geladeira</t>
  </si>
  <si>
    <t>Notebook</t>
  </si>
  <si>
    <t>Celular</t>
  </si>
  <si>
    <t>Computador</t>
  </si>
  <si>
    <t>Ventilador</t>
  </si>
  <si>
    <t>Aspirador de Pó</t>
  </si>
  <si>
    <t>Situação</t>
  </si>
  <si>
    <t>Q17_CalculoFormulas</t>
  </si>
  <si>
    <t>Índice de Aumento :</t>
  </si>
  <si>
    <t>Descrição do produto</t>
  </si>
  <si>
    <t>Preço Atual</t>
  </si>
  <si>
    <t xml:space="preserve">Novo Preço </t>
  </si>
  <si>
    <t>bolo de nozes</t>
  </si>
  <si>
    <t>bolo brigadeiro</t>
  </si>
  <si>
    <t>torta holandesa</t>
  </si>
  <si>
    <t>bolo floresta negra</t>
  </si>
  <si>
    <t>quindim</t>
  </si>
  <si>
    <t>mousse de chocolate</t>
  </si>
  <si>
    <t>Total:</t>
  </si>
  <si>
    <t>Observando a expressão 27-5+3*2^3 marque um "X" na opção com a resposta correta.</t>
  </si>
  <si>
    <t>Nenhuma</t>
  </si>
  <si>
    <t>Aluno</t>
  </si>
  <si>
    <t>Prova 1</t>
  </si>
  <si>
    <t>Prova 2</t>
  </si>
  <si>
    <t>Prova 3</t>
  </si>
  <si>
    <t>Média</t>
  </si>
  <si>
    <t>Situaçao</t>
  </si>
  <si>
    <t>Rosângela</t>
  </si>
  <si>
    <t>Gustavo</t>
  </si>
  <si>
    <t>André</t>
  </si>
  <si>
    <t>Mara</t>
  </si>
  <si>
    <t>Luciana</t>
  </si>
  <si>
    <t>Patrícia</t>
  </si>
  <si>
    <t>Cecília</t>
  </si>
  <si>
    <t>Turma</t>
  </si>
  <si>
    <t>Português Trabalho</t>
  </si>
  <si>
    <t>Português Prova</t>
  </si>
  <si>
    <t>Português Média</t>
  </si>
  <si>
    <t>Matemática Trabalho</t>
  </si>
  <si>
    <t>Matemática Prova</t>
  </si>
  <si>
    <t>Matemática Média</t>
  </si>
  <si>
    <t>História Trabalho</t>
  </si>
  <si>
    <t>História Prova</t>
  </si>
  <si>
    <t>História Média</t>
  </si>
  <si>
    <t>Geografia Trabalho</t>
  </si>
  <si>
    <t>Geografia Prova</t>
  </si>
  <si>
    <t>Geografia Média</t>
  </si>
  <si>
    <t>1º A</t>
  </si>
  <si>
    <t>ABILIO DE PAULA SOARES</t>
  </si>
  <si>
    <t>1º B</t>
  </si>
  <si>
    <t>ADRIAN FERGUSON</t>
  </si>
  <si>
    <t>1º C</t>
  </si>
  <si>
    <t>ADRIANA LEVISKI</t>
  </si>
  <si>
    <t>1º D</t>
  </si>
  <si>
    <t>ADRIANA DE PAULA</t>
  </si>
  <si>
    <t>2º A</t>
  </si>
  <si>
    <t>AGNES VIEIRA</t>
  </si>
  <si>
    <t>2º B</t>
  </si>
  <si>
    <t>AGUINALDO VIANA</t>
  </si>
  <si>
    <t>2º C</t>
  </si>
  <si>
    <t>AIDAR E CRISTINA BORTOLETTO</t>
  </si>
  <si>
    <t>2º D</t>
  </si>
  <si>
    <t>ALCEBIADES</t>
  </si>
  <si>
    <t>3º A</t>
  </si>
  <si>
    <t xml:space="preserve">ALDRI </t>
  </si>
  <si>
    <t>3º B</t>
  </si>
  <si>
    <t>ALESSANDRA</t>
  </si>
  <si>
    <t>3º C</t>
  </si>
  <si>
    <t>ALESSANDRA E WILSON</t>
  </si>
  <si>
    <t>3º D</t>
  </si>
  <si>
    <t xml:space="preserve">ALEX </t>
  </si>
  <si>
    <t>4º A</t>
  </si>
  <si>
    <t xml:space="preserve">ALEXANDRE </t>
  </si>
  <si>
    <t>4º B</t>
  </si>
  <si>
    <t xml:space="preserve">ALEXANDRE GUIDA LEITÃO </t>
  </si>
  <si>
    <t>4º C</t>
  </si>
  <si>
    <t>ALEXANDRE GUIRAO</t>
  </si>
  <si>
    <t>4º D</t>
  </si>
  <si>
    <t>ALEXANDRE SETTA</t>
  </si>
  <si>
    <t>ALEXANDRO PEREIRA CHRISTO POULOS</t>
  </si>
  <si>
    <t>ALFREDO</t>
  </si>
  <si>
    <t>ALINE E CARLOS</t>
  </si>
  <si>
    <t>AMÉLIA E HUMBERTO</t>
  </si>
  <si>
    <t>AMÉRICO E MARTA</t>
  </si>
  <si>
    <t>ANA CLAUDIA</t>
  </si>
  <si>
    <t>ANA CRISTINA</t>
  </si>
  <si>
    <t>ANA CRISTINA COSENTINO</t>
  </si>
  <si>
    <t>ANA CRISTINA JOÃO</t>
  </si>
  <si>
    <t>ANA E SÉRGIO</t>
  </si>
  <si>
    <t>ANA ISABEL</t>
  </si>
  <si>
    <t>ANA LUCIA</t>
  </si>
  <si>
    <t>ANA LUCIA LIBANOR</t>
  </si>
  <si>
    <t>ANA LUCIA VITTI RONCHINI</t>
  </si>
  <si>
    <t>ANA MARIA</t>
  </si>
  <si>
    <t>ANA PAULA</t>
  </si>
  <si>
    <t>ANA PAULA F. COSSERMELLI</t>
  </si>
  <si>
    <t>ANA PAULA NEVES SILVA</t>
  </si>
  <si>
    <t xml:space="preserve">ANDRE </t>
  </si>
  <si>
    <t>ANDRE MARTINS MONTEIRO</t>
  </si>
  <si>
    <t>ANDREIA E JULIANO</t>
  </si>
  <si>
    <t>ANDRESSA DEPRET</t>
  </si>
  <si>
    <t xml:space="preserve">ANETTE </t>
  </si>
  <si>
    <t>ANGELA DE CAMPOS MANZI OBLIGONI</t>
  </si>
  <si>
    <t xml:space="preserve">ANGELA MARQUES TESSARI </t>
  </si>
  <si>
    <t>ANGELA RITA ROLAND</t>
  </si>
  <si>
    <t>ANGELA SILVA</t>
  </si>
  <si>
    <t>ANGELICA PACHECO</t>
  </si>
  <si>
    <t>ANNE ELISE</t>
  </si>
  <si>
    <t>ANNE MICHELINE BOURDEAU</t>
  </si>
  <si>
    <t xml:space="preserve">ANTONIO </t>
  </si>
  <si>
    <t>ANTONIO CARLOS GALVÃO</t>
  </si>
  <si>
    <t>ANTONIO LUIS</t>
  </si>
  <si>
    <t>AQUILES</t>
  </si>
  <si>
    <t>ARISTEU DE AMEIDA SOUZA FILHO</t>
  </si>
  <si>
    <t>ALICE MARTINS(ASSIS DÉBORA)</t>
  </si>
  <si>
    <t>CARLOS UNGARETTI</t>
  </si>
  <si>
    <t>JOÃO MANSUR (CONTANTO BETO)</t>
  </si>
  <si>
    <t>JOÃO MANSUR(CNTATO ROBERTO PESSOA)</t>
  </si>
  <si>
    <t>MARCIA GALLUCCI(ASSIST.ANA)</t>
  </si>
  <si>
    <t>NICOLETTA NICOLI</t>
  </si>
  <si>
    <t>THAISA</t>
  </si>
  <si>
    <t>VANIA SCALAMANDRÉ(ASSIST.PAULA</t>
  </si>
  <si>
    <t>BENEDITO E VANIA</t>
  </si>
  <si>
    <t>BERNADETE PICCOLO</t>
  </si>
  <si>
    <t>BERNARDETE DE FATIMA MARIA</t>
  </si>
  <si>
    <t>CARLA</t>
  </si>
  <si>
    <t>CARLA FAVARO</t>
  </si>
  <si>
    <t>CARLA RISSO</t>
  </si>
  <si>
    <t xml:space="preserve">CARLOS </t>
  </si>
  <si>
    <t>CARLOS ANTÔNIO JOSÉ OLIVIERO</t>
  </si>
  <si>
    <t>CARLOS EDUARDO BAMBINI BENTIVEGNA</t>
  </si>
  <si>
    <t>CARLOS ROBERTO VENANCIO DE GODOY</t>
  </si>
  <si>
    <t>CARLOS VOGEL</t>
  </si>
  <si>
    <t>CAROLINA BRATFISH PRADO</t>
  </si>
  <si>
    <t>CAROLINA IVETTE RETAMAL BARRIA</t>
  </si>
  <si>
    <t>CELIA</t>
  </si>
  <si>
    <t>CELINA</t>
  </si>
  <si>
    <t>CELSO</t>
  </si>
  <si>
    <t>CIDIA VASCONCELOS</t>
  </si>
  <si>
    <t>CINTIA DE LUCA</t>
  </si>
  <si>
    <t>CLAUDIA</t>
  </si>
  <si>
    <t>CLAUDIA CAVALARI</t>
  </si>
  <si>
    <t>CLAUDIA HELE DE OLIVEIRA P. MILANI</t>
  </si>
  <si>
    <t>CLAUDIA NOGUEIRA</t>
  </si>
  <si>
    <t>CLÁUDIO MARCIO FELISBINO</t>
  </si>
  <si>
    <t>CLAUDIO TAVARES DOS SANTOS</t>
  </si>
  <si>
    <t>CLEIDE MARIA COSTA GOMES</t>
  </si>
  <si>
    <t>CLEUZA DE BORTOLI ROMEU</t>
  </si>
  <si>
    <t>CRISTIANE COUTO</t>
  </si>
  <si>
    <t>CRISTINA</t>
  </si>
  <si>
    <t>CRISTINA RODRIGUES</t>
  </si>
  <si>
    <t>DANIELA ABRAMOVICH</t>
  </si>
  <si>
    <t>DARCI E TIAGO</t>
  </si>
  <si>
    <t>DEBORA MARTINS</t>
  </si>
  <si>
    <t>DEC. FERNANDA LARA MIGUEZ</t>
  </si>
  <si>
    <t>DENISE APARECIDA G.J.DO AMARAL</t>
  </si>
  <si>
    <t>DENIZE</t>
  </si>
  <si>
    <t>DESIRÉE BALAZSS</t>
  </si>
  <si>
    <t>DEUSA DE FATIMA</t>
  </si>
  <si>
    <t>DILMA</t>
  </si>
  <si>
    <t>DINI</t>
  </si>
  <si>
    <t>DOLORES GONZALES FABRA</t>
  </si>
  <si>
    <t>DORIVAL KAZUHIRO KAWAKAMI</t>
  </si>
  <si>
    <t>EDNA PONCHIROLL</t>
  </si>
  <si>
    <t>EDUARDO</t>
  </si>
  <si>
    <t>EDUARDO FERNANDES CAMPOS</t>
  </si>
  <si>
    <t>EDUARDO MARCONDES</t>
  </si>
  <si>
    <t>ELDI</t>
  </si>
  <si>
    <t>ELIANA</t>
  </si>
  <si>
    <t>ELIANE MARTIN GIANQUINIO</t>
  </si>
  <si>
    <t>ELIAS DE SOUZA NETO</t>
  </si>
  <si>
    <t>ELIZA E RENATO</t>
  </si>
  <si>
    <t>ELIZABETE RIBEIRO ORBETELLI</t>
  </si>
  <si>
    <t>ELZA MARIA PONCHIROLLI</t>
  </si>
  <si>
    <t>EVARISTO E PAULA</t>
  </si>
  <si>
    <t>FABIANA TOLEDO BEELHOT</t>
  </si>
  <si>
    <t>FABIO</t>
  </si>
  <si>
    <t>FABIO E CAMILA</t>
  </si>
  <si>
    <t>FARID HUSSNI</t>
  </si>
  <si>
    <t>FAUSTO BIGI</t>
  </si>
  <si>
    <t>FELIPE BIFULCO NOALE</t>
  </si>
  <si>
    <t>FERNADA LARA MIGUEZ</t>
  </si>
  <si>
    <t>FERNANDA FRIZZO</t>
  </si>
  <si>
    <t>FLAVIA SEBASTIANI</t>
  </si>
  <si>
    <t>FLAVIO</t>
  </si>
  <si>
    <t>FLAVIO KAVAKAMI</t>
  </si>
  <si>
    <t>FRANCISCO IVANILDO DE OLIVEIRA</t>
  </si>
  <si>
    <t>FRANCISCO MEDEIROS</t>
  </si>
  <si>
    <t xml:space="preserve">GENIVALDO </t>
  </si>
  <si>
    <t>GIDELDA</t>
  </si>
  <si>
    <t>GISELDA</t>
  </si>
  <si>
    <t>GISELE</t>
  </si>
  <si>
    <t xml:space="preserve">GUILHERME </t>
  </si>
  <si>
    <t>HELDER</t>
  </si>
  <si>
    <t>HELEN</t>
  </si>
  <si>
    <t>HELIO KATO</t>
  </si>
  <si>
    <t>HELOISA HELENA SALLES</t>
  </si>
  <si>
    <t>HENRIQUE PHILIPP WIRSCHING</t>
  </si>
  <si>
    <t>HERALDO PUCCINI NETO</t>
  </si>
  <si>
    <t>IACI RIOS</t>
  </si>
  <si>
    <t>IEDA T.COELHO</t>
  </si>
  <si>
    <t>IOLANDA FONTAN</t>
  </si>
  <si>
    <t>IVAN</t>
  </si>
  <si>
    <t>IVANETE</t>
  </si>
  <si>
    <t>IVANI SOUZA COSTA</t>
  </si>
  <si>
    <t>IVETE</t>
  </si>
  <si>
    <t>IZETE H. FURUTA KUROIVA</t>
  </si>
  <si>
    <t>JANOS</t>
  </si>
  <si>
    <t>JOÃO FRANCISCO JUNIOR</t>
  </si>
  <si>
    <t xml:space="preserve">JOMAS </t>
  </si>
  <si>
    <t>JOSE AMERICO</t>
  </si>
  <si>
    <t>JOSÉ CRISPIM DE ARAUJO JUNIOR</t>
  </si>
  <si>
    <t>JOSE GERALDO PUIG</t>
  </si>
  <si>
    <t>JUDITE BIANCHI</t>
  </si>
  <si>
    <t>JUDITH</t>
  </si>
  <si>
    <t>JULIANA CASTRO</t>
  </si>
  <si>
    <t>JULIANA E ALEXANDRE</t>
  </si>
  <si>
    <t>JULIO E PATRICIA</t>
  </si>
  <si>
    <t xml:space="preserve">JULIO HENRIQUE ZANATTO DA SILVA </t>
  </si>
  <si>
    <t>KAREM FORTES</t>
  </si>
  <si>
    <t>KATHYA E JOSÉ</t>
  </si>
  <si>
    <t>KÁTIA APARECIDA DEBIAZZI OREFICE</t>
  </si>
  <si>
    <t>KATIA E DAVI</t>
  </si>
  <si>
    <t>LEONARDO PONTES PEREIRA</t>
  </si>
  <si>
    <t>LIGIA</t>
  </si>
  <si>
    <t>LUCIA REGINA MOREDO</t>
  </si>
  <si>
    <t>LUCIANA TSUKAHARA</t>
  </si>
  <si>
    <t>LUCIANE E IURI</t>
  </si>
  <si>
    <t>LUCIANI E LILIAN</t>
  </si>
  <si>
    <t xml:space="preserve">LUCIANO </t>
  </si>
  <si>
    <t>LUCIANO BEZERRA</t>
  </si>
  <si>
    <t>LUCILA E ANDRÉ</t>
  </si>
  <si>
    <t>LUCILEI E MILENA</t>
  </si>
  <si>
    <t>LUCILENA</t>
  </si>
  <si>
    <t>LUCIMAR</t>
  </si>
  <si>
    <t>LUIS</t>
  </si>
  <si>
    <t>LUIZ ANTONIO NOGUEIRA</t>
  </si>
  <si>
    <t xml:space="preserve">LUIZ FERNANDO CARRIJO DA CUNHA </t>
  </si>
  <si>
    <t>LUIZ GUSTAVO</t>
  </si>
  <si>
    <t>MAGALI</t>
  </si>
  <si>
    <t>MANUELA TUCUNDUVA</t>
  </si>
  <si>
    <t>MARCELA PETERUNI</t>
  </si>
  <si>
    <t>MARCELO</t>
  </si>
  <si>
    <t>MARCIA</t>
  </si>
  <si>
    <t>MARCIA CAMPIOL</t>
  </si>
  <si>
    <t>MARCIA CRISTINA DA SILVA MAGRO</t>
  </si>
  <si>
    <t>MARCIA ISHISKAWA</t>
  </si>
  <si>
    <t>MARCIA NORONHA</t>
  </si>
  <si>
    <t>MARCIO</t>
  </si>
  <si>
    <t>MARCIO BACCH</t>
  </si>
  <si>
    <t xml:space="preserve">MARCOS </t>
  </si>
  <si>
    <t>MARCOS DONIZETE MARTINS</t>
  </si>
  <si>
    <t>MARCOS FERNANDES</t>
  </si>
  <si>
    <t>MARGARIDA</t>
  </si>
  <si>
    <t>MARIA ANGELA CALAZANE BUSSOLOTI</t>
  </si>
  <si>
    <t>MARIA APARECIDA PEREIRA DE FREITAS</t>
  </si>
  <si>
    <t>MARIA APARECIDA PEREIRA DOS SANTOS</t>
  </si>
  <si>
    <t>MARIA CECILIA</t>
  </si>
  <si>
    <t>MARIA CLARA F.  GONÇALVES DE OLIVEIRA</t>
  </si>
  <si>
    <t>MARIA CRISTINA CABRAL</t>
  </si>
  <si>
    <t xml:space="preserve">MARIA DAS GRAÇAS </t>
  </si>
  <si>
    <t>MARIA GORETTI</t>
  </si>
  <si>
    <t>MARIA LETICIA C WALLER</t>
  </si>
  <si>
    <t>MARIA LUCIA MAENAKIS</t>
  </si>
  <si>
    <t>MARIA LUIZA</t>
  </si>
  <si>
    <t xml:space="preserve">MARIA SALETE </t>
  </si>
  <si>
    <t>MARILDA ROSA DE BARROS</t>
  </si>
  <si>
    <t>MARIZA</t>
  </si>
  <si>
    <t>MARLENE BARALDINI</t>
  </si>
  <si>
    <t>MARTA</t>
  </si>
  <si>
    <t>MAURICIO SHINZATO</t>
  </si>
  <si>
    <t>MAURO</t>
  </si>
  <si>
    <t>MIBSAN E ROGÉRIO</t>
  </si>
  <si>
    <t>MICHELE DA ROCHA OLIVEIRA</t>
  </si>
  <si>
    <t>MIRAGLOS</t>
  </si>
  <si>
    <t>MIRIAM</t>
  </si>
  <si>
    <t>MIRIAN E BARBARA</t>
  </si>
  <si>
    <t>MONICA</t>
  </si>
  <si>
    <t>MÔNICA E TAMIE</t>
  </si>
  <si>
    <t>MONICA RODRIGUES</t>
  </si>
  <si>
    <t>MYRNA</t>
  </si>
  <si>
    <t>NEIDE FERRIGATO DELLA MAGGIORA</t>
  </si>
  <si>
    <t>NELSON E TANIA</t>
  </si>
  <si>
    <t>NEUSA GUSMÃO</t>
  </si>
  <si>
    <t>NILTO JOSE ODORISSI JR.</t>
  </si>
  <si>
    <t>NILTON CESAR MARIN</t>
  </si>
  <si>
    <t>NOEMIA</t>
  </si>
  <si>
    <t>OLIVIA</t>
  </si>
  <si>
    <t>OSMAR</t>
  </si>
  <si>
    <t xml:space="preserve">OSMAR </t>
  </si>
  <si>
    <t>OSVALDO JORGE MINATTI</t>
  </si>
  <si>
    <t>PATRICIA MARQUES MARTHA</t>
  </si>
  <si>
    <t>PATRICIA MARTHA DE MELLO</t>
  </si>
  <si>
    <t>PATRICIA MORANDINI</t>
  </si>
  <si>
    <t>PATRICIA TRINDADE R.MONTEIRO</t>
  </si>
  <si>
    <t>PAUL PLATT</t>
  </si>
  <si>
    <t>PAULA IWAMOTO</t>
  </si>
  <si>
    <t>PAULETE</t>
  </si>
  <si>
    <t>PAULO</t>
  </si>
  <si>
    <t xml:space="preserve">PAULO </t>
  </si>
  <si>
    <t>PAULO E JUSSARA</t>
  </si>
  <si>
    <t>PEDRO ALVES SANTOS</t>
  </si>
  <si>
    <t>PEROLA ELENTUCH DE ANDRADE</t>
  </si>
  <si>
    <t>REGINA MARGARETH SOCHI GOLIN</t>
  </si>
  <si>
    <t>REGINA MARIA RAWAGNANI MERLINO</t>
  </si>
  <si>
    <t>RENATA BIOLA</t>
  </si>
  <si>
    <t xml:space="preserve">RICARDO MARQUES CALDEIRA </t>
  </si>
  <si>
    <t>RITA DE CASSIA XAVIER BALDA</t>
  </si>
  <si>
    <t>ROBERTA E LEONARDO</t>
  </si>
  <si>
    <t>ROBERTA MARTINS E EVANIR</t>
  </si>
  <si>
    <t>ROBERTO</t>
  </si>
  <si>
    <t xml:space="preserve">ROBERTO </t>
  </si>
  <si>
    <t xml:space="preserve">RODRIGO </t>
  </si>
  <si>
    <t>ROGER MARCHIONI</t>
  </si>
  <si>
    <t>ROSA MARIA F.MARTINEZ</t>
  </si>
  <si>
    <t>ROSALIA E CARLOS</t>
  </si>
  <si>
    <t xml:space="preserve">ROSANA </t>
  </si>
  <si>
    <t>ROSANGELA THAMASO</t>
  </si>
  <si>
    <t>ROSELENE AP.OLLER TOSSI SANTOS</t>
  </si>
  <si>
    <t>ROSIMEIRE E PEDRO</t>
  </si>
  <si>
    <t>SAMIR</t>
  </si>
  <si>
    <t>SANDRA</t>
  </si>
  <si>
    <t>SANDRA ADATI</t>
  </si>
  <si>
    <t xml:space="preserve">SERGIO </t>
  </si>
  <si>
    <t>SERGIO PINFILDI</t>
  </si>
  <si>
    <t>SHEILA</t>
  </si>
  <si>
    <t>SHEILA CASSIA MARTINEZ N.MUSTAFÁ</t>
  </si>
  <si>
    <t xml:space="preserve">SHIRLEY </t>
  </si>
  <si>
    <t>SHIRLEY ASSUNÇÃO</t>
  </si>
  <si>
    <t>SILVANA SILVA</t>
  </si>
  <si>
    <t>SOLANGE E CAMILA</t>
  </si>
  <si>
    <t>SONIA APARECIDA MAESTER</t>
  </si>
  <si>
    <t>SONIA MARIA DA SILVA</t>
  </si>
  <si>
    <t>SORAYA APPA DE OLIVEIRA</t>
  </si>
  <si>
    <t xml:space="preserve">STEFANIA </t>
  </si>
  <si>
    <t>SUSANA DE VASCONCELOS DIAS</t>
  </si>
  <si>
    <t>TATIANA DE SOUSA LIMA</t>
  </si>
  <si>
    <t>TERESA</t>
  </si>
  <si>
    <t>TERUHO TAKAFUJI</t>
  </si>
  <si>
    <t>TINA</t>
  </si>
  <si>
    <t>VALÉRIA E CELSO</t>
  </si>
  <si>
    <t>VALQUIRIA</t>
  </si>
  <si>
    <t>VERA</t>
  </si>
  <si>
    <t xml:space="preserve">VERA </t>
  </si>
  <si>
    <t>VICTOR CASAGRANDE</t>
  </si>
  <si>
    <t>VILMA GRACIAS MORELLI</t>
  </si>
  <si>
    <t>VIVIAN</t>
  </si>
  <si>
    <t>WAGNER</t>
  </si>
  <si>
    <t>WALTER LAURINO</t>
  </si>
  <si>
    <t xml:space="preserve">WILSON </t>
  </si>
  <si>
    <t>WILSON ALMEIDA</t>
  </si>
  <si>
    <t>ZULEIKA A. CUNHA</t>
  </si>
  <si>
    <t>Preparar o arquivo para impressão de forma que os títulos fiquem no início de cada página.</t>
  </si>
  <si>
    <t>Desconsiderar este enunciado da impressão.</t>
  </si>
  <si>
    <t>Cod</t>
  </si>
  <si>
    <t>Nome do Filme</t>
  </si>
  <si>
    <t>Tipo</t>
  </si>
  <si>
    <t>Diretor</t>
  </si>
  <si>
    <t>QTD</t>
  </si>
  <si>
    <t>Preço</t>
  </si>
  <si>
    <t>Compra</t>
  </si>
  <si>
    <t>A001</t>
  </si>
  <si>
    <t>A Filha do General</t>
  </si>
  <si>
    <t>Legendado</t>
  </si>
  <si>
    <t>Simon West</t>
  </si>
  <si>
    <t>Par</t>
  </si>
  <si>
    <t>Policial</t>
  </si>
  <si>
    <t>janeiro</t>
  </si>
  <si>
    <t>Col</t>
  </si>
  <si>
    <t>A002</t>
  </si>
  <si>
    <t>AI - Inteligencia Artificial</t>
  </si>
  <si>
    <t>Steven Spielberg</t>
  </si>
  <si>
    <t>War</t>
  </si>
  <si>
    <t>Ficção</t>
  </si>
  <si>
    <t>março</t>
  </si>
  <si>
    <t>Fox</t>
  </si>
  <si>
    <t>A003</t>
  </si>
  <si>
    <t>Armageddon</t>
  </si>
  <si>
    <t>Dublado</t>
  </si>
  <si>
    <t>Michael Bay</t>
  </si>
  <si>
    <t>Tou</t>
  </si>
  <si>
    <t>Ação</t>
  </si>
  <si>
    <t>abril</t>
  </si>
  <si>
    <t>A004</t>
  </si>
  <si>
    <t>A Jurada</t>
  </si>
  <si>
    <t>Brian Gibson</t>
  </si>
  <si>
    <t>maio</t>
  </si>
  <si>
    <t>A005</t>
  </si>
  <si>
    <t>A Identidade Bourne</t>
  </si>
  <si>
    <t>junho</t>
  </si>
  <si>
    <t>Uni</t>
  </si>
  <si>
    <t>C002</t>
  </si>
  <si>
    <t>Chamas da Vingança</t>
  </si>
  <si>
    <t>H001</t>
  </si>
  <si>
    <t>Homem Aranha</t>
  </si>
  <si>
    <t>Roland Emmerich</t>
  </si>
  <si>
    <t>Aventura</t>
  </si>
  <si>
    <t>J001</t>
  </si>
  <si>
    <t>Jurassic Park</t>
  </si>
  <si>
    <t>M001</t>
  </si>
  <si>
    <t>Matrix</t>
  </si>
  <si>
    <t>O002</t>
  </si>
  <si>
    <t>O Patriota</t>
  </si>
  <si>
    <t>O003</t>
  </si>
  <si>
    <t>O 6º dia</t>
  </si>
  <si>
    <t>Roger Spottiswood</t>
  </si>
  <si>
    <t>O004</t>
  </si>
  <si>
    <t>O Retorno da Mumia</t>
  </si>
  <si>
    <t>Stephen Sommers</t>
  </si>
  <si>
    <t>Suspense</t>
  </si>
  <si>
    <t>fevereiro</t>
  </si>
  <si>
    <t>P001</t>
  </si>
  <si>
    <t>Pearl Harbor</t>
  </si>
  <si>
    <t>Drama</t>
  </si>
  <si>
    <t>P003</t>
  </si>
  <si>
    <t>Planeta dos Macacos</t>
  </si>
  <si>
    <t>Tim Burton</t>
  </si>
  <si>
    <t>S001</t>
  </si>
  <si>
    <t>Star Wars I</t>
  </si>
  <si>
    <t>George Lucas</t>
  </si>
  <si>
    <t>S002</t>
  </si>
  <si>
    <t>Superman</t>
  </si>
  <si>
    <t>julho</t>
  </si>
  <si>
    <t>T001</t>
  </si>
  <si>
    <t>Tomb Raider</t>
  </si>
  <si>
    <t>agosto</t>
  </si>
  <si>
    <t>primeiro por Tipo e depois por Nome do filme.</t>
  </si>
  <si>
    <t>Filtrar os nomes dos filmes que começam com a letra "A"</t>
  </si>
  <si>
    <t>Explique porque deu este resultado.</t>
  </si>
  <si>
    <t>Calcular o novo preço com base no índice de aumento;</t>
  </si>
  <si>
    <t>Total 
(preço atual)</t>
  </si>
  <si>
    <t>Total 
(Novo Preço)</t>
  </si>
  <si>
    <t>Calcular os totais.</t>
  </si>
  <si>
    <t>Valor: 0,5</t>
  </si>
  <si>
    <t>Mês</t>
  </si>
  <si>
    <t>Norte</t>
  </si>
  <si>
    <t>Nordeste</t>
  </si>
  <si>
    <t>Sudeste</t>
  </si>
  <si>
    <t>Sul</t>
  </si>
  <si>
    <t>Total</t>
  </si>
  <si>
    <t>Definir um rótulo de dados exibindo os valores</t>
  </si>
  <si>
    <t>Fazer um gráfico de colunas comparando preço total (preço atual) e Total (novo preço)</t>
  </si>
  <si>
    <t>Qtde Vendas</t>
  </si>
  <si>
    <t>Classificar a tabela abaixo de forma que seja classificado</t>
  </si>
  <si>
    <t xml:space="preserve">Deve estar configurado para o formato PAISAGEM. A impressão deve ser legível, porém sem desperdício. </t>
  </si>
  <si>
    <t>Prova 4</t>
  </si>
  <si>
    <t>Prova 5</t>
  </si>
  <si>
    <t>Prova 6</t>
  </si>
  <si>
    <t>Calcular os totais de vendas e custos.
Calcular a Margem Bruta = (Total de Vendas - Total de Custos) / Total de Vendas
Calcular os totais (quando aplicável).</t>
  </si>
  <si>
    <t>Ago</t>
  </si>
  <si>
    <t>Set</t>
  </si>
  <si>
    <t>Out</t>
  </si>
  <si>
    <t>Centro-Oeste</t>
  </si>
  <si>
    <t>Denise</t>
  </si>
  <si>
    <t>Marcia</t>
  </si>
  <si>
    <t>Felícia</t>
  </si>
  <si>
    <t>Alessandro</t>
  </si>
  <si>
    <t>Pedro</t>
  </si>
  <si>
    <t>Silvia</t>
  </si>
  <si>
    <t>Katleen</t>
  </si>
  <si>
    <t>Silas</t>
  </si>
  <si>
    <t>Rodney</t>
  </si>
  <si>
    <t>Faça todos os cálculos necessários segundo os critérios estabelecidos</t>
  </si>
  <si>
    <t>Gabarito</t>
  </si>
  <si>
    <t>Nota</t>
  </si>
  <si>
    <t>Questão</t>
  </si>
  <si>
    <t>Utilizando as funções adequada, calcule:</t>
  </si>
  <si>
    <t xml:space="preserve">Classifique a SITUAÇÃO como "Bom" caso a Margem Bruta seja maioou igual a 35%. Caso contrário, a classificação é "Ruim". </t>
  </si>
  <si>
    <t>Calcular a média de cada aluno.
Formatar as médias com 2 decimais. Na coluna Situação: 
Caso a média seja maior ou igual a 7, indicar Aprovado; senão Reprovado
Destaque o Aprovado em Azul e Reprovado em Vermelho.</t>
  </si>
  <si>
    <t>Resumo por Vendedor, R$</t>
  </si>
  <si>
    <t>Resumo Mensal, R$</t>
  </si>
  <si>
    <t xml:space="preserve"> Nº Vendas por Vendedor</t>
  </si>
  <si>
    <t>Valor Unitário</t>
  </si>
  <si>
    <t>x</t>
  </si>
  <si>
    <t>Devido à ordem de calculo, pois primeiro irá ser feito a exponenciação, depois a multiplicação e por ultimo a soma e subtração, sendo assim:
Será 2^3 = 8, *3 = 24, esse 24 irá ser subtraído 5, =19 e somando com 27, portanto, 46</t>
  </si>
  <si>
    <t>Referência</t>
  </si>
  <si>
    <t>Bom</t>
  </si>
  <si>
    <t>Ruim</t>
  </si>
  <si>
    <t>Aprovado</t>
  </si>
  <si>
    <t>Reprovado</t>
  </si>
  <si>
    <t>Total 
(Preço atual)</t>
  </si>
  <si>
    <t>Total 
(Novo preço)</t>
  </si>
  <si>
    <t>Totais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</si>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</sst>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0.0%"/>
    <numFmt numFmtId="167" formatCode="_(&quot;R$ &quot;* #,##0.00_);_(&quot;R$ &quot;* \(#,##0.00\);_(&quot;R$ &quot;* &quot;-&quot;??_);_(@_)"/>
    <numFmt numFmtId="168" formatCode="[$-416]dd\-mmm\-yy;@"/>
    <numFmt numFmtId="169" formatCode="_-&quot;R$&quot;\ * #,##0.00_-;_-&quot;R$&quot;\ * #,##0.00\-;_-&quot;R$&quot;\ * &quot;-&quot;??_-;_-@_-"/>
    <numFmt numFmtId="170" formatCode="dd/mm/yy"/>
    <numFmt numFmtId="171" formatCode="dddd"/>
    <numFmt numFmtId="172" formatCode="0.0"/>
    <numFmt numFmtId="173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Segoe UI"/>
      <family val="2"/>
    </font>
    <font>
      <sz val="11"/>
      <color theme="1"/>
      <name val="Segoe UI"/>
      <family val="2"/>
    </font>
    <font>
      <b/>
      <sz val="10"/>
      <name val="Segoe UI"/>
      <family val="2"/>
    </font>
    <font>
      <b/>
      <sz val="11"/>
      <color theme="0"/>
      <name val="Segoe UI"/>
      <family val="2"/>
    </font>
    <font>
      <sz val="11"/>
      <name val="Segoe UI"/>
      <family val="2"/>
    </font>
    <font>
      <sz val="12"/>
      <name val="Segoe UI"/>
      <family val="2"/>
    </font>
    <font>
      <sz val="12"/>
      <color theme="1"/>
      <name val="Segoe UI"/>
      <family val="2"/>
    </font>
    <font>
      <b/>
      <sz val="10"/>
      <color theme="0"/>
      <name val="Segoe UI"/>
      <family val="2"/>
    </font>
    <font>
      <sz val="10"/>
      <color indexed="8"/>
      <name val="Segoe UI"/>
      <family val="2"/>
    </font>
    <font>
      <b/>
      <sz val="10"/>
      <color indexed="18"/>
      <name val="Segoe UI"/>
      <family val="2"/>
    </font>
    <font>
      <sz val="10"/>
      <color theme="0"/>
      <name val="Segoe UI"/>
      <family val="2"/>
    </font>
    <font>
      <b/>
      <sz val="10"/>
      <color indexed="9"/>
      <name val="Segoe UI"/>
      <family val="2"/>
    </font>
    <font>
      <b/>
      <sz val="12"/>
      <name val="Segoe UI"/>
      <family val="2"/>
    </font>
    <font>
      <b/>
      <sz val="11"/>
      <color indexed="12"/>
      <name val="Segoe UI"/>
      <family val="2"/>
    </font>
    <font>
      <sz val="14"/>
      <name val="Segoe UI"/>
      <family val="2"/>
    </font>
    <font>
      <sz val="14"/>
      <color theme="1"/>
      <name val="Segoe UI"/>
      <family val="2"/>
    </font>
    <font>
      <b/>
      <sz val="14"/>
      <name val="Segoe UI"/>
      <family val="2"/>
    </font>
    <font>
      <b/>
      <sz val="16"/>
      <color theme="0"/>
      <name val="Segoe UI"/>
      <family val="2"/>
    </font>
    <font>
      <sz val="11"/>
      <color theme="1" tint="0.14999847407452621"/>
      <name val="Segoe UI"/>
      <family val="2"/>
    </font>
    <font>
      <u/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8AFA7"/>
        <bgColor theme="9"/>
      </patternFill>
    </fill>
    <fill>
      <patternFill patternType="solid">
        <fgColor rgb="FF08AFA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3" fillId="0" borderId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4">
    <xf numFmtId="0" fontId="0" fillId="0" borderId="0" xfId="0"/>
    <xf numFmtId="0" fontId="4" fillId="0" borderId="0" xfId="2" applyFont="1"/>
    <xf numFmtId="0" fontId="4" fillId="0" borderId="0" xfId="3" applyFont="1"/>
    <xf numFmtId="0" fontId="5" fillId="0" borderId="0" xfId="0" applyFont="1"/>
    <xf numFmtId="0" fontId="5" fillId="2" borderId="0" xfId="0" applyFont="1" applyFill="1"/>
    <xf numFmtId="0" fontId="4" fillId="0" borderId="0" xfId="2" applyFont="1" applyAlignment="1">
      <alignment horizontal="center"/>
    </xf>
    <xf numFmtId="14" fontId="4" fillId="0" borderId="0" xfId="2" applyNumberFormat="1" applyFont="1" applyAlignment="1">
      <alignment horizontal="center"/>
    </xf>
    <xf numFmtId="164" fontId="5" fillId="0" borderId="0" xfId="4" applyFont="1" applyAlignment="1">
      <alignment horizontal="center"/>
    </xf>
    <xf numFmtId="0" fontId="6" fillId="0" borderId="0" xfId="2" applyFont="1"/>
    <xf numFmtId="0" fontId="4" fillId="0" borderId="1" xfId="2" applyNumberFormat="1" applyFont="1" applyBorder="1" applyAlignment="1">
      <alignment horizontal="center"/>
    </xf>
    <xf numFmtId="14" fontId="4" fillId="0" borderId="1" xfId="2" applyNumberFormat="1" applyFont="1" applyBorder="1" applyAlignment="1">
      <alignment horizontal="center"/>
    </xf>
    <xf numFmtId="164" fontId="5" fillId="0" borderId="2" xfId="4" applyNumberFormat="1" applyFont="1" applyBorder="1" applyAlignment="1">
      <alignment horizontal="center"/>
    </xf>
    <xf numFmtId="172" fontId="4" fillId="0" borderId="0" xfId="2" applyNumberFormat="1" applyFont="1"/>
    <xf numFmtId="0" fontId="4" fillId="0" borderId="3" xfId="2" applyNumberFormat="1" applyFont="1" applyBorder="1" applyAlignment="1">
      <alignment horizontal="center"/>
    </xf>
    <xf numFmtId="14" fontId="4" fillId="0" borderId="3" xfId="2" applyNumberFormat="1" applyFont="1" applyBorder="1" applyAlignment="1">
      <alignment horizontal="center"/>
    </xf>
    <xf numFmtId="164" fontId="5" fillId="0" borderId="4" xfId="4" applyNumberFormat="1" applyFont="1" applyBorder="1" applyAlignment="1">
      <alignment horizontal="center"/>
    </xf>
    <xf numFmtId="0" fontId="4" fillId="0" borderId="0" xfId="2" applyFont="1" applyAlignment="1">
      <alignment horizontal="right"/>
    </xf>
    <xf numFmtId="164" fontId="4" fillId="0" borderId="0" xfId="4" applyFont="1" applyAlignment="1">
      <alignment horizontal="center"/>
    </xf>
    <xf numFmtId="0" fontId="5" fillId="0" borderId="4" xfId="0" applyFont="1" applyBorder="1"/>
    <xf numFmtId="3" fontId="5" fillId="0" borderId="4" xfId="0" applyNumberFormat="1" applyFont="1" applyBorder="1"/>
    <xf numFmtId="0" fontId="9" fillId="4" borderId="0" xfId="2" applyFont="1" applyFill="1"/>
    <xf numFmtId="0" fontId="5" fillId="4" borderId="0" xfId="0" applyFont="1" applyFill="1"/>
    <xf numFmtId="0" fontId="4" fillId="4" borderId="0" xfId="3" applyFont="1" applyFill="1"/>
    <xf numFmtId="0" fontId="10" fillId="4" borderId="0" xfId="0" applyFont="1" applyFill="1" applyAlignment="1"/>
    <xf numFmtId="0" fontId="4" fillId="4" borderId="0" xfId="2" applyFont="1" applyFill="1"/>
    <xf numFmtId="0" fontId="6" fillId="0" borderId="4" xfId="2" applyFont="1" applyBorder="1"/>
    <xf numFmtId="164" fontId="5" fillId="0" borderId="14" xfId="4" applyFont="1" applyBorder="1"/>
    <xf numFmtId="0" fontId="4" fillId="0" borderId="4" xfId="2" applyFont="1" applyBorder="1"/>
    <xf numFmtId="164" fontId="5" fillId="0" borderId="4" xfId="4" applyFont="1" applyBorder="1"/>
    <xf numFmtId="0" fontId="4" fillId="0" borderId="4" xfId="2" applyFont="1" applyBorder="1" applyAlignment="1">
      <alignment horizontal="center"/>
    </xf>
    <xf numFmtId="167" fontId="4" fillId="0" borderId="0" xfId="13" applyFont="1"/>
    <xf numFmtId="0" fontId="8" fillId="2" borderId="0" xfId="2" applyFont="1" applyFill="1" applyBorder="1" applyAlignment="1">
      <alignment vertical="center"/>
    </xf>
    <xf numFmtId="0" fontId="8" fillId="2" borderId="0" xfId="2" applyFont="1" applyFill="1" applyBorder="1"/>
    <xf numFmtId="0" fontId="4" fillId="2" borderId="0" xfId="2" applyFont="1" applyFill="1"/>
    <xf numFmtId="0" fontId="12" fillId="0" borderId="0" xfId="0" applyFont="1" applyFill="1" applyBorder="1" applyAlignment="1" applyProtection="1">
      <alignment horizontal="justify" vertical="center" wrapText="1"/>
      <protection hidden="1"/>
    </xf>
    <xf numFmtId="0" fontId="4" fillId="0" borderId="0" xfId="2" applyFont="1" applyBorder="1"/>
    <xf numFmtId="0" fontId="13" fillId="0" borderId="0" xfId="13" applyNumberFormat="1" applyFont="1" applyFill="1" applyBorder="1" applyAlignment="1">
      <alignment horizontal="left"/>
    </xf>
    <xf numFmtId="0" fontId="5" fillId="0" borderId="4" xfId="0" applyNumberFormat="1" applyFont="1" applyFill="1" applyBorder="1" applyAlignment="1"/>
    <xf numFmtId="0" fontId="5" fillId="0" borderId="4" xfId="0" applyNumberFormat="1" applyFont="1" applyFill="1" applyBorder="1" applyAlignment="1">
      <alignment horizontal="center"/>
    </xf>
    <xf numFmtId="165" fontId="4" fillId="0" borderId="4" xfId="14" applyFont="1" applyFill="1" applyBorder="1" applyAlignment="1"/>
    <xf numFmtId="0" fontId="5" fillId="0" borderId="0" xfId="0" applyNumberFormat="1" applyFont="1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165" fontId="4" fillId="0" borderId="0" xfId="14" applyFont="1" applyFill="1" applyBorder="1" applyAlignment="1"/>
    <xf numFmtId="172" fontId="4" fillId="0" borderId="4" xfId="2" applyNumberFormat="1" applyFont="1" applyBorder="1"/>
    <xf numFmtId="0" fontId="5" fillId="0" borderId="4" xfId="0" applyFont="1" applyBorder="1" applyAlignment="1">
      <alignment horizontal="left"/>
    </xf>
    <xf numFmtId="164" fontId="5" fillId="0" borderId="4" xfId="8" applyFont="1" applyBorder="1"/>
    <xf numFmtId="0" fontId="5" fillId="0" borderId="4" xfId="9" applyNumberFormat="1" applyFont="1" applyBorder="1" applyAlignment="1">
      <alignment horizontal="center" vertical="center"/>
    </xf>
    <xf numFmtId="164" fontId="5" fillId="0" borderId="4" xfId="9" applyNumberFormat="1" applyFont="1" applyBorder="1" applyAlignment="1"/>
    <xf numFmtId="0" fontId="5" fillId="0" borderId="0" xfId="0" applyFont="1" applyBorder="1" applyAlignment="1">
      <alignment horizontal="left"/>
    </xf>
    <xf numFmtId="164" fontId="5" fillId="0" borderId="0" xfId="8" applyFont="1" applyBorder="1"/>
    <xf numFmtId="0" fontId="5" fillId="0" borderId="0" xfId="9" applyNumberFormat="1" applyFont="1" applyBorder="1" applyAlignment="1">
      <alignment horizontal="center" vertical="center"/>
    </xf>
    <xf numFmtId="164" fontId="5" fillId="0" borderId="0" xfId="9" applyNumberFormat="1" applyFont="1" applyBorder="1" applyAlignment="1"/>
    <xf numFmtId="164" fontId="5" fillId="0" borderId="0" xfId="0" applyNumberFormat="1" applyFont="1" applyBorder="1" applyAlignment="1"/>
    <xf numFmtId="164" fontId="5" fillId="0" borderId="0" xfId="8" applyFont="1" applyBorder="1" applyAlignment="1">
      <alignment horizontal="center"/>
    </xf>
    <xf numFmtId="0" fontId="4" fillId="2" borderId="0" xfId="2" applyFont="1" applyFill="1" applyAlignment="1">
      <alignment horizontal="left"/>
    </xf>
    <xf numFmtId="0" fontId="4" fillId="2" borderId="0" xfId="2" applyFont="1" applyFill="1" applyAlignment="1">
      <alignment horizontal="center"/>
    </xf>
    <xf numFmtId="0" fontId="4" fillId="0" borderId="0" xfId="2" applyFont="1" applyFill="1" applyAlignment="1">
      <alignment horizontal="center" vertical="center" wrapText="1"/>
    </xf>
    <xf numFmtId="0" fontId="12" fillId="0" borderId="4" xfId="12" applyFont="1" applyFill="1" applyBorder="1" applyAlignment="1">
      <alignment horizontal="left" wrapText="1"/>
    </xf>
    <xf numFmtId="2" fontId="12" fillId="0" borderId="4" xfId="12" applyNumberFormat="1" applyFont="1" applyFill="1" applyBorder="1" applyAlignment="1">
      <alignment horizontal="center" wrapText="1"/>
    </xf>
    <xf numFmtId="2" fontId="4" fillId="0" borderId="4" xfId="2" applyNumberFormat="1" applyFont="1" applyBorder="1" applyAlignment="1">
      <alignment horizontal="center"/>
    </xf>
    <xf numFmtId="2" fontId="4" fillId="0" borderId="0" xfId="2" applyNumberFormat="1" applyFont="1" applyAlignment="1">
      <alignment horizontal="center"/>
    </xf>
    <xf numFmtId="0" fontId="4" fillId="0" borderId="0" xfId="2" applyFont="1" applyAlignment="1">
      <alignment horizontal="left"/>
    </xf>
    <xf numFmtId="0" fontId="5" fillId="0" borderId="4" xfId="0" applyFont="1" applyFill="1" applyBorder="1"/>
    <xf numFmtId="0" fontId="5" fillId="0" borderId="0" xfId="0" applyFont="1" applyBorder="1"/>
    <xf numFmtId="0" fontId="5" fillId="0" borderId="4" xfId="0" applyFont="1" applyBorder="1" applyAlignment="1">
      <alignment wrapText="1"/>
    </xf>
    <xf numFmtId="0" fontId="4" fillId="2" borderId="0" xfId="3" applyFont="1" applyFill="1"/>
    <xf numFmtId="9" fontId="4" fillId="2" borderId="4" xfId="2" applyNumberFormat="1" applyFont="1" applyFill="1" applyBorder="1"/>
    <xf numFmtId="0" fontId="16" fillId="0" borderId="0" xfId="2" applyFont="1"/>
    <xf numFmtId="169" fontId="5" fillId="0" borderId="4" xfId="11" applyNumberFormat="1" applyFont="1" applyBorder="1"/>
    <xf numFmtId="170" fontId="4" fillId="0" borderId="4" xfId="2" applyNumberFormat="1" applyFont="1" applyBorder="1" applyAlignment="1">
      <alignment horizontal="center"/>
    </xf>
    <xf numFmtId="0" fontId="4" fillId="0" borderId="4" xfId="2" applyNumberFormat="1" applyFont="1" applyBorder="1" applyAlignment="1">
      <alignment horizontal="center"/>
    </xf>
    <xf numFmtId="0" fontId="8" fillId="2" borderId="0" xfId="2" applyFont="1" applyFill="1" applyBorder="1" applyAlignment="1"/>
    <xf numFmtId="0" fontId="17" fillId="0" borderId="0" xfId="5" applyFont="1" applyAlignment="1">
      <alignment horizontal="center"/>
    </xf>
    <xf numFmtId="0" fontId="17" fillId="0" borderId="0" xfId="5" applyFont="1" applyAlignment="1"/>
    <xf numFmtId="0" fontId="8" fillId="0" borderId="0" xfId="5" applyFont="1"/>
    <xf numFmtId="0" fontId="8" fillId="0" borderId="0" xfId="5" applyFont="1" applyAlignment="1">
      <alignment horizontal="center"/>
    </xf>
    <xf numFmtId="44" fontId="5" fillId="0" borderId="4" xfId="8" applyNumberFormat="1" applyFont="1" applyBorder="1" applyAlignment="1">
      <alignment horizontal="center"/>
    </xf>
    <xf numFmtId="44" fontId="5" fillId="0" borderId="0" xfId="0" applyNumberFormat="1" applyFont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5" fillId="0" borderId="4" xfId="0" applyNumberFormat="1" applyFont="1" applyBorder="1" applyAlignment="1">
      <alignment horizontal="center"/>
    </xf>
    <xf numFmtId="0" fontId="18" fillId="0" borderId="4" xfId="5" applyFont="1" applyBorder="1"/>
    <xf numFmtId="165" fontId="18" fillId="0" borderId="4" xfId="6" applyFont="1" applyBorder="1"/>
    <xf numFmtId="10" fontId="18" fillId="0" borderId="4" xfId="7" applyNumberFormat="1" applyFont="1" applyBorder="1"/>
    <xf numFmtId="0" fontId="18" fillId="0" borderId="4" xfId="5" applyFont="1" applyFill="1" applyBorder="1"/>
    <xf numFmtId="0" fontId="19" fillId="0" borderId="0" xfId="0" applyFont="1"/>
    <xf numFmtId="0" fontId="18" fillId="0" borderId="4" xfId="5" applyFont="1" applyFill="1" applyBorder="1" applyAlignment="1">
      <alignment horizontal="left"/>
    </xf>
    <xf numFmtId="165" fontId="20" fillId="0" borderId="4" xfId="6" applyFont="1" applyBorder="1"/>
    <xf numFmtId="44" fontId="5" fillId="0" borderId="0" xfId="0" applyNumberFormat="1" applyFont="1"/>
    <xf numFmtId="0" fontId="7" fillId="6" borderId="1" xfId="2" applyNumberFormat="1" applyFont="1" applyFill="1" applyBorder="1" applyAlignment="1">
      <alignment horizontal="center" vertical="center" wrapText="1"/>
    </xf>
    <xf numFmtId="14" fontId="7" fillId="6" borderId="1" xfId="2" applyNumberFormat="1" applyFont="1" applyFill="1" applyBorder="1" applyAlignment="1">
      <alignment horizontal="center" vertical="center" wrapText="1"/>
    </xf>
    <xf numFmtId="164" fontId="7" fillId="6" borderId="2" xfId="4" applyNumberFormat="1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21" fillId="7" borderId="4" xfId="5" applyFont="1" applyFill="1" applyBorder="1" applyAlignment="1">
      <alignment horizontal="center" vertical="center"/>
    </xf>
    <xf numFmtId="0" fontId="8" fillId="0" borderId="14" xfId="2" applyFont="1" applyBorder="1"/>
    <xf numFmtId="164" fontId="8" fillId="0" borderId="14" xfId="2" applyNumberFormat="1" applyFont="1" applyBorder="1"/>
    <xf numFmtId="0" fontId="8" fillId="0" borderId="14" xfId="2" applyFont="1" applyBorder="1" applyAlignment="1">
      <alignment horizontal="center"/>
    </xf>
    <xf numFmtId="0" fontId="8" fillId="0" borderId="4" xfId="2" applyFont="1" applyBorder="1"/>
    <xf numFmtId="0" fontId="8" fillId="0" borderId="4" xfId="2" applyFont="1" applyBorder="1" applyAlignment="1">
      <alignment horizontal="center"/>
    </xf>
    <xf numFmtId="0" fontId="15" fillId="7" borderId="4" xfId="12" applyFont="1" applyFill="1" applyBorder="1" applyAlignment="1">
      <alignment horizontal="center" vertical="center" wrapText="1"/>
    </xf>
    <xf numFmtId="0" fontId="15" fillId="7" borderId="4" xfId="12" applyFont="1" applyFill="1" applyBorder="1" applyAlignment="1">
      <alignment horizontal="left" vertical="center" wrapText="1"/>
    </xf>
    <xf numFmtId="0" fontId="14" fillId="7" borderId="4" xfId="0" applyFont="1" applyFill="1" applyBorder="1" applyAlignment="1">
      <alignment horizontal="center" vertical="center" wrapText="1"/>
    </xf>
    <xf numFmtId="0" fontId="11" fillId="7" borderId="4" xfId="2" applyFont="1" applyFill="1" applyBorder="1"/>
    <xf numFmtId="0" fontId="11" fillId="7" borderId="4" xfId="0" applyNumberFormat="1" applyFont="1" applyFill="1" applyBorder="1" applyAlignment="1">
      <alignment horizontal="center"/>
    </xf>
    <xf numFmtId="0" fontId="11" fillId="7" borderId="4" xfId="13" applyNumberFormat="1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173" fontId="7" fillId="7" borderId="4" xfId="15" applyNumberFormat="1" applyFont="1" applyFill="1" applyBorder="1" applyAlignment="1">
      <alignment horizontal="center"/>
    </xf>
    <xf numFmtId="0" fontId="7" fillId="7" borderId="12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/>
    <xf numFmtId="164" fontId="22" fillId="3" borderId="14" xfId="4" applyFont="1" applyFill="1" applyBorder="1"/>
    <xf numFmtId="0" fontId="2" fillId="0" borderId="0" xfId="2"/>
    <xf numFmtId="0" fontId="2" fillId="0" borderId="4" xfId="2" applyBorder="1"/>
    <xf numFmtId="2" fontId="2" fillId="0" borderId="4" xfId="2" applyNumberFormat="1" applyBorder="1"/>
    <xf numFmtId="166" fontId="4" fillId="2" borderId="4" xfId="2" applyNumberFormat="1" applyFont="1" applyFill="1" applyBorder="1"/>
    <xf numFmtId="44" fontId="5" fillId="0" borderId="4" xfId="16" applyFont="1" applyBorder="1" applyAlignment="1">
      <alignment horizontal="center" vertical="center"/>
    </xf>
    <xf numFmtId="164" fontId="5" fillId="5" borderId="4" xfId="4" applyNumberFormat="1" applyFont="1" applyFill="1" applyBorder="1" applyAlignment="1">
      <alignment horizontal="center"/>
    </xf>
    <xf numFmtId="10" fontId="5" fillId="0" borderId="4" xfId="1" applyNumberFormat="1" applyFont="1" applyBorder="1" applyAlignment="1">
      <alignment horizontal="center"/>
    </xf>
    <xf numFmtId="10" fontId="5" fillId="0" borderId="4" xfId="8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171" fontId="4" fillId="0" borderId="4" xfId="2" applyNumberFormat="1" applyFont="1" applyBorder="1" applyAlignment="1">
      <alignment horizontal="center"/>
    </xf>
    <xf numFmtId="0" fontId="11" fillId="7" borderId="4" xfId="2" applyFont="1" applyFill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/>
    </xf>
    <xf numFmtId="0" fontId="7" fillId="7" borderId="11" xfId="2" applyFont="1" applyFill="1" applyBorder="1" applyAlignment="1">
      <alignment horizontal="center" vertical="center" wrapText="1"/>
    </xf>
    <xf numFmtId="0" fontId="7" fillId="7" borderId="13" xfId="2" applyFont="1" applyFill="1" applyBorder="1" applyAlignment="1">
      <alignment horizontal="center" vertical="center" wrapText="1"/>
    </xf>
    <xf numFmtId="9" fontId="5" fillId="0" borderId="0" xfId="0" applyNumberFormat="1" applyFont="1"/>
    <xf numFmtId="164" fontId="8" fillId="3" borderId="14" xfId="2" applyNumberFormat="1" applyFont="1" applyFill="1" applyBorder="1"/>
    <xf numFmtId="0" fontId="8" fillId="0" borderId="0" xfId="2" applyFont="1"/>
    <xf numFmtId="8" fontId="5" fillId="0" borderId="4" xfId="0" applyNumberFormat="1" applyFont="1" applyBorder="1"/>
    <xf numFmtId="8" fontId="7" fillId="7" borderId="4" xfId="15" applyNumberFormat="1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 vertical="center" wrapText="1"/>
    </xf>
    <xf numFmtId="0" fontId="23" fillId="0" borderId="0" xfId="0" applyFont="1"/>
    <xf numFmtId="0" fontId="8" fillId="2" borderId="0" xfId="2" applyFont="1" applyFill="1" applyBorder="1" applyAlignment="1">
      <alignment horizontal="left" vertical="top" wrapText="1"/>
    </xf>
    <xf numFmtId="0" fontId="8" fillId="2" borderId="0" xfId="2" applyFont="1" applyFill="1" applyBorder="1" applyAlignment="1">
      <alignment horizontal="justify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9" fillId="0" borderId="0" xfId="0" applyFont="1" applyBorder="1" applyAlignment="1" applyProtection="1">
      <alignment horizontal="left" vertical="center"/>
      <protection hidden="1"/>
    </xf>
    <xf numFmtId="0" fontId="8" fillId="2" borderId="0" xfId="2" applyFont="1" applyFill="1" applyBorder="1" applyAlignment="1">
      <alignment horizontal="justify" vertical="top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8" fillId="2" borderId="4" xfId="2" applyFont="1" applyFill="1" applyBorder="1" applyAlignment="1">
      <alignment horizontal="justify" vertical="top"/>
    </xf>
    <xf numFmtId="0" fontId="8" fillId="2" borderId="0" xfId="2" applyFont="1" applyFill="1" applyBorder="1" applyAlignment="1">
      <alignment horizontal="justify"/>
    </xf>
    <xf numFmtId="0" fontId="7" fillId="7" borderId="3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8" fillId="2" borderId="0" xfId="2" applyFont="1" applyFill="1" applyBorder="1" applyAlignment="1">
      <alignment horizontal="left" vertical="center"/>
    </xf>
    <xf numFmtId="3" fontId="5" fillId="0" borderId="17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7" fillId="7" borderId="17" xfId="0" applyFont="1" applyFill="1" applyBorder="1" applyAlignment="1">
      <alignment horizontal="center"/>
    </xf>
  </cellXfs>
  <cellStyles count="17">
    <cellStyle name="Moeda" xfId="16" builtinId="4"/>
    <cellStyle name="Moeda 2" xfId="8" xr:uid="{00000000-0005-0000-0000-000001000000}"/>
    <cellStyle name="Moeda 3" xfId="10" xr:uid="{00000000-0005-0000-0000-000002000000}"/>
    <cellStyle name="Moeda 5" xfId="11" xr:uid="{00000000-0005-0000-0000-000003000000}"/>
    <cellStyle name="Moeda 6" xfId="4" xr:uid="{00000000-0005-0000-0000-000004000000}"/>
    <cellStyle name="Moeda_2.1.4-SubTotaisAuto" xfId="13" xr:uid="{00000000-0005-0000-0000-000005000000}"/>
    <cellStyle name="Normal" xfId="0" builtinId="0"/>
    <cellStyle name="Normal 2" xfId="2" xr:uid="{00000000-0005-0000-0000-000007000000}"/>
    <cellStyle name="Normal 3" xfId="3" xr:uid="{00000000-0005-0000-0000-000008000000}"/>
    <cellStyle name="Normal 3 2" xfId="5" xr:uid="{00000000-0005-0000-0000-000009000000}"/>
    <cellStyle name="Normal_Plan1" xfId="12" xr:uid="{00000000-0005-0000-0000-00000A000000}"/>
    <cellStyle name="Porcentagem" xfId="1" builtinId="5"/>
    <cellStyle name="Porcentagem 3" xfId="7" xr:uid="{00000000-0005-0000-0000-00000C000000}"/>
    <cellStyle name="Separador de milhares 3" xfId="6" xr:uid="{00000000-0005-0000-0000-00000D000000}"/>
    <cellStyle name="Separador de milhares_2.1.4-SubTotaisAuto" xfId="14" xr:uid="{00000000-0005-0000-0000-00000E000000}"/>
    <cellStyle name="Vírgula" xfId="15" builtinId="3"/>
    <cellStyle name="Vírgula 2" xfId="9" xr:uid="{00000000-0005-0000-0000-000010000000}"/>
  </cellStyles>
  <dxfs count="2">
    <dxf>
      <font>
        <b/>
        <i val="0"/>
        <color theme="1"/>
      </font>
      <fill>
        <patternFill>
          <bgColor rgb="FFFF4747"/>
        </patternFill>
      </fill>
    </dxf>
    <dxf>
      <font>
        <b/>
        <i val="0"/>
      </font>
      <fill>
        <patternFill>
          <bgColor theme="8"/>
        </patternFill>
      </fill>
    </dxf>
  </dxfs>
  <tableStyles count="0" defaultTableStyle="TableStyleMedium2" defaultPivotStyle="PivotStyleLight16"/>
  <colors>
    <mruColors>
      <color rgb="FFFF4747"/>
      <color rgb="FF08AFA7"/>
      <color rgb="FF007F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Preço</a:t>
            </a:r>
            <a:r>
              <a:rPr lang="pt-BR" baseline="0"/>
              <a:t> Atual x Novo Preço (R$)</a:t>
            </a:r>
            <a:endParaRPr lang="pt-B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Exerc12!$F$6</c:f>
              <c:strCache>
                <c:ptCount val="1"/>
                <c:pt idx="0">
                  <c:v>Total 
(Preço atual)</c:v>
                </c:pt>
              </c:strCache>
            </c:strRef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Exerc12!$B$7:$B$12</c:f>
              <c:strCache>
                <c:ptCount val="6"/>
                <c:pt idx="0">
                  <c:v>bolo de nozes</c:v>
                </c:pt>
                <c:pt idx="1">
                  <c:v>bolo brigadeiro</c:v>
                </c:pt>
                <c:pt idx="2">
                  <c:v>torta holandesa</c:v>
                </c:pt>
                <c:pt idx="3">
                  <c:v>bolo floresta negra</c:v>
                </c:pt>
                <c:pt idx="4">
                  <c:v>quindim</c:v>
                </c:pt>
                <c:pt idx="5">
                  <c:v>mousse de chocolate</c:v>
                </c:pt>
              </c:strCache>
            </c:strRef>
          </c:cat>
          <c:val>
            <c:numRef>
              <c:f>Exerc12!$F$7:$F$12</c:f>
              <c:numCache>
                <c:formatCode>_("R$"* #,##0.00_);_("R$"* \(#,##0.00\);_("R$"* "-"??_);_(@_)</c:formatCode>
                <c:ptCount val="6"/>
                <c:pt idx="0">
                  <c:v>125</c:v>
                </c:pt>
                <c:pt idx="1">
                  <c:v>20</c:v>
                </c:pt>
                <c:pt idx="2">
                  <c:v>150</c:v>
                </c:pt>
                <c:pt idx="3">
                  <c:v>100</c:v>
                </c:pt>
                <c:pt idx="4">
                  <c:v>45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7-4087-B78C-E33C8D8E96EB}"/>
            </c:ext>
          </c:extLst>
        </c:ser>
        <c:ser>
          <c:idx val="1"/>
          <c:order val="1"/>
          <c:tx>
            <c:strRef>
              <c:f>Exerc12!$G$6</c:f>
              <c:strCache>
                <c:ptCount val="1"/>
                <c:pt idx="0">
                  <c:v>Total 
(Novo preço)</c:v>
                </c:pt>
              </c:strCache>
            </c:strRef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Exerc12!$B$7:$B$12</c:f>
              <c:strCache>
                <c:ptCount val="6"/>
                <c:pt idx="0">
                  <c:v>bolo de nozes</c:v>
                </c:pt>
                <c:pt idx="1">
                  <c:v>bolo brigadeiro</c:v>
                </c:pt>
                <c:pt idx="2">
                  <c:v>torta holandesa</c:v>
                </c:pt>
                <c:pt idx="3">
                  <c:v>bolo floresta negra</c:v>
                </c:pt>
                <c:pt idx="4">
                  <c:v>quindim</c:v>
                </c:pt>
                <c:pt idx="5">
                  <c:v>mousse de chocolate</c:v>
                </c:pt>
              </c:strCache>
            </c:strRef>
          </c:cat>
          <c:val>
            <c:numRef>
              <c:f>Exerc12!$G$7:$G$12</c:f>
              <c:numCache>
                <c:formatCode>_("R$"* #,##0.00_);_("R$"* \(#,##0.00\);_("R$"* "-"??_);_(@_)</c:formatCode>
                <c:ptCount val="6"/>
                <c:pt idx="0">
                  <c:v>140.625</c:v>
                </c:pt>
                <c:pt idx="1">
                  <c:v>22.5</c:v>
                </c:pt>
                <c:pt idx="2">
                  <c:v>168.75</c:v>
                </c:pt>
                <c:pt idx="3">
                  <c:v>112.5</c:v>
                </c:pt>
                <c:pt idx="4">
                  <c:v>50.625</c:v>
                </c:pt>
                <c:pt idx="5">
                  <c:v>74.25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7-4087-B78C-E33C8D8E9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15"/>
        <c:axId val="48818816"/>
        <c:axId val="50733824"/>
      </c:barChart>
      <c:catAx>
        <c:axId val="4881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3824"/>
        <c:crosses val="autoZero"/>
        <c:auto val="1"/>
        <c:lblAlgn val="ctr"/>
        <c:lblOffset val="100"/>
        <c:noMultiLvlLbl val="0"/>
      </c:catAx>
      <c:valAx>
        <c:axId val="5073382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48818816"/>
        <c:crosses val="autoZero"/>
        <c:crossBetween val="between"/>
      </c:valAx>
      <c:spPr>
        <a:noFill/>
      </c:spPr>
    </c:plotArea>
    <c:legend>
      <c:legendPos val="tr"/>
      <c:overlay val="1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123824</xdr:colOff>
      <xdr:row>4</xdr:row>
      <xdr:rowOff>95250</xdr:rowOff>
    </xdr:from>
    <xdr:to>
      <xdr:col>20</xdr:col>
      <xdr:colOff>190499</xdr:colOff>
      <xdr:row>26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workbookViewId="0">
      <selection activeCell="F25" sqref="F25"/>
    </sheetView>
  </sheetViews>
  <sheetFormatPr defaultColWidth="9.140625" defaultRowHeight="14.25" x14ac:dyDescent="0.25"/>
  <cols>
    <col min="1" max="1" width="14.5703125" style="5" bestFit="1" customWidth="1"/>
    <col min="2" max="2" width="14.42578125" style="5" customWidth="1"/>
    <col min="3" max="3" width="17.5703125" style="6" customWidth="1"/>
    <col min="4" max="4" width="15.5703125" style="5" bestFit="1" customWidth="1"/>
    <col min="5" max="5" width="11.28515625" style="5" customWidth="1"/>
    <col min="6" max="6" width="13.42578125" style="17" customWidth="1"/>
    <col min="7" max="7" width="9.140625" style="1" customWidth="1"/>
    <col min="8" max="8" width="12.5703125" style="1" bestFit="1" customWidth="1"/>
    <col min="9" max="10" width="9.140625" style="1" customWidth="1"/>
    <col min="11" max="16384" width="9.140625" style="1"/>
  </cols>
  <sheetData>
    <row r="1" spans="1:14" ht="16.5" x14ac:dyDescent="0.3">
      <c r="A1" s="4" t="s">
        <v>536</v>
      </c>
      <c r="B1" s="4"/>
      <c r="C1" s="4"/>
      <c r="D1" s="4"/>
      <c r="E1" s="4"/>
      <c r="F1" s="4"/>
      <c r="G1" s="2"/>
      <c r="H1" s="2"/>
    </row>
    <row r="2" spans="1:14" ht="16.5" x14ac:dyDescent="0.3">
      <c r="F2" s="7"/>
    </row>
    <row r="3" spans="1:14" s="8" customFormat="1" ht="33" x14ac:dyDescent="0.25">
      <c r="A3" s="89" t="s">
        <v>0</v>
      </c>
      <c r="B3" s="89" t="s">
        <v>1</v>
      </c>
      <c r="C3" s="90" t="s">
        <v>2</v>
      </c>
      <c r="D3" s="89" t="s">
        <v>3</v>
      </c>
      <c r="E3" s="89" t="s">
        <v>4</v>
      </c>
      <c r="F3" s="91" t="s">
        <v>5</v>
      </c>
    </row>
    <row r="4" spans="1:14" ht="16.5" x14ac:dyDescent="0.3">
      <c r="A4" s="9" t="s">
        <v>6</v>
      </c>
      <c r="B4" s="9" t="s">
        <v>7</v>
      </c>
      <c r="C4" s="10">
        <v>41403</v>
      </c>
      <c r="D4" s="9" t="s">
        <v>8</v>
      </c>
      <c r="E4" s="9" t="s">
        <v>9</v>
      </c>
      <c r="F4" s="11">
        <v>1500</v>
      </c>
    </row>
    <row r="5" spans="1:14" ht="16.5" x14ac:dyDescent="0.3">
      <c r="A5" s="9" t="s">
        <v>10</v>
      </c>
      <c r="B5" s="9" t="s">
        <v>11</v>
      </c>
      <c r="C5" s="10">
        <v>41402</v>
      </c>
      <c r="D5" s="9" t="s">
        <v>12</v>
      </c>
      <c r="E5" s="9" t="s">
        <v>13</v>
      </c>
      <c r="F5" s="11">
        <v>1200</v>
      </c>
    </row>
    <row r="6" spans="1:14" ht="16.5" x14ac:dyDescent="0.3">
      <c r="A6" s="9" t="s">
        <v>10</v>
      </c>
      <c r="B6" s="9" t="s">
        <v>7</v>
      </c>
      <c r="C6" s="10">
        <v>41401</v>
      </c>
      <c r="D6" s="9" t="s">
        <v>8</v>
      </c>
      <c r="E6" s="9" t="s">
        <v>9</v>
      </c>
      <c r="F6" s="11">
        <v>1000</v>
      </c>
    </row>
    <row r="7" spans="1:14" ht="16.5" x14ac:dyDescent="0.3">
      <c r="A7" s="9" t="s">
        <v>6</v>
      </c>
      <c r="B7" s="9" t="s">
        <v>14</v>
      </c>
      <c r="C7" s="10">
        <v>41402</v>
      </c>
      <c r="D7" s="9" t="s">
        <v>12</v>
      </c>
      <c r="E7" s="9" t="s">
        <v>13</v>
      </c>
      <c r="F7" s="11">
        <v>900</v>
      </c>
      <c r="M7" s="12"/>
      <c r="N7" s="12"/>
    </row>
    <row r="8" spans="1:14" ht="16.5" x14ac:dyDescent="0.3">
      <c r="A8" s="9" t="s">
        <v>15</v>
      </c>
      <c r="B8" s="9" t="s">
        <v>16</v>
      </c>
      <c r="C8" s="10">
        <v>41401</v>
      </c>
      <c r="D8" s="9" t="s">
        <v>12</v>
      </c>
      <c r="E8" s="9" t="s">
        <v>17</v>
      </c>
      <c r="F8" s="11">
        <v>700</v>
      </c>
      <c r="M8" s="12"/>
      <c r="N8" s="12"/>
    </row>
    <row r="9" spans="1:14" ht="16.5" x14ac:dyDescent="0.3">
      <c r="A9" s="9" t="s">
        <v>18</v>
      </c>
      <c r="B9" s="9" t="s">
        <v>16</v>
      </c>
      <c r="C9" s="10">
        <v>41400</v>
      </c>
      <c r="D9" s="9" t="s">
        <v>8</v>
      </c>
      <c r="E9" s="9" t="s">
        <v>9</v>
      </c>
      <c r="F9" s="11">
        <v>700</v>
      </c>
      <c r="M9" s="12"/>
      <c r="N9" s="12"/>
    </row>
    <row r="10" spans="1:14" ht="16.5" x14ac:dyDescent="0.3">
      <c r="A10" s="9" t="s">
        <v>15</v>
      </c>
      <c r="B10" s="9" t="s">
        <v>14</v>
      </c>
      <c r="C10" s="10">
        <v>41399</v>
      </c>
      <c r="D10" s="9" t="s">
        <v>12</v>
      </c>
      <c r="E10" s="9" t="s">
        <v>17</v>
      </c>
      <c r="F10" s="11">
        <v>600</v>
      </c>
      <c r="M10" s="12"/>
      <c r="N10" s="12"/>
    </row>
    <row r="11" spans="1:14" ht="16.5" x14ac:dyDescent="0.3">
      <c r="A11" s="9" t="s">
        <v>6</v>
      </c>
      <c r="B11" s="9" t="s">
        <v>16</v>
      </c>
      <c r="C11" s="10">
        <v>41400</v>
      </c>
      <c r="D11" s="9" t="s">
        <v>12</v>
      </c>
      <c r="E11" s="9" t="s">
        <v>17</v>
      </c>
      <c r="F11" s="11">
        <v>600</v>
      </c>
      <c r="M11" s="12"/>
      <c r="N11" s="12"/>
    </row>
    <row r="12" spans="1:14" ht="16.5" x14ac:dyDescent="0.3">
      <c r="A12" s="9" t="s">
        <v>19</v>
      </c>
      <c r="B12" s="9" t="s">
        <v>11</v>
      </c>
      <c r="C12" s="10">
        <v>41402</v>
      </c>
      <c r="D12" s="9" t="s">
        <v>12</v>
      </c>
      <c r="E12" s="9" t="s">
        <v>13</v>
      </c>
      <c r="F12" s="11">
        <v>600</v>
      </c>
      <c r="M12" s="12"/>
      <c r="N12" s="12"/>
    </row>
    <row r="13" spans="1:14" ht="16.5" x14ac:dyDescent="0.3">
      <c r="A13" s="9" t="s">
        <v>10</v>
      </c>
      <c r="B13" s="9" t="s">
        <v>14</v>
      </c>
      <c r="C13" s="10">
        <v>41401</v>
      </c>
      <c r="D13" s="9" t="s">
        <v>12</v>
      </c>
      <c r="E13" s="9" t="s">
        <v>9</v>
      </c>
      <c r="F13" s="11">
        <v>600</v>
      </c>
      <c r="M13" s="12"/>
      <c r="N13" s="12"/>
    </row>
    <row r="14" spans="1:14" ht="16.5" x14ac:dyDescent="0.3">
      <c r="A14" s="9" t="s">
        <v>15</v>
      </c>
      <c r="B14" s="9" t="s">
        <v>16</v>
      </c>
      <c r="C14" s="10">
        <v>41402</v>
      </c>
      <c r="D14" s="9" t="s">
        <v>8</v>
      </c>
      <c r="E14" s="9" t="s">
        <v>17</v>
      </c>
      <c r="F14" s="11">
        <v>500</v>
      </c>
      <c r="M14" s="12"/>
      <c r="N14" s="12"/>
    </row>
    <row r="15" spans="1:14" ht="16.5" x14ac:dyDescent="0.3">
      <c r="A15" s="9" t="s">
        <v>19</v>
      </c>
      <c r="B15" s="9" t="s">
        <v>11</v>
      </c>
      <c r="C15" s="10">
        <v>41399</v>
      </c>
      <c r="D15" s="9" t="s">
        <v>8</v>
      </c>
      <c r="E15" s="9" t="s">
        <v>13</v>
      </c>
      <c r="F15" s="11">
        <v>500</v>
      </c>
      <c r="M15" s="12"/>
      <c r="N15" s="12"/>
    </row>
    <row r="16" spans="1:14" ht="16.5" x14ac:dyDescent="0.3">
      <c r="A16" s="9" t="s">
        <v>18</v>
      </c>
      <c r="B16" s="9" t="s">
        <v>7</v>
      </c>
      <c r="C16" s="10">
        <v>41401</v>
      </c>
      <c r="D16" s="9" t="s">
        <v>8</v>
      </c>
      <c r="E16" s="9" t="s">
        <v>13</v>
      </c>
      <c r="F16" s="11">
        <v>400</v>
      </c>
      <c r="M16" s="12"/>
      <c r="N16" s="12"/>
    </row>
    <row r="17" spans="1:14" ht="16.5" x14ac:dyDescent="0.3">
      <c r="A17" s="9" t="s">
        <v>19</v>
      </c>
      <c r="B17" s="9" t="s">
        <v>7</v>
      </c>
      <c r="C17" s="10">
        <v>41399</v>
      </c>
      <c r="D17" s="9" t="s">
        <v>8</v>
      </c>
      <c r="E17" s="9" t="s">
        <v>17</v>
      </c>
      <c r="F17" s="11">
        <v>400</v>
      </c>
      <c r="M17" s="12"/>
      <c r="N17" s="12"/>
    </row>
    <row r="18" spans="1:14" ht="16.5" x14ac:dyDescent="0.3">
      <c r="A18" s="13" t="s">
        <v>10</v>
      </c>
      <c r="B18" s="13" t="s">
        <v>14</v>
      </c>
      <c r="C18" s="14">
        <v>41400</v>
      </c>
      <c r="D18" s="13" t="s">
        <v>12</v>
      </c>
      <c r="E18" s="13" t="s">
        <v>9</v>
      </c>
      <c r="F18" s="15">
        <v>400</v>
      </c>
      <c r="M18" s="12"/>
      <c r="N18" s="12"/>
    </row>
    <row r="19" spans="1:14" ht="16.5" x14ac:dyDescent="0.3">
      <c r="F19" s="7"/>
      <c r="M19" s="12"/>
      <c r="N19" s="12"/>
    </row>
    <row r="20" spans="1:14" x14ac:dyDescent="0.25">
      <c r="A20" s="1"/>
      <c r="B20" s="1"/>
      <c r="C20" s="1"/>
      <c r="D20" s="1"/>
      <c r="E20" s="1"/>
      <c r="F20" s="1"/>
      <c r="M20" s="12"/>
      <c r="N20" s="12"/>
    </row>
    <row r="21" spans="1:14" ht="16.5" x14ac:dyDescent="0.3">
      <c r="E21" s="16" t="s">
        <v>23</v>
      </c>
      <c r="F21" s="115">
        <f>SUM(F4:F18)</f>
        <v>10600</v>
      </c>
    </row>
    <row r="22" spans="1:14" ht="16.5" x14ac:dyDescent="0.3">
      <c r="E22" s="16" t="s">
        <v>20</v>
      </c>
      <c r="F22" s="115">
        <f>AVERAGE(F4:F18)</f>
        <v>706.66666666666663</v>
      </c>
    </row>
    <row r="23" spans="1:14" ht="16.5" x14ac:dyDescent="0.3">
      <c r="E23" s="16" t="s">
        <v>21</v>
      </c>
      <c r="F23" s="115">
        <f>MIN(F4:F18)</f>
        <v>400</v>
      </c>
    </row>
    <row r="24" spans="1:14" ht="16.5" x14ac:dyDescent="0.3">
      <c r="E24" s="16" t="s">
        <v>22</v>
      </c>
      <c r="F24" s="115">
        <f>MAX(F4:F18)</f>
        <v>1500</v>
      </c>
    </row>
    <row r="25" spans="1:14" ht="16.5" x14ac:dyDescent="0.3">
      <c r="F25" s="7"/>
    </row>
    <row r="26" spans="1:14" ht="16.5" x14ac:dyDescent="0.3">
      <c r="F26" s="7"/>
    </row>
    <row r="27" spans="1:14" ht="16.5" x14ac:dyDescent="0.3">
      <c r="F27" s="7"/>
    </row>
    <row r="28" spans="1:14" ht="16.5" x14ac:dyDescent="0.3">
      <c r="F28" s="7"/>
    </row>
    <row r="29" spans="1:14" ht="16.5" x14ac:dyDescent="0.3">
      <c r="F29" s="7"/>
    </row>
    <row r="30" spans="1:14" ht="16.5" x14ac:dyDescent="0.3">
      <c r="F30" s="7"/>
    </row>
    <row r="31" spans="1:14" ht="16.5" x14ac:dyDescent="0.3">
      <c r="F31" s="7"/>
    </row>
    <row r="32" spans="1:14" ht="16.5" x14ac:dyDescent="0.3">
      <c r="F32" s="7"/>
    </row>
    <row r="33" spans="6:6" ht="16.5" x14ac:dyDescent="0.3">
      <c r="F33" s="7"/>
    </row>
    <row r="34" spans="6:6" ht="16.5" x14ac:dyDescent="0.3">
      <c r="F34" s="7"/>
    </row>
    <row r="35" spans="6:6" ht="16.5" x14ac:dyDescent="0.3">
      <c r="F35" s="7"/>
    </row>
    <row r="36" spans="6:6" ht="16.5" x14ac:dyDescent="0.3">
      <c r="F36" s="7"/>
    </row>
  </sheetData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J42"/>
  <sheetViews>
    <sheetView zoomScaleNormal="100" workbookViewId="0">
      <selection activeCell="B32" sqref="B32"/>
    </sheetView>
  </sheetViews>
  <sheetFormatPr defaultColWidth="9.140625" defaultRowHeight="0" customHeight="1" zeroHeight="1" x14ac:dyDescent="0.25"/>
  <cols>
    <col min="1" max="1" width="5.7109375" style="1" bestFit="1" customWidth="1"/>
    <col min="2" max="2" width="23.28515625" style="1" bestFit="1" customWidth="1"/>
    <col min="3" max="3" width="10.7109375" style="1" bestFit="1" customWidth="1"/>
    <col min="4" max="4" width="10.28515625" style="1" customWidth="1"/>
    <col min="5" max="5" width="4.5703125" style="1" bestFit="1" customWidth="1"/>
    <col min="6" max="6" width="9.85546875" style="1" bestFit="1" customWidth="1"/>
    <col min="7" max="7" width="4.85546875" style="1" bestFit="1" customWidth="1"/>
    <col min="8" max="8" width="7.28515625" style="30" bestFit="1" customWidth="1"/>
    <col min="9" max="9" width="11.5703125" style="16" bestFit="1" customWidth="1"/>
    <col min="10" max="10" width="11.5703125" style="16" customWidth="1"/>
    <col min="11" max="11" width="11.5703125" style="1" bestFit="1" customWidth="1"/>
    <col min="12" max="12" width="9.140625" style="1" customWidth="1"/>
    <col min="13" max="22" width="9.140625" style="1"/>
    <col min="23" max="23" width="13.140625" style="1" customWidth="1"/>
    <col min="24" max="16384" width="9.140625" style="1"/>
  </cols>
  <sheetData>
    <row r="1" spans="1:10" ht="16.5" x14ac:dyDescent="0.3">
      <c r="A1" s="31" t="s">
        <v>497</v>
      </c>
      <c r="B1" s="31"/>
      <c r="C1" s="31"/>
      <c r="D1" s="31"/>
      <c r="E1" s="3"/>
      <c r="F1" s="3"/>
      <c r="G1" s="3"/>
      <c r="H1" s="3"/>
      <c r="I1" s="3"/>
      <c r="J1" s="34"/>
    </row>
    <row r="2" spans="1:10" ht="16.5" x14ac:dyDescent="0.3">
      <c r="A2" s="3"/>
      <c r="B2" s="3"/>
      <c r="C2" s="3"/>
      <c r="D2" s="3"/>
      <c r="E2" s="3"/>
      <c r="F2" s="3"/>
      <c r="I2" s="3"/>
      <c r="J2" s="35"/>
    </row>
    <row r="3" spans="1:10" ht="16.5" x14ac:dyDescent="0.3">
      <c r="I3" s="3"/>
      <c r="J3" s="35"/>
    </row>
    <row r="4" spans="1:10" ht="14.25" x14ac:dyDescent="0.25">
      <c r="A4" s="103" t="s">
        <v>424</v>
      </c>
      <c r="B4" s="103" t="s">
        <v>425</v>
      </c>
      <c r="C4" s="103" t="s">
        <v>426</v>
      </c>
      <c r="D4" s="103" t="s">
        <v>427</v>
      </c>
      <c r="E4" s="103" t="s">
        <v>424</v>
      </c>
      <c r="F4" s="103" t="s">
        <v>37</v>
      </c>
      <c r="G4" s="103" t="s">
        <v>428</v>
      </c>
      <c r="H4" s="104" t="s">
        <v>429</v>
      </c>
      <c r="I4" s="104" t="s">
        <v>430</v>
      </c>
      <c r="J4" s="36"/>
    </row>
    <row r="5" spans="1:10" ht="16.5" x14ac:dyDescent="0.3">
      <c r="A5" s="37" t="s">
        <v>431</v>
      </c>
      <c r="B5" s="37" t="s">
        <v>432</v>
      </c>
      <c r="C5" s="37" t="s">
        <v>433</v>
      </c>
      <c r="D5" s="37" t="s">
        <v>434</v>
      </c>
      <c r="E5" s="38" t="s">
        <v>435</v>
      </c>
      <c r="F5" s="37" t="s">
        <v>436</v>
      </c>
      <c r="G5" s="38">
        <v>25</v>
      </c>
      <c r="H5" s="39">
        <v>24</v>
      </c>
      <c r="I5" s="37" t="s">
        <v>437</v>
      </c>
      <c r="J5" s="40"/>
    </row>
    <row r="6" spans="1:10" ht="16.5" x14ac:dyDescent="0.3">
      <c r="A6" s="37" t="s">
        <v>439</v>
      </c>
      <c r="B6" s="37" t="s">
        <v>440</v>
      </c>
      <c r="C6" s="37" t="s">
        <v>433</v>
      </c>
      <c r="D6" s="37" t="s">
        <v>441</v>
      </c>
      <c r="E6" s="38" t="s">
        <v>442</v>
      </c>
      <c r="F6" s="37" t="s">
        <v>443</v>
      </c>
      <c r="G6" s="38">
        <v>35</v>
      </c>
      <c r="H6" s="39">
        <v>15.5</v>
      </c>
      <c r="I6" s="37" t="s">
        <v>444</v>
      </c>
      <c r="J6" s="40"/>
    </row>
    <row r="7" spans="1:10" ht="16.5" x14ac:dyDescent="0.3">
      <c r="A7" s="37" t="s">
        <v>446</v>
      </c>
      <c r="B7" s="37" t="s">
        <v>447</v>
      </c>
      <c r="C7" s="37" t="s">
        <v>448</v>
      </c>
      <c r="D7" s="37" t="s">
        <v>449</v>
      </c>
      <c r="E7" s="38" t="s">
        <v>450</v>
      </c>
      <c r="F7" s="37" t="s">
        <v>451</v>
      </c>
      <c r="G7" s="38">
        <v>27</v>
      </c>
      <c r="H7" s="39">
        <v>19.899999999999999</v>
      </c>
      <c r="I7" s="37" t="s">
        <v>452</v>
      </c>
      <c r="J7" s="40"/>
    </row>
    <row r="8" spans="1:10" ht="16.5" x14ac:dyDescent="0.3">
      <c r="A8" s="37" t="s">
        <v>453</v>
      </c>
      <c r="B8" s="37" t="s">
        <v>454</v>
      </c>
      <c r="C8" s="37" t="s">
        <v>448</v>
      </c>
      <c r="D8" s="37" t="s">
        <v>455</v>
      </c>
      <c r="E8" s="38" t="s">
        <v>438</v>
      </c>
      <c r="F8" s="37" t="s">
        <v>436</v>
      </c>
      <c r="G8" s="38">
        <v>29</v>
      </c>
      <c r="H8" s="39">
        <v>12.5</v>
      </c>
      <c r="I8" s="37" t="s">
        <v>456</v>
      </c>
      <c r="J8" s="40"/>
    </row>
    <row r="9" spans="1:10" ht="16.5" x14ac:dyDescent="0.3">
      <c r="A9" s="37" t="s">
        <v>457</v>
      </c>
      <c r="B9" s="37" t="s">
        <v>458</v>
      </c>
      <c r="C9" s="37" t="s">
        <v>448</v>
      </c>
      <c r="D9" s="37" t="s">
        <v>449</v>
      </c>
      <c r="E9" s="38" t="s">
        <v>445</v>
      </c>
      <c r="F9" s="37" t="s">
        <v>451</v>
      </c>
      <c r="G9" s="41">
        <v>19</v>
      </c>
      <c r="H9" s="39">
        <v>13.5</v>
      </c>
      <c r="I9" s="37" t="s">
        <v>459</v>
      </c>
      <c r="J9" s="40"/>
    </row>
    <row r="10" spans="1:10" ht="16.5" hidden="1" x14ac:dyDescent="0.3">
      <c r="A10" s="37" t="s">
        <v>461</v>
      </c>
      <c r="B10" s="37" t="s">
        <v>462</v>
      </c>
      <c r="C10" s="37" t="s">
        <v>433</v>
      </c>
      <c r="D10" s="37" t="s">
        <v>455</v>
      </c>
      <c r="E10" s="38" t="s">
        <v>435</v>
      </c>
      <c r="F10" s="37" t="s">
        <v>451</v>
      </c>
      <c r="G10" s="41">
        <v>20</v>
      </c>
      <c r="H10" s="39">
        <v>14.5</v>
      </c>
      <c r="I10" s="37" t="s">
        <v>437</v>
      </c>
      <c r="J10" s="40"/>
    </row>
    <row r="11" spans="1:10" ht="16.5" hidden="1" x14ac:dyDescent="0.3">
      <c r="A11" s="37" t="s">
        <v>463</v>
      </c>
      <c r="B11" s="37" t="s">
        <v>464</v>
      </c>
      <c r="C11" s="37" t="s">
        <v>448</v>
      </c>
      <c r="D11" s="37" t="s">
        <v>465</v>
      </c>
      <c r="E11" s="38" t="s">
        <v>460</v>
      </c>
      <c r="F11" s="37" t="s">
        <v>466</v>
      </c>
      <c r="G11" s="41">
        <v>21</v>
      </c>
      <c r="H11" s="39">
        <v>15.5</v>
      </c>
      <c r="I11" s="37" t="s">
        <v>444</v>
      </c>
      <c r="J11" s="40"/>
    </row>
    <row r="12" spans="1:10" ht="16.5" hidden="1" x14ac:dyDescent="0.3">
      <c r="A12" s="37" t="s">
        <v>467</v>
      </c>
      <c r="B12" s="37" t="s">
        <v>468</v>
      </c>
      <c r="C12" s="37" t="s">
        <v>433</v>
      </c>
      <c r="D12" s="37" t="s">
        <v>441</v>
      </c>
      <c r="E12" s="38" t="s">
        <v>460</v>
      </c>
      <c r="F12" s="37" t="s">
        <v>466</v>
      </c>
      <c r="G12" s="38">
        <v>18</v>
      </c>
      <c r="H12" s="39">
        <v>22.9</v>
      </c>
      <c r="I12" s="37" t="s">
        <v>452</v>
      </c>
      <c r="J12" s="40"/>
    </row>
    <row r="13" spans="1:10" ht="16.5" hidden="1" x14ac:dyDescent="0.3">
      <c r="A13" s="37" t="s">
        <v>469</v>
      </c>
      <c r="B13" s="37" t="s">
        <v>470</v>
      </c>
      <c r="C13" s="37" t="s">
        <v>433</v>
      </c>
      <c r="D13" s="37" t="s">
        <v>455</v>
      </c>
      <c r="E13" s="38" t="s">
        <v>435</v>
      </c>
      <c r="F13" s="37" t="s">
        <v>443</v>
      </c>
      <c r="G13" s="38">
        <v>19</v>
      </c>
      <c r="H13" s="39">
        <v>28.8</v>
      </c>
      <c r="I13" s="37" t="s">
        <v>456</v>
      </c>
      <c r="J13" s="40"/>
    </row>
    <row r="14" spans="1:10" ht="16.5" hidden="1" x14ac:dyDescent="0.3">
      <c r="A14" s="37" t="s">
        <v>471</v>
      </c>
      <c r="B14" s="37" t="s">
        <v>472</v>
      </c>
      <c r="C14" s="37" t="s">
        <v>433</v>
      </c>
      <c r="D14" s="37" t="s">
        <v>465</v>
      </c>
      <c r="E14" s="38" t="s">
        <v>438</v>
      </c>
      <c r="F14" s="37" t="s">
        <v>466</v>
      </c>
      <c r="G14" s="38">
        <v>36</v>
      </c>
      <c r="H14" s="39">
        <v>32.9</v>
      </c>
      <c r="I14" s="37" t="s">
        <v>459</v>
      </c>
      <c r="J14" s="40"/>
    </row>
    <row r="15" spans="1:10" ht="16.5" hidden="1" x14ac:dyDescent="0.3">
      <c r="A15" s="37" t="s">
        <v>473</v>
      </c>
      <c r="B15" s="37" t="s">
        <v>474</v>
      </c>
      <c r="C15" s="37" t="s">
        <v>433</v>
      </c>
      <c r="D15" s="37" t="s">
        <v>475</v>
      </c>
      <c r="E15" s="38" t="s">
        <v>438</v>
      </c>
      <c r="F15" s="37" t="s">
        <v>451</v>
      </c>
      <c r="G15" s="38">
        <v>18</v>
      </c>
      <c r="H15" s="39">
        <v>20.5</v>
      </c>
      <c r="I15" s="37" t="s">
        <v>437</v>
      </c>
      <c r="J15" s="40"/>
    </row>
    <row r="16" spans="1:10" ht="16.5" hidden="1" x14ac:dyDescent="0.3">
      <c r="A16" s="37" t="s">
        <v>476</v>
      </c>
      <c r="B16" s="37" t="s">
        <v>477</v>
      </c>
      <c r="C16" s="37" t="s">
        <v>433</v>
      </c>
      <c r="D16" s="37" t="s">
        <v>478</v>
      </c>
      <c r="E16" s="38" t="s">
        <v>460</v>
      </c>
      <c r="F16" s="37" t="s">
        <v>479</v>
      </c>
      <c r="G16" s="38">
        <v>15</v>
      </c>
      <c r="H16" s="39">
        <v>15.5</v>
      </c>
      <c r="I16" s="37" t="s">
        <v>480</v>
      </c>
      <c r="J16" s="40"/>
    </row>
    <row r="17" spans="1:10" ht="16.5" hidden="1" x14ac:dyDescent="0.3">
      <c r="A17" s="37" t="s">
        <v>481</v>
      </c>
      <c r="B17" s="37" t="s">
        <v>482</v>
      </c>
      <c r="C17" s="37" t="s">
        <v>448</v>
      </c>
      <c r="D17" s="37" t="s">
        <v>449</v>
      </c>
      <c r="E17" s="38" t="s">
        <v>450</v>
      </c>
      <c r="F17" s="37" t="s">
        <v>483</v>
      </c>
      <c r="G17" s="38">
        <v>42</v>
      </c>
      <c r="H17" s="39">
        <v>35</v>
      </c>
      <c r="I17" s="37" t="s">
        <v>444</v>
      </c>
      <c r="J17" s="40"/>
    </row>
    <row r="18" spans="1:10" ht="16.5" hidden="1" x14ac:dyDescent="0.3">
      <c r="A18" s="37" t="s">
        <v>484</v>
      </c>
      <c r="B18" s="37" t="s">
        <v>485</v>
      </c>
      <c r="C18" s="37" t="s">
        <v>448</v>
      </c>
      <c r="D18" s="37" t="s">
        <v>486</v>
      </c>
      <c r="E18" s="38" t="s">
        <v>445</v>
      </c>
      <c r="F18" s="37" t="s">
        <v>451</v>
      </c>
      <c r="G18" s="38">
        <v>22</v>
      </c>
      <c r="H18" s="39">
        <v>27.5</v>
      </c>
      <c r="I18" s="37" t="s">
        <v>452</v>
      </c>
      <c r="J18" s="40"/>
    </row>
    <row r="19" spans="1:10" ht="16.5" hidden="1" x14ac:dyDescent="0.3">
      <c r="A19" s="37" t="s">
        <v>487</v>
      </c>
      <c r="B19" s="37" t="s">
        <v>488</v>
      </c>
      <c r="C19" s="37" t="s">
        <v>448</v>
      </c>
      <c r="D19" s="37" t="s">
        <v>489</v>
      </c>
      <c r="E19" s="38" t="s">
        <v>445</v>
      </c>
      <c r="F19" s="37" t="s">
        <v>443</v>
      </c>
      <c r="G19" s="38">
        <v>16</v>
      </c>
      <c r="H19" s="39">
        <v>39</v>
      </c>
      <c r="I19" s="37" t="s">
        <v>456</v>
      </c>
      <c r="J19" s="40"/>
    </row>
    <row r="20" spans="1:10" ht="16.5" hidden="1" x14ac:dyDescent="0.3">
      <c r="A20" s="37" t="s">
        <v>490</v>
      </c>
      <c r="B20" s="37" t="s">
        <v>491</v>
      </c>
      <c r="C20" s="37" t="s">
        <v>433</v>
      </c>
      <c r="D20" s="37" t="s">
        <v>475</v>
      </c>
      <c r="E20" s="38" t="s">
        <v>438</v>
      </c>
      <c r="F20" s="37" t="s">
        <v>466</v>
      </c>
      <c r="G20" s="38">
        <v>17</v>
      </c>
      <c r="H20" s="39">
        <v>35</v>
      </c>
      <c r="I20" s="37" t="s">
        <v>492</v>
      </c>
      <c r="J20" s="40"/>
    </row>
    <row r="21" spans="1:10" ht="16.5" hidden="1" x14ac:dyDescent="0.3">
      <c r="A21" s="37" t="s">
        <v>493</v>
      </c>
      <c r="B21" s="37" t="s">
        <v>494</v>
      </c>
      <c r="C21" s="37" t="s">
        <v>433</v>
      </c>
      <c r="D21" s="37" t="s">
        <v>434</v>
      </c>
      <c r="E21" s="38" t="s">
        <v>435</v>
      </c>
      <c r="F21" s="37" t="s">
        <v>479</v>
      </c>
      <c r="G21" s="38">
        <v>12</v>
      </c>
      <c r="H21" s="39">
        <v>16</v>
      </c>
      <c r="I21" s="37" t="s">
        <v>495</v>
      </c>
      <c r="J21" s="40"/>
    </row>
    <row r="22" spans="1:10" ht="16.5" x14ac:dyDescent="0.3">
      <c r="A22" s="40"/>
      <c r="B22" s="40"/>
      <c r="C22" s="40"/>
      <c r="D22" s="40"/>
      <c r="E22" s="42"/>
      <c r="F22" s="40"/>
      <c r="G22" s="42"/>
      <c r="H22" s="43"/>
      <c r="I22" s="40"/>
      <c r="J22" s="40"/>
    </row>
    <row r="23" spans="1:10" ht="16.5" x14ac:dyDescent="0.3">
      <c r="A23" s="40"/>
      <c r="B23" s="40"/>
      <c r="C23" s="40"/>
      <c r="D23" s="40"/>
      <c r="E23" s="42"/>
      <c r="F23" s="40"/>
      <c r="G23" s="42"/>
      <c r="H23" s="43"/>
      <c r="I23" s="40"/>
      <c r="J23" s="40"/>
    </row>
    <row r="24" spans="1:10" ht="14.25" x14ac:dyDescent="0.25"/>
    <row r="25" spans="1:10" ht="14.25" x14ac:dyDescent="0.25"/>
    <row r="26" spans="1:10" ht="14.25" x14ac:dyDescent="0.25"/>
    <row r="27" spans="1:10" ht="14.25" x14ac:dyDescent="0.25"/>
    <row r="28" spans="1:10" ht="14.25" x14ac:dyDescent="0.25"/>
    <row r="29" spans="1:10" ht="14.25" x14ac:dyDescent="0.25"/>
    <row r="30" spans="1:10" ht="14.25" x14ac:dyDescent="0.25"/>
    <row r="31" spans="1:10" ht="14.25" x14ac:dyDescent="0.25">
      <c r="H31" s="1"/>
      <c r="I31" s="1"/>
      <c r="J31" s="1"/>
    </row>
    <row r="32" spans="1:10" ht="14.25" x14ac:dyDescent="0.25">
      <c r="H32" s="1"/>
      <c r="I32" s="1"/>
      <c r="J32" s="1"/>
    </row>
    <row r="33" s="1" customFormat="1" ht="14.25" x14ac:dyDescent="0.25"/>
    <row r="34" s="1" customFormat="1" ht="14.25" x14ac:dyDescent="0.25"/>
    <row r="35" s="1" customFormat="1" ht="14.25" x14ac:dyDescent="0.25"/>
    <row r="36" s="1" customFormat="1" ht="14.25" x14ac:dyDescent="0.25"/>
    <row r="37" s="1" customFormat="1" ht="14.25" x14ac:dyDescent="0.25"/>
    <row r="38" s="1" customFormat="1" ht="14.25" x14ac:dyDescent="0.25"/>
    <row r="39" s="1" customFormat="1" ht="14.25" x14ac:dyDescent="0.25"/>
    <row r="40" s="1" customFormat="1" ht="14.25" x14ac:dyDescent="0.25"/>
    <row r="41" s="1" customFormat="1" ht="14.25" x14ac:dyDescent="0.25"/>
    <row r="42" s="1" customFormat="1" ht="14.25" x14ac:dyDescent="0.25"/>
  </sheetData>
  <autoFilter ref="A4:I21" xr:uid="{00000000-0009-0000-0000-000009000000}">
    <filterColumn colId="1">
      <customFilters>
        <customFilter val="A*"/>
      </customFilters>
    </filterColumn>
  </autoFilter>
  <pageMargins left="0.78740157499999996" right="0.78740157499999996" top="0.984251969" bottom="0.984251969" header="0.49212598499999999" footer="0.49212598499999999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2"/>
  <sheetViews>
    <sheetView zoomScaleNormal="100" workbookViewId="0">
      <selection activeCell="A5" sqref="A5"/>
    </sheetView>
  </sheetViews>
  <sheetFormatPr defaultColWidth="9.140625" defaultRowHeight="0" customHeight="1" zeroHeight="1" x14ac:dyDescent="0.25"/>
  <cols>
    <col min="1" max="1" width="5.7109375" style="1" bestFit="1" customWidth="1"/>
    <col min="2" max="2" width="23.28515625" style="1" bestFit="1" customWidth="1"/>
    <col min="3" max="3" width="10.7109375" style="1" bestFit="1" customWidth="1"/>
    <col min="4" max="4" width="13.28515625" style="1" customWidth="1"/>
    <col min="5" max="5" width="4.5703125" style="1" bestFit="1" customWidth="1"/>
    <col min="6" max="6" width="9.85546875" style="1" bestFit="1" customWidth="1"/>
    <col min="7" max="7" width="4.85546875" style="1" bestFit="1" customWidth="1"/>
    <col min="8" max="8" width="7.28515625" style="30" bestFit="1" customWidth="1"/>
    <col min="9" max="9" width="11.5703125" style="16" bestFit="1" customWidth="1"/>
    <col min="10" max="10" width="11.5703125" style="16" customWidth="1"/>
    <col min="11" max="11" width="11.5703125" style="1" bestFit="1" customWidth="1"/>
    <col min="12" max="12" width="9.140625" style="1" customWidth="1"/>
    <col min="13" max="22" width="9.140625" style="1"/>
    <col min="23" max="23" width="13.140625" style="1" customWidth="1"/>
    <col min="24" max="16384" width="9.140625" style="1"/>
  </cols>
  <sheetData>
    <row r="1" spans="1:10" ht="16.5" x14ac:dyDescent="0.3">
      <c r="A1" s="31" t="s">
        <v>513</v>
      </c>
      <c r="B1" s="31"/>
      <c r="C1" s="31"/>
      <c r="D1" s="31"/>
      <c r="E1" s="31"/>
      <c r="F1" s="31"/>
      <c r="G1" s="4"/>
    </row>
    <row r="2" spans="1:10" ht="16.5" x14ac:dyDescent="0.3">
      <c r="A2" s="32" t="s">
        <v>496</v>
      </c>
      <c r="B2" s="32"/>
      <c r="C2" s="32"/>
      <c r="D2" s="32"/>
      <c r="E2" s="32"/>
      <c r="F2" s="32"/>
      <c r="G2" s="33"/>
      <c r="H2" s="3"/>
      <c r="I2" s="3"/>
      <c r="J2" s="34"/>
    </row>
    <row r="3" spans="1:10" ht="16.5" x14ac:dyDescent="0.3">
      <c r="I3" s="3"/>
      <c r="J3" s="35"/>
    </row>
    <row r="4" spans="1:10" ht="14.25" x14ac:dyDescent="0.25">
      <c r="A4" s="103" t="s">
        <v>424</v>
      </c>
      <c r="B4" s="103" t="s">
        <v>425</v>
      </c>
      <c r="C4" s="103" t="s">
        <v>426</v>
      </c>
      <c r="D4" s="103" t="s">
        <v>427</v>
      </c>
      <c r="E4" s="103" t="s">
        <v>424</v>
      </c>
      <c r="F4" s="103" t="s">
        <v>37</v>
      </c>
      <c r="G4" s="103" t="s">
        <v>428</v>
      </c>
      <c r="H4" s="104" t="s">
        <v>429</v>
      </c>
      <c r="I4" s="104" t="s">
        <v>430</v>
      </c>
      <c r="J4" s="36"/>
    </row>
    <row r="5" spans="1:10" ht="16.5" x14ac:dyDescent="0.3">
      <c r="A5" s="37" t="s">
        <v>457</v>
      </c>
      <c r="B5" s="37" t="s">
        <v>458</v>
      </c>
      <c r="C5" s="37" t="s">
        <v>448</v>
      </c>
      <c r="D5" s="37" t="s">
        <v>449</v>
      </c>
      <c r="E5" s="38" t="s">
        <v>445</v>
      </c>
      <c r="F5" s="37" t="s">
        <v>451</v>
      </c>
      <c r="G5" s="41">
        <v>19</v>
      </c>
      <c r="H5" s="39">
        <v>13.5</v>
      </c>
      <c r="I5" s="37" t="s">
        <v>459</v>
      </c>
      <c r="J5" s="40"/>
    </row>
    <row r="6" spans="1:10" ht="16.5" x14ac:dyDescent="0.3">
      <c r="A6" s="37" t="s">
        <v>453</v>
      </c>
      <c r="B6" s="37" t="s">
        <v>454</v>
      </c>
      <c r="C6" s="37" t="s">
        <v>448</v>
      </c>
      <c r="D6" s="37" t="s">
        <v>455</v>
      </c>
      <c r="E6" s="38" t="s">
        <v>438</v>
      </c>
      <c r="F6" s="37" t="s">
        <v>436</v>
      </c>
      <c r="G6" s="38">
        <v>29</v>
      </c>
      <c r="H6" s="39">
        <v>12.5</v>
      </c>
      <c r="I6" s="37" t="s">
        <v>456</v>
      </c>
      <c r="J6" s="40"/>
    </row>
    <row r="7" spans="1:10" ht="16.5" x14ac:dyDescent="0.3">
      <c r="A7" s="37" t="s">
        <v>446</v>
      </c>
      <c r="B7" s="37" t="s">
        <v>447</v>
      </c>
      <c r="C7" s="37" t="s">
        <v>448</v>
      </c>
      <c r="D7" s="37" t="s">
        <v>449</v>
      </c>
      <c r="E7" s="38" t="s">
        <v>450</v>
      </c>
      <c r="F7" s="37" t="s">
        <v>451</v>
      </c>
      <c r="G7" s="38">
        <v>27</v>
      </c>
      <c r="H7" s="39">
        <v>19.899999999999999</v>
      </c>
      <c r="I7" s="37" t="s">
        <v>452</v>
      </c>
      <c r="J7" s="40"/>
    </row>
    <row r="8" spans="1:10" ht="16.5" x14ac:dyDescent="0.3">
      <c r="A8" s="37" t="s">
        <v>463</v>
      </c>
      <c r="B8" s="37" t="s">
        <v>464</v>
      </c>
      <c r="C8" s="37" t="s">
        <v>448</v>
      </c>
      <c r="D8" s="37" t="s">
        <v>465</v>
      </c>
      <c r="E8" s="38" t="s">
        <v>460</v>
      </c>
      <c r="F8" s="37" t="s">
        <v>466</v>
      </c>
      <c r="G8" s="41">
        <v>21</v>
      </c>
      <c r="H8" s="39">
        <v>15.5</v>
      </c>
      <c r="I8" s="37" t="s">
        <v>444</v>
      </c>
      <c r="J8" s="40"/>
    </row>
    <row r="9" spans="1:10" ht="16.5" x14ac:dyDescent="0.3">
      <c r="A9" s="37" t="s">
        <v>481</v>
      </c>
      <c r="B9" s="37" t="s">
        <v>482</v>
      </c>
      <c r="C9" s="37" t="s">
        <v>448</v>
      </c>
      <c r="D9" s="37" t="s">
        <v>449</v>
      </c>
      <c r="E9" s="38" t="s">
        <v>450</v>
      </c>
      <c r="F9" s="37" t="s">
        <v>483</v>
      </c>
      <c r="G9" s="38">
        <v>42</v>
      </c>
      <c r="H9" s="39">
        <v>35</v>
      </c>
      <c r="I9" s="37" t="s">
        <v>444</v>
      </c>
      <c r="J9" s="40"/>
    </row>
    <row r="10" spans="1:10" ht="16.5" x14ac:dyDescent="0.3">
      <c r="A10" s="37" t="s">
        <v>484</v>
      </c>
      <c r="B10" s="37" t="s">
        <v>485</v>
      </c>
      <c r="C10" s="37" t="s">
        <v>448</v>
      </c>
      <c r="D10" s="37" t="s">
        <v>486</v>
      </c>
      <c r="E10" s="38" t="s">
        <v>445</v>
      </c>
      <c r="F10" s="37" t="s">
        <v>451</v>
      </c>
      <c r="G10" s="38">
        <v>22</v>
      </c>
      <c r="H10" s="39">
        <v>27.5</v>
      </c>
      <c r="I10" s="37" t="s">
        <v>452</v>
      </c>
      <c r="J10" s="40"/>
    </row>
    <row r="11" spans="1:10" ht="16.5" x14ac:dyDescent="0.3">
      <c r="A11" s="37" t="s">
        <v>487</v>
      </c>
      <c r="B11" s="37" t="s">
        <v>488</v>
      </c>
      <c r="C11" s="37" t="s">
        <v>448</v>
      </c>
      <c r="D11" s="37" t="s">
        <v>489</v>
      </c>
      <c r="E11" s="38" t="s">
        <v>445</v>
      </c>
      <c r="F11" s="37" t="s">
        <v>443</v>
      </c>
      <c r="G11" s="38">
        <v>16</v>
      </c>
      <c r="H11" s="39">
        <v>39</v>
      </c>
      <c r="I11" s="37" t="s">
        <v>456</v>
      </c>
      <c r="J11" s="40"/>
    </row>
    <row r="12" spans="1:10" ht="16.5" x14ac:dyDescent="0.3">
      <c r="A12" s="37" t="s">
        <v>431</v>
      </c>
      <c r="B12" s="37" t="s">
        <v>432</v>
      </c>
      <c r="C12" s="37" t="s">
        <v>433</v>
      </c>
      <c r="D12" s="37" t="s">
        <v>434</v>
      </c>
      <c r="E12" s="38" t="s">
        <v>435</v>
      </c>
      <c r="F12" s="37" t="s">
        <v>436</v>
      </c>
      <c r="G12" s="38">
        <v>25</v>
      </c>
      <c r="H12" s="39">
        <v>24</v>
      </c>
      <c r="I12" s="37" t="s">
        <v>437</v>
      </c>
      <c r="J12" s="40"/>
    </row>
    <row r="13" spans="1:10" ht="16.5" x14ac:dyDescent="0.3">
      <c r="A13" s="37" t="s">
        <v>439</v>
      </c>
      <c r="B13" s="37" t="s">
        <v>440</v>
      </c>
      <c r="C13" s="37" t="s">
        <v>433</v>
      </c>
      <c r="D13" s="37" t="s">
        <v>441</v>
      </c>
      <c r="E13" s="38" t="s">
        <v>442</v>
      </c>
      <c r="F13" s="37" t="s">
        <v>443</v>
      </c>
      <c r="G13" s="38">
        <v>35</v>
      </c>
      <c r="H13" s="39">
        <v>15.5</v>
      </c>
      <c r="I13" s="37" t="s">
        <v>444</v>
      </c>
      <c r="J13" s="40"/>
    </row>
    <row r="14" spans="1:10" ht="16.5" x14ac:dyDescent="0.3">
      <c r="A14" s="37" t="s">
        <v>461</v>
      </c>
      <c r="B14" s="37" t="s">
        <v>462</v>
      </c>
      <c r="C14" s="37" t="s">
        <v>433</v>
      </c>
      <c r="D14" s="37" t="s">
        <v>455</v>
      </c>
      <c r="E14" s="38" t="s">
        <v>435</v>
      </c>
      <c r="F14" s="37" t="s">
        <v>451</v>
      </c>
      <c r="G14" s="41">
        <v>20</v>
      </c>
      <c r="H14" s="39">
        <v>14.5</v>
      </c>
      <c r="I14" s="37" t="s">
        <v>437</v>
      </c>
      <c r="J14" s="40"/>
    </row>
    <row r="15" spans="1:10" ht="16.5" x14ac:dyDescent="0.3">
      <c r="A15" s="37" t="s">
        <v>467</v>
      </c>
      <c r="B15" s="37" t="s">
        <v>468</v>
      </c>
      <c r="C15" s="37" t="s">
        <v>433</v>
      </c>
      <c r="D15" s="37" t="s">
        <v>441</v>
      </c>
      <c r="E15" s="38" t="s">
        <v>460</v>
      </c>
      <c r="F15" s="37" t="s">
        <v>466</v>
      </c>
      <c r="G15" s="38">
        <v>18</v>
      </c>
      <c r="H15" s="39">
        <v>22.9</v>
      </c>
      <c r="I15" s="37" t="s">
        <v>452</v>
      </c>
      <c r="J15" s="40"/>
    </row>
    <row r="16" spans="1:10" ht="16.5" x14ac:dyDescent="0.3">
      <c r="A16" s="37" t="s">
        <v>469</v>
      </c>
      <c r="B16" s="37" t="s">
        <v>470</v>
      </c>
      <c r="C16" s="37" t="s">
        <v>433</v>
      </c>
      <c r="D16" s="37" t="s">
        <v>455</v>
      </c>
      <c r="E16" s="38" t="s">
        <v>435</v>
      </c>
      <c r="F16" s="37" t="s">
        <v>443</v>
      </c>
      <c r="G16" s="38">
        <v>19</v>
      </c>
      <c r="H16" s="39">
        <v>28.8</v>
      </c>
      <c r="I16" s="37" t="s">
        <v>456</v>
      </c>
      <c r="J16" s="40"/>
    </row>
    <row r="17" spans="1:10" ht="16.5" x14ac:dyDescent="0.3">
      <c r="A17" s="37" t="s">
        <v>473</v>
      </c>
      <c r="B17" s="37" t="s">
        <v>474</v>
      </c>
      <c r="C17" s="37" t="s">
        <v>433</v>
      </c>
      <c r="D17" s="37" t="s">
        <v>475</v>
      </c>
      <c r="E17" s="38" t="s">
        <v>438</v>
      </c>
      <c r="F17" s="37" t="s">
        <v>451</v>
      </c>
      <c r="G17" s="38">
        <v>18</v>
      </c>
      <c r="H17" s="39">
        <v>20.5</v>
      </c>
      <c r="I17" s="37" t="s">
        <v>437</v>
      </c>
      <c r="J17" s="40"/>
    </row>
    <row r="18" spans="1:10" ht="16.5" x14ac:dyDescent="0.3">
      <c r="A18" s="37" t="s">
        <v>471</v>
      </c>
      <c r="B18" s="37" t="s">
        <v>472</v>
      </c>
      <c r="C18" s="37" t="s">
        <v>433</v>
      </c>
      <c r="D18" s="37" t="s">
        <v>465</v>
      </c>
      <c r="E18" s="38" t="s">
        <v>438</v>
      </c>
      <c r="F18" s="37" t="s">
        <v>466</v>
      </c>
      <c r="G18" s="38">
        <v>36</v>
      </c>
      <c r="H18" s="39">
        <v>32.9</v>
      </c>
      <c r="I18" s="37" t="s">
        <v>459</v>
      </c>
      <c r="J18" s="40"/>
    </row>
    <row r="19" spans="1:10" ht="16.5" x14ac:dyDescent="0.3">
      <c r="A19" s="37" t="s">
        <v>476</v>
      </c>
      <c r="B19" s="37" t="s">
        <v>477</v>
      </c>
      <c r="C19" s="37" t="s">
        <v>433</v>
      </c>
      <c r="D19" s="37" t="s">
        <v>478</v>
      </c>
      <c r="E19" s="38" t="s">
        <v>460</v>
      </c>
      <c r="F19" s="37" t="s">
        <v>479</v>
      </c>
      <c r="G19" s="38">
        <v>15</v>
      </c>
      <c r="H19" s="39">
        <v>15.5</v>
      </c>
      <c r="I19" s="37" t="s">
        <v>480</v>
      </c>
      <c r="J19" s="40"/>
    </row>
    <row r="20" spans="1:10" ht="16.5" x14ac:dyDescent="0.3">
      <c r="A20" s="37" t="s">
        <v>490</v>
      </c>
      <c r="B20" s="37" t="s">
        <v>491</v>
      </c>
      <c r="C20" s="37" t="s">
        <v>433</v>
      </c>
      <c r="D20" s="37" t="s">
        <v>475</v>
      </c>
      <c r="E20" s="38" t="s">
        <v>438</v>
      </c>
      <c r="F20" s="37" t="s">
        <v>466</v>
      </c>
      <c r="G20" s="38">
        <v>17</v>
      </c>
      <c r="H20" s="39">
        <v>35</v>
      </c>
      <c r="I20" s="37" t="s">
        <v>492</v>
      </c>
      <c r="J20" s="40"/>
    </row>
    <row r="21" spans="1:10" ht="16.5" x14ac:dyDescent="0.3">
      <c r="A21" s="37" t="s">
        <v>493</v>
      </c>
      <c r="B21" s="37" t="s">
        <v>494</v>
      </c>
      <c r="C21" s="37" t="s">
        <v>433</v>
      </c>
      <c r="D21" s="37" t="s">
        <v>434</v>
      </c>
      <c r="E21" s="38" t="s">
        <v>435</v>
      </c>
      <c r="F21" s="37" t="s">
        <v>479</v>
      </c>
      <c r="G21" s="38">
        <v>12</v>
      </c>
      <c r="H21" s="39">
        <v>16</v>
      </c>
      <c r="I21" s="37" t="s">
        <v>495</v>
      </c>
      <c r="J21" s="40"/>
    </row>
    <row r="22" spans="1:10" ht="16.5" x14ac:dyDescent="0.3">
      <c r="A22" s="40"/>
      <c r="B22" s="40"/>
      <c r="C22" s="40"/>
      <c r="D22" s="40"/>
      <c r="E22" s="42"/>
      <c r="F22" s="40"/>
      <c r="G22" s="42"/>
      <c r="H22" s="43"/>
      <c r="I22" s="40"/>
      <c r="J22" s="40"/>
    </row>
    <row r="23" spans="1:10" ht="16.5" x14ac:dyDescent="0.3">
      <c r="A23" s="40"/>
      <c r="B23" s="40"/>
      <c r="C23" s="40"/>
      <c r="D23" s="40"/>
      <c r="E23" s="42"/>
      <c r="F23" s="40"/>
      <c r="G23" s="42"/>
      <c r="H23" s="43"/>
      <c r="I23" s="40"/>
      <c r="J23" s="40"/>
    </row>
    <row r="24" spans="1:10" ht="14.25" x14ac:dyDescent="0.25"/>
    <row r="25" spans="1:10" ht="14.25" x14ac:dyDescent="0.25"/>
    <row r="26" spans="1:10" ht="14.25" x14ac:dyDescent="0.25"/>
    <row r="27" spans="1:10" ht="14.25" x14ac:dyDescent="0.25"/>
    <row r="28" spans="1:10" ht="14.25" x14ac:dyDescent="0.25"/>
    <row r="29" spans="1:10" ht="14.25" x14ac:dyDescent="0.25"/>
    <row r="30" spans="1:10" ht="14.25" x14ac:dyDescent="0.25"/>
    <row r="31" spans="1:10" ht="14.25" x14ac:dyDescent="0.25">
      <c r="H31" s="1"/>
      <c r="I31" s="1"/>
      <c r="J31" s="1"/>
    </row>
    <row r="32" spans="1:10" ht="14.25" x14ac:dyDescent="0.25">
      <c r="H32" s="1"/>
      <c r="I32" s="1"/>
      <c r="J32" s="1"/>
    </row>
    <row r="33" s="1" customFormat="1" ht="14.25" x14ac:dyDescent="0.25"/>
    <row r="34" s="1" customFormat="1" ht="14.25" x14ac:dyDescent="0.25"/>
    <row r="35" s="1" customFormat="1" ht="14.25" x14ac:dyDescent="0.25"/>
    <row r="36" s="1" customFormat="1" ht="14.25" x14ac:dyDescent="0.25"/>
    <row r="37" s="1" customFormat="1" ht="14.25" x14ac:dyDescent="0.25"/>
    <row r="38" s="1" customFormat="1" ht="14.25" x14ac:dyDescent="0.25"/>
    <row r="39" s="1" customFormat="1" ht="14.25" x14ac:dyDescent="0.25"/>
    <row r="40" s="1" customFormat="1" ht="14.25" x14ac:dyDescent="0.25"/>
    <row r="41" s="1" customFormat="1" ht="14.25" x14ac:dyDescent="0.25"/>
    <row r="42" s="1" customFormat="1" ht="14.25" x14ac:dyDescent="0.25"/>
  </sheetData>
  <sortState xmlns:xlrd2="http://schemas.microsoft.com/office/spreadsheetml/2017/richdata2" ref="A5:I21">
    <sortCondition ref="C5:C21"/>
    <sortCondition ref="B5:B21"/>
  </sortState>
  <pageMargins left="0.78740157499999996" right="0.78740157499999996" top="0.984251969" bottom="0.984251969" header="0.49212598499999999" footer="0.49212598499999999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A14"/>
  <sheetViews>
    <sheetView topLeftCell="G1" zoomScaleNormal="100" workbookViewId="0">
      <selection activeCell="U7" sqref="U7"/>
    </sheetView>
  </sheetViews>
  <sheetFormatPr defaultRowHeight="14.25" x14ac:dyDescent="0.25"/>
  <cols>
    <col min="1" max="1" width="2.42578125" style="1" customWidth="1"/>
    <col min="2" max="2" width="22.28515625" style="1" bestFit="1" customWidth="1"/>
    <col min="3" max="3" width="12.5703125" style="1" customWidth="1"/>
    <col min="4" max="4" width="11.42578125" style="1" customWidth="1"/>
    <col min="5" max="5" width="9.42578125" style="1" customWidth="1"/>
    <col min="6" max="6" width="17.42578125" style="1" customWidth="1"/>
    <col min="7" max="7" width="12.42578125" style="1" customWidth="1"/>
    <col min="8" max="8" width="2.140625" style="1" customWidth="1"/>
    <col min="9" max="257" width="9.140625" style="1"/>
    <col min="258" max="258" width="22.28515625" style="1" bestFit="1" customWidth="1"/>
    <col min="259" max="260" width="9.140625" style="1"/>
    <col min="261" max="261" width="10.140625" style="1" customWidth="1"/>
    <col min="262" max="263" width="10" style="1" bestFit="1" customWidth="1"/>
    <col min="264" max="513" width="9.140625" style="1"/>
    <col min="514" max="514" width="22.28515625" style="1" bestFit="1" customWidth="1"/>
    <col min="515" max="516" width="9.140625" style="1"/>
    <col min="517" max="517" width="10.140625" style="1" customWidth="1"/>
    <col min="518" max="519" width="10" style="1" bestFit="1" customWidth="1"/>
    <col min="520" max="769" width="9.140625" style="1"/>
    <col min="770" max="770" width="22.28515625" style="1" bestFit="1" customWidth="1"/>
    <col min="771" max="772" width="9.140625" style="1"/>
    <col min="773" max="773" width="10.140625" style="1" customWidth="1"/>
    <col min="774" max="775" width="10" style="1" bestFit="1" customWidth="1"/>
    <col min="776" max="1025" width="9.140625" style="1"/>
    <col min="1026" max="1026" width="22.28515625" style="1" bestFit="1" customWidth="1"/>
    <col min="1027" max="1028" width="9.140625" style="1"/>
    <col min="1029" max="1029" width="10.140625" style="1" customWidth="1"/>
    <col min="1030" max="1031" width="10" style="1" bestFit="1" customWidth="1"/>
    <col min="1032" max="1281" width="9.140625" style="1"/>
    <col min="1282" max="1282" width="22.28515625" style="1" bestFit="1" customWidth="1"/>
    <col min="1283" max="1284" width="9.140625" style="1"/>
    <col min="1285" max="1285" width="10.140625" style="1" customWidth="1"/>
    <col min="1286" max="1287" width="10" style="1" bestFit="1" customWidth="1"/>
    <col min="1288" max="1537" width="9.140625" style="1"/>
    <col min="1538" max="1538" width="22.28515625" style="1" bestFit="1" customWidth="1"/>
    <col min="1539" max="1540" width="9.140625" style="1"/>
    <col min="1541" max="1541" width="10.140625" style="1" customWidth="1"/>
    <col min="1542" max="1543" width="10" style="1" bestFit="1" customWidth="1"/>
    <col min="1544" max="1793" width="9.140625" style="1"/>
    <col min="1794" max="1794" width="22.28515625" style="1" bestFit="1" customWidth="1"/>
    <col min="1795" max="1796" width="9.140625" style="1"/>
    <col min="1797" max="1797" width="10.140625" style="1" customWidth="1"/>
    <col min="1798" max="1799" width="10" style="1" bestFit="1" customWidth="1"/>
    <col min="1800" max="2049" width="9.140625" style="1"/>
    <col min="2050" max="2050" width="22.28515625" style="1" bestFit="1" customWidth="1"/>
    <col min="2051" max="2052" width="9.140625" style="1"/>
    <col min="2053" max="2053" width="10.140625" style="1" customWidth="1"/>
    <col min="2054" max="2055" width="10" style="1" bestFit="1" customWidth="1"/>
    <col min="2056" max="2305" width="9.140625" style="1"/>
    <col min="2306" max="2306" width="22.28515625" style="1" bestFit="1" customWidth="1"/>
    <col min="2307" max="2308" width="9.140625" style="1"/>
    <col min="2309" max="2309" width="10.140625" style="1" customWidth="1"/>
    <col min="2310" max="2311" width="10" style="1" bestFit="1" customWidth="1"/>
    <col min="2312" max="2561" width="9.140625" style="1"/>
    <col min="2562" max="2562" width="22.28515625" style="1" bestFit="1" customWidth="1"/>
    <col min="2563" max="2564" width="9.140625" style="1"/>
    <col min="2565" max="2565" width="10.140625" style="1" customWidth="1"/>
    <col min="2566" max="2567" width="10" style="1" bestFit="1" customWidth="1"/>
    <col min="2568" max="2817" width="9.140625" style="1"/>
    <col min="2818" max="2818" width="22.28515625" style="1" bestFit="1" customWidth="1"/>
    <col min="2819" max="2820" width="9.140625" style="1"/>
    <col min="2821" max="2821" width="10.140625" style="1" customWidth="1"/>
    <col min="2822" max="2823" width="10" style="1" bestFit="1" customWidth="1"/>
    <col min="2824" max="3073" width="9.140625" style="1"/>
    <col min="3074" max="3074" width="22.28515625" style="1" bestFit="1" customWidth="1"/>
    <col min="3075" max="3076" width="9.140625" style="1"/>
    <col min="3077" max="3077" width="10.140625" style="1" customWidth="1"/>
    <col min="3078" max="3079" width="10" style="1" bestFit="1" customWidth="1"/>
    <col min="3080" max="3329" width="9.140625" style="1"/>
    <col min="3330" max="3330" width="22.28515625" style="1" bestFit="1" customWidth="1"/>
    <col min="3331" max="3332" width="9.140625" style="1"/>
    <col min="3333" max="3333" width="10.140625" style="1" customWidth="1"/>
    <col min="3334" max="3335" width="10" style="1" bestFit="1" customWidth="1"/>
    <col min="3336" max="3585" width="9.140625" style="1"/>
    <col min="3586" max="3586" width="22.28515625" style="1" bestFit="1" customWidth="1"/>
    <col min="3587" max="3588" width="9.140625" style="1"/>
    <col min="3589" max="3589" width="10.140625" style="1" customWidth="1"/>
    <col min="3590" max="3591" width="10" style="1" bestFit="1" customWidth="1"/>
    <col min="3592" max="3841" width="9.140625" style="1"/>
    <col min="3842" max="3842" width="22.28515625" style="1" bestFit="1" customWidth="1"/>
    <col min="3843" max="3844" width="9.140625" style="1"/>
    <col min="3845" max="3845" width="10.140625" style="1" customWidth="1"/>
    <col min="3846" max="3847" width="10" style="1" bestFit="1" customWidth="1"/>
    <col min="3848" max="4097" width="9.140625" style="1"/>
    <col min="4098" max="4098" width="22.28515625" style="1" bestFit="1" customWidth="1"/>
    <col min="4099" max="4100" width="9.140625" style="1"/>
    <col min="4101" max="4101" width="10.140625" style="1" customWidth="1"/>
    <col min="4102" max="4103" width="10" style="1" bestFit="1" customWidth="1"/>
    <col min="4104" max="4353" width="9.140625" style="1"/>
    <col min="4354" max="4354" width="22.28515625" style="1" bestFit="1" customWidth="1"/>
    <col min="4355" max="4356" width="9.140625" style="1"/>
    <col min="4357" max="4357" width="10.140625" style="1" customWidth="1"/>
    <col min="4358" max="4359" width="10" style="1" bestFit="1" customWidth="1"/>
    <col min="4360" max="4609" width="9.140625" style="1"/>
    <col min="4610" max="4610" width="22.28515625" style="1" bestFit="1" customWidth="1"/>
    <col min="4611" max="4612" width="9.140625" style="1"/>
    <col min="4613" max="4613" width="10.140625" style="1" customWidth="1"/>
    <col min="4614" max="4615" width="10" style="1" bestFit="1" customWidth="1"/>
    <col min="4616" max="4865" width="9.140625" style="1"/>
    <col min="4866" max="4866" width="22.28515625" style="1" bestFit="1" customWidth="1"/>
    <col min="4867" max="4868" width="9.140625" style="1"/>
    <col min="4869" max="4869" width="10.140625" style="1" customWidth="1"/>
    <col min="4870" max="4871" width="10" style="1" bestFit="1" customWidth="1"/>
    <col min="4872" max="5121" width="9.140625" style="1"/>
    <col min="5122" max="5122" width="22.28515625" style="1" bestFit="1" customWidth="1"/>
    <col min="5123" max="5124" width="9.140625" style="1"/>
    <col min="5125" max="5125" width="10.140625" style="1" customWidth="1"/>
    <col min="5126" max="5127" width="10" style="1" bestFit="1" customWidth="1"/>
    <col min="5128" max="5377" width="9.140625" style="1"/>
    <col min="5378" max="5378" width="22.28515625" style="1" bestFit="1" customWidth="1"/>
    <col min="5379" max="5380" width="9.140625" style="1"/>
    <col min="5381" max="5381" width="10.140625" style="1" customWidth="1"/>
    <col min="5382" max="5383" width="10" style="1" bestFit="1" customWidth="1"/>
    <col min="5384" max="5633" width="9.140625" style="1"/>
    <col min="5634" max="5634" width="22.28515625" style="1" bestFit="1" customWidth="1"/>
    <col min="5635" max="5636" width="9.140625" style="1"/>
    <col min="5637" max="5637" width="10.140625" style="1" customWidth="1"/>
    <col min="5638" max="5639" width="10" style="1" bestFit="1" customWidth="1"/>
    <col min="5640" max="5889" width="9.140625" style="1"/>
    <col min="5890" max="5890" width="22.28515625" style="1" bestFit="1" customWidth="1"/>
    <col min="5891" max="5892" width="9.140625" style="1"/>
    <col min="5893" max="5893" width="10.140625" style="1" customWidth="1"/>
    <col min="5894" max="5895" width="10" style="1" bestFit="1" customWidth="1"/>
    <col min="5896" max="6145" width="9.140625" style="1"/>
    <col min="6146" max="6146" width="22.28515625" style="1" bestFit="1" customWidth="1"/>
    <col min="6147" max="6148" width="9.140625" style="1"/>
    <col min="6149" max="6149" width="10.140625" style="1" customWidth="1"/>
    <col min="6150" max="6151" width="10" style="1" bestFit="1" customWidth="1"/>
    <col min="6152" max="6401" width="9.140625" style="1"/>
    <col min="6402" max="6402" width="22.28515625" style="1" bestFit="1" customWidth="1"/>
    <col min="6403" max="6404" width="9.140625" style="1"/>
    <col min="6405" max="6405" width="10.140625" style="1" customWidth="1"/>
    <col min="6406" max="6407" width="10" style="1" bestFit="1" customWidth="1"/>
    <col min="6408" max="6657" width="9.140625" style="1"/>
    <col min="6658" max="6658" width="22.28515625" style="1" bestFit="1" customWidth="1"/>
    <col min="6659" max="6660" width="9.140625" style="1"/>
    <col min="6661" max="6661" width="10.140625" style="1" customWidth="1"/>
    <col min="6662" max="6663" width="10" style="1" bestFit="1" customWidth="1"/>
    <col min="6664" max="6913" width="9.140625" style="1"/>
    <col min="6914" max="6914" width="22.28515625" style="1" bestFit="1" customWidth="1"/>
    <col min="6915" max="6916" width="9.140625" style="1"/>
    <col min="6917" max="6917" width="10.140625" style="1" customWidth="1"/>
    <col min="6918" max="6919" width="10" style="1" bestFit="1" customWidth="1"/>
    <col min="6920" max="7169" width="9.140625" style="1"/>
    <col min="7170" max="7170" width="22.28515625" style="1" bestFit="1" customWidth="1"/>
    <col min="7171" max="7172" width="9.140625" style="1"/>
    <col min="7173" max="7173" width="10.140625" style="1" customWidth="1"/>
    <col min="7174" max="7175" width="10" style="1" bestFit="1" customWidth="1"/>
    <col min="7176" max="7425" width="9.140625" style="1"/>
    <col min="7426" max="7426" width="22.28515625" style="1" bestFit="1" customWidth="1"/>
    <col min="7427" max="7428" width="9.140625" style="1"/>
    <col min="7429" max="7429" width="10.140625" style="1" customWidth="1"/>
    <col min="7430" max="7431" width="10" style="1" bestFit="1" customWidth="1"/>
    <col min="7432" max="7681" width="9.140625" style="1"/>
    <col min="7682" max="7682" width="22.28515625" style="1" bestFit="1" customWidth="1"/>
    <col min="7683" max="7684" width="9.140625" style="1"/>
    <col min="7685" max="7685" width="10.140625" style="1" customWidth="1"/>
    <col min="7686" max="7687" width="10" style="1" bestFit="1" customWidth="1"/>
    <col min="7688" max="7937" width="9.140625" style="1"/>
    <col min="7938" max="7938" width="22.28515625" style="1" bestFit="1" customWidth="1"/>
    <col min="7939" max="7940" width="9.140625" style="1"/>
    <col min="7941" max="7941" width="10.140625" style="1" customWidth="1"/>
    <col min="7942" max="7943" width="10" style="1" bestFit="1" customWidth="1"/>
    <col min="7944" max="8193" width="9.140625" style="1"/>
    <col min="8194" max="8194" width="22.28515625" style="1" bestFit="1" customWidth="1"/>
    <col min="8195" max="8196" width="9.140625" style="1"/>
    <col min="8197" max="8197" width="10.140625" style="1" customWidth="1"/>
    <col min="8198" max="8199" width="10" style="1" bestFit="1" customWidth="1"/>
    <col min="8200" max="8449" width="9.140625" style="1"/>
    <col min="8450" max="8450" width="22.28515625" style="1" bestFit="1" customWidth="1"/>
    <col min="8451" max="8452" width="9.140625" style="1"/>
    <col min="8453" max="8453" width="10.140625" style="1" customWidth="1"/>
    <col min="8454" max="8455" width="10" style="1" bestFit="1" customWidth="1"/>
    <col min="8456" max="8705" width="9.140625" style="1"/>
    <col min="8706" max="8706" width="22.28515625" style="1" bestFit="1" customWidth="1"/>
    <col min="8707" max="8708" width="9.140625" style="1"/>
    <col min="8709" max="8709" width="10.140625" style="1" customWidth="1"/>
    <col min="8710" max="8711" width="10" style="1" bestFit="1" customWidth="1"/>
    <col min="8712" max="8961" width="9.140625" style="1"/>
    <col min="8962" max="8962" width="22.28515625" style="1" bestFit="1" customWidth="1"/>
    <col min="8963" max="8964" width="9.140625" style="1"/>
    <col min="8965" max="8965" width="10.140625" style="1" customWidth="1"/>
    <col min="8966" max="8967" width="10" style="1" bestFit="1" customWidth="1"/>
    <col min="8968" max="9217" width="9.140625" style="1"/>
    <col min="9218" max="9218" width="22.28515625" style="1" bestFit="1" customWidth="1"/>
    <col min="9219" max="9220" width="9.140625" style="1"/>
    <col min="9221" max="9221" width="10.140625" style="1" customWidth="1"/>
    <col min="9222" max="9223" width="10" style="1" bestFit="1" customWidth="1"/>
    <col min="9224" max="9473" width="9.140625" style="1"/>
    <col min="9474" max="9474" width="22.28515625" style="1" bestFit="1" customWidth="1"/>
    <col min="9475" max="9476" width="9.140625" style="1"/>
    <col min="9477" max="9477" width="10.140625" style="1" customWidth="1"/>
    <col min="9478" max="9479" width="10" style="1" bestFit="1" customWidth="1"/>
    <col min="9480" max="9729" width="9.140625" style="1"/>
    <col min="9730" max="9730" width="22.28515625" style="1" bestFit="1" customWidth="1"/>
    <col min="9731" max="9732" width="9.140625" style="1"/>
    <col min="9733" max="9733" width="10.140625" style="1" customWidth="1"/>
    <col min="9734" max="9735" width="10" style="1" bestFit="1" customWidth="1"/>
    <col min="9736" max="9985" width="9.140625" style="1"/>
    <col min="9986" max="9986" width="22.28515625" style="1" bestFit="1" customWidth="1"/>
    <col min="9987" max="9988" width="9.140625" style="1"/>
    <col min="9989" max="9989" width="10.140625" style="1" customWidth="1"/>
    <col min="9990" max="9991" width="10" style="1" bestFit="1" customWidth="1"/>
    <col min="9992" max="10241" width="9.140625" style="1"/>
    <col min="10242" max="10242" width="22.28515625" style="1" bestFit="1" customWidth="1"/>
    <col min="10243" max="10244" width="9.140625" style="1"/>
    <col min="10245" max="10245" width="10.140625" style="1" customWidth="1"/>
    <col min="10246" max="10247" width="10" style="1" bestFit="1" customWidth="1"/>
    <col min="10248" max="10497" width="9.140625" style="1"/>
    <col min="10498" max="10498" width="22.28515625" style="1" bestFit="1" customWidth="1"/>
    <col min="10499" max="10500" width="9.140625" style="1"/>
    <col min="10501" max="10501" width="10.140625" style="1" customWidth="1"/>
    <col min="10502" max="10503" width="10" style="1" bestFit="1" customWidth="1"/>
    <col min="10504" max="10753" width="9.140625" style="1"/>
    <col min="10754" max="10754" width="22.28515625" style="1" bestFit="1" customWidth="1"/>
    <col min="10755" max="10756" width="9.140625" style="1"/>
    <col min="10757" max="10757" width="10.140625" style="1" customWidth="1"/>
    <col min="10758" max="10759" width="10" style="1" bestFit="1" customWidth="1"/>
    <col min="10760" max="11009" width="9.140625" style="1"/>
    <col min="11010" max="11010" width="22.28515625" style="1" bestFit="1" customWidth="1"/>
    <col min="11011" max="11012" width="9.140625" style="1"/>
    <col min="11013" max="11013" width="10.140625" style="1" customWidth="1"/>
    <col min="11014" max="11015" width="10" style="1" bestFit="1" customWidth="1"/>
    <col min="11016" max="11265" width="9.140625" style="1"/>
    <col min="11266" max="11266" width="22.28515625" style="1" bestFit="1" customWidth="1"/>
    <col min="11267" max="11268" width="9.140625" style="1"/>
    <col min="11269" max="11269" width="10.140625" style="1" customWidth="1"/>
    <col min="11270" max="11271" width="10" style="1" bestFit="1" customWidth="1"/>
    <col min="11272" max="11521" width="9.140625" style="1"/>
    <col min="11522" max="11522" width="22.28515625" style="1" bestFit="1" customWidth="1"/>
    <col min="11523" max="11524" width="9.140625" style="1"/>
    <col min="11525" max="11525" width="10.140625" style="1" customWidth="1"/>
    <col min="11526" max="11527" width="10" style="1" bestFit="1" customWidth="1"/>
    <col min="11528" max="11777" width="9.140625" style="1"/>
    <col min="11778" max="11778" width="22.28515625" style="1" bestFit="1" customWidth="1"/>
    <col min="11779" max="11780" width="9.140625" style="1"/>
    <col min="11781" max="11781" width="10.140625" style="1" customWidth="1"/>
    <col min="11782" max="11783" width="10" style="1" bestFit="1" customWidth="1"/>
    <col min="11784" max="12033" width="9.140625" style="1"/>
    <col min="12034" max="12034" width="22.28515625" style="1" bestFit="1" customWidth="1"/>
    <col min="12035" max="12036" width="9.140625" style="1"/>
    <col min="12037" max="12037" width="10.140625" style="1" customWidth="1"/>
    <col min="12038" max="12039" width="10" style="1" bestFit="1" customWidth="1"/>
    <col min="12040" max="12289" width="9.140625" style="1"/>
    <col min="12290" max="12290" width="22.28515625" style="1" bestFit="1" customWidth="1"/>
    <col min="12291" max="12292" width="9.140625" style="1"/>
    <col min="12293" max="12293" width="10.140625" style="1" customWidth="1"/>
    <col min="12294" max="12295" width="10" style="1" bestFit="1" customWidth="1"/>
    <col min="12296" max="12545" width="9.140625" style="1"/>
    <col min="12546" max="12546" width="22.28515625" style="1" bestFit="1" customWidth="1"/>
    <col min="12547" max="12548" width="9.140625" style="1"/>
    <col min="12549" max="12549" width="10.140625" style="1" customWidth="1"/>
    <col min="12550" max="12551" width="10" style="1" bestFit="1" customWidth="1"/>
    <col min="12552" max="12801" width="9.140625" style="1"/>
    <col min="12802" max="12802" width="22.28515625" style="1" bestFit="1" customWidth="1"/>
    <col min="12803" max="12804" width="9.140625" style="1"/>
    <col min="12805" max="12805" width="10.140625" style="1" customWidth="1"/>
    <col min="12806" max="12807" width="10" style="1" bestFit="1" customWidth="1"/>
    <col min="12808" max="13057" width="9.140625" style="1"/>
    <col min="13058" max="13058" width="22.28515625" style="1" bestFit="1" customWidth="1"/>
    <col min="13059" max="13060" width="9.140625" style="1"/>
    <col min="13061" max="13061" width="10.140625" style="1" customWidth="1"/>
    <col min="13062" max="13063" width="10" style="1" bestFit="1" customWidth="1"/>
    <col min="13064" max="13313" width="9.140625" style="1"/>
    <col min="13314" max="13314" width="22.28515625" style="1" bestFit="1" customWidth="1"/>
    <col min="13315" max="13316" width="9.140625" style="1"/>
    <col min="13317" max="13317" width="10.140625" style="1" customWidth="1"/>
    <col min="13318" max="13319" width="10" style="1" bestFit="1" customWidth="1"/>
    <col min="13320" max="13569" width="9.140625" style="1"/>
    <col min="13570" max="13570" width="22.28515625" style="1" bestFit="1" customWidth="1"/>
    <col min="13571" max="13572" width="9.140625" style="1"/>
    <col min="13573" max="13573" width="10.140625" style="1" customWidth="1"/>
    <col min="13574" max="13575" width="10" style="1" bestFit="1" customWidth="1"/>
    <col min="13576" max="13825" width="9.140625" style="1"/>
    <col min="13826" max="13826" width="22.28515625" style="1" bestFit="1" customWidth="1"/>
    <col min="13827" max="13828" width="9.140625" style="1"/>
    <col min="13829" max="13829" width="10.140625" style="1" customWidth="1"/>
    <col min="13830" max="13831" width="10" style="1" bestFit="1" customWidth="1"/>
    <col min="13832" max="14081" width="9.140625" style="1"/>
    <col min="14082" max="14082" width="22.28515625" style="1" bestFit="1" customWidth="1"/>
    <col min="14083" max="14084" width="9.140625" style="1"/>
    <col min="14085" max="14085" width="10.140625" style="1" customWidth="1"/>
    <col min="14086" max="14087" width="10" style="1" bestFit="1" customWidth="1"/>
    <col min="14088" max="14337" width="9.140625" style="1"/>
    <col min="14338" max="14338" width="22.28515625" style="1" bestFit="1" customWidth="1"/>
    <col min="14339" max="14340" width="9.140625" style="1"/>
    <col min="14341" max="14341" width="10.140625" style="1" customWidth="1"/>
    <col min="14342" max="14343" width="10" style="1" bestFit="1" customWidth="1"/>
    <col min="14344" max="14593" width="9.140625" style="1"/>
    <col min="14594" max="14594" width="22.28515625" style="1" bestFit="1" customWidth="1"/>
    <col min="14595" max="14596" width="9.140625" style="1"/>
    <col min="14597" max="14597" width="10.140625" style="1" customWidth="1"/>
    <col min="14598" max="14599" width="10" style="1" bestFit="1" customWidth="1"/>
    <col min="14600" max="14849" width="9.140625" style="1"/>
    <col min="14850" max="14850" width="22.28515625" style="1" bestFit="1" customWidth="1"/>
    <col min="14851" max="14852" width="9.140625" style="1"/>
    <col min="14853" max="14853" width="10.140625" style="1" customWidth="1"/>
    <col min="14854" max="14855" width="10" style="1" bestFit="1" customWidth="1"/>
    <col min="14856" max="15105" width="9.140625" style="1"/>
    <col min="15106" max="15106" width="22.28515625" style="1" bestFit="1" customWidth="1"/>
    <col min="15107" max="15108" width="9.140625" style="1"/>
    <col min="15109" max="15109" width="10.140625" style="1" customWidth="1"/>
    <col min="15110" max="15111" width="10" style="1" bestFit="1" customWidth="1"/>
    <col min="15112" max="15361" width="9.140625" style="1"/>
    <col min="15362" max="15362" width="22.28515625" style="1" bestFit="1" customWidth="1"/>
    <col min="15363" max="15364" width="9.140625" style="1"/>
    <col min="15365" max="15365" width="10.140625" style="1" customWidth="1"/>
    <col min="15366" max="15367" width="10" style="1" bestFit="1" customWidth="1"/>
    <col min="15368" max="15617" width="9.140625" style="1"/>
    <col min="15618" max="15618" width="22.28515625" style="1" bestFit="1" customWidth="1"/>
    <col min="15619" max="15620" width="9.140625" style="1"/>
    <col min="15621" max="15621" width="10.140625" style="1" customWidth="1"/>
    <col min="15622" max="15623" width="10" style="1" bestFit="1" customWidth="1"/>
    <col min="15624" max="15873" width="9.140625" style="1"/>
    <col min="15874" max="15874" width="22.28515625" style="1" bestFit="1" customWidth="1"/>
    <col min="15875" max="15876" width="9.140625" style="1"/>
    <col min="15877" max="15877" width="10.140625" style="1" customWidth="1"/>
    <col min="15878" max="15879" width="10" style="1" bestFit="1" customWidth="1"/>
    <col min="15880" max="16129" width="9.140625" style="1"/>
    <col min="16130" max="16130" width="22.28515625" style="1" bestFit="1" customWidth="1"/>
    <col min="16131" max="16132" width="9.140625" style="1"/>
    <col min="16133" max="16133" width="10.140625" style="1" customWidth="1"/>
    <col min="16134" max="16135" width="10" style="1" bestFit="1" customWidth="1"/>
    <col min="16136" max="16384" width="9.140625" style="1"/>
  </cols>
  <sheetData>
    <row r="1" spans="2:27" ht="17.25" x14ac:dyDescent="0.3">
      <c r="B1" s="20" t="s">
        <v>499</v>
      </c>
      <c r="C1" s="21"/>
      <c r="D1" s="22"/>
      <c r="E1" s="22"/>
      <c r="G1" s="20" t="s">
        <v>511</v>
      </c>
      <c r="H1" s="23"/>
      <c r="I1" s="23"/>
      <c r="J1" s="23"/>
      <c r="K1" s="23"/>
      <c r="L1" s="20"/>
      <c r="M1" s="20"/>
      <c r="N1" s="24"/>
      <c r="O1" s="24"/>
      <c r="P1" s="24"/>
      <c r="AA1" s="1" t="s">
        <v>77</v>
      </c>
    </row>
    <row r="2" spans="2:27" ht="17.25" x14ac:dyDescent="0.3">
      <c r="B2" s="20" t="s">
        <v>502</v>
      </c>
      <c r="C2" s="24"/>
      <c r="D2" s="24"/>
      <c r="E2" s="24"/>
      <c r="G2" s="20" t="s">
        <v>510</v>
      </c>
      <c r="H2" s="20"/>
      <c r="I2" s="20"/>
      <c r="J2" s="20"/>
      <c r="K2" s="20"/>
      <c r="L2" s="20"/>
      <c r="M2" s="20"/>
      <c r="N2" s="24"/>
      <c r="O2" s="24"/>
      <c r="P2" s="24"/>
    </row>
    <row r="4" spans="2:27" x14ac:dyDescent="0.25">
      <c r="B4" s="25" t="s">
        <v>78</v>
      </c>
      <c r="C4" s="113">
        <v>0.125</v>
      </c>
    </row>
    <row r="5" spans="2:27" ht="15" thickBot="1" x14ac:dyDescent="0.3"/>
    <row r="6" spans="2:27" ht="50.25" thickBot="1" x14ac:dyDescent="0.3">
      <c r="B6" s="122" t="s">
        <v>79</v>
      </c>
      <c r="C6" s="107" t="s">
        <v>80</v>
      </c>
      <c r="D6" s="107" t="s">
        <v>81</v>
      </c>
      <c r="E6" s="107" t="s">
        <v>512</v>
      </c>
      <c r="F6" s="107" t="s">
        <v>550</v>
      </c>
      <c r="G6" s="123" t="s">
        <v>551</v>
      </c>
    </row>
    <row r="7" spans="2:27" ht="16.5" x14ac:dyDescent="0.3">
      <c r="B7" s="94" t="s">
        <v>82</v>
      </c>
      <c r="C7" s="26">
        <v>2.5</v>
      </c>
      <c r="D7" s="26">
        <f t="shared" ref="D7:D12" si="0">C7*(1+$C$4)</f>
        <v>2.8125</v>
      </c>
      <c r="E7" s="96">
        <v>50</v>
      </c>
      <c r="F7" s="109">
        <f t="shared" ref="F7:F12" si="1">C7*E7</f>
        <v>125</v>
      </c>
      <c r="G7" s="125">
        <f t="shared" ref="G7:G12" si="2">D7*E7</f>
        <v>140.625</v>
      </c>
    </row>
    <row r="8" spans="2:27" ht="16.5" x14ac:dyDescent="0.3">
      <c r="B8" s="97" t="s">
        <v>83</v>
      </c>
      <c r="C8" s="28">
        <v>2</v>
      </c>
      <c r="D8" s="26">
        <f t="shared" si="0"/>
        <v>2.25</v>
      </c>
      <c r="E8" s="98">
        <v>10</v>
      </c>
      <c r="F8" s="109">
        <f t="shared" si="1"/>
        <v>20</v>
      </c>
      <c r="G8" s="125">
        <f t="shared" si="2"/>
        <v>22.5</v>
      </c>
    </row>
    <row r="9" spans="2:27" ht="16.5" x14ac:dyDescent="0.3">
      <c r="B9" s="97" t="s">
        <v>84</v>
      </c>
      <c r="C9" s="28">
        <v>3</v>
      </c>
      <c r="D9" s="26">
        <f t="shared" si="0"/>
        <v>3.375</v>
      </c>
      <c r="E9" s="98">
        <v>50</v>
      </c>
      <c r="F9" s="109">
        <f t="shared" si="1"/>
        <v>150</v>
      </c>
      <c r="G9" s="125">
        <f t="shared" si="2"/>
        <v>168.75</v>
      </c>
    </row>
    <row r="10" spans="2:27" ht="16.5" x14ac:dyDescent="0.3">
      <c r="B10" s="97" t="s">
        <v>85</v>
      </c>
      <c r="C10" s="28">
        <v>2.5</v>
      </c>
      <c r="D10" s="26">
        <f t="shared" si="0"/>
        <v>2.8125</v>
      </c>
      <c r="E10" s="98">
        <v>40</v>
      </c>
      <c r="F10" s="109">
        <f t="shared" si="1"/>
        <v>100</v>
      </c>
      <c r="G10" s="125">
        <f t="shared" si="2"/>
        <v>112.5</v>
      </c>
    </row>
    <row r="11" spans="2:27" ht="16.5" x14ac:dyDescent="0.3">
      <c r="B11" s="97" t="s">
        <v>86</v>
      </c>
      <c r="C11" s="28">
        <v>2.25</v>
      </c>
      <c r="D11" s="26">
        <f t="shared" si="0"/>
        <v>2.53125</v>
      </c>
      <c r="E11" s="98">
        <v>20</v>
      </c>
      <c r="F11" s="109">
        <f t="shared" si="1"/>
        <v>45</v>
      </c>
      <c r="G11" s="125">
        <f t="shared" si="2"/>
        <v>50.625</v>
      </c>
    </row>
    <row r="12" spans="2:27" ht="16.5" x14ac:dyDescent="0.3">
      <c r="B12" s="97" t="s">
        <v>87</v>
      </c>
      <c r="C12" s="28">
        <v>2.2000000000000002</v>
      </c>
      <c r="D12" s="26">
        <f t="shared" si="0"/>
        <v>2.4750000000000001</v>
      </c>
      <c r="E12" s="98">
        <v>30</v>
      </c>
      <c r="F12" s="109">
        <f t="shared" si="1"/>
        <v>66</v>
      </c>
      <c r="G12" s="125">
        <f t="shared" si="2"/>
        <v>74.25</v>
      </c>
    </row>
    <row r="13" spans="2:27" ht="16.5" x14ac:dyDescent="0.3">
      <c r="B13" s="126"/>
      <c r="C13" s="126"/>
      <c r="D13" s="126"/>
      <c r="E13" s="126"/>
      <c r="F13" s="126"/>
      <c r="G13" s="126"/>
    </row>
    <row r="14" spans="2:27" ht="16.5" x14ac:dyDescent="0.3">
      <c r="B14" s="126"/>
      <c r="C14" s="126"/>
      <c r="D14" s="97" t="s">
        <v>88</v>
      </c>
      <c r="E14" s="97">
        <f>SUM(E7:E13)</f>
        <v>200</v>
      </c>
      <c r="F14" s="28">
        <f>SUM(F7:F13)</f>
        <v>506</v>
      </c>
      <c r="G14" s="28">
        <f>SUM(G7:G12)</f>
        <v>569.25</v>
      </c>
    </row>
  </sheetData>
  <printOptions horizontalCentered="1" verticalCentered="1"/>
  <pageMargins left="0.78740157480314965" right="0.86614173228346458" top="0.98425196850393704" bottom="0.9055118110236221" header="0.51181102362204722" footer="0.51181102362204722"/>
  <pageSetup paperSize="9" scale="135" orientation="landscape" horizontalDpi="300" verticalDpi="300" r:id="rId1"/>
  <headerFooter alignWithMargins="0">
    <oddHeader>&amp;C&amp;"Allegro BT,Negrito itálico"&amp;12cabeçalho da planilha</oddHeader>
    <oddFooter>&amp;Lpágina &amp;P&amp;C&amp;D  &amp;T&amp;R&amp;F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O26"/>
  <sheetViews>
    <sheetView tabSelected="1" zoomScaleNormal="100" workbookViewId="0">
      <selection activeCell="I22" sqref="I22"/>
    </sheetView>
  </sheetViews>
  <sheetFormatPr defaultColWidth="9.140625" defaultRowHeight="16.5" x14ac:dyDescent="0.3"/>
  <cols>
    <col min="1" max="1" width="2.42578125" style="3" customWidth="1"/>
    <col min="2" max="2" width="9.140625" style="3"/>
    <col min="3" max="3" width="13.140625" style="3" bestFit="1" customWidth="1"/>
    <col min="4" max="4" width="14.5703125" style="3" bestFit="1" customWidth="1"/>
    <col min="5" max="5" width="11.85546875" style="3" bestFit="1" customWidth="1"/>
    <col min="6" max="6" width="13.5703125" style="3" bestFit="1" customWidth="1"/>
    <col min="7" max="7" width="9.140625" style="3"/>
    <col min="8" max="8" width="27.140625" style="3" customWidth="1"/>
    <col min="9" max="9" width="17.5703125" style="3" customWidth="1"/>
    <col min="10" max="16384" width="9.140625" style="3"/>
  </cols>
  <sheetData>
    <row r="1" spans="2:15" x14ac:dyDescent="0.3">
      <c r="B1" s="150" t="s">
        <v>532</v>
      </c>
      <c r="C1" s="150"/>
      <c r="D1" s="150"/>
      <c r="E1" s="150"/>
      <c r="F1" s="150"/>
      <c r="G1" s="150"/>
      <c r="H1" s="150"/>
      <c r="I1" s="150"/>
    </row>
    <row r="2" spans="2:15" x14ac:dyDescent="0.3">
      <c r="M2"/>
      <c r="N2"/>
      <c r="O2"/>
    </row>
    <row r="3" spans="2:15" x14ac:dyDescent="0.3">
      <c r="M3"/>
      <c r="N3"/>
      <c r="O3"/>
    </row>
    <row r="4" spans="2:15" x14ac:dyDescent="0.3">
      <c r="M4"/>
      <c r="N4"/>
      <c r="O4"/>
    </row>
    <row r="5" spans="2:15" x14ac:dyDescent="0.3">
      <c r="B5"/>
      <c r="C5"/>
      <c r="D5"/>
      <c r="E5"/>
      <c r="F5"/>
      <c r="G5"/>
      <c r="H5"/>
      <c r="I5"/>
    </row>
    <row r="6" spans="2:15" x14ac:dyDescent="0.3">
      <c r="B6" s="105" t="s">
        <v>504</v>
      </c>
      <c r="C6" s="105" t="s">
        <v>1</v>
      </c>
      <c r="D6" s="105" t="s">
        <v>0</v>
      </c>
      <c r="E6" s="105" t="s">
        <v>40</v>
      </c>
      <c r="F6" s="105" t="s">
        <v>553</v>
      </c>
      <c r="G6"/>
      <c r="H6" s="148" t="s">
        <v>540</v>
      </c>
      <c r="I6" s="149"/>
    </row>
    <row r="7" spans="2:15" x14ac:dyDescent="0.3">
      <c r="B7" s="18" t="s">
        <v>519</v>
      </c>
      <c r="C7" s="18" t="s">
        <v>505</v>
      </c>
      <c r="D7" s="18" t="s">
        <v>523</v>
      </c>
      <c r="E7" s="19">
        <v>47</v>
      </c>
      <c r="F7" s="127">
        <f>E7*$C$25</f>
        <v>481.75</v>
      </c>
      <c r="G7"/>
      <c r="H7" s="18" t="s">
        <v>519</v>
      </c>
      <c r="I7" s="127">
        <f t="shared" ref="I7:I9" si="0">SUMIFS($F$7:$F$21,$B$7:$B$21,H7)</f>
        <v>2224.25</v>
      </c>
    </row>
    <row r="8" spans="2:15" x14ac:dyDescent="0.3">
      <c r="B8" s="18" t="s">
        <v>519</v>
      </c>
      <c r="C8" s="18" t="s">
        <v>506</v>
      </c>
      <c r="D8" s="18" t="s">
        <v>524</v>
      </c>
      <c r="E8" s="19">
        <v>42</v>
      </c>
      <c r="F8" s="127">
        <f t="shared" ref="F8:F21" si="1">E8*$C$25</f>
        <v>430.5</v>
      </c>
      <c r="G8"/>
      <c r="H8" s="18" t="s">
        <v>520</v>
      </c>
      <c r="I8" s="127">
        <f t="shared" si="0"/>
        <v>1845</v>
      </c>
    </row>
    <row r="9" spans="2:15" x14ac:dyDescent="0.3">
      <c r="B9" s="18" t="s">
        <v>519</v>
      </c>
      <c r="C9" s="18" t="s">
        <v>522</v>
      </c>
      <c r="D9" s="18" t="s">
        <v>525</v>
      </c>
      <c r="E9" s="19">
        <v>68</v>
      </c>
      <c r="F9" s="127">
        <f t="shared" si="1"/>
        <v>697</v>
      </c>
      <c r="G9"/>
      <c r="H9" s="18" t="s">
        <v>521</v>
      </c>
      <c r="I9" s="127">
        <f t="shared" si="0"/>
        <v>1845</v>
      </c>
    </row>
    <row r="10" spans="2:15" x14ac:dyDescent="0.3">
      <c r="B10" s="18" t="s">
        <v>519</v>
      </c>
      <c r="C10" s="18" t="s">
        <v>507</v>
      </c>
      <c r="D10" s="18" t="s">
        <v>524</v>
      </c>
      <c r="E10" s="19">
        <v>24</v>
      </c>
      <c r="F10" s="127">
        <f t="shared" si="1"/>
        <v>246</v>
      </c>
      <c r="G10"/>
      <c r="H10" s="151"/>
      <c r="I10" s="152"/>
    </row>
    <row r="11" spans="2:15" x14ac:dyDescent="0.3">
      <c r="B11" s="18" t="s">
        <v>519</v>
      </c>
      <c r="C11" s="18" t="s">
        <v>508</v>
      </c>
      <c r="D11" s="18" t="s">
        <v>526</v>
      </c>
      <c r="E11" s="19">
        <v>36</v>
      </c>
      <c r="F11" s="127">
        <f t="shared" si="1"/>
        <v>369</v>
      </c>
      <c r="G11"/>
      <c r="H11" s="148" t="s">
        <v>539</v>
      </c>
      <c r="I11" s="149"/>
    </row>
    <row r="12" spans="2:15" x14ac:dyDescent="0.3">
      <c r="B12" s="18" t="s">
        <v>520</v>
      </c>
      <c r="C12" s="18" t="s">
        <v>505</v>
      </c>
      <c r="D12" s="18" t="s">
        <v>527</v>
      </c>
      <c r="E12" s="19">
        <v>48</v>
      </c>
      <c r="F12" s="127">
        <f t="shared" si="1"/>
        <v>492</v>
      </c>
      <c r="G12"/>
      <c r="H12" s="18" t="s">
        <v>523</v>
      </c>
      <c r="I12" s="127">
        <f t="shared" ref="I12:I15" si="2">SUMIFS($F$7:$F$21,$D$7:$D$21,H12)</f>
        <v>727.75</v>
      </c>
    </row>
    <row r="13" spans="2:15" x14ac:dyDescent="0.3">
      <c r="B13" s="18" t="s">
        <v>520</v>
      </c>
      <c r="C13" s="18" t="s">
        <v>506</v>
      </c>
      <c r="D13" s="18" t="s">
        <v>528</v>
      </c>
      <c r="E13" s="19">
        <v>46</v>
      </c>
      <c r="F13" s="127">
        <f t="shared" si="1"/>
        <v>471.5</v>
      </c>
      <c r="G13"/>
      <c r="H13" s="18" t="s">
        <v>528</v>
      </c>
      <c r="I13" s="127">
        <f t="shared" si="2"/>
        <v>471.5</v>
      </c>
    </row>
    <row r="14" spans="2:15" x14ac:dyDescent="0.3">
      <c r="B14" s="18" t="s">
        <v>520</v>
      </c>
      <c r="C14" s="18" t="s">
        <v>522</v>
      </c>
      <c r="D14" s="18" t="s">
        <v>529</v>
      </c>
      <c r="E14" s="19">
        <v>43</v>
      </c>
      <c r="F14" s="127">
        <f t="shared" si="1"/>
        <v>440.75</v>
      </c>
      <c r="G14"/>
      <c r="H14" s="18" t="s">
        <v>527</v>
      </c>
      <c r="I14" s="127">
        <f t="shared" si="2"/>
        <v>697</v>
      </c>
    </row>
    <row r="15" spans="2:15" x14ac:dyDescent="0.3">
      <c r="B15" s="18" t="s">
        <v>520</v>
      </c>
      <c r="C15" s="18" t="s">
        <v>507</v>
      </c>
      <c r="D15" s="18" t="s">
        <v>523</v>
      </c>
      <c r="E15" s="19">
        <v>24</v>
      </c>
      <c r="F15" s="127">
        <f t="shared" si="1"/>
        <v>246</v>
      </c>
      <c r="G15"/>
      <c r="H15" s="18" t="s">
        <v>531</v>
      </c>
      <c r="I15" s="127">
        <f t="shared" si="2"/>
        <v>666.25</v>
      </c>
    </row>
    <row r="16" spans="2:15" x14ac:dyDescent="0.3">
      <c r="B16" s="18" t="s">
        <v>520</v>
      </c>
      <c r="C16" s="18" t="s">
        <v>508</v>
      </c>
      <c r="D16" s="18" t="s">
        <v>530</v>
      </c>
      <c r="E16" s="19">
        <v>19</v>
      </c>
      <c r="F16" s="127">
        <f t="shared" si="1"/>
        <v>194.75</v>
      </c>
      <c r="G16"/>
      <c r="O16"/>
    </row>
    <row r="17" spans="2:15" x14ac:dyDescent="0.3">
      <c r="B17" s="18" t="s">
        <v>521</v>
      </c>
      <c r="C17" s="18" t="s">
        <v>505</v>
      </c>
      <c r="D17" s="18" t="s">
        <v>10</v>
      </c>
      <c r="E17" s="19">
        <v>45</v>
      </c>
      <c r="F17" s="127">
        <f t="shared" si="1"/>
        <v>461.25</v>
      </c>
      <c r="G17"/>
      <c r="H17" s="148" t="s">
        <v>541</v>
      </c>
      <c r="I17" s="149"/>
      <c r="O17"/>
    </row>
    <row r="18" spans="2:15" x14ac:dyDescent="0.3">
      <c r="B18" s="18" t="s">
        <v>521</v>
      </c>
      <c r="C18" s="18" t="s">
        <v>506</v>
      </c>
      <c r="D18" s="18" t="s">
        <v>531</v>
      </c>
      <c r="E18" s="19">
        <v>65</v>
      </c>
      <c r="F18" s="127">
        <f t="shared" si="1"/>
        <v>666.25</v>
      </c>
      <c r="G18"/>
      <c r="H18" s="18" t="s">
        <v>530</v>
      </c>
      <c r="I18" s="19">
        <f>COUNTIFS($D$7:$D$21,H18)</f>
        <v>2</v>
      </c>
      <c r="O18"/>
    </row>
    <row r="19" spans="2:15" x14ac:dyDescent="0.3">
      <c r="B19" s="18" t="s">
        <v>521</v>
      </c>
      <c r="C19" s="18" t="s">
        <v>522</v>
      </c>
      <c r="D19" s="18" t="s">
        <v>524</v>
      </c>
      <c r="E19" s="19">
        <v>29</v>
      </c>
      <c r="F19" s="127">
        <f t="shared" si="1"/>
        <v>297.25</v>
      </c>
      <c r="G19"/>
      <c r="H19" s="18" t="s">
        <v>523</v>
      </c>
      <c r="I19" s="19">
        <f t="shared" ref="I19:I21" si="3">COUNTIFS($D$7:$D$21,H19)</f>
        <v>2</v>
      </c>
      <c r="O19"/>
    </row>
    <row r="20" spans="2:15" x14ac:dyDescent="0.3">
      <c r="B20" s="18" t="s">
        <v>521</v>
      </c>
      <c r="C20" s="18" t="s">
        <v>507</v>
      </c>
      <c r="D20" s="18" t="s">
        <v>527</v>
      </c>
      <c r="E20" s="19">
        <v>20</v>
      </c>
      <c r="F20" s="127">
        <f t="shared" si="1"/>
        <v>205</v>
      </c>
      <c r="G20"/>
      <c r="H20" s="18" t="s">
        <v>10</v>
      </c>
      <c r="I20" s="19">
        <f t="shared" si="3"/>
        <v>1</v>
      </c>
      <c r="O20"/>
    </row>
    <row r="21" spans="2:15" x14ac:dyDescent="0.3">
      <c r="B21" s="18" t="s">
        <v>521</v>
      </c>
      <c r="C21" s="18" t="s">
        <v>508</v>
      </c>
      <c r="D21" s="18" t="s">
        <v>530</v>
      </c>
      <c r="E21" s="19">
        <v>21</v>
      </c>
      <c r="F21" s="127">
        <f t="shared" si="1"/>
        <v>215.25</v>
      </c>
      <c r="G21"/>
      <c r="H21" s="18" t="s">
        <v>524</v>
      </c>
      <c r="I21" s="19">
        <f t="shared" si="3"/>
        <v>3</v>
      </c>
    </row>
    <row r="22" spans="2:15" x14ac:dyDescent="0.3">
      <c r="B22" s="148" t="s">
        <v>552</v>
      </c>
      <c r="C22" s="153"/>
      <c r="D22" s="149"/>
      <c r="E22" s="106">
        <f>SUM(E7:E21)</f>
        <v>577</v>
      </c>
      <c r="F22" s="128">
        <f>SUM(F7:F21)</f>
        <v>5914.25</v>
      </c>
      <c r="G22"/>
    </row>
    <row r="23" spans="2:15" x14ac:dyDescent="0.3">
      <c r="F23"/>
      <c r="G23"/>
    </row>
    <row r="24" spans="2:15" x14ac:dyDescent="0.3">
      <c r="H24" s="130"/>
    </row>
    <row r="25" spans="2:15" ht="49.5" x14ac:dyDescent="0.3">
      <c r="B25" s="129" t="s">
        <v>542</v>
      </c>
      <c r="C25" s="114">
        <v>10.25</v>
      </c>
    </row>
    <row r="26" spans="2:15" ht="32.25" customHeight="1" x14ac:dyDescent="0.3"/>
  </sheetData>
  <mergeCells count="6">
    <mergeCell ref="B22:D22"/>
    <mergeCell ref="H17:I17"/>
    <mergeCell ref="B1:I1"/>
    <mergeCell ref="H6:I6"/>
    <mergeCell ref="H10:I10"/>
    <mergeCell ref="H11:I1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3:G18"/>
  <sheetViews>
    <sheetView showGridLines="0" workbookViewId="0">
      <selection activeCell="K20" sqref="K20"/>
    </sheetView>
  </sheetViews>
  <sheetFormatPr defaultRowHeight="15" x14ac:dyDescent="0.25"/>
  <sheetData>
    <row r="3" spans="5:7" x14ac:dyDescent="0.25">
      <c r="E3" s="110"/>
      <c r="F3" s="110"/>
      <c r="G3" s="110"/>
    </row>
    <row r="4" spans="5:7" ht="16.5" x14ac:dyDescent="0.3">
      <c r="E4" s="105" t="s">
        <v>535</v>
      </c>
      <c r="F4" s="105" t="s">
        <v>533</v>
      </c>
      <c r="G4" s="105" t="s">
        <v>534</v>
      </c>
    </row>
    <row r="5" spans="5:7" x14ac:dyDescent="0.25">
      <c r="E5" s="111">
        <v>1</v>
      </c>
      <c r="F5" s="112">
        <v>0.75</v>
      </c>
      <c r="G5" s="112"/>
    </row>
    <row r="6" spans="5:7" x14ac:dyDescent="0.25">
      <c r="E6" s="111">
        <v>2</v>
      </c>
      <c r="F6" s="112">
        <v>0.75</v>
      </c>
      <c r="G6" s="112"/>
    </row>
    <row r="7" spans="5:7" x14ac:dyDescent="0.25">
      <c r="E7" s="111">
        <v>3</v>
      </c>
      <c r="F7" s="112">
        <v>0.5</v>
      </c>
      <c r="G7" s="112"/>
    </row>
    <row r="8" spans="5:7" x14ac:dyDescent="0.25">
      <c r="E8" s="111">
        <v>4</v>
      </c>
      <c r="F8" s="112">
        <v>0.5</v>
      </c>
      <c r="G8" s="112"/>
    </row>
    <row r="9" spans="5:7" x14ac:dyDescent="0.25">
      <c r="E9" s="111">
        <v>5</v>
      </c>
      <c r="F9" s="112">
        <v>0.5</v>
      </c>
      <c r="G9" s="112"/>
    </row>
    <row r="10" spans="5:7" x14ac:dyDescent="0.25">
      <c r="E10" s="111">
        <v>6</v>
      </c>
      <c r="F10" s="112">
        <v>0.5</v>
      </c>
      <c r="G10" s="112"/>
    </row>
    <row r="11" spans="5:7" x14ac:dyDescent="0.25">
      <c r="E11" s="111">
        <v>7</v>
      </c>
      <c r="F11" s="112">
        <v>1</v>
      </c>
      <c r="G11" s="112"/>
    </row>
    <row r="12" spans="5:7" x14ac:dyDescent="0.25">
      <c r="E12" s="111">
        <v>8</v>
      </c>
      <c r="F12" s="112">
        <v>1</v>
      </c>
      <c r="G12" s="112"/>
    </row>
    <row r="13" spans="5:7" x14ac:dyDescent="0.25">
      <c r="E13" s="111">
        <v>9</v>
      </c>
      <c r="F13" s="112">
        <v>1</v>
      </c>
      <c r="G13" s="112"/>
    </row>
    <row r="14" spans="5:7" x14ac:dyDescent="0.25">
      <c r="E14" s="111">
        <v>10</v>
      </c>
      <c r="F14" s="112">
        <v>0.5</v>
      </c>
      <c r="G14" s="112"/>
    </row>
    <row r="15" spans="5:7" x14ac:dyDescent="0.25">
      <c r="E15" s="111">
        <v>11</v>
      </c>
      <c r="F15" s="112">
        <v>1</v>
      </c>
      <c r="G15" s="112"/>
    </row>
    <row r="16" spans="5:7" x14ac:dyDescent="0.25">
      <c r="E16" s="111">
        <v>12</v>
      </c>
      <c r="F16" s="112">
        <v>1</v>
      </c>
      <c r="G16" s="112"/>
    </row>
    <row r="17" spans="5:7" x14ac:dyDescent="0.25">
      <c r="E17" s="111">
        <v>13</v>
      </c>
      <c r="F17" s="112">
        <v>1</v>
      </c>
      <c r="G17" s="112"/>
    </row>
    <row r="18" spans="5:7" x14ac:dyDescent="0.25">
      <c r="E18" s="111" t="s">
        <v>509</v>
      </c>
      <c r="F18" s="111">
        <v>10</v>
      </c>
      <c r="G18" s="112">
        <f>SUM(G5:G17)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G18" sqref="G18"/>
    </sheetView>
  </sheetViews>
  <sheetFormatPr defaultColWidth="9.140625" defaultRowHeight="16.5" x14ac:dyDescent="0.3"/>
  <cols>
    <col min="1" max="1" width="15.28515625" style="3" customWidth="1"/>
    <col min="2" max="2" width="12.28515625" style="3" customWidth="1"/>
    <col min="3" max="3" width="11.42578125" style="3" bestFit="1" customWidth="1"/>
    <col min="4" max="6" width="13.5703125" style="3" bestFit="1" customWidth="1"/>
    <col min="7" max="7" width="12.28515625" style="3" customWidth="1"/>
    <col min="8" max="11" width="9.140625" style="3" customWidth="1"/>
    <col min="12" max="16384" width="9.140625" style="3"/>
  </cols>
  <sheetData>
    <row r="1" spans="1:7" ht="60" customHeight="1" x14ac:dyDescent="0.3">
      <c r="A1" s="131" t="s">
        <v>518</v>
      </c>
      <c r="B1" s="131"/>
      <c r="C1" s="131"/>
      <c r="D1" s="131"/>
      <c r="E1" s="131"/>
      <c r="F1" s="131"/>
      <c r="G1" s="131"/>
    </row>
    <row r="4" spans="1:7" ht="28.5" x14ac:dyDescent="0.3">
      <c r="A4" s="92" t="s">
        <v>37</v>
      </c>
      <c r="B4" s="92" t="s">
        <v>38</v>
      </c>
      <c r="C4" s="92" t="s">
        <v>39</v>
      </c>
      <c r="D4" s="92" t="s">
        <v>40</v>
      </c>
      <c r="E4" s="92" t="s">
        <v>41</v>
      </c>
      <c r="F4" s="92" t="s">
        <v>42</v>
      </c>
      <c r="G4" s="92" t="s">
        <v>43</v>
      </c>
    </row>
    <row r="5" spans="1:7" x14ac:dyDescent="0.3">
      <c r="A5" s="45" t="s">
        <v>44</v>
      </c>
      <c r="B5" s="77">
        <v>3.5</v>
      </c>
      <c r="C5" s="77">
        <v>2</v>
      </c>
      <c r="D5" s="47">
        <v>322</v>
      </c>
      <c r="E5" s="77">
        <f>B5*D5</f>
        <v>1127</v>
      </c>
      <c r="F5" s="77">
        <f t="shared" ref="F5:F16" si="0">C5*D5</f>
        <v>644</v>
      </c>
      <c r="G5" s="116">
        <f t="shared" ref="G5:G16" si="1">(E5-F5)/E5</f>
        <v>0.42857142857142855</v>
      </c>
    </row>
    <row r="6" spans="1:7" x14ac:dyDescent="0.3">
      <c r="A6" s="45" t="s">
        <v>45</v>
      </c>
      <c r="B6" s="77">
        <v>2</v>
      </c>
      <c r="C6" s="77">
        <v>0.7</v>
      </c>
      <c r="D6" s="47">
        <v>317</v>
      </c>
      <c r="E6" s="77">
        <f t="shared" ref="E6:E16" si="2">B6*D6</f>
        <v>634</v>
      </c>
      <c r="F6" s="77">
        <f t="shared" si="0"/>
        <v>221.89999999999998</v>
      </c>
      <c r="G6" s="117">
        <f t="shared" si="1"/>
        <v>0.65</v>
      </c>
    </row>
    <row r="7" spans="1:7" x14ac:dyDescent="0.3">
      <c r="A7" s="45" t="s">
        <v>46</v>
      </c>
      <c r="B7" s="77">
        <v>1</v>
      </c>
      <c r="C7" s="77">
        <v>0.4</v>
      </c>
      <c r="D7" s="47">
        <v>336</v>
      </c>
      <c r="E7" s="77">
        <f t="shared" si="2"/>
        <v>336</v>
      </c>
      <c r="F7" s="77">
        <f t="shared" si="0"/>
        <v>134.4</v>
      </c>
      <c r="G7" s="117">
        <f t="shared" si="1"/>
        <v>0.6</v>
      </c>
    </row>
    <row r="8" spans="1:7" x14ac:dyDescent="0.3">
      <c r="A8" s="45" t="s">
        <v>47</v>
      </c>
      <c r="B8" s="77">
        <v>1</v>
      </c>
      <c r="C8" s="77">
        <v>0.75</v>
      </c>
      <c r="D8" s="47">
        <v>148</v>
      </c>
      <c r="E8" s="77">
        <f t="shared" si="2"/>
        <v>148</v>
      </c>
      <c r="F8" s="77">
        <f t="shared" si="0"/>
        <v>111</v>
      </c>
      <c r="G8" s="117">
        <f t="shared" si="1"/>
        <v>0.25</v>
      </c>
    </row>
    <row r="9" spans="1:7" x14ac:dyDescent="0.3">
      <c r="A9" s="45" t="s">
        <v>48</v>
      </c>
      <c r="B9" s="77">
        <v>1</v>
      </c>
      <c r="C9" s="77">
        <v>0.74</v>
      </c>
      <c r="D9" s="47">
        <v>264</v>
      </c>
      <c r="E9" s="77">
        <f t="shared" si="2"/>
        <v>264</v>
      </c>
      <c r="F9" s="77">
        <f t="shared" si="0"/>
        <v>195.35999999999999</v>
      </c>
      <c r="G9" s="117">
        <f t="shared" si="1"/>
        <v>0.26000000000000006</v>
      </c>
    </row>
    <row r="10" spans="1:7" x14ac:dyDescent="0.3">
      <c r="A10" s="45" t="s">
        <v>49</v>
      </c>
      <c r="B10" s="77">
        <v>1</v>
      </c>
      <c r="C10" s="77">
        <v>0.8</v>
      </c>
      <c r="D10" s="47">
        <v>149</v>
      </c>
      <c r="E10" s="77">
        <f t="shared" si="2"/>
        <v>149</v>
      </c>
      <c r="F10" s="77">
        <f t="shared" si="0"/>
        <v>119.2</v>
      </c>
      <c r="G10" s="117">
        <f t="shared" si="1"/>
        <v>0.19999999999999998</v>
      </c>
    </row>
    <row r="11" spans="1:7" x14ac:dyDescent="0.3">
      <c r="A11" s="45" t="s">
        <v>50</v>
      </c>
      <c r="B11" s="77">
        <v>0.5</v>
      </c>
      <c r="C11" s="77">
        <v>0.35</v>
      </c>
      <c r="D11" s="47">
        <v>390</v>
      </c>
      <c r="E11" s="77">
        <f t="shared" si="2"/>
        <v>195</v>
      </c>
      <c r="F11" s="77">
        <f t="shared" si="0"/>
        <v>136.5</v>
      </c>
      <c r="G11" s="117">
        <f t="shared" si="1"/>
        <v>0.3</v>
      </c>
    </row>
    <row r="12" spans="1:7" x14ac:dyDescent="0.3">
      <c r="A12" s="45" t="s">
        <v>51</v>
      </c>
      <c r="B12" s="77">
        <v>2</v>
      </c>
      <c r="C12" s="77">
        <v>0.99</v>
      </c>
      <c r="D12" s="47">
        <v>278</v>
      </c>
      <c r="E12" s="77">
        <f t="shared" si="2"/>
        <v>556</v>
      </c>
      <c r="F12" s="77">
        <f t="shared" si="0"/>
        <v>275.21999999999997</v>
      </c>
      <c r="G12" s="117">
        <f t="shared" si="1"/>
        <v>0.505</v>
      </c>
    </row>
    <row r="13" spans="1:7" x14ac:dyDescent="0.3">
      <c r="A13" s="45" t="s">
        <v>52</v>
      </c>
      <c r="B13" s="77">
        <v>2.1</v>
      </c>
      <c r="C13" s="77">
        <v>1.65</v>
      </c>
      <c r="D13" s="47">
        <v>224</v>
      </c>
      <c r="E13" s="77">
        <f t="shared" si="2"/>
        <v>470.40000000000003</v>
      </c>
      <c r="F13" s="77">
        <f t="shared" si="0"/>
        <v>369.59999999999997</v>
      </c>
      <c r="G13" s="117">
        <f t="shared" si="1"/>
        <v>0.21428571428571441</v>
      </c>
    </row>
    <row r="14" spans="1:7" x14ac:dyDescent="0.3">
      <c r="A14" s="45" t="s">
        <v>53</v>
      </c>
      <c r="B14" s="77">
        <v>1.5</v>
      </c>
      <c r="C14" s="77">
        <v>0.87</v>
      </c>
      <c r="D14" s="47">
        <v>144</v>
      </c>
      <c r="E14" s="77">
        <f t="shared" si="2"/>
        <v>216</v>
      </c>
      <c r="F14" s="77">
        <f t="shared" si="0"/>
        <v>125.28</v>
      </c>
      <c r="G14" s="117">
        <f t="shared" si="1"/>
        <v>0.42</v>
      </c>
    </row>
    <row r="15" spans="1:7" x14ac:dyDescent="0.3">
      <c r="A15" s="45" t="s">
        <v>54</v>
      </c>
      <c r="B15" s="77">
        <v>1.2</v>
      </c>
      <c r="C15" s="77">
        <v>0.9</v>
      </c>
      <c r="D15" s="47">
        <v>206</v>
      </c>
      <c r="E15" s="77">
        <f t="shared" si="2"/>
        <v>247.2</v>
      </c>
      <c r="F15" s="77">
        <f t="shared" si="0"/>
        <v>185.4</v>
      </c>
      <c r="G15" s="117">
        <f t="shared" si="1"/>
        <v>0.24999999999999994</v>
      </c>
    </row>
    <row r="16" spans="1:7" x14ac:dyDescent="0.3">
      <c r="A16" s="45" t="s">
        <v>55</v>
      </c>
      <c r="B16" s="77">
        <v>7</v>
      </c>
      <c r="C16" s="77">
        <v>2.8</v>
      </c>
      <c r="D16" s="47">
        <v>421</v>
      </c>
      <c r="E16" s="77">
        <f t="shared" si="2"/>
        <v>2947</v>
      </c>
      <c r="F16" s="77">
        <f t="shared" si="0"/>
        <v>1178.8</v>
      </c>
      <c r="G16" s="117">
        <f t="shared" si="1"/>
        <v>0.6</v>
      </c>
    </row>
    <row r="17" spans="1:7" x14ac:dyDescent="0.3">
      <c r="B17" s="78"/>
      <c r="C17" s="78"/>
      <c r="D17" s="78"/>
      <c r="E17" s="78"/>
      <c r="F17" s="78"/>
      <c r="G17" s="78"/>
    </row>
    <row r="18" spans="1:7" x14ac:dyDescent="0.3">
      <c r="A18" s="79" t="s">
        <v>56</v>
      </c>
      <c r="B18" s="80"/>
      <c r="C18" s="80"/>
      <c r="D18" s="118">
        <f t="shared" ref="D18:F18" si="3">SUM(D5:D17)</f>
        <v>3199</v>
      </c>
      <c r="E18" s="80">
        <f t="shared" si="3"/>
        <v>7289.6</v>
      </c>
      <c r="F18" s="80">
        <f t="shared" si="3"/>
        <v>3696.66</v>
      </c>
      <c r="G18" s="116"/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zoomScaleNormal="100" workbookViewId="0">
      <selection activeCell="C15" sqref="C15"/>
    </sheetView>
  </sheetViews>
  <sheetFormatPr defaultColWidth="9.140625" defaultRowHeight="16.5" x14ac:dyDescent="0.3"/>
  <cols>
    <col min="1" max="1" width="24.5703125" style="75" bestFit="1" customWidth="1"/>
    <col min="2" max="2" width="22.5703125" style="75" bestFit="1" customWidth="1"/>
    <col min="3" max="3" width="16" style="75" customWidth="1"/>
    <col min="4" max="4" width="13.42578125" style="75" customWidth="1"/>
    <col min="5" max="10" width="9.140625" style="75" customWidth="1"/>
    <col min="11" max="16383" width="9.140625" style="75"/>
    <col min="16384" max="16384" width="8.140625" style="75" customWidth="1"/>
  </cols>
  <sheetData>
    <row r="1" spans="1:5" s="3" customFormat="1" ht="17.25" x14ac:dyDescent="0.3">
      <c r="A1" s="108" t="s">
        <v>24</v>
      </c>
      <c r="B1" s="72"/>
      <c r="C1" s="72"/>
      <c r="D1" s="72"/>
    </row>
    <row r="2" spans="1:5" x14ac:dyDescent="0.3">
      <c r="A2" s="73"/>
      <c r="B2" s="73"/>
      <c r="C2" s="73"/>
      <c r="D2" s="74"/>
    </row>
    <row r="3" spans="1:5" x14ac:dyDescent="0.3">
      <c r="A3" s="3"/>
      <c r="B3" s="3"/>
      <c r="C3" s="3"/>
      <c r="D3" s="3"/>
    </row>
    <row r="4" spans="1:5" ht="25.5" x14ac:dyDescent="0.3">
      <c r="A4" s="93" t="s">
        <v>25</v>
      </c>
      <c r="B4" s="93" t="s">
        <v>26</v>
      </c>
      <c r="C4" s="93" t="s">
        <v>27</v>
      </c>
    </row>
    <row r="5" spans="1:5" ht="20.25" x14ac:dyDescent="0.35">
      <c r="A5" s="81" t="s">
        <v>28</v>
      </c>
      <c r="B5" s="82">
        <v>54000</v>
      </c>
      <c r="C5" s="83">
        <f>B5/$B$14</f>
        <v>9.5070422535211266E-2</v>
      </c>
    </row>
    <row r="6" spans="1:5" ht="20.25" x14ac:dyDescent="0.35">
      <c r="A6" s="81" t="s">
        <v>29</v>
      </c>
      <c r="B6" s="82">
        <v>80000</v>
      </c>
      <c r="C6" s="83">
        <f t="shared" ref="C6:C12" si="0">B6/$B$14</f>
        <v>0.14084507042253522</v>
      </c>
    </row>
    <row r="7" spans="1:5" ht="20.25" x14ac:dyDescent="0.35">
      <c r="A7" s="81" t="s">
        <v>30</v>
      </c>
      <c r="B7" s="82">
        <v>22000</v>
      </c>
      <c r="C7" s="83">
        <f t="shared" si="0"/>
        <v>3.873239436619718E-2</v>
      </c>
      <c r="E7" s="76"/>
    </row>
    <row r="8" spans="1:5" ht="20.25" x14ac:dyDescent="0.35">
      <c r="A8" s="81" t="s">
        <v>31</v>
      </c>
      <c r="B8" s="82">
        <v>78500</v>
      </c>
      <c r="C8" s="83">
        <f t="shared" si="0"/>
        <v>0.13820422535211269</v>
      </c>
    </row>
    <row r="9" spans="1:5" ht="20.25" x14ac:dyDescent="0.35">
      <c r="A9" s="81" t="s">
        <v>32</v>
      </c>
      <c r="B9" s="82">
        <v>98000</v>
      </c>
      <c r="C9" s="83">
        <f t="shared" si="0"/>
        <v>0.17253521126760563</v>
      </c>
    </row>
    <row r="10" spans="1:5" ht="20.25" x14ac:dyDescent="0.35">
      <c r="A10" s="81" t="s">
        <v>33</v>
      </c>
      <c r="B10" s="82">
        <v>69000</v>
      </c>
      <c r="C10" s="83">
        <f t="shared" si="0"/>
        <v>0.12147887323943662</v>
      </c>
    </row>
    <row r="11" spans="1:5" ht="20.25" x14ac:dyDescent="0.35">
      <c r="A11" s="81" t="s">
        <v>34</v>
      </c>
      <c r="B11" s="82">
        <v>72000</v>
      </c>
      <c r="C11" s="83">
        <f t="shared" si="0"/>
        <v>0.12676056338028169</v>
      </c>
    </row>
    <row r="12" spans="1:5" ht="20.25" x14ac:dyDescent="0.35">
      <c r="A12" s="84" t="s">
        <v>35</v>
      </c>
      <c r="B12" s="82">
        <v>94500</v>
      </c>
      <c r="C12" s="83">
        <f t="shared" si="0"/>
        <v>0.16637323943661972</v>
      </c>
    </row>
    <row r="13" spans="1:5" s="3" customFormat="1" ht="20.25" x14ac:dyDescent="0.35">
      <c r="A13" s="85"/>
      <c r="B13" s="85"/>
      <c r="C13" s="85"/>
    </row>
    <row r="14" spans="1:5" ht="20.25" x14ac:dyDescent="0.35">
      <c r="A14" s="86" t="s">
        <v>36</v>
      </c>
      <c r="B14" s="87">
        <f>SUM(B5:B12)</f>
        <v>568000</v>
      </c>
      <c r="C14" s="83">
        <f>SUM(C5:C13)</f>
        <v>1</v>
      </c>
    </row>
  </sheetData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"/>
  <sheetViews>
    <sheetView workbookViewId="0">
      <selection activeCell="C17" sqref="C17"/>
    </sheetView>
  </sheetViews>
  <sheetFormatPr defaultColWidth="9.140625" defaultRowHeight="12.75" customHeight="1" x14ac:dyDescent="0.25"/>
  <cols>
    <col min="1" max="1" width="14.5703125" style="1" customWidth="1"/>
    <col min="2" max="2" width="14.7109375" style="1" customWidth="1"/>
    <col min="3" max="3" width="10.85546875" style="1" customWidth="1"/>
    <col min="4" max="4" width="12.5703125" style="1" bestFit="1" customWidth="1"/>
    <col min="5" max="5" width="11.5703125" style="1" customWidth="1"/>
    <col min="6" max="6" width="12.140625" style="1" customWidth="1"/>
    <col min="7" max="7" width="12.42578125" style="1" customWidth="1"/>
    <col min="8" max="8" width="10" style="1" customWidth="1"/>
    <col min="9" max="9" width="11.28515625" style="1" customWidth="1"/>
    <col min="10" max="10" width="12.85546875" style="1" customWidth="1"/>
    <col min="11" max="11" width="13.140625" style="1" customWidth="1"/>
    <col min="12" max="12" width="9.140625" style="1" customWidth="1"/>
    <col min="13" max="16384" width="9.140625" style="1"/>
  </cols>
  <sheetData>
    <row r="1" spans="1:11" ht="47.25" customHeight="1" x14ac:dyDescent="0.3">
      <c r="A1" s="132" t="s">
        <v>57</v>
      </c>
      <c r="B1" s="132"/>
      <c r="C1" s="132"/>
      <c r="D1" s="132"/>
      <c r="E1" s="132"/>
      <c r="F1" s="132"/>
      <c r="G1" s="132"/>
      <c r="H1" s="132"/>
      <c r="I1" s="3"/>
      <c r="J1" s="3"/>
    </row>
    <row r="2" spans="1:11" ht="16.5" x14ac:dyDescent="0.3">
      <c r="J2" s="3"/>
    </row>
    <row r="3" spans="1:11" ht="17.25" x14ac:dyDescent="0.3">
      <c r="A3" s="68" t="s">
        <v>58</v>
      </c>
      <c r="B3" s="68"/>
      <c r="J3" s="3"/>
    </row>
    <row r="4" spans="1:11" ht="28.5" x14ac:dyDescent="0.3">
      <c r="A4" s="120" t="s">
        <v>59</v>
      </c>
      <c r="B4" s="120" t="s">
        <v>60</v>
      </c>
      <c r="C4" s="120" t="s">
        <v>61</v>
      </c>
      <c r="D4" s="120" t="s">
        <v>62</v>
      </c>
      <c r="E4" s="120" t="s">
        <v>63</v>
      </c>
      <c r="F4" s="120" t="s">
        <v>64</v>
      </c>
      <c r="G4" s="120" t="s">
        <v>65</v>
      </c>
      <c r="H4" s="120" t="s">
        <v>66</v>
      </c>
      <c r="I4" s="3"/>
      <c r="J4" s="3"/>
      <c r="K4" s="3"/>
    </row>
    <row r="5" spans="1:11" ht="16.5" x14ac:dyDescent="0.3">
      <c r="A5" s="27" t="s">
        <v>67</v>
      </c>
      <c r="B5" s="69">
        <v>2000</v>
      </c>
      <c r="C5" s="70">
        <v>40308</v>
      </c>
      <c r="D5" s="119">
        <v>40308</v>
      </c>
      <c r="E5" s="71">
        <v>30</v>
      </c>
      <c r="F5" s="70">
        <f>C5+E5</f>
        <v>40338</v>
      </c>
      <c r="G5" s="70">
        <v>40349</v>
      </c>
      <c r="H5" s="121">
        <f>G5-F5</f>
        <v>11</v>
      </c>
      <c r="I5" s="3"/>
      <c r="J5" s="3"/>
      <c r="K5" s="3"/>
    </row>
    <row r="6" spans="1:11" ht="16.5" x14ac:dyDescent="0.3">
      <c r="A6" s="27" t="s">
        <v>68</v>
      </c>
      <c r="B6" s="69">
        <v>1300</v>
      </c>
      <c r="C6" s="70">
        <v>40308</v>
      </c>
      <c r="D6" s="119">
        <v>40308</v>
      </c>
      <c r="E6" s="71">
        <v>30</v>
      </c>
      <c r="F6" s="70">
        <f t="shared" ref="F6:F14" si="0">C6+E6</f>
        <v>40338</v>
      </c>
      <c r="G6" s="70">
        <v>40344</v>
      </c>
      <c r="H6" s="121">
        <f t="shared" ref="H6:H14" si="1">G6-F6</f>
        <v>6</v>
      </c>
      <c r="I6" s="3"/>
      <c r="J6" s="3"/>
      <c r="K6" s="3"/>
    </row>
    <row r="7" spans="1:11" ht="16.5" x14ac:dyDescent="0.3">
      <c r="A7" s="27" t="s">
        <v>69</v>
      </c>
      <c r="B7" s="69">
        <v>800</v>
      </c>
      <c r="C7" s="70">
        <v>40308</v>
      </c>
      <c r="D7" s="119">
        <v>40308</v>
      </c>
      <c r="E7" s="71">
        <v>20</v>
      </c>
      <c r="F7" s="70">
        <f t="shared" si="0"/>
        <v>40328</v>
      </c>
      <c r="G7" s="70">
        <v>40344</v>
      </c>
      <c r="H7" s="121">
        <f t="shared" si="1"/>
        <v>16</v>
      </c>
      <c r="I7" s="3"/>
      <c r="J7" s="3"/>
      <c r="K7" s="3"/>
    </row>
    <row r="8" spans="1:11" ht="16.5" x14ac:dyDescent="0.3">
      <c r="A8" s="27" t="s">
        <v>17</v>
      </c>
      <c r="B8" s="69">
        <v>500</v>
      </c>
      <c r="C8" s="70">
        <v>40309</v>
      </c>
      <c r="D8" s="119">
        <v>40309</v>
      </c>
      <c r="E8" s="71">
        <v>10</v>
      </c>
      <c r="F8" s="70">
        <f t="shared" si="0"/>
        <v>40319</v>
      </c>
      <c r="G8" s="70">
        <v>40319</v>
      </c>
      <c r="H8" s="121">
        <f t="shared" si="1"/>
        <v>0</v>
      </c>
      <c r="I8" s="3"/>
      <c r="J8" s="3"/>
      <c r="K8" s="3"/>
    </row>
    <row r="9" spans="1:11" ht="16.5" x14ac:dyDescent="0.3">
      <c r="A9" s="27" t="s">
        <v>70</v>
      </c>
      <c r="B9" s="69">
        <v>1000</v>
      </c>
      <c r="C9" s="70">
        <v>40310</v>
      </c>
      <c r="D9" s="119">
        <v>40310</v>
      </c>
      <c r="E9" s="71">
        <v>20</v>
      </c>
      <c r="F9" s="70">
        <f t="shared" si="0"/>
        <v>40330</v>
      </c>
      <c r="G9" s="70">
        <v>40341</v>
      </c>
      <c r="H9" s="121">
        <f t="shared" si="1"/>
        <v>11</v>
      </c>
      <c r="I9" s="3"/>
      <c r="J9" s="3"/>
      <c r="K9" s="3"/>
    </row>
    <row r="10" spans="1:11" ht="16.5" x14ac:dyDescent="0.3">
      <c r="A10" s="27" t="s">
        <v>71</v>
      </c>
      <c r="B10" s="69">
        <v>1299</v>
      </c>
      <c r="C10" s="70">
        <v>40311</v>
      </c>
      <c r="D10" s="119">
        <v>40311</v>
      </c>
      <c r="E10" s="71">
        <v>30</v>
      </c>
      <c r="F10" s="70">
        <f t="shared" si="0"/>
        <v>40341</v>
      </c>
      <c r="G10" s="70">
        <v>40343</v>
      </c>
      <c r="H10" s="121">
        <f t="shared" si="1"/>
        <v>2</v>
      </c>
      <c r="I10" s="3"/>
      <c r="J10" s="3"/>
      <c r="K10" s="3"/>
    </row>
    <row r="11" spans="1:11" ht="16.5" x14ac:dyDescent="0.3">
      <c r="A11" s="27" t="s">
        <v>72</v>
      </c>
      <c r="B11" s="69">
        <v>499</v>
      </c>
      <c r="C11" s="70">
        <v>40312</v>
      </c>
      <c r="D11" s="119">
        <v>40312</v>
      </c>
      <c r="E11" s="71">
        <v>10</v>
      </c>
      <c r="F11" s="70">
        <f t="shared" si="0"/>
        <v>40322</v>
      </c>
      <c r="G11" s="70">
        <v>40327</v>
      </c>
      <c r="H11" s="121">
        <f t="shared" si="1"/>
        <v>5</v>
      </c>
      <c r="I11" s="3"/>
      <c r="J11" s="3"/>
      <c r="K11" s="3"/>
    </row>
    <row r="12" spans="1:11" ht="16.5" x14ac:dyDescent="0.3">
      <c r="A12" s="27" t="s">
        <v>73</v>
      </c>
      <c r="B12" s="69">
        <v>1980</v>
      </c>
      <c r="C12" s="70">
        <v>40312</v>
      </c>
      <c r="D12" s="119">
        <v>40312</v>
      </c>
      <c r="E12" s="71">
        <v>30</v>
      </c>
      <c r="F12" s="70">
        <f t="shared" si="0"/>
        <v>40342</v>
      </c>
      <c r="G12" s="70">
        <v>40342</v>
      </c>
      <c r="H12" s="121">
        <f t="shared" si="1"/>
        <v>0</v>
      </c>
      <c r="I12" s="3"/>
      <c r="J12" s="3"/>
      <c r="K12" s="3"/>
    </row>
    <row r="13" spans="1:11" ht="16.5" x14ac:dyDescent="0.3">
      <c r="A13" s="27" t="s">
        <v>74</v>
      </c>
      <c r="B13" s="69">
        <v>50</v>
      </c>
      <c r="C13" s="70">
        <v>40320</v>
      </c>
      <c r="D13" s="119">
        <v>40320</v>
      </c>
      <c r="E13" s="71">
        <v>10</v>
      </c>
      <c r="F13" s="70">
        <f t="shared" si="0"/>
        <v>40330</v>
      </c>
      <c r="G13" s="70">
        <v>40334</v>
      </c>
      <c r="H13" s="121">
        <f t="shared" si="1"/>
        <v>4</v>
      </c>
      <c r="I13" s="3"/>
      <c r="J13" s="3"/>
      <c r="K13" s="3"/>
    </row>
    <row r="14" spans="1:11" ht="16.5" x14ac:dyDescent="0.3">
      <c r="A14" s="27" t="s">
        <v>75</v>
      </c>
      <c r="B14" s="69">
        <v>250</v>
      </c>
      <c r="C14" s="70">
        <v>40327</v>
      </c>
      <c r="D14" s="119">
        <v>40327</v>
      </c>
      <c r="E14" s="71">
        <v>10</v>
      </c>
      <c r="F14" s="70">
        <f t="shared" si="0"/>
        <v>40337</v>
      </c>
      <c r="G14" s="70">
        <v>40337</v>
      </c>
      <c r="H14" s="121">
        <f t="shared" si="1"/>
        <v>0</v>
      </c>
      <c r="I14" s="3"/>
      <c r="J14" s="3"/>
      <c r="K14" s="3"/>
    </row>
    <row r="17" spans="1:11" ht="16.5" x14ac:dyDescent="0.3">
      <c r="H17" s="3"/>
      <c r="I17" s="3"/>
      <c r="J17" s="3"/>
      <c r="K17" s="3"/>
    </row>
    <row r="18" spans="1:11" ht="16.5" x14ac:dyDescent="0.3">
      <c r="H18" s="3"/>
      <c r="I18" s="3"/>
      <c r="J18" s="3"/>
      <c r="K18" s="3"/>
    </row>
    <row r="19" spans="1:11" ht="16.5" x14ac:dyDescent="0.3">
      <c r="A19" s="3"/>
      <c r="B19" s="3"/>
      <c r="C19" s="3"/>
      <c r="D19" s="3"/>
      <c r="E19" s="3"/>
    </row>
    <row r="20" spans="1:11" ht="16.5" x14ac:dyDescent="0.3">
      <c r="A20" s="3"/>
      <c r="B20" s="3"/>
      <c r="C20" s="3"/>
      <c r="D20" s="3"/>
      <c r="E20" s="3"/>
    </row>
    <row r="21" spans="1:11" ht="16.5" x14ac:dyDescent="0.3">
      <c r="A21" s="3"/>
      <c r="B21" s="3"/>
      <c r="C21" s="3"/>
      <c r="D21" s="3"/>
      <c r="E21" s="3"/>
    </row>
    <row r="22" spans="1:11" ht="16.5" x14ac:dyDescent="0.3">
      <c r="A22" s="3"/>
      <c r="B22" s="3"/>
      <c r="C22" s="3"/>
      <c r="D22" s="3"/>
      <c r="E22" s="3"/>
    </row>
  </sheetData>
  <mergeCells count="1">
    <mergeCell ref="A1:H1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6"/>
  <sheetViews>
    <sheetView zoomScaleNormal="100" workbookViewId="0">
      <selection activeCell="D21" sqref="D21"/>
    </sheetView>
  </sheetViews>
  <sheetFormatPr defaultRowHeight="14.25" x14ac:dyDescent="0.25"/>
  <cols>
    <col min="1" max="1" width="22.28515625" style="1" bestFit="1" customWidth="1"/>
    <col min="2" max="2" width="12.5703125" style="1" customWidth="1"/>
    <col min="3" max="3" width="11.42578125" style="1" customWidth="1"/>
    <col min="4" max="4" width="9.42578125" style="1" customWidth="1"/>
    <col min="5" max="5" width="14.5703125" style="1" customWidth="1"/>
    <col min="6" max="6" width="12.42578125" style="1" customWidth="1"/>
    <col min="7" max="7" width="2.140625" style="1" customWidth="1"/>
    <col min="8" max="256" width="9.140625" style="1"/>
    <col min="257" max="257" width="22.28515625" style="1" bestFit="1" customWidth="1"/>
    <col min="258" max="259" width="9.140625" style="1"/>
    <col min="260" max="260" width="10.140625" style="1" customWidth="1"/>
    <col min="261" max="262" width="10" style="1" bestFit="1" customWidth="1"/>
    <col min="263" max="512" width="9.140625" style="1"/>
    <col min="513" max="513" width="22.28515625" style="1" bestFit="1" customWidth="1"/>
    <col min="514" max="515" width="9.140625" style="1"/>
    <col min="516" max="516" width="10.140625" style="1" customWidth="1"/>
    <col min="517" max="518" width="10" style="1" bestFit="1" customWidth="1"/>
    <col min="519" max="768" width="9.140625" style="1"/>
    <col min="769" max="769" width="22.28515625" style="1" bestFit="1" customWidth="1"/>
    <col min="770" max="771" width="9.140625" style="1"/>
    <col min="772" max="772" width="10.140625" style="1" customWidth="1"/>
    <col min="773" max="774" width="10" style="1" bestFit="1" customWidth="1"/>
    <col min="775" max="1024" width="9.140625" style="1"/>
    <col min="1025" max="1025" width="22.28515625" style="1" bestFit="1" customWidth="1"/>
    <col min="1026" max="1027" width="9.140625" style="1"/>
    <col min="1028" max="1028" width="10.140625" style="1" customWidth="1"/>
    <col min="1029" max="1030" width="10" style="1" bestFit="1" customWidth="1"/>
    <col min="1031" max="1280" width="9.140625" style="1"/>
    <col min="1281" max="1281" width="22.28515625" style="1" bestFit="1" customWidth="1"/>
    <col min="1282" max="1283" width="9.140625" style="1"/>
    <col min="1284" max="1284" width="10.140625" style="1" customWidth="1"/>
    <col min="1285" max="1286" width="10" style="1" bestFit="1" customWidth="1"/>
    <col min="1287" max="1536" width="9.140625" style="1"/>
    <col min="1537" max="1537" width="22.28515625" style="1" bestFit="1" customWidth="1"/>
    <col min="1538" max="1539" width="9.140625" style="1"/>
    <col min="1540" max="1540" width="10.140625" style="1" customWidth="1"/>
    <col min="1541" max="1542" width="10" style="1" bestFit="1" customWidth="1"/>
    <col min="1543" max="1792" width="9.140625" style="1"/>
    <col min="1793" max="1793" width="22.28515625" style="1" bestFit="1" customWidth="1"/>
    <col min="1794" max="1795" width="9.140625" style="1"/>
    <col min="1796" max="1796" width="10.140625" style="1" customWidth="1"/>
    <col min="1797" max="1798" width="10" style="1" bestFit="1" customWidth="1"/>
    <col min="1799" max="2048" width="9.140625" style="1"/>
    <col min="2049" max="2049" width="22.28515625" style="1" bestFit="1" customWidth="1"/>
    <col min="2050" max="2051" width="9.140625" style="1"/>
    <col min="2052" max="2052" width="10.140625" style="1" customWidth="1"/>
    <col min="2053" max="2054" width="10" style="1" bestFit="1" customWidth="1"/>
    <col min="2055" max="2304" width="9.140625" style="1"/>
    <col min="2305" max="2305" width="22.28515625" style="1" bestFit="1" customWidth="1"/>
    <col min="2306" max="2307" width="9.140625" style="1"/>
    <col min="2308" max="2308" width="10.140625" style="1" customWidth="1"/>
    <col min="2309" max="2310" width="10" style="1" bestFit="1" customWidth="1"/>
    <col min="2311" max="2560" width="9.140625" style="1"/>
    <col min="2561" max="2561" width="22.28515625" style="1" bestFit="1" customWidth="1"/>
    <col min="2562" max="2563" width="9.140625" style="1"/>
    <col min="2564" max="2564" width="10.140625" style="1" customWidth="1"/>
    <col min="2565" max="2566" width="10" style="1" bestFit="1" customWidth="1"/>
    <col min="2567" max="2816" width="9.140625" style="1"/>
    <col min="2817" max="2817" width="22.28515625" style="1" bestFit="1" customWidth="1"/>
    <col min="2818" max="2819" width="9.140625" style="1"/>
    <col min="2820" max="2820" width="10.140625" style="1" customWidth="1"/>
    <col min="2821" max="2822" width="10" style="1" bestFit="1" customWidth="1"/>
    <col min="2823" max="3072" width="9.140625" style="1"/>
    <col min="3073" max="3073" width="22.28515625" style="1" bestFit="1" customWidth="1"/>
    <col min="3074" max="3075" width="9.140625" style="1"/>
    <col min="3076" max="3076" width="10.140625" style="1" customWidth="1"/>
    <col min="3077" max="3078" width="10" style="1" bestFit="1" customWidth="1"/>
    <col min="3079" max="3328" width="9.140625" style="1"/>
    <col min="3329" max="3329" width="22.28515625" style="1" bestFit="1" customWidth="1"/>
    <col min="3330" max="3331" width="9.140625" style="1"/>
    <col min="3332" max="3332" width="10.140625" style="1" customWidth="1"/>
    <col min="3333" max="3334" width="10" style="1" bestFit="1" customWidth="1"/>
    <col min="3335" max="3584" width="9.140625" style="1"/>
    <col min="3585" max="3585" width="22.28515625" style="1" bestFit="1" customWidth="1"/>
    <col min="3586" max="3587" width="9.140625" style="1"/>
    <col min="3588" max="3588" width="10.140625" style="1" customWidth="1"/>
    <col min="3589" max="3590" width="10" style="1" bestFit="1" customWidth="1"/>
    <col min="3591" max="3840" width="9.140625" style="1"/>
    <col min="3841" max="3841" width="22.28515625" style="1" bestFit="1" customWidth="1"/>
    <col min="3842" max="3843" width="9.140625" style="1"/>
    <col min="3844" max="3844" width="10.140625" style="1" customWidth="1"/>
    <col min="3845" max="3846" width="10" style="1" bestFit="1" customWidth="1"/>
    <col min="3847" max="4096" width="9.140625" style="1"/>
    <col min="4097" max="4097" width="22.28515625" style="1" bestFit="1" customWidth="1"/>
    <col min="4098" max="4099" width="9.140625" style="1"/>
    <col min="4100" max="4100" width="10.140625" style="1" customWidth="1"/>
    <col min="4101" max="4102" width="10" style="1" bestFit="1" customWidth="1"/>
    <col min="4103" max="4352" width="9.140625" style="1"/>
    <col min="4353" max="4353" width="22.28515625" style="1" bestFit="1" customWidth="1"/>
    <col min="4354" max="4355" width="9.140625" style="1"/>
    <col min="4356" max="4356" width="10.140625" style="1" customWidth="1"/>
    <col min="4357" max="4358" width="10" style="1" bestFit="1" customWidth="1"/>
    <col min="4359" max="4608" width="9.140625" style="1"/>
    <col min="4609" max="4609" width="22.28515625" style="1" bestFit="1" customWidth="1"/>
    <col min="4610" max="4611" width="9.140625" style="1"/>
    <col min="4612" max="4612" width="10.140625" style="1" customWidth="1"/>
    <col min="4613" max="4614" width="10" style="1" bestFit="1" customWidth="1"/>
    <col min="4615" max="4864" width="9.140625" style="1"/>
    <col min="4865" max="4865" width="22.28515625" style="1" bestFit="1" customWidth="1"/>
    <col min="4866" max="4867" width="9.140625" style="1"/>
    <col min="4868" max="4868" width="10.140625" style="1" customWidth="1"/>
    <col min="4869" max="4870" width="10" style="1" bestFit="1" customWidth="1"/>
    <col min="4871" max="5120" width="9.140625" style="1"/>
    <col min="5121" max="5121" width="22.28515625" style="1" bestFit="1" customWidth="1"/>
    <col min="5122" max="5123" width="9.140625" style="1"/>
    <col min="5124" max="5124" width="10.140625" style="1" customWidth="1"/>
    <col min="5125" max="5126" width="10" style="1" bestFit="1" customWidth="1"/>
    <col min="5127" max="5376" width="9.140625" style="1"/>
    <col min="5377" max="5377" width="22.28515625" style="1" bestFit="1" customWidth="1"/>
    <col min="5378" max="5379" width="9.140625" style="1"/>
    <col min="5380" max="5380" width="10.140625" style="1" customWidth="1"/>
    <col min="5381" max="5382" width="10" style="1" bestFit="1" customWidth="1"/>
    <col min="5383" max="5632" width="9.140625" style="1"/>
    <col min="5633" max="5633" width="22.28515625" style="1" bestFit="1" customWidth="1"/>
    <col min="5634" max="5635" width="9.140625" style="1"/>
    <col min="5636" max="5636" width="10.140625" style="1" customWidth="1"/>
    <col min="5637" max="5638" width="10" style="1" bestFit="1" customWidth="1"/>
    <col min="5639" max="5888" width="9.140625" style="1"/>
    <col min="5889" max="5889" width="22.28515625" style="1" bestFit="1" customWidth="1"/>
    <col min="5890" max="5891" width="9.140625" style="1"/>
    <col min="5892" max="5892" width="10.140625" style="1" customWidth="1"/>
    <col min="5893" max="5894" width="10" style="1" bestFit="1" customWidth="1"/>
    <col min="5895" max="6144" width="9.140625" style="1"/>
    <col min="6145" max="6145" width="22.28515625" style="1" bestFit="1" customWidth="1"/>
    <col min="6146" max="6147" width="9.140625" style="1"/>
    <col min="6148" max="6148" width="10.140625" style="1" customWidth="1"/>
    <col min="6149" max="6150" width="10" style="1" bestFit="1" customWidth="1"/>
    <col min="6151" max="6400" width="9.140625" style="1"/>
    <col min="6401" max="6401" width="22.28515625" style="1" bestFit="1" customWidth="1"/>
    <col min="6402" max="6403" width="9.140625" style="1"/>
    <col min="6404" max="6404" width="10.140625" style="1" customWidth="1"/>
    <col min="6405" max="6406" width="10" style="1" bestFit="1" customWidth="1"/>
    <col min="6407" max="6656" width="9.140625" style="1"/>
    <col min="6657" max="6657" width="22.28515625" style="1" bestFit="1" customWidth="1"/>
    <col min="6658" max="6659" width="9.140625" style="1"/>
    <col min="6660" max="6660" width="10.140625" style="1" customWidth="1"/>
    <col min="6661" max="6662" width="10" style="1" bestFit="1" customWidth="1"/>
    <col min="6663" max="6912" width="9.140625" style="1"/>
    <col min="6913" max="6913" width="22.28515625" style="1" bestFit="1" customWidth="1"/>
    <col min="6914" max="6915" width="9.140625" style="1"/>
    <col min="6916" max="6916" width="10.140625" style="1" customWidth="1"/>
    <col min="6917" max="6918" width="10" style="1" bestFit="1" customWidth="1"/>
    <col min="6919" max="7168" width="9.140625" style="1"/>
    <col min="7169" max="7169" width="22.28515625" style="1" bestFit="1" customWidth="1"/>
    <col min="7170" max="7171" width="9.140625" style="1"/>
    <col min="7172" max="7172" width="10.140625" style="1" customWidth="1"/>
    <col min="7173" max="7174" width="10" style="1" bestFit="1" customWidth="1"/>
    <col min="7175" max="7424" width="9.140625" style="1"/>
    <col min="7425" max="7425" width="22.28515625" style="1" bestFit="1" customWidth="1"/>
    <col min="7426" max="7427" width="9.140625" style="1"/>
    <col min="7428" max="7428" width="10.140625" style="1" customWidth="1"/>
    <col min="7429" max="7430" width="10" style="1" bestFit="1" customWidth="1"/>
    <col min="7431" max="7680" width="9.140625" style="1"/>
    <col min="7681" max="7681" width="22.28515625" style="1" bestFit="1" customWidth="1"/>
    <col min="7682" max="7683" width="9.140625" style="1"/>
    <col min="7684" max="7684" width="10.140625" style="1" customWidth="1"/>
    <col min="7685" max="7686" width="10" style="1" bestFit="1" customWidth="1"/>
    <col min="7687" max="7936" width="9.140625" style="1"/>
    <col min="7937" max="7937" width="22.28515625" style="1" bestFit="1" customWidth="1"/>
    <col min="7938" max="7939" width="9.140625" style="1"/>
    <col min="7940" max="7940" width="10.140625" style="1" customWidth="1"/>
    <col min="7941" max="7942" width="10" style="1" bestFit="1" customWidth="1"/>
    <col min="7943" max="8192" width="9.140625" style="1"/>
    <col min="8193" max="8193" width="22.28515625" style="1" bestFit="1" customWidth="1"/>
    <col min="8194" max="8195" width="9.140625" style="1"/>
    <col min="8196" max="8196" width="10.140625" style="1" customWidth="1"/>
    <col min="8197" max="8198" width="10" style="1" bestFit="1" customWidth="1"/>
    <col min="8199" max="8448" width="9.140625" style="1"/>
    <col min="8449" max="8449" width="22.28515625" style="1" bestFit="1" customWidth="1"/>
    <col min="8450" max="8451" width="9.140625" style="1"/>
    <col min="8452" max="8452" width="10.140625" style="1" customWidth="1"/>
    <col min="8453" max="8454" width="10" style="1" bestFit="1" customWidth="1"/>
    <col min="8455" max="8704" width="9.140625" style="1"/>
    <col min="8705" max="8705" width="22.28515625" style="1" bestFit="1" customWidth="1"/>
    <col min="8706" max="8707" width="9.140625" style="1"/>
    <col min="8708" max="8708" width="10.140625" style="1" customWidth="1"/>
    <col min="8709" max="8710" width="10" style="1" bestFit="1" customWidth="1"/>
    <col min="8711" max="8960" width="9.140625" style="1"/>
    <col min="8961" max="8961" width="22.28515625" style="1" bestFit="1" customWidth="1"/>
    <col min="8962" max="8963" width="9.140625" style="1"/>
    <col min="8964" max="8964" width="10.140625" style="1" customWidth="1"/>
    <col min="8965" max="8966" width="10" style="1" bestFit="1" customWidth="1"/>
    <col min="8967" max="9216" width="9.140625" style="1"/>
    <col min="9217" max="9217" width="22.28515625" style="1" bestFit="1" customWidth="1"/>
    <col min="9218" max="9219" width="9.140625" style="1"/>
    <col min="9220" max="9220" width="10.140625" style="1" customWidth="1"/>
    <col min="9221" max="9222" width="10" style="1" bestFit="1" customWidth="1"/>
    <col min="9223" max="9472" width="9.140625" style="1"/>
    <col min="9473" max="9473" width="22.28515625" style="1" bestFit="1" customWidth="1"/>
    <col min="9474" max="9475" width="9.140625" style="1"/>
    <col min="9476" max="9476" width="10.140625" style="1" customWidth="1"/>
    <col min="9477" max="9478" width="10" style="1" bestFit="1" customWidth="1"/>
    <col min="9479" max="9728" width="9.140625" style="1"/>
    <col min="9729" max="9729" width="22.28515625" style="1" bestFit="1" customWidth="1"/>
    <col min="9730" max="9731" width="9.140625" style="1"/>
    <col min="9732" max="9732" width="10.140625" style="1" customWidth="1"/>
    <col min="9733" max="9734" width="10" style="1" bestFit="1" customWidth="1"/>
    <col min="9735" max="9984" width="9.140625" style="1"/>
    <col min="9985" max="9985" width="22.28515625" style="1" bestFit="1" customWidth="1"/>
    <col min="9986" max="9987" width="9.140625" style="1"/>
    <col min="9988" max="9988" width="10.140625" style="1" customWidth="1"/>
    <col min="9989" max="9990" width="10" style="1" bestFit="1" customWidth="1"/>
    <col min="9991" max="10240" width="9.140625" style="1"/>
    <col min="10241" max="10241" width="22.28515625" style="1" bestFit="1" customWidth="1"/>
    <col min="10242" max="10243" width="9.140625" style="1"/>
    <col min="10244" max="10244" width="10.140625" style="1" customWidth="1"/>
    <col min="10245" max="10246" width="10" style="1" bestFit="1" customWidth="1"/>
    <col min="10247" max="10496" width="9.140625" style="1"/>
    <col min="10497" max="10497" width="22.28515625" style="1" bestFit="1" customWidth="1"/>
    <col min="10498" max="10499" width="9.140625" style="1"/>
    <col min="10500" max="10500" width="10.140625" style="1" customWidth="1"/>
    <col min="10501" max="10502" width="10" style="1" bestFit="1" customWidth="1"/>
    <col min="10503" max="10752" width="9.140625" style="1"/>
    <col min="10753" max="10753" width="22.28515625" style="1" bestFit="1" customWidth="1"/>
    <col min="10754" max="10755" width="9.140625" style="1"/>
    <col min="10756" max="10756" width="10.140625" style="1" customWidth="1"/>
    <col min="10757" max="10758" width="10" style="1" bestFit="1" customWidth="1"/>
    <col min="10759" max="11008" width="9.140625" style="1"/>
    <col min="11009" max="11009" width="22.28515625" style="1" bestFit="1" customWidth="1"/>
    <col min="11010" max="11011" width="9.140625" style="1"/>
    <col min="11012" max="11012" width="10.140625" style="1" customWidth="1"/>
    <col min="11013" max="11014" width="10" style="1" bestFit="1" customWidth="1"/>
    <col min="11015" max="11264" width="9.140625" style="1"/>
    <col min="11265" max="11265" width="22.28515625" style="1" bestFit="1" customWidth="1"/>
    <col min="11266" max="11267" width="9.140625" style="1"/>
    <col min="11268" max="11268" width="10.140625" style="1" customWidth="1"/>
    <col min="11269" max="11270" width="10" style="1" bestFit="1" customWidth="1"/>
    <col min="11271" max="11520" width="9.140625" style="1"/>
    <col min="11521" max="11521" width="22.28515625" style="1" bestFit="1" customWidth="1"/>
    <col min="11522" max="11523" width="9.140625" style="1"/>
    <col min="11524" max="11524" width="10.140625" style="1" customWidth="1"/>
    <col min="11525" max="11526" width="10" style="1" bestFit="1" customWidth="1"/>
    <col min="11527" max="11776" width="9.140625" style="1"/>
    <col min="11777" max="11777" width="22.28515625" style="1" bestFit="1" customWidth="1"/>
    <col min="11778" max="11779" width="9.140625" style="1"/>
    <col min="11780" max="11780" width="10.140625" style="1" customWidth="1"/>
    <col min="11781" max="11782" width="10" style="1" bestFit="1" customWidth="1"/>
    <col min="11783" max="12032" width="9.140625" style="1"/>
    <col min="12033" max="12033" width="22.28515625" style="1" bestFit="1" customWidth="1"/>
    <col min="12034" max="12035" width="9.140625" style="1"/>
    <col min="12036" max="12036" width="10.140625" style="1" customWidth="1"/>
    <col min="12037" max="12038" width="10" style="1" bestFit="1" customWidth="1"/>
    <col min="12039" max="12288" width="9.140625" style="1"/>
    <col min="12289" max="12289" width="22.28515625" style="1" bestFit="1" customWidth="1"/>
    <col min="12290" max="12291" width="9.140625" style="1"/>
    <col min="12292" max="12292" width="10.140625" style="1" customWidth="1"/>
    <col min="12293" max="12294" width="10" style="1" bestFit="1" customWidth="1"/>
    <col min="12295" max="12544" width="9.140625" style="1"/>
    <col min="12545" max="12545" width="22.28515625" style="1" bestFit="1" customWidth="1"/>
    <col min="12546" max="12547" width="9.140625" style="1"/>
    <col min="12548" max="12548" width="10.140625" style="1" customWidth="1"/>
    <col min="12549" max="12550" width="10" style="1" bestFit="1" customWidth="1"/>
    <col min="12551" max="12800" width="9.140625" style="1"/>
    <col min="12801" max="12801" width="22.28515625" style="1" bestFit="1" customWidth="1"/>
    <col min="12802" max="12803" width="9.140625" style="1"/>
    <col min="12804" max="12804" width="10.140625" style="1" customWidth="1"/>
    <col min="12805" max="12806" width="10" style="1" bestFit="1" customWidth="1"/>
    <col min="12807" max="13056" width="9.140625" style="1"/>
    <col min="13057" max="13057" width="22.28515625" style="1" bestFit="1" customWidth="1"/>
    <col min="13058" max="13059" width="9.140625" style="1"/>
    <col min="13060" max="13060" width="10.140625" style="1" customWidth="1"/>
    <col min="13061" max="13062" width="10" style="1" bestFit="1" customWidth="1"/>
    <col min="13063" max="13312" width="9.140625" style="1"/>
    <col min="13313" max="13313" width="22.28515625" style="1" bestFit="1" customWidth="1"/>
    <col min="13314" max="13315" width="9.140625" style="1"/>
    <col min="13316" max="13316" width="10.140625" style="1" customWidth="1"/>
    <col min="13317" max="13318" width="10" style="1" bestFit="1" customWidth="1"/>
    <col min="13319" max="13568" width="9.140625" style="1"/>
    <col min="13569" max="13569" width="22.28515625" style="1" bestFit="1" customWidth="1"/>
    <col min="13570" max="13571" width="9.140625" style="1"/>
    <col min="13572" max="13572" width="10.140625" style="1" customWidth="1"/>
    <col min="13573" max="13574" width="10" style="1" bestFit="1" customWidth="1"/>
    <col min="13575" max="13824" width="9.140625" style="1"/>
    <col min="13825" max="13825" width="22.28515625" style="1" bestFit="1" customWidth="1"/>
    <col min="13826" max="13827" width="9.140625" style="1"/>
    <col min="13828" max="13828" width="10.140625" style="1" customWidth="1"/>
    <col min="13829" max="13830" width="10" style="1" bestFit="1" customWidth="1"/>
    <col min="13831" max="14080" width="9.140625" style="1"/>
    <col min="14081" max="14081" width="22.28515625" style="1" bestFit="1" customWidth="1"/>
    <col min="14082" max="14083" width="9.140625" style="1"/>
    <col min="14084" max="14084" width="10.140625" style="1" customWidth="1"/>
    <col min="14085" max="14086" width="10" style="1" bestFit="1" customWidth="1"/>
    <col min="14087" max="14336" width="9.140625" style="1"/>
    <col min="14337" max="14337" width="22.28515625" style="1" bestFit="1" customWidth="1"/>
    <col min="14338" max="14339" width="9.140625" style="1"/>
    <col min="14340" max="14340" width="10.140625" style="1" customWidth="1"/>
    <col min="14341" max="14342" width="10" style="1" bestFit="1" customWidth="1"/>
    <col min="14343" max="14592" width="9.140625" style="1"/>
    <col min="14593" max="14593" width="22.28515625" style="1" bestFit="1" customWidth="1"/>
    <col min="14594" max="14595" width="9.140625" style="1"/>
    <col min="14596" max="14596" width="10.140625" style="1" customWidth="1"/>
    <col min="14597" max="14598" width="10" style="1" bestFit="1" customWidth="1"/>
    <col min="14599" max="14848" width="9.140625" style="1"/>
    <col min="14849" max="14849" width="22.28515625" style="1" bestFit="1" customWidth="1"/>
    <col min="14850" max="14851" width="9.140625" style="1"/>
    <col min="14852" max="14852" width="10.140625" style="1" customWidth="1"/>
    <col min="14853" max="14854" width="10" style="1" bestFit="1" customWidth="1"/>
    <col min="14855" max="15104" width="9.140625" style="1"/>
    <col min="15105" max="15105" width="22.28515625" style="1" bestFit="1" customWidth="1"/>
    <col min="15106" max="15107" width="9.140625" style="1"/>
    <col min="15108" max="15108" width="10.140625" style="1" customWidth="1"/>
    <col min="15109" max="15110" width="10" style="1" bestFit="1" customWidth="1"/>
    <col min="15111" max="15360" width="9.140625" style="1"/>
    <col min="15361" max="15361" width="22.28515625" style="1" bestFit="1" customWidth="1"/>
    <col min="15362" max="15363" width="9.140625" style="1"/>
    <col min="15364" max="15364" width="10.140625" style="1" customWidth="1"/>
    <col min="15365" max="15366" width="10" style="1" bestFit="1" customWidth="1"/>
    <col min="15367" max="15616" width="9.140625" style="1"/>
    <col min="15617" max="15617" width="22.28515625" style="1" bestFit="1" customWidth="1"/>
    <col min="15618" max="15619" width="9.140625" style="1"/>
    <col min="15620" max="15620" width="10.140625" style="1" customWidth="1"/>
    <col min="15621" max="15622" width="10" style="1" bestFit="1" customWidth="1"/>
    <col min="15623" max="15872" width="9.140625" style="1"/>
    <col min="15873" max="15873" width="22.28515625" style="1" bestFit="1" customWidth="1"/>
    <col min="15874" max="15875" width="9.140625" style="1"/>
    <col min="15876" max="15876" width="10.140625" style="1" customWidth="1"/>
    <col min="15877" max="15878" width="10" style="1" bestFit="1" customWidth="1"/>
    <col min="15879" max="16128" width="9.140625" style="1"/>
    <col min="16129" max="16129" width="22.28515625" style="1" bestFit="1" customWidth="1"/>
    <col min="16130" max="16131" width="9.140625" style="1"/>
    <col min="16132" max="16132" width="10.140625" style="1" customWidth="1"/>
    <col min="16133" max="16134" width="10" style="1" bestFit="1" customWidth="1"/>
    <col min="16135" max="16384" width="9.140625" style="1"/>
  </cols>
  <sheetData>
    <row r="1" spans="1:26" ht="16.5" x14ac:dyDescent="0.3">
      <c r="A1" s="4" t="s">
        <v>499</v>
      </c>
      <c r="B1" s="4"/>
      <c r="C1" s="66"/>
      <c r="D1" s="66"/>
      <c r="E1" s="2"/>
      <c r="F1" s="2"/>
      <c r="G1" s="2"/>
      <c r="Z1" s="1" t="s">
        <v>77</v>
      </c>
    </row>
    <row r="2" spans="1:26" x14ac:dyDescent="0.25">
      <c r="A2" s="33" t="s">
        <v>502</v>
      </c>
      <c r="B2" s="33"/>
      <c r="C2" s="33"/>
      <c r="D2" s="33"/>
    </row>
    <row r="5" spans="1:26" x14ac:dyDescent="0.25">
      <c r="A5" s="25" t="s">
        <v>78</v>
      </c>
      <c r="B5" s="67">
        <v>0.1</v>
      </c>
    </row>
    <row r="7" spans="1:26" ht="15" thickBot="1" x14ac:dyDescent="0.3"/>
    <row r="8" spans="1:26" ht="50.25" thickBot="1" x14ac:dyDescent="0.3">
      <c r="A8" s="122" t="s">
        <v>79</v>
      </c>
      <c r="B8" s="107" t="s">
        <v>80</v>
      </c>
      <c r="C8" s="107" t="s">
        <v>81</v>
      </c>
      <c r="D8" s="107" t="s">
        <v>26</v>
      </c>
      <c r="E8" s="107" t="s">
        <v>500</v>
      </c>
      <c r="F8" s="123" t="s">
        <v>501</v>
      </c>
    </row>
    <row r="9" spans="1:26" ht="16.5" x14ac:dyDescent="0.3">
      <c r="A9" s="94" t="s">
        <v>82</v>
      </c>
      <c r="B9" s="26">
        <v>2.5</v>
      </c>
      <c r="C9" s="95">
        <f t="shared" ref="C9:C14" si="0">B9*(1+$B$5)</f>
        <v>2.75</v>
      </c>
      <c r="D9" s="96">
        <v>50</v>
      </c>
      <c r="E9" s="26">
        <f t="shared" ref="E9:E14" si="1">B9*D9</f>
        <v>125</v>
      </c>
      <c r="F9" s="95">
        <f t="shared" ref="F9:F14" si="2">D9*C9</f>
        <v>137.5</v>
      </c>
    </row>
    <row r="10" spans="1:26" ht="16.5" x14ac:dyDescent="0.3">
      <c r="A10" s="97" t="s">
        <v>83</v>
      </c>
      <c r="B10" s="28">
        <v>2</v>
      </c>
      <c r="C10" s="95">
        <f t="shared" si="0"/>
        <v>2.2000000000000002</v>
      </c>
      <c r="D10" s="98">
        <v>10</v>
      </c>
      <c r="E10" s="26">
        <f t="shared" si="1"/>
        <v>20</v>
      </c>
      <c r="F10" s="95">
        <f t="shared" si="2"/>
        <v>22</v>
      </c>
    </row>
    <row r="11" spans="1:26" ht="16.5" x14ac:dyDescent="0.3">
      <c r="A11" s="97" t="s">
        <v>84</v>
      </c>
      <c r="B11" s="28">
        <v>3</v>
      </c>
      <c r="C11" s="95">
        <f t="shared" si="0"/>
        <v>3.3000000000000003</v>
      </c>
      <c r="D11" s="98">
        <v>50</v>
      </c>
      <c r="E11" s="95">
        <f t="shared" si="1"/>
        <v>150</v>
      </c>
      <c r="F11" s="95">
        <f t="shared" si="2"/>
        <v>165</v>
      </c>
    </row>
    <row r="12" spans="1:26" ht="16.5" x14ac:dyDescent="0.3">
      <c r="A12" s="97" t="s">
        <v>85</v>
      </c>
      <c r="B12" s="28">
        <v>2.5</v>
      </c>
      <c r="C12" s="95">
        <f t="shared" si="0"/>
        <v>2.75</v>
      </c>
      <c r="D12" s="98">
        <v>40</v>
      </c>
      <c r="E12" s="95">
        <f t="shared" si="1"/>
        <v>100</v>
      </c>
      <c r="F12" s="95">
        <f t="shared" si="2"/>
        <v>110</v>
      </c>
    </row>
    <row r="13" spans="1:26" ht="16.5" x14ac:dyDescent="0.3">
      <c r="A13" s="97" t="s">
        <v>86</v>
      </c>
      <c r="B13" s="28">
        <v>2.25</v>
      </c>
      <c r="C13" s="95">
        <f t="shared" si="0"/>
        <v>2.4750000000000001</v>
      </c>
      <c r="D13" s="98">
        <v>20</v>
      </c>
      <c r="E13" s="95">
        <f t="shared" si="1"/>
        <v>45</v>
      </c>
      <c r="F13" s="95">
        <f t="shared" si="2"/>
        <v>49.5</v>
      </c>
    </row>
    <row r="14" spans="1:26" ht="16.5" x14ac:dyDescent="0.3">
      <c r="A14" s="97" t="s">
        <v>87</v>
      </c>
      <c r="B14" s="28">
        <v>2.2000000000000002</v>
      </c>
      <c r="C14" s="95">
        <f t="shared" si="0"/>
        <v>2.4200000000000004</v>
      </c>
      <c r="D14" s="98">
        <v>30</v>
      </c>
      <c r="E14" s="95">
        <f t="shared" si="1"/>
        <v>66</v>
      </c>
      <c r="F14" s="95">
        <f t="shared" si="2"/>
        <v>72.600000000000009</v>
      </c>
    </row>
    <row r="16" spans="1:26" ht="16.5" x14ac:dyDescent="0.3">
      <c r="C16" s="27" t="s">
        <v>88</v>
      </c>
      <c r="D16" s="27">
        <f>SUM(D9:D15)</f>
        <v>200</v>
      </c>
      <c r="E16" s="28">
        <f>SUM(E9:E15)</f>
        <v>506</v>
      </c>
      <c r="F16" s="28">
        <f>SUM(F9:F14)</f>
        <v>556.6</v>
      </c>
    </row>
  </sheetData>
  <printOptions horizontalCentered="1" verticalCentered="1"/>
  <pageMargins left="0.78740157480314965" right="0.86614173228346458" top="0.98425196850393704" bottom="0.9055118110236221" header="0.51181102362204722" footer="0.51181102362204722"/>
  <pageSetup paperSize="9" scale="135" orientation="landscape" horizontalDpi="300" verticalDpi="300" copies="0" r:id="rId1"/>
  <headerFooter alignWithMargins="0">
    <oddHeader>&amp;C&amp;"Allegro BT,Negrito itálico"&amp;12cabeçalho da planilha</oddHeader>
    <oddFooter>&amp;Lpágina &amp;P&amp;C&amp;D  &amp;T&amp;R&amp;F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"/>
  <sheetViews>
    <sheetView zoomScaleNormal="100" workbookViewId="0">
      <selection activeCell="A9" sqref="A9:Q12"/>
    </sheetView>
  </sheetViews>
  <sheetFormatPr defaultColWidth="9.140625" defaultRowHeight="16.5" x14ac:dyDescent="0.3"/>
  <cols>
    <col min="1" max="1" width="3.140625" style="3" customWidth="1"/>
    <col min="2" max="3" width="3.7109375" style="3" customWidth="1"/>
    <col min="4" max="4" width="3.140625" style="3" customWidth="1"/>
    <col min="5" max="6" width="3.7109375" style="3" customWidth="1"/>
    <col min="7" max="7" width="3.140625" style="3" customWidth="1"/>
    <col min="8" max="10" width="3.7109375" style="3" customWidth="1"/>
    <col min="11" max="11" width="3.140625" style="3" customWidth="1"/>
    <col min="12" max="13" width="3.7109375" style="3" customWidth="1"/>
    <col min="14" max="16" width="3.140625" style="3" customWidth="1"/>
    <col min="17" max="17" width="27" style="3" customWidth="1"/>
    <col min="18" max="25" width="9.140625" style="3" customWidth="1"/>
    <col min="26" max="16384" width="9.140625" style="3"/>
  </cols>
  <sheetData>
    <row r="1" spans="1:18" ht="17.25" x14ac:dyDescent="0.3">
      <c r="A1" s="142" t="s">
        <v>503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</row>
    <row r="2" spans="1:18" x14ac:dyDescent="0.3">
      <c r="A2" s="62"/>
      <c r="B2" s="5"/>
      <c r="C2" s="5"/>
      <c r="D2" s="1"/>
      <c r="E2" s="1"/>
      <c r="F2" s="1"/>
      <c r="G2" s="1"/>
      <c r="H2" s="1"/>
      <c r="I2" s="1"/>
    </row>
    <row r="3" spans="1:18" x14ac:dyDescent="0.3">
      <c r="A3" s="143" t="s">
        <v>89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</row>
    <row r="4" spans="1:18" x14ac:dyDescent="0.3">
      <c r="A4" s="143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</row>
    <row r="6" spans="1:18" x14ac:dyDescent="0.3">
      <c r="A6" s="63" t="s">
        <v>543</v>
      </c>
      <c r="B6" s="49">
        <v>46</v>
      </c>
      <c r="C6" s="64"/>
      <c r="D6" s="65"/>
      <c r="E6" s="144">
        <v>670</v>
      </c>
      <c r="F6" s="145"/>
      <c r="G6" s="18"/>
      <c r="H6" s="144">
        <v>21952</v>
      </c>
      <c r="I6" s="145"/>
      <c r="J6" s="145"/>
      <c r="K6" s="18"/>
      <c r="L6" s="49" t="s">
        <v>90</v>
      </c>
      <c r="Q6" s="3">
        <f>27-5+(3*2^3)</f>
        <v>46</v>
      </c>
    </row>
    <row r="7" spans="1:18" x14ac:dyDescent="0.3">
      <c r="C7" s="64"/>
      <c r="D7" s="64"/>
      <c r="E7" s="64"/>
      <c r="F7" s="64"/>
    </row>
    <row r="8" spans="1:18" x14ac:dyDescent="0.3">
      <c r="A8" s="146" t="s">
        <v>498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</row>
    <row r="9" spans="1:18" x14ac:dyDescent="0.3">
      <c r="A9" s="133" t="s">
        <v>544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5"/>
    </row>
    <row r="10" spans="1:18" ht="15" customHeight="1" x14ac:dyDescent="0.3">
      <c r="A10" s="136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8"/>
    </row>
    <row r="11" spans="1:18" ht="15" customHeight="1" x14ac:dyDescent="0.3">
      <c r="A11" s="136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8"/>
    </row>
    <row r="12" spans="1:18" ht="15" customHeight="1" x14ac:dyDescent="0.3">
      <c r="A12" s="139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1"/>
    </row>
    <row r="13" spans="1:18" ht="15" customHeight="1" x14ac:dyDescent="0.3"/>
  </sheetData>
  <mergeCells count="6">
    <mergeCell ref="A9:Q12"/>
    <mergeCell ref="A1:R1"/>
    <mergeCell ref="A3:Q4"/>
    <mergeCell ref="E6:F6"/>
    <mergeCell ref="H6:J6"/>
    <mergeCell ref="A8:Q8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1555"/>
  <sheetViews>
    <sheetView view="pageBreakPreview" zoomScale="60" zoomScaleNormal="100" workbookViewId="0">
      <selection activeCell="A5" sqref="A5:N306"/>
    </sheetView>
  </sheetViews>
  <sheetFormatPr defaultColWidth="9.140625" defaultRowHeight="12.75" customHeight="1" x14ac:dyDescent="0.25"/>
  <cols>
    <col min="1" max="1" width="9.140625" style="5"/>
    <col min="2" max="2" width="43" style="1" bestFit="1" customWidth="1"/>
    <col min="3" max="3" width="12.28515625" style="1" bestFit="1" customWidth="1"/>
    <col min="4" max="4" width="16.28515625" style="5" customWidth="1"/>
    <col min="5" max="5" width="12.28515625" style="1" bestFit="1" customWidth="1"/>
    <col min="6" max="7" width="13.85546875" style="5" bestFit="1" customWidth="1"/>
    <col min="8" max="8" width="13.85546875" style="1" bestFit="1" customWidth="1"/>
    <col min="9" max="9" width="10.85546875" style="1" bestFit="1" customWidth="1"/>
    <col min="10" max="10" width="14.7109375" style="1" customWidth="1"/>
    <col min="11" max="11" width="13.28515625" style="1" customWidth="1"/>
    <col min="12" max="14" width="11.85546875" style="1" bestFit="1" customWidth="1"/>
    <col min="15" max="50" width="15.7109375" style="1" customWidth="1"/>
    <col min="51" max="16384" width="9.140625" style="1"/>
  </cols>
  <sheetData>
    <row r="1" spans="1:14" ht="13.9" customHeight="1" x14ac:dyDescent="0.25">
      <c r="A1" s="55" t="s">
        <v>422</v>
      </c>
      <c r="B1" s="33"/>
      <c r="C1" s="33"/>
      <c r="D1" s="56"/>
      <c r="E1" s="56"/>
    </row>
    <row r="2" spans="1:14" ht="13.9" customHeight="1" x14ac:dyDescent="0.3">
      <c r="A2" s="4" t="s">
        <v>514</v>
      </c>
      <c r="B2" s="4"/>
      <c r="C2" s="4"/>
      <c r="D2" s="4"/>
      <c r="E2" s="4"/>
      <c r="F2" s="3"/>
    </row>
    <row r="3" spans="1:14" s="3" customFormat="1" ht="13.9" customHeight="1" x14ac:dyDescent="0.3">
      <c r="A3" s="4" t="s">
        <v>423</v>
      </c>
      <c r="B3" s="4"/>
      <c r="C3" s="4"/>
      <c r="D3" s="4"/>
      <c r="E3" s="4"/>
    </row>
    <row r="4" spans="1:14" ht="12.75" customHeight="1" x14ac:dyDescent="0.3">
      <c r="A4" s="3"/>
      <c r="B4" s="3"/>
      <c r="C4" s="3"/>
      <c r="D4" s="3"/>
      <c r="E4" s="3"/>
      <c r="F4" s="3"/>
    </row>
    <row r="5" spans="1:14" s="57" customFormat="1" ht="30.75" customHeight="1" x14ac:dyDescent="0.25">
      <c r="A5" s="99" t="s">
        <v>104</v>
      </c>
      <c r="B5" s="100" t="s">
        <v>91</v>
      </c>
      <c r="C5" s="99" t="s">
        <v>105</v>
      </c>
      <c r="D5" s="99" t="s">
        <v>106</v>
      </c>
      <c r="E5" s="99" t="s">
        <v>107</v>
      </c>
      <c r="F5" s="99" t="s">
        <v>108</v>
      </c>
      <c r="G5" s="99" t="s">
        <v>109</v>
      </c>
      <c r="H5" s="99" t="s">
        <v>110</v>
      </c>
      <c r="I5" s="99" t="s">
        <v>111</v>
      </c>
      <c r="J5" s="99" t="s">
        <v>112</v>
      </c>
      <c r="K5" s="99" t="s">
        <v>113</v>
      </c>
      <c r="L5" s="99" t="s">
        <v>114</v>
      </c>
      <c r="M5" s="99" t="s">
        <v>115</v>
      </c>
      <c r="N5" s="99" t="s">
        <v>116</v>
      </c>
    </row>
    <row r="6" spans="1:14" ht="12.75" customHeight="1" x14ac:dyDescent="0.25">
      <c r="A6" s="29" t="s">
        <v>117</v>
      </c>
      <c r="B6" s="58" t="s">
        <v>118</v>
      </c>
      <c r="C6" s="59">
        <v>1</v>
      </c>
      <c r="D6" s="59">
        <v>1.5</v>
      </c>
      <c r="E6" s="59">
        <f t="shared" ref="E6:E69" si="0">AVERAGE(C6:D6)</f>
        <v>1.25</v>
      </c>
      <c r="F6" s="59">
        <v>2</v>
      </c>
      <c r="G6" s="59">
        <v>2.5</v>
      </c>
      <c r="H6" s="59">
        <f t="shared" ref="H6:H69" si="1">AVERAGE(F6:G6)</f>
        <v>2.25</v>
      </c>
      <c r="I6" s="60">
        <v>3</v>
      </c>
      <c r="J6" s="59">
        <v>3.5</v>
      </c>
      <c r="K6" s="60">
        <f t="shared" ref="K6:K69" si="2">AVERAGE(I6:J6)</f>
        <v>3.25</v>
      </c>
      <c r="L6" s="59">
        <v>1</v>
      </c>
      <c r="M6" s="59">
        <v>1.5</v>
      </c>
      <c r="N6" s="59">
        <f t="shared" ref="N6:N69" si="3">AVERAGE(L6:M6)</f>
        <v>1.25</v>
      </c>
    </row>
    <row r="7" spans="1:14" ht="12.75" customHeight="1" x14ac:dyDescent="0.25">
      <c r="A7" s="29" t="s">
        <v>119</v>
      </c>
      <c r="B7" s="58" t="s">
        <v>120</v>
      </c>
      <c r="C7" s="59">
        <v>1.5</v>
      </c>
      <c r="D7" s="59">
        <v>2</v>
      </c>
      <c r="E7" s="59">
        <f t="shared" si="0"/>
        <v>1.75</v>
      </c>
      <c r="F7" s="59">
        <v>2.5</v>
      </c>
      <c r="G7" s="59">
        <v>3</v>
      </c>
      <c r="H7" s="59">
        <f t="shared" si="1"/>
        <v>2.75</v>
      </c>
      <c r="I7" s="60">
        <v>3.5</v>
      </c>
      <c r="J7" s="59">
        <v>4.5</v>
      </c>
      <c r="K7" s="60">
        <f t="shared" si="2"/>
        <v>4</v>
      </c>
      <c r="L7" s="59">
        <v>1.5</v>
      </c>
      <c r="M7" s="59">
        <v>2.5</v>
      </c>
      <c r="N7" s="59">
        <f t="shared" si="3"/>
        <v>2</v>
      </c>
    </row>
    <row r="8" spans="1:14" ht="12.75" customHeight="1" x14ac:dyDescent="0.25">
      <c r="A8" s="29" t="s">
        <v>121</v>
      </c>
      <c r="B8" s="58" t="s">
        <v>122</v>
      </c>
      <c r="C8" s="59">
        <v>2</v>
      </c>
      <c r="D8" s="59">
        <v>2.5</v>
      </c>
      <c r="E8" s="59">
        <f t="shared" si="0"/>
        <v>2.25</v>
      </c>
      <c r="F8" s="59">
        <v>3</v>
      </c>
      <c r="G8" s="59">
        <v>3.5</v>
      </c>
      <c r="H8" s="59">
        <f t="shared" si="1"/>
        <v>3.25</v>
      </c>
      <c r="I8" s="60">
        <v>4</v>
      </c>
      <c r="J8" s="59">
        <v>5.5</v>
      </c>
      <c r="K8" s="60">
        <f t="shared" si="2"/>
        <v>4.75</v>
      </c>
      <c r="L8" s="59">
        <v>2</v>
      </c>
      <c r="M8" s="59">
        <v>3.5</v>
      </c>
      <c r="N8" s="59">
        <f t="shared" si="3"/>
        <v>2.75</v>
      </c>
    </row>
    <row r="9" spans="1:14" ht="12.75" customHeight="1" x14ac:dyDescent="0.25">
      <c r="A9" s="29" t="s">
        <v>123</v>
      </c>
      <c r="B9" s="58" t="s">
        <v>124</v>
      </c>
      <c r="C9" s="59">
        <v>2.5</v>
      </c>
      <c r="D9" s="59">
        <v>3</v>
      </c>
      <c r="E9" s="59">
        <f t="shared" si="0"/>
        <v>2.75</v>
      </c>
      <c r="F9" s="59">
        <v>3.5</v>
      </c>
      <c r="G9" s="59">
        <v>4</v>
      </c>
      <c r="H9" s="59">
        <f t="shared" si="1"/>
        <v>3.75</v>
      </c>
      <c r="I9" s="60">
        <v>4.5</v>
      </c>
      <c r="J9" s="59">
        <v>6.5</v>
      </c>
      <c r="K9" s="60">
        <f t="shared" si="2"/>
        <v>5.5</v>
      </c>
      <c r="L9" s="59">
        <v>2.5</v>
      </c>
      <c r="M9" s="59">
        <v>4.5</v>
      </c>
      <c r="N9" s="59">
        <f t="shared" si="3"/>
        <v>3.5</v>
      </c>
    </row>
    <row r="10" spans="1:14" ht="12.75" customHeight="1" x14ac:dyDescent="0.25">
      <c r="A10" s="29" t="s">
        <v>125</v>
      </c>
      <c r="B10" s="58" t="s">
        <v>126</v>
      </c>
      <c r="C10" s="59">
        <v>3</v>
      </c>
      <c r="D10" s="59">
        <v>3.5</v>
      </c>
      <c r="E10" s="59">
        <f t="shared" si="0"/>
        <v>3.25</v>
      </c>
      <c r="F10" s="59">
        <v>4</v>
      </c>
      <c r="G10" s="59">
        <v>4.5</v>
      </c>
      <c r="H10" s="59">
        <f t="shared" si="1"/>
        <v>4.25</v>
      </c>
      <c r="I10" s="60">
        <v>5</v>
      </c>
      <c r="J10" s="59">
        <v>7.5</v>
      </c>
      <c r="K10" s="60">
        <f t="shared" si="2"/>
        <v>6.25</v>
      </c>
      <c r="L10" s="59">
        <v>3</v>
      </c>
      <c r="M10" s="59">
        <v>5.5</v>
      </c>
      <c r="N10" s="59">
        <f t="shared" si="3"/>
        <v>4.25</v>
      </c>
    </row>
    <row r="11" spans="1:14" ht="12.75" customHeight="1" x14ac:dyDescent="0.25">
      <c r="A11" s="29" t="s">
        <v>127</v>
      </c>
      <c r="B11" s="58" t="s">
        <v>128</v>
      </c>
      <c r="C11" s="59">
        <v>3.5</v>
      </c>
      <c r="D11" s="59">
        <v>4</v>
      </c>
      <c r="E11" s="59">
        <f t="shared" si="0"/>
        <v>3.75</v>
      </c>
      <c r="F11" s="59">
        <v>4.5</v>
      </c>
      <c r="G11" s="59">
        <v>5</v>
      </c>
      <c r="H11" s="59">
        <f t="shared" si="1"/>
        <v>4.75</v>
      </c>
      <c r="I11" s="60">
        <v>5.5</v>
      </c>
      <c r="J11" s="59">
        <v>8.5</v>
      </c>
      <c r="K11" s="60">
        <f t="shared" si="2"/>
        <v>7</v>
      </c>
      <c r="L11" s="59">
        <v>3.5</v>
      </c>
      <c r="M11" s="59">
        <v>6.5</v>
      </c>
      <c r="N11" s="59">
        <f t="shared" si="3"/>
        <v>5</v>
      </c>
    </row>
    <row r="12" spans="1:14" ht="12.75" customHeight="1" x14ac:dyDescent="0.25">
      <c r="A12" s="29" t="s">
        <v>129</v>
      </c>
      <c r="B12" s="58" t="s">
        <v>130</v>
      </c>
      <c r="C12" s="59">
        <v>4</v>
      </c>
      <c r="D12" s="59">
        <v>4.5</v>
      </c>
      <c r="E12" s="59">
        <f t="shared" si="0"/>
        <v>4.25</v>
      </c>
      <c r="F12" s="59">
        <v>5</v>
      </c>
      <c r="G12" s="59">
        <v>5.5</v>
      </c>
      <c r="H12" s="59">
        <f t="shared" si="1"/>
        <v>5.25</v>
      </c>
      <c r="I12" s="60">
        <v>6</v>
      </c>
      <c r="J12" s="59">
        <v>9.5</v>
      </c>
      <c r="K12" s="60">
        <f t="shared" si="2"/>
        <v>7.75</v>
      </c>
      <c r="L12" s="59">
        <v>4</v>
      </c>
      <c r="M12" s="59">
        <v>7.5</v>
      </c>
      <c r="N12" s="59">
        <f t="shared" si="3"/>
        <v>5.75</v>
      </c>
    </row>
    <row r="13" spans="1:14" ht="12.75" customHeight="1" x14ac:dyDescent="0.25">
      <c r="A13" s="29" t="s">
        <v>131</v>
      </c>
      <c r="B13" s="58" t="s">
        <v>132</v>
      </c>
      <c r="C13" s="59">
        <v>4.5</v>
      </c>
      <c r="D13" s="59">
        <v>5</v>
      </c>
      <c r="E13" s="59">
        <f t="shared" si="0"/>
        <v>4.75</v>
      </c>
      <c r="F13" s="59">
        <v>5.5</v>
      </c>
      <c r="G13" s="59">
        <v>6</v>
      </c>
      <c r="H13" s="59">
        <f t="shared" si="1"/>
        <v>5.75</v>
      </c>
      <c r="I13" s="60">
        <v>6.5</v>
      </c>
      <c r="J13" s="59">
        <v>3.5</v>
      </c>
      <c r="K13" s="60">
        <f t="shared" si="2"/>
        <v>5</v>
      </c>
      <c r="L13" s="59">
        <v>4.5</v>
      </c>
      <c r="M13" s="59">
        <v>8.5</v>
      </c>
      <c r="N13" s="59">
        <f t="shared" si="3"/>
        <v>6.5</v>
      </c>
    </row>
    <row r="14" spans="1:14" ht="12.75" customHeight="1" x14ac:dyDescent="0.25">
      <c r="A14" s="29" t="s">
        <v>133</v>
      </c>
      <c r="B14" s="58" t="s">
        <v>134</v>
      </c>
      <c r="C14" s="59">
        <v>5</v>
      </c>
      <c r="D14" s="59">
        <v>5.5</v>
      </c>
      <c r="E14" s="59">
        <f t="shared" si="0"/>
        <v>5.25</v>
      </c>
      <c r="F14" s="59">
        <v>6</v>
      </c>
      <c r="G14" s="59">
        <v>6.5</v>
      </c>
      <c r="H14" s="59">
        <f t="shared" si="1"/>
        <v>6.25</v>
      </c>
      <c r="I14" s="60">
        <v>7</v>
      </c>
      <c r="J14" s="59">
        <v>4.5</v>
      </c>
      <c r="K14" s="60">
        <f t="shared" si="2"/>
        <v>5.75</v>
      </c>
      <c r="L14" s="59">
        <v>5</v>
      </c>
      <c r="M14" s="59">
        <v>9.5</v>
      </c>
      <c r="N14" s="59">
        <f t="shared" si="3"/>
        <v>7.25</v>
      </c>
    </row>
    <row r="15" spans="1:14" ht="12.75" customHeight="1" x14ac:dyDescent="0.25">
      <c r="A15" s="29" t="s">
        <v>135</v>
      </c>
      <c r="B15" s="58" t="s">
        <v>136</v>
      </c>
      <c r="C15" s="59">
        <v>5.5</v>
      </c>
      <c r="D15" s="59">
        <v>6</v>
      </c>
      <c r="E15" s="59">
        <f t="shared" si="0"/>
        <v>5.75</v>
      </c>
      <c r="F15" s="59">
        <v>6.5</v>
      </c>
      <c r="G15" s="59">
        <v>7</v>
      </c>
      <c r="H15" s="59">
        <f t="shared" si="1"/>
        <v>6.75</v>
      </c>
      <c r="I15" s="60">
        <v>7.5</v>
      </c>
      <c r="J15" s="59">
        <v>5.5</v>
      </c>
      <c r="K15" s="60">
        <f t="shared" si="2"/>
        <v>6.5</v>
      </c>
      <c r="L15" s="59">
        <v>5.5</v>
      </c>
      <c r="M15" s="59">
        <v>1.5</v>
      </c>
      <c r="N15" s="59">
        <f t="shared" si="3"/>
        <v>3.5</v>
      </c>
    </row>
    <row r="16" spans="1:14" ht="12.75" customHeight="1" x14ac:dyDescent="0.25">
      <c r="A16" s="29" t="s">
        <v>137</v>
      </c>
      <c r="B16" s="58" t="s">
        <v>138</v>
      </c>
      <c r="C16" s="59">
        <v>6</v>
      </c>
      <c r="D16" s="59">
        <v>6.5</v>
      </c>
      <c r="E16" s="59">
        <f t="shared" si="0"/>
        <v>6.25</v>
      </c>
      <c r="F16" s="59">
        <v>7</v>
      </c>
      <c r="G16" s="59">
        <v>7.5</v>
      </c>
      <c r="H16" s="59">
        <f t="shared" si="1"/>
        <v>7.25</v>
      </c>
      <c r="I16" s="60">
        <v>8</v>
      </c>
      <c r="J16" s="59">
        <v>6.5</v>
      </c>
      <c r="K16" s="60">
        <f t="shared" si="2"/>
        <v>7.25</v>
      </c>
      <c r="L16" s="59">
        <v>6</v>
      </c>
      <c r="M16" s="59">
        <v>2.5</v>
      </c>
      <c r="N16" s="59">
        <f t="shared" si="3"/>
        <v>4.25</v>
      </c>
    </row>
    <row r="17" spans="1:14" ht="12.75" customHeight="1" x14ac:dyDescent="0.25">
      <c r="A17" s="29" t="s">
        <v>139</v>
      </c>
      <c r="B17" s="58" t="s">
        <v>140</v>
      </c>
      <c r="C17" s="59">
        <v>6.5</v>
      </c>
      <c r="D17" s="59">
        <v>7</v>
      </c>
      <c r="E17" s="59">
        <f t="shared" si="0"/>
        <v>6.75</v>
      </c>
      <c r="F17" s="59">
        <v>7.5</v>
      </c>
      <c r="G17" s="59">
        <v>8</v>
      </c>
      <c r="H17" s="59">
        <f t="shared" si="1"/>
        <v>7.75</v>
      </c>
      <c r="I17" s="60">
        <v>8.5</v>
      </c>
      <c r="J17" s="59">
        <v>7.5</v>
      </c>
      <c r="K17" s="60">
        <f t="shared" si="2"/>
        <v>8</v>
      </c>
      <c r="L17" s="59">
        <v>6.5</v>
      </c>
      <c r="M17" s="59">
        <v>3.5</v>
      </c>
      <c r="N17" s="59">
        <f t="shared" si="3"/>
        <v>5</v>
      </c>
    </row>
    <row r="18" spans="1:14" ht="12.75" customHeight="1" x14ac:dyDescent="0.25">
      <c r="A18" s="29" t="s">
        <v>141</v>
      </c>
      <c r="B18" s="58" t="s">
        <v>142</v>
      </c>
      <c r="C18" s="59">
        <v>7</v>
      </c>
      <c r="D18" s="59">
        <v>7.5</v>
      </c>
      <c r="E18" s="59">
        <f t="shared" si="0"/>
        <v>7.25</v>
      </c>
      <c r="F18" s="59">
        <v>8</v>
      </c>
      <c r="G18" s="59">
        <v>8.5</v>
      </c>
      <c r="H18" s="59">
        <f t="shared" si="1"/>
        <v>8.25</v>
      </c>
      <c r="I18" s="60">
        <v>9</v>
      </c>
      <c r="J18" s="59">
        <v>8.5</v>
      </c>
      <c r="K18" s="60">
        <f t="shared" si="2"/>
        <v>8.75</v>
      </c>
      <c r="L18" s="59">
        <v>7</v>
      </c>
      <c r="M18" s="59">
        <v>4.5</v>
      </c>
      <c r="N18" s="59">
        <f t="shared" si="3"/>
        <v>5.75</v>
      </c>
    </row>
    <row r="19" spans="1:14" ht="12.75" customHeight="1" x14ac:dyDescent="0.25">
      <c r="A19" s="29" t="s">
        <v>143</v>
      </c>
      <c r="B19" s="58" t="s">
        <v>144</v>
      </c>
      <c r="C19" s="59">
        <v>7.5</v>
      </c>
      <c r="D19" s="59">
        <v>8</v>
      </c>
      <c r="E19" s="59">
        <f t="shared" si="0"/>
        <v>7.75</v>
      </c>
      <c r="F19" s="59">
        <v>8.5</v>
      </c>
      <c r="G19" s="59">
        <v>9</v>
      </c>
      <c r="H19" s="59">
        <f t="shared" si="1"/>
        <v>8.75</v>
      </c>
      <c r="I19" s="60">
        <v>9.5</v>
      </c>
      <c r="J19" s="59">
        <v>9.5</v>
      </c>
      <c r="K19" s="60">
        <f t="shared" si="2"/>
        <v>9.5</v>
      </c>
      <c r="L19" s="59">
        <v>7.5</v>
      </c>
      <c r="M19" s="59">
        <v>5.5</v>
      </c>
      <c r="N19" s="59">
        <f t="shared" si="3"/>
        <v>6.5</v>
      </c>
    </row>
    <row r="20" spans="1:14" ht="12.75" customHeight="1" x14ac:dyDescent="0.25">
      <c r="A20" s="29" t="s">
        <v>145</v>
      </c>
      <c r="B20" s="58" t="s">
        <v>146</v>
      </c>
      <c r="C20" s="59">
        <v>8</v>
      </c>
      <c r="D20" s="59">
        <v>8.5</v>
      </c>
      <c r="E20" s="59">
        <f t="shared" si="0"/>
        <v>8.25</v>
      </c>
      <c r="F20" s="59">
        <v>9</v>
      </c>
      <c r="G20" s="59">
        <v>9.5</v>
      </c>
      <c r="H20" s="59">
        <f t="shared" si="1"/>
        <v>9.25</v>
      </c>
      <c r="I20" s="60">
        <v>10</v>
      </c>
      <c r="J20" s="59">
        <v>3.5</v>
      </c>
      <c r="K20" s="60">
        <f t="shared" si="2"/>
        <v>6.75</v>
      </c>
      <c r="L20" s="59">
        <v>8</v>
      </c>
      <c r="M20" s="59">
        <v>6.5</v>
      </c>
      <c r="N20" s="59">
        <f t="shared" si="3"/>
        <v>7.25</v>
      </c>
    </row>
    <row r="21" spans="1:14" ht="12.75" customHeight="1" x14ac:dyDescent="0.25">
      <c r="A21" s="29" t="s">
        <v>147</v>
      </c>
      <c r="B21" s="58" t="s">
        <v>148</v>
      </c>
      <c r="C21" s="59">
        <v>8.5</v>
      </c>
      <c r="D21" s="59">
        <v>9</v>
      </c>
      <c r="E21" s="59">
        <f t="shared" si="0"/>
        <v>8.75</v>
      </c>
      <c r="F21" s="59">
        <v>9.5</v>
      </c>
      <c r="G21" s="59">
        <v>10</v>
      </c>
      <c r="H21" s="59">
        <f t="shared" si="1"/>
        <v>9.75</v>
      </c>
      <c r="I21" s="60">
        <v>3</v>
      </c>
      <c r="J21" s="59">
        <v>4.5</v>
      </c>
      <c r="K21" s="60">
        <f t="shared" si="2"/>
        <v>3.75</v>
      </c>
      <c r="L21" s="59">
        <v>8.5</v>
      </c>
      <c r="M21" s="59">
        <v>7.5</v>
      </c>
      <c r="N21" s="59">
        <f t="shared" si="3"/>
        <v>8</v>
      </c>
    </row>
    <row r="22" spans="1:14" ht="12.75" customHeight="1" x14ac:dyDescent="0.25">
      <c r="A22" s="29" t="s">
        <v>117</v>
      </c>
      <c r="B22" s="58" t="s">
        <v>149</v>
      </c>
      <c r="C22" s="59">
        <v>9</v>
      </c>
      <c r="D22" s="59">
        <v>9.5</v>
      </c>
      <c r="E22" s="59">
        <f t="shared" si="0"/>
        <v>9.25</v>
      </c>
      <c r="F22" s="59">
        <v>10</v>
      </c>
      <c r="G22" s="59">
        <v>2.5</v>
      </c>
      <c r="H22" s="59">
        <f t="shared" si="1"/>
        <v>6.25</v>
      </c>
      <c r="I22" s="60">
        <v>3.5</v>
      </c>
      <c r="J22" s="59">
        <v>5.5</v>
      </c>
      <c r="K22" s="60">
        <f t="shared" si="2"/>
        <v>4.5</v>
      </c>
      <c r="L22" s="59">
        <v>9</v>
      </c>
      <c r="M22" s="59">
        <v>8.5</v>
      </c>
      <c r="N22" s="59">
        <f t="shared" si="3"/>
        <v>8.75</v>
      </c>
    </row>
    <row r="23" spans="1:14" ht="12.75" customHeight="1" x14ac:dyDescent="0.25">
      <c r="A23" s="29" t="s">
        <v>119</v>
      </c>
      <c r="B23" s="58" t="s">
        <v>150</v>
      </c>
      <c r="C23" s="59">
        <v>9.5</v>
      </c>
      <c r="D23" s="59">
        <v>10</v>
      </c>
      <c r="E23" s="59">
        <f t="shared" si="0"/>
        <v>9.75</v>
      </c>
      <c r="F23" s="59">
        <v>2</v>
      </c>
      <c r="G23" s="59">
        <v>3</v>
      </c>
      <c r="H23" s="59">
        <f t="shared" si="1"/>
        <v>2.5</v>
      </c>
      <c r="I23" s="60">
        <v>4</v>
      </c>
      <c r="J23" s="59">
        <v>6.5</v>
      </c>
      <c r="K23" s="60">
        <f t="shared" si="2"/>
        <v>5.25</v>
      </c>
      <c r="L23" s="59">
        <v>9.5</v>
      </c>
      <c r="M23" s="59">
        <v>9.5</v>
      </c>
      <c r="N23" s="59">
        <f t="shared" si="3"/>
        <v>9.5</v>
      </c>
    </row>
    <row r="24" spans="1:14" ht="12.75" customHeight="1" x14ac:dyDescent="0.25">
      <c r="A24" s="29" t="s">
        <v>121</v>
      </c>
      <c r="B24" s="58" t="s">
        <v>151</v>
      </c>
      <c r="C24" s="59">
        <v>10</v>
      </c>
      <c r="D24" s="59">
        <v>1.5</v>
      </c>
      <c r="E24" s="59">
        <f t="shared" si="0"/>
        <v>5.75</v>
      </c>
      <c r="F24" s="59">
        <v>2.5</v>
      </c>
      <c r="G24" s="59">
        <v>3.5</v>
      </c>
      <c r="H24" s="59">
        <f t="shared" si="1"/>
        <v>3</v>
      </c>
      <c r="I24" s="60">
        <v>4.5</v>
      </c>
      <c r="J24" s="59">
        <v>7.5</v>
      </c>
      <c r="K24" s="60">
        <f t="shared" si="2"/>
        <v>6</v>
      </c>
      <c r="L24" s="59">
        <v>10</v>
      </c>
      <c r="M24" s="59">
        <v>1.5</v>
      </c>
      <c r="N24" s="59">
        <f t="shared" si="3"/>
        <v>5.75</v>
      </c>
    </row>
    <row r="25" spans="1:14" ht="12.75" customHeight="1" x14ac:dyDescent="0.25">
      <c r="A25" s="29" t="s">
        <v>123</v>
      </c>
      <c r="B25" s="58" t="s">
        <v>152</v>
      </c>
      <c r="C25" s="59">
        <v>1</v>
      </c>
      <c r="D25" s="59">
        <v>2</v>
      </c>
      <c r="E25" s="59">
        <f t="shared" si="0"/>
        <v>1.5</v>
      </c>
      <c r="F25" s="59">
        <v>3</v>
      </c>
      <c r="G25" s="59">
        <v>4</v>
      </c>
      <c r="H25" s="59">
        <f t="shared" si="1"/>
        <v>3.5</v>
      </c>
      <c r="I25" s="60">
        <v>5</v>
      </c>
      <c r="J25" s="59">
        <v>8.5</v>
      </c>
      <c r="K25" s="60">
        <f t="shared" si="2"/>
        <v>6.75</v>
      </c>
      <c r="L25" s="59">
        <v>1</v>
      </c>
      <c r="M25" s="59">
        <v>2.5</v>
      </c>
      <c r="N25" s="59">
        <f t="shared" si="3"/>
        <v>1.75</v>
      </c>
    </row>
    <row r="26" spans="1:14" ht="12.75" customHeight="1" x14ac:dyDescent="0.25">
      <c r="A26" s="29" t="s">
        <v>125</v>
      </c>
      <c r="B26" s="58" t="s">
        <v>153</v>
      </c>
      <c r="C26" s="59">
        <v>1.5</v>
      </c>
      <c r="D26" s="59">
        <v>2.5</v>
      </c>
      <c r="E26" s="59">
        <f t="shared" si="0"/>
        <v>2</v>
      </c>
      <c r="F26" s="59">
        <v>3.5</v>
      </c>
      <c r="G26" s="59">
        <v>4.5</v>
      </c>
      <c r="H26" s="59">
        <f t="shared" si="1"/>
        <v>4</v>
      </c>
      <c r="I26" s="60">
        <v>5.5</v>
      </c>
      <c r="J26" s="59">
        <v>9.5</v>
      </c>
      <c r="K26" s="60">
        <f t="shared" si="2"/>
        <v>7.5</v>
      </c>
      <c r="L26" s="59">
        <v>1.5</v>
      </c>
      <c r="M26" s="59">
        <v>3.5</v>
      </c>
      <c r="N26" s="59">
        <f t="shared" si="3"/>
        <v>2.5</v>
      </c>
    </row>
    <row r="27" spans="1:14" ht="12.75" customHeight="1" x14ac:dyDescent="0.25">
      <c r="A27" s="29" t="s">
        <v>127</v>
      </c>
      <c r="B27" s="58" t="s">
        <v>154</v>
      </c>
      <c r="C27" s="59">
        <v>2</v>
      </c>
      <c r="D27" s="59">
        <v>3</v>
      </c>
      <c r="E27" s="59">
        <f t="shared" si="0"/>
        <v>2.5</v>
      </c>
      <c r="F27" s="59">
        <v>4</v>
      </c>
      <c r="G27" s="59">
        <v>5</v>
      </c>
      <c r="H27" s="59">
        <f t="shared" si="1"/>
        <v>4.5</v>
      </c>
      <c r="I27" s="60">
        <v>6</v>
      </c>
      <c r="J27" s="59">
        <v>3.5</v>
      </c>
      <c r="K27" s="60">
        <f t="shared" si="2"/>
        <v>4.75</v>
      </c>
      <c r="L27" s="59">
        <v>2</v>
      </c>
      <c r="M27" s="59">
        <v>4.5</v>
      </c>
      <c r="N27" s="59">
        <f t="shared" si="3"/>
        <v>3.25</v>
      </c>
    </row>
    <row r="28" spans="1:14" ht="12.75" customHeight="1" x14ac:dyDescent="0.25">
      <c r="A28" s="29" t="s">
        <v>129</v>
      </c>
      <c r="B28" s="58" t="s">
        <v>155</v>
      </c>
      <c r="C28" s="59">
        <v>2.5</v>
      </c>
      <c r="D28" s="59">
        <v>3.5</v>
      </c>
      <c r="E28" s="59">
        <f t="shared" si="0"/>
        <v>3</v>
      </c>
      <c r="F28" s="59">
        <v>4.5</v>
      </c>
      <c r="G28" s="59">
        <v>5.5</v>
      </c>
      <c r="H28" s="59">
        <f t="shared" si="1"/>
        <v>5</v>
      </c>
      <c r="I28" s="60">
        <v>6.5</v>
      </c>
      <c r="J28" s="59">
        <v>4.5</v>
      </c>
      <c r="K28" s="60">
        <f t="shared" si="2"/>
        <v>5.5</v>
      </c>
      <c r="L28" s="59">
        <v>2.5</v>
      </c>
      <c r="M28" s="59">
        <v>5.5</v>
      </c>
      <c r="N28" s="59">
        <f t="shared" si="3"/>
        <v>4</v>
      </c>
    </row>
    <row r="29" spans="1:14" ht="12.75" customHeight="1" x14ac:dyDescent="0.25">
      <c r="A29" s="29" t="s">
        <v>131</v>
      </c>
      <c r="B29" s="58" t="s">
        <v>156</v>
      </c>
      <c r="C29" s="59">
        <v>3</v>
      </c>
      <c r="D29" s="59">
        <v>4</v>
      </c>
      <c r="E29" s="59">
        <f t="shared" si="0"/>
        <v>3.5</v>
      </c>
      <c r="F29" s="59">
        <v>5</v>
      </c>
      <c r="G29" s="59">
        <v>6</v>
      </c>
      <c r="H29" s="59">
        <f t="shared" si="1"/>
        <v>5.5</v>
      </c>
      <c r="I29" s="60">
        <v>7</v>
      </c>
      <c r="J29" s="59">
        <v>5.5</v>
      </c>
      <c r="K29" s="60">
        <f t="shared" si="2"/>
        <v>6.25</v>
      </c>
      <c r="L29" s="59">
        <v>3</v>
      </c>
      <c r="M29" s="59">
        <v>6.5</v>
      </c>
      <c r="N29" s="59">
        <f t="shared" si="3"/>
        <v>4.75</v>
      </c>
    </row>
    <row r="30" spans="1:14" ht="12.75" customHeight="1" x14ac:dyDescent="0.25">
      <c r="A30" s="29" t="s">
        <v>133</v>
      </c>
      <c r="B30" s="58" t="s">
        <v>157</v>
      </c>
      <c r="C30" s="59">
        <v>3.5</v>
      </c>
      <c r="D30" s="59">
        <v>4.5</v>
      </c>
      <c r="E30" s="59">
        <f t="shared" si="0"/>
        <v>4</v>
      </c>
      <c r="F30" s="59">
        <v>5.5</v>
      </c>
      <c r="G30" s="59">
        <v>6.5</v>
      </c>
      <c r="H30" s="59">
        <f t="shared" si="1"/>
        <v>6</v>
      </c>
      <c r="I30" s="60">
        <v>7.5</v>
      </c>
      <c r="J30" s="59">
        <v>6.5</v>
      </c>
      <c r="K30" s="60">
        <f t="shared" si="2"/>
        <v>7</v>
      </c>
      <c r="L30" s="59">
        <v>3.5</v>
      </c>
      <c r="M30" s="59">
        <v>7.5</v>
      </c>
      <c r="N30" s="59">
        <f t="shared" si="3"/>
        <v>5.5</v>
      </c>
    </row>
    <row r="31" spans="1:14" ht="12.75" customHeight="1" x14ac:dyDescent="0.25">
      <c r="A31" s="29" t="s">
        <v>135</v>
      </c>
      <c r="B31" s="58" t="s">
        <v>158</v>
      </c>
      <c r="C31" s="59">
        <v>4</v>
      </c>
      <c r="D31" s="59">
        <v>5</v>
      </c>
      <c r="E31" s="59">
        <f t="shared" si="0"/>
        <v>4.5</v>
      </c>
      <c r="F31" s="59">
        <v>6</v>
      </c>
      <c r="G31" s="59">
        <v>7</v>
      </c>
      <c r="H31" s="59">
        <f t="shared" si="1"/>
        <v>6.5</v>
      </c>
      <c r="I31" s="60">
        <v>8</v>
      </c>
      <c r="J31" s="59">
        <v>7.5</v>
      </c>
      <c r="K31" s="60">
        <f t="shared" si="2"/>
        <v>7.75</v>
      </c>
      <c r="L31" s="59">
        <v>4</v>
      </c>
      <c r="M31" s="59">
        <v>8.5</v>
      </c>
      <c r="N31" s="59">
        <f t="shared" si="3"/>
        <v>6.25</v>
      </c>
    </row>
    <row r="32" spans="1:14" ht="12.75" customHeight="1" x14ac:dyDescent="0.25">
      <c r="A32" s="29" t="s">
        <v>137</v>
      </c>
      <c r="B32" s="58" t="s">
        <v>159</v>
      </c>
      <c r="C32" s="59">
        <v>4.5</v>
      </c>
      <c r="D32" s="59">
        <v>5.5</v>
      </c>
      <c r="E32" s="59">
        <f t="shared" si="0"/>
        <v>5</v>
      </c>
      <c r="F32" s="59">
        <v>6.5</v>
      </c>
      <c r="G32" s="59">
        <v>7.5</v>
      </c>
      <c r="H32" s="59">
        <f t="shared" si="1"/>
        <v>7</v>
      </c>
      <c r="I32" s="60">
        <v>8.5</v>
      </c>
      <c r="J32" s="59">
        <v>8.5</v>
      </c>
      <c r="K32" s="60">
        <f t="shared" si="2"/>
        <v>8.5</v>
      </c>
      <c r="L32" s="59">
        <v>4.5</v>
      </c>
      <c r="M32" s="59">
        <v>9.5</v>
      </c>
      <c r="N32" s="59">
        <f t="shared" si="3"/>
        <v>7</v>
      </c>
    </row>
    <row r="33" spans="1:14" ht="12.75" customHeight="1" x14ac:dyDescent="0.25">
      <c r="A33" s="29" t="s">
        <v>139</v>
      </c>
      <c r="B33" s="58" t="s">
        <v>160</v>
      </c>
      <c r="C33" s="59">
        <v>5</v>
      </c>
      <c r="D33" s="59">
        <v>6</v>
      </c>
      <c r="E33" s="59">
        <f t="shared" si="0"/>
        <v>5.5</v>
      </c>
      <c r="F33" s="59">
        <v>7</v>
      </c>
      <c r="G33" s="59">
        <v>8</v>
      </c>
      <c r="H33" s="59">
        <f t="shared" si="1"/>
        <v>7.5</v>
      </c>
      <c r="I33" s="60">
        <v>9</v>
      </c>
      <c r="J33" s="59">
        <v>9.5</v>
      </c>
      <c r="K33" s="60">
        <f t="shared" si="2"/>
        <v>9.25</v>
      </c>
      <c r="L33" s="59">
        <v>5</v>
      </c>
      <c r="M33" s="59">
        <v>1.5</v>
      </c>
      <c r="N33" s="59">
        <f t="shared" si="3"/>
        <v>3.25</v>
      </c>
    </row>
    <row r="34" spans="1:14" ht="12.75" customHeight="1" x14ac:dyDescent="0.25">
      <c r="A34" s="29" t="s">
        <v>141</v>
      </c>
      <c r="B34" s="58" t="s">
        <v>161</v>
      </c>
      <c r="C34" s="59">
        <v>5.5</v>
      </c>
      <c r="D34" s="59">
        <v>6.5</v>
      </c>
      <c r="E34" s="59">
        <f t="shared" si="0"/>
        <v>6</v>
      </c>
      <c r="F34" s="59">
        <v>7.5</v>
      </c>
      <c r="G34" s="59">
        <v>8.5</v>
      </c>
      <c r="H34" s="59">
        <f t="shared" si="1"/>
        <v>8</v>
      </c>
      <c r="I34" s="60">
        <v>9.5</v>
      </c>
      <c r="J34" s="59">
        <v>3.5</v>
      </c>
      <c r="K34" s="60">
        <f t="shared" si="2"/>
        <v>6.5</v>
      </c>
      <c r="L34" s="59">
        <v>5.5</v>
      </c>
      <c r="M34" s="59">
        <v>2.5</v>
      </c>
      <c r="N34" s="59">
        <f t="shared" si="3"/>
        <v>4</v>
      </c>
    </row>
    <row r="35" spans="1:14" ht="12.75" customHeight="1" x14ac:dyDescent="0.25">
      <c r="A35" s="29" t="s">
        <v>143</v>
      </c>
      <c r="B35" s="58" t="s">
        <v>162</v>
      </c>
      <c r="C35" s="59">
        <v>6</v>
      </c>
      <c r="D35" s="59">
        <v>7</v>
      </c>
      <c r="E35" s="59">
        <f t="shared" si="0"/>
        <v>6.5</v>
      </c>
      <c r="F35" s="59">
        <v>8</v>
      </c>
      <c r="G35" s="59">
        <v>9</v>
      </c>
      <c r="H35" s="59">
        <f t="shared" si="1"/>
        <v>8.5</v>
      </c>
      <c r="I35" s="60">
        <v>10</v>
      </c>
      <c r="J35" s="59">
        <v>4.5</v>
      </c>
      <c r="K35" s="60">
        <f t="shared" si="2"/>
        <v>7.25</v>
      </c>
      <c r="L35" s="59">
        <v>6</v>
      </c>
      <c r="M35" s="59">
        <v>3.5</v>
      </c>
      <c r="N35" s="59">
        <f t="shared" si="3"/>
        <v>4.75</v>
      </c>
    </row>
    <row r="36" spans="1:14" ht="12.75" customHeight="1" x14ac:dyDescent="0.25">
      <c r="A36" s="29" t="s">
        <v>145</v>
      </c>
      <c r="B36" s="58" t="s">
        <v>163</v>
      </c>
      <c r="C36" s="59">
        <v>6.5</v>
      </c>
      <c r="D36" s="59">
        <v>7.5</v>
      </c>
      <c r="E36" s="59">
        <f t="shared" si="0"/>
        <v>7</v>
      </c>
      <c r="F36" s="59">
        <v>8.5</v>
      </c>
      <c r="G36" s="59">
        <v>9.5</v>
      </c>
      <c r="H36" s="59">
        <f t="shared" si="1"/>
        <v>9</v>
      </c>
      <c r="I36" s="60">
        <v>3</v>
      </c>
      <c r="J36" s="59">
        <v>5.5</v>
      </c>
      <c r="K36" s="60">
        <f t="shared" si="2"/>
        <v>4.25</v>
      </c>
      <c r="L36" s="59">
        <v>6.5</v>
      </c>
      <c r="M36" s="59">
        <v>4.5</v>
      </c>
      <c r="N36" s="59">
        <f t="shared" si="3"/>
        <v>5.5</v>
      </c>
    </row>
    <row r="37" spans="1:14" ht="12.75" customHeight="1" x14ac:dyDescent="0.25">
      <c r="A37" s="29" t="s">
        <v>147</v>
      </c>
      <c r="B37" s="58" t="s">
        <v>164</v>
      </c>
      <c r="C37" s="59">
        <v>7</v>
      </c>
      <c r="D37" s="59">
        <v>8</v>
      </c>
      <c r="E37" s="59">
        <f t="shared" si="0"/>
        <v>7.5</v>
      </c>
      <c r="F37" s="59">
        <v>9</v>
      </c>
      <c r="G37" s="59">
        <v>10</v>
      </c>
      <c r="H37" s="59">
        <f t="shared" si="1"/>
        <v>9.5</v>
      </c>
      <c r="I37" s="60">
        <v>3.5</v>
      </c>
      <c r="J37" s="59">
        <v>6.5</v>
      </c>
      <c r="K37" s="60">
        <f t="shared" si="2"/>
        <v>5</v>
      </c>
      <c r="L37" s="59">
        <v>7</v>
      </c>
      <c r="M37" s="59">
        <v>5.5</v>
      </c>
      <c r="N37" s="59">
        <f t="shared" si="3"/>
        <v>6.25</v>
      </c>
    </row>
    <row r="38" spans="1:14" ht="12.75" customHeight="1" x14ac:dyDescent="0.25">
      <c r="A38" s="29" t="s">
        <v>117</v>
      </c>
      <c r="B38" s="58" t="s">
        <v>165</v>
      </c>
      <c r="C38" s="59">
        <v>7.5</v>
      </c>
      <c r="D38" s="59">
        <v>8.5</v>
      </c>
      <c r="E38" s="59">
        <f t="shared" si="0"/>
        <v>8</v>
      </c>
      <c r="F38" s="59">
        <v>9.5</v>
      </c>
      <c r="G38" s="59">
        <v>2.5</v>
      </c>
      <c r="H38" s="59">
        <f t="shared" si="1"/>
        <v>6</v>
      </c>
      <c r="I38" s="60">
        <v>4</v>
      </c>
      <c r="J38" s="59">
        <v>7.5</v>
      </c>
      <c r="K38" s="60">
        <f t="shared" si="2"/>
        <v>5.75</v>
      </c>
      <c r="L38" s="59">
        <v>7.5</v>
      </c>
      <c r="M38" s="59">
        <v>6.5</v>
      </c>
      <c r="N38" s="59">
        <f t="shared" si="3"/>
        <v>7</v>
      </c>
    </row>
    <row r="39" spans="1:14" ht="12.75" customHeight="1" x14ac:dyDescent="0.25">
      <c r="A39" s="29" t="s">
        <v>119</v>
      </c>
      <c r="B39" s="58" t="s">
        <v>166</v>
      </c>
      <c r="C39" s="59">
        <v>8</v>
      </c>
      <c r="D39" s="59">
        <v>9</v>
      </c>
      <c r="E39" s="59">
        <f t="shared" si="0"/>
        <v>8.5</v>
      </c>
      <c r="F39" s="59">
        <v>10</v>
      </c>
      <c r="G39" s="59">
        <v>3</v>
      </c>
      <c r="H39" s="59">
        <f t="shared" si="1"/>
        <v>6.5</v>
      </c>
      <c r="I39" s="60">
        <v>4.5</v>
      </c>
      <c r="J39" s="59">
        <v>8.5</v>
      </c>
      <c r="K39" s="60">
        <f t="shared" si="2"/>
        <v>6.5</v>
      </c>
      <c r="L39" s="59">
        <v>8</v>
      </c>
      <c r="M39" s="59">
        <v>7.5</v>
      </c>
      <c r="N39" s="59">
        <f t="shared" si="3"/>
        <v>7.75</v>
      </c>
    </row>
    <row r="40" spans="1:14" ht="12.75" customHeight="1" x14ac:dyDescent="0.25">
      <c r="A40" s="29" t="s">
        <v>121</v>
      </c>
      <c r="B40" s="58" t="s">
        <v>167</v>
      </c>
      <c r="C40" s="59">
        <v>8.5</v>
      </c>
      <c r="D40" s="59">
        <v>9.5</v>
      </c>
      <c r="E40" s="59">
        <f t="shared" si="0"/>
        <v>9</v>
      </c>
      <c r="F40" s="59">
        <v>2</v>
      </c>
      <c r="G40" s="59">
        <v>3.5</v>
      </c>
      <c r="H40" s="59">
        <f t="shared" si="1"/>
        <v>2.75</v>
      </c>
      <c r="I40" s="60">
        <v>5</v>
      </c>
      <c r="J40" s="59">
        <v>9.5</v>
      </c>
      <c r="K40" s="60">
        <f t="shared" si="2"/>
        <v>7.25</v>
      </c>
      <c r="L40" s="59">
        <v>8.5</v>
      </c>
      <c r="M40" s="59">
        <v>8.5</v>
      </c>
      <c r="N40" s="59">
        <f t="shared" si="3"/>
        <v>8.5</v>
      </c>
    </row>
    <row r="41" spans="1:14" ht="12.75" customHeight="1" x14ac:dyDescent="0.25">
      <c r="A41" s="29" t="s">
        <v>123</v>
      </c>
      <c r="B41" s="58" t="s">
        <v>168</v>
      </c>
      <c r="C41" s="59">
        <v>9</v>
      </c>
      <c r="D41" s="59">
        <v>10</v>
      </c>
      <c r="E41" s="59">
        <f t="shared" si="0"/>
        <v>9.5</v>
      </c>
      <c r="F41" s="59">
        <v>2.5</v>
      </c>
      <c r="G41" s="59">
        <v>4</v>
      </c>
      <c r="H41" s="59">
        <f t="shared" si="1"/>
        <v>3.25</v>
      </c>
      <c r="I41" s="60">
        <v>5.5</v>
      </c>
      <c r="J41" s="59">
        <v>3.5</v>
      </c>
      <c r="K41" s="60">
        <f t="shared" si="2"/>
        <v>4.5</v>
      </c>
      <c r="L41" s="59">
        <v>9</v>
      </c>
      <c r="M41" s="59">
        <v>9.5</v>
      </c>
      <c r="N41" s="59">
        <f t="shared" si="3"/>
        <v>9.25</v>
      </c>
    </row>
    <row r="42" spans="1:14" ht="12.75" customHeight="1" x14ac:dyDescent="0.25">
      <c r="A42" s="29" t="s">
        <v>125</v>
      </c>
      <c r="B42" s="58" t="s">
        <v>169</v>
      </c>
      <c r="C42" s="59">
        <v>9.5</v>
      </c>
      <c r="D42" s="59">
        <v>1.5</v>
      </c>
      <c r="E42" s="59">
        <f t="shared" si="0"/>
        <v>5.5</v>
      </c>
      <c r="F42" s="59">
        <v>3</v>
      </c>
      <c r="G42" s="59">
        <v>4.5</v>
      </c>
      <c r="H42" s="59">
        <f t="shared" si="1"/>
        <v>3.75</v>
      </c>
      <c r="I42" s="60">
        <v>6</v>
      </c>
      <c r="J42" s="59">
        <v>4.5</v>
      </c>
      <c r="K42" s="60">
        <f t="shared" si="2"/>
        <v>5.25</v>
      </c>
      <c r="L42" s="59">
        <v>9.5</v>
      </c>
      <c r="M42" s="59">
        <v>1.5</v>
      </c>
      <c r="N42" s="59">
        <f t="shared" si="3"/>
        <v>5.5</v>
      </c>
    </row>
    <row r="43" spans="1:14" ht="12.75" customHeight="1" x14ac:dyDescent="0.25">
      <c r="A43" s="29" t="s">
        <v>127</v>
      </c>
      <c r="B43" s="58" t="s">
        <v>170</v>
      </c>
      <c r="C43" s="59">
        <v>10</v>
      </c>
      <c r="D43" s="59">
        <v>2</v>
      </c>
      <c r="E43" s="59">
        <f t="shared" si="0"/>
        <v>6</v>
      </c>
      <c r="F43" s="59">
        <v>3.5</v>
      </c>
      <c r="G43" s="59">
        <v>5</v>
      </c>
      <c r="H43" s="59">
        <f t="shared" si="1"/>
        <v>4.25</v>
      </c>
      <c r="I43" s="60">
        <v>6.5</v>
      </c>
      <c r="J43" s="59">
        <v>5.5</v>
      </c>
      <c r="K43" s="60">
        <f t="shared" si="2"/>
        <v>6</v>
      </c>
      <c r="L43" s="59">
        <v>10</v>
      </c>
      <c r="M43" s="59">
        <v>2.5</v>
      </c>
      <c r="N43" s="59">
        <f t="shared" si="3"/>
        <v>6.25</v>
      </c>
    </row>
    <row r="44" spans="1:14" ht="12.75" customHeight="1" x14ac:dyDescent="0.25">
      <c r="A44" s="29" t="s">
        <v>129</v>
      </c>
      <c r="B44" s="58" t="s">
        <v>171</v>
      </c>
      <c r="C44" s="59">
        <v>1</v>
      </c>
      <c r="D44" s="59">
        <v>2.5</v>
      </c>
      <c r="E44" s="59">
        <f t="shared" si="0"/>
        <v>1.75</v>
      </c>
      <c r="F44" s="59">
        <v>4</v>
      </c>
      <c r="G44" s="59">
        <v>5.5</v>
      </c>
      <c r="H44" s="59">
        <f t="shared" si="1"/>
        <v>4.75</v>
      </c>
      <c r="I44" s="60">
        <v>7</v>
      </c>
      <c r="J44" s="59">
        <v>6.5</v>
      </c>
      <c r="K44" s="60">
        <f t="shared" si="2"/>
        <v>6.75</v>
      </c>
      <c r="L44" s="59">
        <v>1</v>
      </c>
      <c r="M44" s="59">
        <v>3.5</v>
      </c>
      <c r="N44" s="59">
        <f t="shared" si="3"/>
        <v>2.25</v>
      </c>
    </row>
    <row r="45" spans="1:14" ht="12.75" customHeight="1" x14ac:dyDescent="0.25">
      <c r="A45" s="29" t="s">
        <v>131</v>
      </c>
      <c r="B45" s="58" t="s">
        <v>172</v>
      </c>
      <c r="C45" s="59">
        <v>1.5</v>
      </c>
      <c r="D45" s="59">
        <v>3</v>
      </c>
      <c r="E45" s="59">
        <f t="shared" si="0"/>
        <v>2.25</v>
      </c>
      <c r="F45" s="59">
        <v>4.5</v>
      </c>
      <c r="G45" s="59">
        <v>6</v>
      </c>
      <c r="H45" s="59">
        <f t="shared" si="1"/>
        <v>5.25</v>
      </c>
      <c r="I45" s="60">
        <v>7.5</v>
      </c>
      <c r="J45" s="59">
        <v>7.5</v>
      </c>
      <c r="K45" s="60">
        <f t="shared" si="2"/>
        <v>7.5</v>
      </c>
      <c r="L45" s="59">
        <v>1.5</v>
      </c>
      <c r="M45" s="59">
        <v>4.5</v>
      </c>
      <c r="N45" s="59">
        <f t="shared" si="3"/>
        <v>3</v>
      </c>
    </row>
    <row r="46" spans="1:14" ht="12.75" customHeight="1" x14ac:dyDescent="0.25">
      <c r="A46" s="29" t="s">
        <v>133</v>
      </c>
      <c r="B46" s="58" t="s">
        <v>173</v>
      </c>
      <c r="C46" s="59">
        <v>2</v>
      </c>
      <c r="D46" s="59">
        <v>3.5</v>
      </c>
      <c r="E46" s="59">
        <f t="shared" si="0"/>
        <v>2.75</v>
      </c>
      <c r="F46" s="59">
        <v>5</v>
      </c>
      <c r="G46" s="59">
        <v>6.5</v>
      </c>
      <c r="H46" s="59">
        <f t="shared" si="1"/>
        <v>5.75</v>
      </c>
      <c r="I46" s="60">
        <v>8</v>
      </c>
      <c r="J46" s="59">
        <v>8.5</v>
      </c>
      <c r="K46" s="60">
        <f t="shared" si="2"/>
        <v>8.25</v>
      </c>
      <c r="L46" s="59">
        <v>2</v>
      </c>
      <c r="M46" s="59">
        <v>5.5</v>
      </c>
      <c r="N46" s="59">
        <f t="shared" si="3"/>
        <v>3.75</v>
      </c>
    </row>
    <row r="47" spans="1:14" ht="12.75" customHeight="1" x14ac:dyDescent="0.25">
      <c r="A47" s="29" t="s">
        <v>135</v>
      </c>
      <c r="B47" s="58" t="s">
        <v>174</v>
      </c>
      <c r="C47" s="59">
        <v>2.5</v>
      </c>
      <c r="D47" s="59">
        <v>4</v>
      </c>
      <c r="E47" s="59">
        <f t="shared" si="0"/>
        <v>3.25</v>
      </c>
      <c r="F47" s="59">
        <v>5.5</v>
      </c>
      <c r="G47" s="59">
        <v>7</v>
      </c>
      <c r="H47" s="59">
        <f t="shared" si="1"/>
        <v>6.25</v>
      </c>
      <c r="I47" s="60">
        <v>8.5</v>
      </c>
      <c r="J47" s="59">
        <v>9.5</v>
      </c>
      <c r="K47" s="60">
        <f t="shared" si="2"/>
        <v>9</v>
      </c>
      <c r="L47" s="59">
        <v>2.5</v>
      </c>
      <c r="M47" s="59">
        <v>6.5</v>
      </c>
      <c r="N47" s="59">
        <f t="shared" si="3"/>
        <v>4.5</v>
      </c>
    </row>
    <row r="48" spans="1:14" ht="12.75" customHeight="1" x14ac:dyDescent="0.25">
      <c r="A48" s="29" t="s">
        <v>137</v>
      </c>
      <c r="B48" s="58" t="s">
        <v>175</v>
      </c>
      <c r="C48" s="59">
        <v>3</v>
      </c>
      <c r="D48" s="59">
        <v>4.5</v>
      </c>
      <c r="E48" s="59">
        <f t="shared" si="0"/>
        <v>3.75</v>
      </c>
      <c r="F48" s="59">
        <v>6</v>
      </c>
      <c r="G48" s="59">
        <v>7.5</v>
      </c>
      <c r="H48" s="59">
        <f t="shared" si="1"/>
        <v>6.75</v>
      </c>
      <c r="I48" s="60">
        <v>9</v>
      </c>
      <c r="J48" s="59">
        <v>3.5</v>
      </c>
      <c r="K48" s="60">
        <f t="shared" si="2"/>
        <v>6.25</v>
      </c>
      <c r="L48" s="59">
        <v>3</v>
      </c>
      <c r="M48" s="59">
        <v>7.5</v>
      </c>
      <c r="N48" s="59">
        <f t="shared" si="3"/>
        <v>5.25</v>
      </c>
    </row>
    <row r="49" spans="1:14" ht="12.75" customHeight="1" x14ac:dyDescent="0.25">
      <c r="A49" s="29" t="s">
        <v>139</v>
      </c>
      <c r="B49" s="58" t="s">
        <v>176</v>
      </c>
      <c r="C49" s="59">
        <v>3.5</v>
      </c>
      <c r="D49" s="59">
        <v>5</v>
      </c>
      <c r="E49" s="59">
        <f t="shared" si="0"/>
        <v>4.25</v>
      </c>
      <c r="F49" s="59">
        <v>6.5</v>
      </c>
      <c r="G49" s="59">
        <v>8</v>
      </c>
      <c r="H49" s="59">
        <f t="shared" si="1"/>
        <v>7.25</v>
      </c>
      <c r="I49" s="60">
        <v>9.5</v>
      </c>
      <c r="J49" s="59">
        <v>4.5</v>
      </c>
      <c r="K49" s="60">
        <f t="shared" si="2"/>
        <v>7</v>
      </c>
      <c r="L49" s="59">
        <v>3.5</v>
      </c>
      <c r="M49" s="59">
        <v>8.5</v>
      </c>
      <c r="N49" s="59">
        <f t="shared" si="3"/>
        <v>6</v>
      </c>
    </row>
    <row r="50" spans="1:14" ht="12.75" customHeight="1" x14ac:dyDescent="0.25">
      <c r="A50" s="29" t="s">
        <v>141</v>
      </c>
      <c r="B50" s="58" t="s">
        <v>177</v>
      </c>
      <c r="C50" s="59">
        <v>4</v>
      </c>
      <c r="D50" s="59">
        <v>5.5</v>
      </c>
      <c r="E50" s="59">
        <f t="shared" si="0"/>
        <v>4.75</v>
      </c>
      <c r="F50" s="59">
        <v>7</v>
      </c>
      <c r="G50" s="59">
        <v>8.5</v>
      </c>
      <c r="H50" s="59">
        <f t="shared" si="1"/>
        <v>7.75</v>
      </c>
      <c r="I50" s="60">
        <v>10</v>
      </c>
      <c r="J50" s="59">
        <v>5.5</v>
      </c>
      <c r="K50" s="60">
        <f t="shared" si="2"/>
        <v>7.75</v>
      </c>
      <c r="L50" s="59">
        <v>4</v>
      </c>
      <c r="M50" s="59">
        <v>9.5</v>
      </c>
      <c r="N50" s="59">
        <f t="shared" si="3"/>
        <v>6.75</v>
      </c>
    </row>
    <row r="51" spans="1:14" ht="12.75" customHeight="1" x14ac:dyDescent="0.25">
      <c r="A51" s="29" t="s">
        <v>143</v>
      </c>
      <c r="B51" s="58" t="s">
        <v>178</v>
      </c>
      <c r="C51" s="59">
        <v>4.5</v>
      </c>
      <c r="D51" s="59">
        <v>6</v>
      </c>
      <c r="E51" s="59">
        <f t="shared" si="0"/>
        <v>5.25</v>
      </c>
      <c r="F51" s="59">
        <v>7.5</v>
      </c>
      <c r="G51" s="59">
        <v>9</v>
      </c>
      <c r="H51" s="59">
        <f t="shared" si="1"/>
        <v>8.25</v>
      </c>
      <c r="I51" s="60">
        <v>3</v>
      </c>
      <c r="J51" s="59">
        <v>6.5</v>
      </c>
      <c r="K51" s="60">
        <f t="shared" si="2"/>
        <v>4.75</v>
      </c>
      <c r="L51" s="59">
        <v>4.5</v>
      </c>
      <c r="M51" s="59">
        <v>1.5</v>
      </c>
      <c r="N51" s="59">
        <f t="shared" si="3"/>
        <v>3</v>
      </c>
    </row>
    <row r="52" spans="1:14" ht="12.75" customHeight="1" x14ac:dyDescent="0.25">
      <c r="A52" s="29" t="s">
        <v>145</v>
      </c>
      <c r="B52" s="58" t="s">
        <v>179</v>
      </c>
      <c r="C52" s="59">
        <v>5</v>
      </c>
      <c r="D52" s="59">
        <v>6.5</v>
      </c>
      <c r="E52" s="59">
        <f t="shared" si="0"/>
        <v>5.75</v>
      </c>
      <c r="F52" s="59">
        <v>8</v>
      </c>
      <c r="G52" s="59">
        <v>9.5</v>
      </c>
      <c r="H52" s="59">
        <f t="shared" si="1"/>
        <v>8.75</v>
      </c>
      <c r="I52" s="60">
        <v>3.5</v>
      </c>
      <c r="J52" s="59">
        <v>7.5</v>
      </c>
      <c r="K52" s="60">
        <f t="shared" si="2"/>
        <v>5.5</v>
      </c>
      <c r="L52" s="59">
        <v>5</v>
      </c>
      <c r="M52" s="59">
        <v>2.5</v>
      </c>
      <c r="N52" s="59">
        <f t="shared" si="3"/>
        <v>3.75</v>
      </c>
    </row>
    <row r="53" spans="1:14" ht="12.75" customHeight="1" x14ac:dyDescent="0.25">
      <c r="A53" s="29" t="s">
        <v>147</v>
      </c>
      <c r="B53" s="58" t="s">
        <v>180</v>
      </c>
      <c r="C53" s="59">
        <v>5.5</v>
      </c>
      <c r="D53" s="59">
        <v>7</v>
      </c>
      <c r="E53" s="59">
        <f t="shared" si="0"/>
        <v>6.25</v>
      </c>
      <c r="F53" s="59">
        <v>8.5</v>
      </c>
      <c r="G53" s="59">
        <v>10</v>
      </c>
      <c r="H53" s="59">
        <f t="shared" si="1"/>
        <v>9.25</v>
      </c>
      <c r="I53" s="60">
        <v>4</v>
      </c>
      <c r="J53" s="59">
        <v>8.5</v>
      </c>
      <c r="K53" s="60">
        <f t="shared" si="2"/>
        <v>6.25</v>
      </c>
      <c r="L53" s="59">
        <v>5.5</v>
      </c>
      <c r="M53" s="59">
        <v>3.5</v>
      </c>
      <c r="N53" s="59">
        <f t="shared" si="3"/>
        <v>4.5</v>
      </c>
    </row>
    <row r="54" spans="1:14" ht="12.75" customHeight="1" x14ac:dyDescent="0.25">
      <c r="A54" s="29" t="s">
        <v>117</v>
      </c>
      <c r="B54" s="58" t="s">
        <v>181</v>
      </c>
      <c r="C54" s="59">
        <v>6</v>
      </c>
      <c r="D54" s="59">
        <v>7.5</v>
      </c>
      <c r="E54" s="59">
        <f t="shared" si="0"/>
        <v>6.75</v>
      </c>
      <c r="F54" s="59">
        <v>9</v>
      </c>
      <c r="G54" s="59">
        <v>2.5</v>
      </c>
      <c r="H54" s="59">
        <f t="shared" si="1"/>
        <v>5.75</v>
      </c>
      <c r="I54" s="60">
        <v>4.5</v>
      </c>
      <c r="J54" s="59">
        <v>9.5</v>
      </c>
      <c r="K54" s="60">
        <f t="shared" si="2"/>
        <v>7</v>
      </c>
      <c r="L54" s="59">
        <v>6</v>
      </c>
      <c r="M54" s="59">
        <v>4.5</v>
      </c>
      <c r="N54" s="59">
        <f t="shared" si="3"/>
        <v>5.25</v>
      </c>
    </row>
    <row r="55" spans="1:14" ht="12.75" customHeight="1" x14ac:dyDescent="0.25">
      <c r="A55" s="29" t="s">
        <v>119</v>
      </c>
      <c r="B55" s="58" t="s">
        <v>182</v>
      </c>
      <c r="C55" s="59">
        <v>6.5</v>
      </c>
      <c r="D55" s="59">
        <v>8</v>
      </c>
      <c r="E55" s="59">
        <f t="shared" si="0"/>
        <v>7.25</v>
      </c>
      <c r="F55" s="59">
        <v>9.5</v>
      </c>
      <c r="G55" s="59">
        <v>3</v>
      </c>
      <c r="H55" s="59">
        <f t="shared" si="1"/>
        <v>6.25</v>
      </c>
      <c r="I55" s="60">
        <v>5</v>
      </c>
      <c r="J55" s="59">
        <v>3.5</v>
      </c>
      <c r="K55" s="60">
        <f t="shared" si="2"/>
        <v>4.25</v>
      </c>
      <c r="L55" s="59">
        <v>6.5</v>
      </c>
      <c r="M55" s="59">
        <v>5.5</v>
      </c>
      <c r="N55" s="59">
        <f t="shared" si="3"/>
        <v>6</v>
      </c>
    </row>
    <row r="56" spans="1:14" ht="12.75" customHeight="1" x14ac:dyDescent="0.25">
      <c r="A56" s="29" t="s">
        <v>121</v>
      </c>
      <c r="B56" s="58" t="s">
        <v>183</v>
      </c>
      <c r="C56" s="59">
        <v>7</v>
      </c>
      <c r="D56" s="59">
        <v>8.5</v>
      </c>
      <c r="E56" s="59">
        <f t="shared" si="0"/>
        <v>7.75</v>
      </c>
      <c r="F56" s="59">
        <v>10</v>
      </c>
      <c r="G56" s="59">
        <v>3.5</v>
      </c>
      <c r="H56" s="59">
        <f t="shared" si="1"/>
        <v>6.75</v>
      </c>
      <c r="I56" s="60">
        <v>5.5</v>
      </c>
      <c r="J56" s="59">
        <v>4.5</v>
      </c>
      <c r="K56" s="60">
        <f t="shared" si="2"/>
        <v>5</v>
      </c>
      <c r="L56" s="59">
        <v>7</v>
      </c>
      <c r="M56" s="59">
        <v>6.5</v>
      </c>
      <c r="N56" s="59">
        <f t="shared" si="3"/>
        <v>6.75</v>
      </c>
    </row>
    <row r="57" spans="1:14" ht="12.75" customHeight="1" x14ac:dyDescent="0.25">
      <c r="A57" s="29" t="s">
        <v>123</v>
      </c>
      <c r="B57" s="58" t="s">
        <v>184</v>
      </c>
      <c r="C57" s="59">
        <v>7.5</v>
      </c>
      <c r="D57" s="59">
        <v>9</v>
      </c>
      <c r="E57" s="59">
        <f t="shared" si="0"/>
        <v>8.25</v>
      </c>
      <c r="F57" s="59">
        <v>2</v>
      </c>
      <c r="G57" s="59">
        <v>4</v>
      </c>
      <c r="H57" s="59">
        <f t="shared" si="1"/>
        <v>3</v>
      </c>
      <c r="I57" s="60">
        <v>6</v>
      </c>
      <c r="J57" s="59">
        <v>5.5</v>
      </c>
      <c r="K57" s="60">
        <f t="shared" si="2"/>
        <v>5.75</v>
      </c>
      <c r="L57" s="59">
        <v>7.5</v>
      </c>
      <c r="M57" s="59">
        <v>7.5</v>
      </c>
      <c r="N57" s="59">
        <f t="shared" si="3"/>
        <v>7.5</v>
      </c>
    </row>
    <row r="58" spans="1:14" ht="12.75" customHeight="1" x14ac:dyDescent="0.25">
      <c r="A58" s="29" t="s">
        <v>125</v>
      </c>
      <c r="B58" s="58" t="s">
        <v>185</v>
      </c>
      <c r="C58" s="59">
        <v>8</v>
      </c>
      <c r="D58" s="59">
        <v>9.5</v>
      </c>
      <c r="E58" s="59">
        <f t="shared" si="0"/>
        <v>8.75</v>
      </c>
      <c r="F58" s="59">
        <v>2.5</v>
      </c>
      <c r="G58" s="59">
        <v>4.5</v>
      </c>
      <c r="H58" s="59">
        <f t="shared" si="1"/>
        <v>3.5</v>
      </c>
      <c r="I58" s="60">
        <v>6.5</v>
      </c>
      <c r="J58" s="59">
        <v>6.5</v>
      </c>
      <c r="K58" s="60">
        <f t="shared" si="2"/>
        <v>6.5</v>
      </c>
      <c r="L58" s="59">
        <v>8</v>
      </c>
      <c r="M58" s="59">
        <v>8.5</v>
      </c>
      <c r="N58" s="59">
        <f t="shared" si="3"/>
        <v>8.25</v>
      </c>
    </row>
    <row r="59" spans="1:14" ht="12.75" customHeight="1" x14ac:dyDescent="0.25">
      <c r="A59" s="29" t="s">
        <v>127</v>
      </c>
      <c r="B59" s="58" t="s">
        <v>186</v>
      </c>
      <c r="C59" s="59">
        <v>8.5</v>
      </c>
      <c r="D59" s="59">
        <v>10</v>
      </c>
      <c r="E59" s="59">
        <f t="shared" si="0"/>
        <v>9.25</v>
      </c>
      <c r="F59" s="59">
        <v>3</v>
      </c>
      <c r="G59" s="59">
        <v>5</v>
      </c>
      <c r="H59" s="59">
        <f t="shared" si="1"/>
        <v>4</v>
      </c>
      <c r="I59" s="60">
        <v>7</v>
      </c>
      <c r="J59" s="59">
        <v>7.5</v>
      </c>
      <c r="K59" s="60">
        <f t="shared" si="2"/>
        <v>7.25</v>
      </c>
      <c r="L59" s="59">
        <v>8.5</v>
      </c>
      <c r="M59" s="59">
        <v>9.5</v>
      </c>
      <c r="N59" s="59">
        <f t="shared" si="3"/>
        <v>9</v>
      </c>
    </row>
    <row r="60" spans="1:14" ht="12.75" customHeight="1" x14ac:dyDescent="0.25">
      <c r="A60" s="29" t="s">
        <v>129</v>
      </c>
      <c r="B60" s="58" t="s">
        <v>187</v>
      </c>
      <c r="C60" s="59">
        <v>9</v>
      </c>
      <c r="D60" s="59">
        <v>1.5</v>
      </c>
      <c r="E60" s="59">
        <f t="shared" si="0"/>
        <v>5.25</v>
      </c>
      <c r="F60" s="59">
        <v>3.5</v>
      </c>
      <c r="G60" s="59">
        <v>5.5</v>
      </c>
      <c r="H60" s="59">
        <f t="shared" si="1"/>
        <v>4.5</v>
      </c>
      <c r="I60" s="60">
        <v>7.5</v>
      </c>
      <c r="J60" s="59">
        <v>8.5</v>
      </c>
      <c r="K60" s="60">
        <f t="shared" si="2"/>
        <v>8</v>
      </c>
      <c r="L60" s="59">
        <v>9</v>
      </c>
      <c r="M60" s="59">
        <v>1.5</v>
      </c>
      <c r="N60" s="59">
        <f t="shared" si="3"/>
        <v>5.25</v>
      </c>
    </row>
    <row r="61" spans="1:14" ht="12.75" customHeight="1" x14ac:dyDescent="0.25">
      <c r="A61" s="29" t="s">
        <v>131</v>
      </c>
      <c r="B61" s="58" t="s">
        <v>188</v>
      </c>
      <c r="C61" s="59">
        <v>9.5</v>
      </c>
      <c r="D61" s="59">
        <v>2</v>
      </c>
      <c r="E61" s="59">
        <f t="shared" si="0"/>
        <v>5.75</v>
      </c>
      <c r="F61" s="59">
        <v>4</v>
      </c>
      <c r="G61" s="59">
        <v>6</v>
      </c>
      <c r="H61" s="59">
        <f t="shared" si="1"/>
        <v>5</v>
      </c>
      <c r="I61" s="60">
        <v>8</v>
      </c>
      <c r="J61" s="59">
        <v>9.5</v>
      </c>
      <c r="K61" s="60">
        <f t="shared" si="2"/>
        <v>8.75</v>
      </c>
      <c r="L61" s="59">
        <v>9.5</v>
      </c>
      <c r="M61" s="59">
        <v>2.5</v>
      </c>
      <c r="N61" s="59">
        <f t="shared" si="3"/>
        <v>6</v>
      </c>
    </row>
    <row r="62" spans="1:14" ht="12.75" customHeight="1" x14ac:dyDescent="0.25">
      <c r="A62" s="29" t="s">
        <v>133</v>
      </c>
      <c r="B62" s="58" t="s">
        <v>189</v>
      </c>
      <c r="C62" s="59">
        <v>10</v>
      </c>
      <c r="D62" s="59">
        <v>2.5</v>
      </c>
      <c r="E62" s="59">
        <f t="shared" si="0"/>
        <v>6.25</v>
      </c>
      <c r="F62" s="59">
        <v>4.5</v>
      </c>
      <c r="G62" s="59">
        <v>6.5</v>
      </c>
      <c r="H62" s="59">
        <f t="shared" si="1"/>
        <v>5.5</v>
      </c>
      <c r="I62" s="60">
        <v>8.5</v>
      </c>
      <c r="J62" s="59">
        <v>3.5</v>
      </c>
      <c r="K62" s="60">
        <f t="shared" si="2"/>
        <v>6</v>
      </c>
      <c r="L62" s="59">
        <v>10</v>
      </c>
      <c r="M62" s="59">
        <v>3.5</v>
      </c>
      <c r="N62" s="59">
        <f t="shared" si="3"/>
        <v>6.75</v>
      </c>
    </row>
    <row r="63" spans="1:14" ht="12.75" customHeight="1" x14ac:dyDescent="0.25">
      <c r="A63" s="29" t="s">
        <v>135</v>
      </c>
      <c r="B63" s="58" t="s">
        <v>190</v>
      </c>
      <c r="C63" s="59">
        <v>1</v>
      </c>
      <c r="D63" s="59">
        <v>3</v>
      </c>
      <c r="E63" s="59">
        <f t="shared" si="0"/>
        <v>2</v>
      </c>
      <c r="F63" s="59">
        <v>5</v>
      </c>
      <c r="G63" s="59">
        <v>7</v>
      </c>
      <c r="H63" s="59">
        <f t="shared" si="1"/>
        <v>6</v>
      </c>
      <c r="I63" s="60">
        <v>9</v>
      </c>
      <c r="J63" s="59">
        <v>4.5</v>
      </c>
      <c r="K63" s="60">
        <f t="shared" si="2"/>
        <v>6.75</v>
      </c>
      <c r="L63" s="59">
        <v>1</v>
      </c>
      <c r="M63" s="59">
        <v>4.5</v>
      </c>
      <c r="N63" s="59">
        <f t="shared" si="3"/>
        <v>2.75</v>
      </c>
    </row>
    <row r="64" spans="1:14" ht="12.75" customHeight="1" x14ac:dyDescent="0.25">
      <c r="A64" s="29" t="s">
        <v>137</v>
      </c>
      <c r="B64" s="58" t="s">
        <v>191</v>
      </c>
      <c r="C64" s="59">
        <v>1.5</v>
      </c>
      <c r="D64" s="59">
        <v>3.5</v>
      </c>
      <c r="E64" s="59">
        <f t="shared" si="0"/>
        <v>2.5</v>
      </c>
      <c r="F64" s="59">
        <v>5.5</v>
      </c>
      <c r="G64" s="59">
        <v>7.5</v>
      </c>
      <c r="H64" s="59">
        <f t="shared" si="1"/>
        <v>6.5</v>
      </c>
      <c r="I64" s="60">
        <v>9.5</v>
      </c>
      <c r="J64" s="59">
        <v>5.5</v>
      </c>
      <c r="K64" s="60">
        <f t="shared" si="2"/>
        <v>7.5</v>
      </c>
      <c r="L64" s="59">
        <v>1.5</v>
      </c>
      <c r="M64" s="59">
        <v>5.5</v>
      </c>
      <c r="N64" s="59">
        <f t="shared" si="3"/>
        <v>3.5</v>
      </c>
    </row>
    <row r="65" spans="1:14" ht="12.75" customHeight="1" x14ac:dyDescent="0.25">
      <c r="A65" s="29" t="s">
        <v>139</v>
      </c>
      <c r="B65" s="58" t="s">
        <v>192</v>
      </c>
      <c r="C65" s="59">
        <v>2</v>
      </c>
      <c r="D65" s="59">
        <v>4</v>
      </c>
      <c r="E65" s="59">
        <f t="shared" si="0"/>
        <v>3</v>
      </c>
      <c r="F65" s="59">
        <v>6</v>
      </c>
      <c r="G65" s="59">
        <v>8</v>
      </c>
      <c r="H65" s="59">
        <f t="shared" si="1"/>
        <v>7</v>
      </c>
      <c r="I65" s="60">
        <v>10</v>
      </c>
      <c r="J65" s="59">
        <v>6.5</v>
      </c>
      <c r="K65" s="60">
        <f t="shared" si="2"/>
        <v>8.25</v>
      </c>
      <c r="L65" s="59">
        <v>2</v>
      </c>
      <c r="M65" s="59">
        <v>6.5</v>
      </c>
      <c r="N65" s="59">
        <f t="shared" si="3"/>
        <v>4.25</v>
      </c>
    </row>
    <row r="66" spans="1:14" ht="12.75" customHeight="1" x14ac:dyDescent="0.25">
      <c r="A66" s="29" t="s">
        <v>141</v>
      </c>
      <c r="B66" s="58" t="s">
        <v>193</v>
      </c>
      <c r="C66" s="59">
        <v>2.5</v>
      </c>
      <c r="D66" s="59">
        <v>4.5</v>
      </c>
      <c r="E66" s="59">
        <f t="shared" si="0"/>
        <v>3.5</v>
      </c>
      <c r="F66" s="59">
        <v>6.5</v>
      </c>
      <c r="G66" s="59">
        <v>8.5</v>
      </c>
      <c r="H66" s="59">
        <f t="shared" si="1"/>
        <v>7.5</v>
      </c>
      <c r="I66" s="60">
        <v>3</v>
      </c>
      <c r="J66" s="59">
        <v>7.5</v>
      </c>
      <c r="K66" s="60">
        <f t="shared" si="2"/>
        <v>5.25</v>
      </c>
      <c r="L66" s="59">
        <v>2.5</v>
      </c>
      <c r="M66" s="59">
        <v>7.5</v>
      </c>
      <c r="N66" s="59">
        <f t="shared" si="3"/>
        <v>5</v>
      </c>
    </row>
    <row r="67" spans="1:14" ht="12.75" customHeight="1" x14ac:dyDescent="0.25">
      <c r="A67" s="29" t="s">
        <v>143</v>
      </c>
      <c r="B67" s="58" t="s">
        <v>194</v>
      </c>
      <c r="C67" s="59">
        <v>3</v>
      </c>
      <c r="D67" s="59">
        <v>5</v>
      </c>
      <c r="E67" s="59">
        <f t="shared" si="0"/>
        <v>4</v>
      </c>
      <c r="F67" s="59">
        <v>7</v>
      </c>
      <c r="G67" s="59">
        <v>9</v>
      </c>
      <c r="H67" s="59">
        <f t="shared" si="1"/>
        <v>8</v>
      </c>
      <c r="I67" s="60">
        <v>3.5</v>
      </c>
      <c r="J67" s="59">
        <v>8.5</v>
      </c>
      <c r="K67" s="60">
        <f t="shared" si="2"/>
        <v>6</v>
      </c>
      <c r="L67" s="59">
        <v>3</v>
      </c>
      <c r="M67" s="59">
        <v>8.5</v>
      </c>
      <c r="N67" s="59">
        <f t="shared" si="3"/>
        <v>5.75</v>
      </c>
    </row>
    <row r="68" spans="1:14" ht="12.75" customHeight="1" x14ac:dyDescent="0.25">
      <c r="A68" s="29" t="s">
        <v>145</v>
      </c>
      <c r="B68" s="58" t="s">
        <v>195</v>
      </c>
      <c r="C68" s="59">
        <v>3.5</v>
      </c>
      <c r="D68" s="59">
        <v>5.5</v>
      </c>
      <c r="E68" s="59">
        <f t="shared" si="0"/>
        <v>4.5</v>
      </c>
      <c r="F68" s="59">
        <v>7.5</v>
      </c>
      <c r="G68" s="59">
        <v>9.5</v>
      </c>
      <c r="H68" s="59">
        <f t="shared" si="1"/>
        <v>8.5</v>
      </c>
      <c r="I68" s="60">
        <v>4</v>
      </c>
      <c r="J68" s="59">
        <v>9.5</v>
      </c>
      <c r="K68" s="60">
        <f t="shared" si="2"/>
        <v>6.75</v>
      </c>
      <c r="L68" s="59">
        <v>3.5</v>
      </c>
      <c r="M68" s="59">
        <v>9.5</v>
      </c>
      <c r="N68" s="59">
        <f t="shared" si="3"/>
        <v>6.5</v>
      </c>
    </row>
    <row r="69" spans="1:14" ht="12.75" customHeight="1" x14ac:dyDescent="0.25">
      <c r="A69" s="29" t="s">
        <v>147</v>
      </c>
      <c r="B69" s="58" t="s">
        <v>196</v>
      </c>
      <c r="C69" s="59">
        <v>4</v>
      </c>
      <c r="D69" s="59">
        <v>6</v>
      </c>
      <c r="E69" s="59">
        <f t="shared" si="0"/>
        <v>5</v>
      </c>
      <c r="F69" s="59">
        <v>8</v>
      </c>
      <c r="G69" s="59">
        <v>10</v>
      </c>
      <c r="H69" s="59">
        <f t="shared" si="1"/>
        <v>9</v>
      </c>
      <c r="I69" s="60">
        <v>4.5</v>
      </c>
      <c r="J69" s="59">
        <v>3.5</v>
      </c>
      <c r="K69" s="60">
        <f t="shared" si="2"/>
        <v>4</v>
      </c>
      <c r="L69" s="59">
        <v>4</v>
      </c>
      <c r="M69" s="59">
        <v>1.5</v>
      </c>
      <c r="N69" s="59">
        <f t="shared" si="3"/>
        <v>2.75</v>
      </c>
    </row>
    <row r="70" spans="1:14" ht="12.75" customHeight="1" x14ac:dyDescent="0.25">
      <c r="A70" s="29" t="s">
        <v>117</v>
      </c>
      <c r="B70" s="58" t="s">
        <v>197</v>
      </c>
      <c r="C70" s="59">
        <v>4.5</v>
      </c>
      <c r="D70" s="59">
        <v>6.5</v>
      </c>
      <c r="E70" s="59">
        <f t="shared" ref="E70:E133" si="4">AVERAGE(C70:D70)</f>
        <v>5.5</v>
      </c>
      <c r="F70" s="59">
        <v>8.5</v>
      </c>
      <c r="G70" s="59">
        <v>2.5</v>
      </c>
      <c r="H70" s="59">
        <f t="shared" ref="H70:H133" si="5">AVERAGE(F70:G70)</f>
        <v>5.5</v>
      </c>
      <c r="I70" s="60">
        <v>5</v>
      </c>
      <c r="J70" s="59">
        <v>4.5</v>
      </c>
      <c r="K70" s="60">
        <f t="shared" ref="K70:K133" si="6">AVERAGE(I70:J70)</f>
        <v>4.75</v>
      </c>
      <c r="L70" s="59">
        <v>4.5</v>
      </c>
      <c r="M70" s="59">
        <v>2.5</v>
      </c>
      <c r="N70" s="59">
        <f t="shared" ref="N70:N133" si="7">AVERAGE(L70:M70)</f>
        <v>3.5</v>
      </c>
    </row>
    <row r="71" spans="1:14" ht="12.75" customHeight="1" x14ac:dyDescent="0.25">
      <c r="A71" s="29" t="s">
        <v>119</v>
      </c>
      <c r="B71" s="58" t="s">
        <v>198</v>
      </c>
      <c r="C71" s="59">
        <v>5</v>
      </c>
      <c r="D71" s="59">
        <v>7</v>
      </c>
      <c r="E71" s="59">
        <f t="shared" si="4"/>
        <v>6</v>
      </c>
      <c r="F71" s="59">
        <v>9</v>
      </c>
      <c r="G71" s="59">
        <v>3</v>
      </c>
      <c r="H71" s="59">
        <f t="shared" si="5"/>
        <v>6</v>
      </c>
      <c r="I71" s="60">
        <v>5.5</v>
      </c>
      <c r="J71" s="59">
        <v>5.5</v>
      </c>
      <c r="K71" s="60">
        <f t="shared" si="6"/>
        <v>5.5</v>
      </c>
      <c r="L71" s="59">
        <v>5</v>
      </c>
      <c r="M71" s="59">
        <v>3.5</v>
      </c>
      <c r="N71" s="59">
        <f t="shared" si="7"/>
        <v>4.25</v>
      </c>
    </row>
    <row r="72" spans="1:14" ht="12.75" customHeight="1" x14ac:dyDescent="0.25">
      <c r="A72" s="29" t="s">
        <v>121</v>
      </c>
      <c r="B72" s="58" t="s">
        <v>199</v>
      </c>
      <c r="C72" s="59">
        <v>5.5</v>
      </c>
      <c r="D72" s="59">
        <v>7.5</v>
      </c>
      <c r="E72" s="59">
        <f t="shared" si="4"/>
        <v>6.5</v>
      </c>
      <c r="F72" s="59">
        <v>9.5</v>
      </c>
      <c r="G72" s="59">
        <v>3.5</v>
      </c>
      <c r="H72" s="59">
        <f t="shared" si="5"/>
        <v>6.5</v>
      </c>
      <c r="I72" s="60">
        <v>6</v>
      </c>
      <c r="J72" s="59">
        <v>6.5</v>
      </c>
      <c r="K72" s="60">
        <f t="shared" si="6"/>
        <v>6.25</v>
      </c>
      <c r="L72" s="59">
        <v>5.5</v>
      </c>
      <c r="M72" s="59">
        <v>4.5</v>
      </c>
      <c r="N72" s="59">
        <f t="shared" si="7"/>
        <v>5</v>
      </c>
    </row>
    <row r="73" spans="1:14" ht="12.75" customHeight="1" x14ac:dyDescent="0.25">
      <c r="A73" s="29" t="s">
        <v>123</v>
      </c>
      <c r="B73" s="58" t="s">
        <v>200</v>
      </c>
      <c r="C73" s="59">
        <v>6</v>
      </c>
      <c r="D73" s="59">
        <v>8</v>
      </c>
      <c r="E73" s="59">
        <f t="shared" si="4"/>
        <v>7</v>
      </c>
      <c r="F73" s="59">
        <v>10</v>
      </c>
      <c r="G73" s="59">
        <v>4</v>
      </c>
      <c r="H73" s="59">
        <f t="shared" si="5"/>
        <v>7</v>
      </c>
      <c r="I73" s="60">
        <v>6.5</v>
      </c>
      <c r="J73" s="59">
        <v>7.5</v>
      </c>
      <c r="K73" s="60">
        <f t="shared" si="6"/>
        <v>7</v>
      </c>
      <c r="L73" s="59">
        <v>6</v>
      </c>
      <c r="M73" s="59">
        <v>5.5</v>
      </c>
      <c r="N73" s="59">
        <f t="shared" si="7"/>
        <v>5.75</v>
      </c>
    </row>
    <row r="74" spans="1:14" ht="12.75" customHeight="1" x14ac:dyDescent="0.25">
      <c r="A74" s="29" t="s">
        <v>125</v>
      </c>
      <c r="B74" s="58" t="s">
        <v>201</v>
      </c>
      <c r="C74" s="59">
        <v>6.5</v>
      </c>
      <c r="D74" s="59">
        <v>8.5</v>
      </c>
      <c r="E74" s="59">
        <f t="shared" si="4"/>
        <v>7.5</v>
      </c>
      <c r="F74" s="59">
        <v>2</v>
      </c>
      <c r="G74" s="59">
        <v>4.5</v>
      </c>
      <c r="H74" s="59">
        <f t="shared" si="5"/>
        <v>3.25</v>
      </c>
      <c r="I74" s="60">
        <v>7</v>
      </c>
      <c r="J74" s="59">
        <v>8.5</v>
      </c>
      <c r="K74" s="60">
        <f t="shared" si="6"/>
        <v>7.75</v>
      </c>
      <c r="L74" s="59">
        <v>6.5</v>
      </c>
      <c r="M74" s="59">
        <v>6.5</v>
      </c>
      <c r="N74" s="59">
        <f t="shared" si="7"/>
        <v>6.5</v>
      </c>
    </row>
    <row r="75" spans="1:14" ht="12.75" customHeight="1" x14ac:dyDescent="0.25">
      <c r="A75" s="29" t="s">
        <v>127</v>
      </c>
      <c r="B75" s="58" t="s">
        <v>202</v>
      </c>
      <c r="C75" s="59">
        <v>7</v>
      </c>
      <c r="D75" s="59">
        <v>9</v>
      </c>
      <c r="E75" s="59">
        <f t="shared" si="4"/>
        <v>8</v>
      </c>
      <c r="F75" s="59">
        <v>2.5</v>
      </c>
      <c r="G75" s="59">
        <v>5</v>
      </c>
      <c r="H75" s="59">
        <f t="shared" si="5"/>
        <v>3.75</v>
      </c>
      <c r="I75" s="60">
        <v>7.5</v>
      </c>
      <c r="J75" s="59">
        <v>9.5</v>
      </c>
      <c r="K75" s="60">
        <f t="shared" si="6"/>
        <v>8.5</v>
      </c>
      <c r="L75" s="59">
        <v>7</v>
      </c>
      <c r="M75" s="59">
        <v>7.5</v>
      </c>
      <c r="N75" s="59">
        <f t="shared" si="7"/>
        <v>7.25</v>
      </c>
    </row>
    <row r="76" spans="1:14" ht="12.75" customHeight="1" x14ac:dyDescent="0.25">
      <c r="A76" s="29" t="s">
        <v>129</v>
      </c>
      <c r="B76" s="58" t="s">
        <v>203</v>
      </c>
      <c r="C76" s="59">
        <v>7.5</v>
      </c>
      <c r="D76" s="59">
        <v>9.5</v>
      </c>
      <c r="E76" s="59">
        <f t="shared" si="4"/>
        <v>8.5</v>
      </c>
      <c r="F76" s="59">
        <v>3</v>
      </c>
      <c r="G76" s="59">
        <v>5.5</v>
      </c>
      <c r="H76" s="59">
        <f t="shared" si="5"/>
        <v>4.25</v>
      </c>
      <c r="I76" s="60">
        <v>8</v>
      </c>
      <c r="J76" s="59">
        <v>3.5</v>
      </c>
      <c r="K76" s="60">
        <f t="shared" si="6"/>
        <v>5.75</v>
      </c>
      <c r="L76" s="59">
        <v>7.5</v>
      </c>
      <c r="M76" s="59">
        <v>8.5</v>
      </c>
      <c r="N76" s="59">
        <f t="shared" si="7"/>
        <v>8</v>
      </c>
    </row>
    <row r="77" spans="1:14" ht="12.75" customHeight="1" x14ac:dyDescent="0.25">
      <c r="A77" s="29" t="s">
        <v>131</v>
      </c>
      <c r="B77" s="58" t="s">
        <v>204</v>
      </c>
      <c r="C77" s="59">
        <v>8</v>
      </c>
      <c r="D77" s="59">
        <v>10</v>
      </c>
      <c r="E77" s="59">
        <f t="shared" si="4"/>
        <v>9</v>
      </c>
      <c r="F77" s="59">
        <v>3.5</v>
      </c>
      <c r="G77" s="59">
        <v>6</v>
      </c>
      <c r="H77" s="59">
        <f t="shared" si="5"/>
        <v>4.75</v>
      </c>
      <c r="I77" s="60">
        <v>8.5</v>
      </c>
      <c r="J77" s="59">
        <v>4.5</v>
      </c>
      <c r="K77" s="60">
        <f t="shared" si="6"/>
        <v>6.5</v>
      </c>
      <c r="L77" s="59">
        <v>8</v>
      </c>
      <c r="M77" s="59">
        <v>9.5</v>
      </c>
      <c r="N77" s="59">
        <f t="shared" si="7"/>
        <v>8.75</v>
      </c>
    </row>
    <row r="78" spans="1:14" ht="12.75" customHeight="1" x14ac:dyDescent="0.25">
      <c r="A78" s="29" t="s">
        <v>133</v>
      </c>
      <c r="B78" s="58" t="s">
        <v>205</v>
      </c>
      <c r="C78" s="59">
        <v>8.5</v>
      </c>
      <c r="D78" s="59">
        <v>1.5</v>
      </c>
      <c r="E78" s="59">
        <f t="shared" si="4"/>
        <v>5</v>
      </c>
      <c r="F78" s="59">
        <v>4</v>
      </c>
      <c r="G78" s="59">
        <v>6.5</v>
      </c>
      <c r="H78" s="59">
        <f t="shared" si="5"/>
        <v>5.25</v>
      </c>
      <c r="I78" s="60">
        <v>9</v>
      </c>
      <c r="J78" s="59">
        <v>5.5</v>
      </c>
      <c r="K78" s="60">
        <f t="shared" si="6"/>
        <v>7.25</v>
      </c>
      <c r="L78" s="59">
        <v>8.5</v>
      </c>
      <c r="M78" s="59">
        <v>1.5</v>
      </c>
      <c r="N78" s="59">
        <f t="shared" si="7"/>
        <v>5</v>
      </c>
    </row>
    <row r="79" spans="1:14" ht="12.75" customHeight="1" x14ac:dyDescent="0.25">
      <c r="A79" s="29" t="s">
        <v>135</v>
      </c>
      <c r="B79" s="58" t="s">
        <v>206</v>
      </c>
      <c r="C79" s="59">
        <v>9</v>
      </c>
      <c r="D79" s="59">
        <v>2</v>
      </c>
      <c r="E79" s="59">
        <f t="shared" si="4"/>
        <v>5.5</v>
      </c>
      <c r="F79" s="59">
        <v>4.5</v>
      </c>
      <c r="G79" s="59">
        <v>7</v>
      </c>
      <c r="H79" s="59">
        <f t="shared" si="5"/>
        <v>5.75</v>
      </c>
      <c r="I79" s="60">
        <v>9.5</v>
      </c>
      <c r="J79" s="59">
        <v>6.5</v>
      </c>
      <c r="K79" s="60">
        <f t="shared" si="6"/>
        <v>8</v>
      </c>
      <c r="L79" s="59">
        <v>9</v>
      </c>
      <c r="M79" s="59">
        <v>2.5</v>
      </c>
      <c r="N79" s="59">
        <f t="shared" si="7"/>
        <v>5.75</v>
      </c>
    </row>
    <row r="80" spans="1:14" ht="12.75" customHeight="1" x14ac:dyDescent="0.25">
      <c r="A80" s="29" t="s">
        <v>137</v>
      </c>
      <c r="B80" s="58" t="s">
        <v>207</v>
      </c>
      <c r="C80" s="59">
        <v>9.5</v>
      </c>
      <c r="D80" s="59">
        <v>2.5</v>
      </c>
      <c r="E80" s="59">
        <f t="shared" si="4"/>
        <v>6</v>
      </c>
      <c r="F80" s="59">
        <v>5</v>
      </c>
      <c r="G80" s="59">
        <v>7.5</v>
      </c>
      <c r="H80" s="59">
        <f t="shared" si="5"/>
        <v>6.25</v>
      </c>
      <c r="I80" s="60">
        <v>10</v>
      </c>
      <c r="J80" s="59">
        <v>7.5</v>
      </c>
      <c r="K80" s="60">
        <f t="shared" si="6"/>
        <v>8.75</v>
      </c>
      <c r="L80" s="59">
        <v>9.5</v>
      </c>
      <c r="M80" s="59">
        <v>3.5</v>
      </c>
      <c r="N80" s="59">
        <f t="shared" si="7"/>
        <v>6.5</v>
      </c>
    </row>
    <row r="81" spans="1:14" ht="12.75" customHeight="1" x14ac:dyDescent="0.25">
      <c r="A81" s="29" t="s">
        <v>139</v>
      </c>
      <c r="B81" s="58" t="s">
        <v>208</v>
      </c>
      <c r="C81" s="59">
        <v>10</v>
      </c>
      <c r="D81" s="59">
        <v>3</v>
      </c>
      <c r="E81" s="59">
        <f t="shared" si="4"/>
        <v>6.5</v>
      </c>
      <c r="F81" s="59">
        <v>5.5</v>
      </c>
      <c r="G81" s="59">
        <v>8</v>
      </c>
      <c r="H81" s="59">
        <f t="shared" si="5"/>
        <v>6.75</v>
      </c>
      <c r="I81" s="60">
        <v>3</v>
      </c>
      <c r="J81" s="59">
        <v>8.5</v>
      </c>
      <c r="K81" s="60">
        <f t="shared" si="6"/>
        <v>5.75</v>
      </c>
      <c r="L81" s="59">
        <v>10</v>
      </c>
      <c r="M81" s="59">
        <v>4.5</v>
      </c>
      <c r="N81" s="59">
        <f t="shared" si="7"/>
        <v>7.25</v>
      </c>
    </row>
    <row r="82" spans="1:14" ht="12.75" customHeight="1" x14ac:dyDescent="0.25">
      <c r="A82" s="29" t="s">
        <v>141</v>
      </c>
      <c r="B82" s="58" t="s">
        <v>209</v>
      </c>
      <c r="C82" s="59">
        <v>1</v>
      </c>
      <c r="D82" s="59">
        <v>3.5</v>
      </c>
      <c r="E82" s="59">
        <f t="shared" si="4"/>
        <v>2.25</v>
      </c>
      <c r="F82" s="59">
        <v>6</v>
      </c>
      <c r="G82" s="59">
        <v>8.5</v>
      </c>
      <c r="H82" s="59">
        <f t="shared" si="5"/>
        <v>7.25</v>
      </c>
      <c r="I82" s="60">
        <v>3.5</v>
      </c>
      <c r="J82" s="59">
        <v>9.5</v>
      </c>
      <c r="K82" s="60">
        <f t="shared" si="6"/>
        <v>6.5</v>
      </c>
      <c r="L82" s="59">
        <v>1</v>
      </c>
      <c r="M82" s="59">
        <v>5.5</v>
      </c>
      <c r="N82" s="59">
        <f t="shared" si="7"/>
        <v>3.25</v>
      </c>
    </row>
    <row r="83" spans="1:14" ht="12.75" customHeight="1" x14ac:dyDescent="0.25">
      <c r="A83" s="29" t="s">
        <v>143</v>
      </c>
      <c r="B83" s="58" t="s">
        <v>210</v>
      </c>
      <c r="C83" s="59">
        <v>1.5</v>
      </c>
      <c r="D83" s="59">
        <v>4</v>
      </c>
      <c r="E83" s="59">
        <f t="shared" si="4"/>
        <v>2.75</v>
      </c>
      <c r="F83" s="59">
        <v>6.5</v>
      </c>
      <c r="G83" s="59">
        <v>9</v>
      </c>
      <c r="H83" s="59">
        <f t="shared" si="5"/>
        <v>7.75</v>
      </c>
      <c r="I83" s="60">
        <v>4</v>
      </c>
      <c r="J83" s="59">
        <v>3.5</v>
      </c>
      <c r="K83" s="60">
        <f t="shared" si="6"/>
        <v>3.75</v>
      </c>
      <c r="L83" s="59">
        <v>1.5</v>
      </c>
      <c r="M83" s="59">
        <v>6.5</v>
      </c>
      <c r="N83" s="59">
        <f t="shared" si="7"/>
        <v>4</v>
      </c>
    </row>
    <row r="84" spans="1:14" ht="12.75" customHeight="1" x14ac:dyDescent="0.25">
      <c r="A84" s="29" t="s">
        <v>145</v>
      </c>
      <c r="B84" s="58" t="s">
        <v>211</v>
      </c>
      <c r="C84" s="59">
        <v>2</v>
      </c>
      <c r="D84" s="59">
        <v>4.5</v>
      </c>
      <c r="E84" s="59">
        <f t="shared" si="4"/>
        <v>3.25</v>
      </c>
      <c r="F84" s="59">
        <v>7</v>
      </c>
      <c r="G84" s="59">
        <v>9.5</v>
      </c>
      <c r="H84" s="59">
        <f t="shared" si="5"/>
        <v>8.25</v>
      </c>
      <c r="I84" s="60">
        <v>4.5</v>
      </c>
      <c r="J84" s="59">
        <v>4.5</v>
      </c>
      <c r="K84" s="60">
        <f t="shared" si="6"/>
        <v>4.5</v>
      </c>
      <c r="L84" s="59">
        <v>2</v>
      </c>
      <c r="M84" s="59">
        <v>7.5</v>
      </c>
      <c r="N84" s="59">
        <f t="shared" si="7"/>
        <v>4.75</v>
      </c>
    </row>
    <row r="85" spans="1:14" ht="12.75" customHeight="1" x14ac:dyDescent="0.25">
      <c r="A85" s="29" t="s">
        <v>147</v>
      </c>
      <c r="B85" s="58" t="s">
        <v>212</v>
      </c>
      <c r="C85" s="59">
        <v>2.5</v>
      </c>
      <c r="D85" s="59">
        <v>5</v>
      </c>
      <c r="E85" s="59">
        <f t="shared" si="4"/>
        <v>3.75</v>
      </c>
      <c r="F85" s="59">
        <v>7.5</v>
      </c>
      <c r="G85" s="59">
        <v>10</v>
      </c>
      <c r="H85" s="59">
        <f t="shared" si="5"/>
        <v>8.75</v>
      </c>
      <c r="I85" s="60">
        <v>5</v>
      </c>
      <c r="J85" s="59">
        <v>5.5</v>
      </c>
      <c r="K85" s="60">
        <f t="shared" si="6"/>
        <v>5.25</v>
      </c>
      <c r="L85" s="59">
        <v>2.5</v>
      </c>
      <c r="M85" s="59">
        <v>8.5</v>
      </c>
      <c r="N85" s="59">
        <f t="shared" si="7"/>
        <v>5.5</v>
      </c>
    </row>
    <row r="86" spans="1:14" ht="12.75" customHeight="1" x14ac:dyDescent="0.25">
      <c r="A86" s="29" t="s">
        <v>117</v>
      </c>
      <c r="B86" s="58" t="s">
        <v>213</v>
      </c>
      <c r="C86" s="59">
        <v>3</v>
      </c>
      <c r="D86" s="59">
        <v>5.5</v>
      </c>
      <c r="E86" s="59">
        <f t="shared" si="4"/>
        <v>4.25</v>
      </c>
      <c r="F86" s="59">
        <v>8</v>
      </c>
      <c r="G86" s="59">
        <v>2.5</v>
      </c>
      <c r="H86" s="59">
        <f t="shared" si="5"/>
        <v>5.25</v>
      </c>
      <c r="I86" s="60">
        <v>5.5</v>
      </c>
      <c r="J86" s="59">
        <v>6.5</v>
      </c>
      <c r="K86" s="60">
        <f t="shared" si="6"/>
        <v>6</v>
      </c>
      <c r="L86" s="59">
        <v>3</v>
      </c>
      <c r="M86" s="59">
        <v>9.5</v>
      </c>
      <c r="N86" s="59">
        <f t="shared" si="7"/>
        <v>6.25</v>
      </c>
    </row>
    <row r="87" spans="1:14" ht="12.75" customHeight="1" x14ac:dyDescent="0.25">
      <c r="A87" s="29" t="s">
        <v>119</v>
      </c>
      <c r="B87" s="58" t="s">
        <v>214</v>
      </c>
      <c r="C87" s="59">
        <v>3.5</v>
      </c>
      <c r="D87" s="59">
        <v>6</v>
      </c>
      <c r="E87" s="59">
        <f t="shared" si="4"/>
        <v>4.75</v>
      </c>
      <c r="F87" s="59">
        <v>8.5</v>
      </c>
      <c r="G87" s="59">
        <v>3</v>
      </c>
      <c r="H87" s="59">
        <f t="shared" si="5"/>
        <v>5.75</v>
      </c>
      <c r="I87" s="60">
        <v>6</v>
      </c>
      <c r="J87" s="59">
        <v>7.5</v>
      </c>
      <c r="K87" s="60">
        <f t="shared" si="6"/>
        <v>6.75</v>
      </c>
      <c r="L87" s="59">
        <v>3.5</v>
      </c>
      <c r="M87" s="59">
        <v>1.5</v>
      </c>
      <c r="N87" s="59">
        <f t="shared" si="7"/>
        <v>2.5</v>
      </c>
    </row>
    <row r="88" spans="1:14" ht="12.75" customHeight="1" x14ac:dyDescent="0.25">
      <c r="A88" s="29" t="s">
        <v>121</v>
      </c>
      <c r="B88" s="58" t="s">
        <v>215</v>
      </c>
      <c r="C88" s="59">
        <v>4</v>
      </c>
      <c r="D88" s="59">
        <v>6.5</v>
      </c>
      <c r="E88" s="59">
        <f t="shared" si="4"/>
        <v>5.25</v>
      </c>
      <c r="F88" s="59">
        <v>9</v>
      </c>
      <c r="G88" s="59">
        <v>3.5</v>
      </c>
      <c r="H88" s="59">
        <f t="shared" si="5"/>
        <v>6.25</v>
      </c>
      <c r="I88" s="60">
        <v>6.5</v>
      </c>
      <c r="J88" s="59">
        <v>8.5</v>
      </c>
      <c r="K88" s="60">
        <f t="shared" si="6"/>
        <v>7.5</v>
      </c>
      <c r="L88" s="59">
        <v>4</v>
      </c>
      <c r="M88" s="59">
        <v>2.5</v>
      </c>
      <c r="N88" s="59">
        <f t="shared" si="7"/>
        <v>3.25</v>
      </c>
    </row>
    <row r="89" spans="1:14" ht="12.75" customHeight="1" x14ac:dyDescent="0.25">
      <c r="A89" s="29" t="s">
        <v>123</v>
      </c>
      <c r="B89" s="58" t="s">
        <v>216</v>
      </c>
      <c r="C89" s="59">
        <v>4.5</v>
      </c>
      <c r="D89" s="59">
        <v>7</v>
      </c>
      <c r="E89" s="59">
        <f t="shared" si="4"/>
        <v>5.75</v>
      </c>
      <c r="F89" s="59">
        <v>9.5</v>
      </c>
      <c r="G89" s="59">
        <v>4</v>
      </c>
      <c r="H89" s="59">
        <f t="shared" si="5"/>
        <v>6.75</v>
      </c>
      <c r="I89" s="60">
        <v>7</v>
      </c>
      <c r="J89" s="59">
        <v>9.5</v>
      </c>
      <c r="K89" s="60">
        <f t="shared" si="6"/>
        <v>8.25</v>
      </c>
      <c r="L89" s="59">
        <v>4.5</v>
      </c>
      <c r="M89" s="59">
        <v>3.5</v>
      </c>
      <c r="N89" s="59">
        <f t="shared" si="7"/>
        <v>4</v>
      </c>
    </row>
    <row r="90" spans="1:14" ht="12.75" customHeight="1" x14ac:dyDescent="0.25">
      <c r="A90" s="29" t="s">
        <v>125</v>
      </c>
      <c r="B90" s="58" t="s">
        <v>217</v>
      </c>
      <c r="C90" s="59">
        <v>5</v>
      </c>
      <c r="D90" s="59">
        <v>7.5</v>
      </c>
      <c r="E90" s="59">
        <f t="shared" si="4"/>
        <v>6.25</v>
      </c>
      <c r="F90" s="59">
        <v>10</v>
      </c>
      <c r="G90" s="59">
        <v>4.5</v>
      </c>
      <c r="H90" s="59">
        <f t="shared" si="5"/>
        <v>7.25</v>
      </c>
      <c r="I90" s="60">
        <v>7.5</v>
      </c>
      <c r="J90" s="59">
        <v>3.5</v>
      </c>
      <c r="K90" s="60">
        <f t="shared" si="6"/>
        <v>5.5</v>
      </c>
      <c r="L90" s="59">
        <v>5</v>
      </c>
      <c r="M90" s="59">
        <v>4.5</v>
      </c>
      <c r="N90" s="59">
        <f t="shared" si="7"/>
        <v>4.75</v>
      </c>
    </row>
    <row r="91" spans="1:14" ht="12.75" customHeight="1" x14ac:dyDescent="0.25">
      <c r="A91" s="29" t="s">
        <v>127</v>
      </c>
      <c r="B91" s="58" t="s">
        <v>218</v>
      </c>
      <c r="C91" s="59">
        <v>5.5</v>
      </c>
      <c r="D91" s="59">
        <v>8</v>
      </c>
      <c r="E91" s="59">
        <f t="shared" si="4"/>
        <v>6.75</v>
      </c>
      <c r="F91" s="59">
        <v>2</v>
      </c>
      <c r="G91" s="59">
        <v>5</v>
      </c>
      <c r="H91" s="59">
        <f t="shared" si="5"/>
        <v>3.5</v>
      </c>
      <c r="I91" s="60">
        <v>8</v>
      </c>
      <c r="J91" s="59">
        <v>4.5</v>
      </c>
      <c r="K91" s="60">
        <f t="shared" si="6"/>
        <v>6.25</v>
      </c>
      <c r="L91" s="59">
        <v>5.5</v>
      </c>
      <c r="M91" s="59">
        <v>5.5</v>
      </c>
      <c r="N91" s="59">
        <f t="shared" si="7"/>
        <v>5.5</v>
      </c>
    </row>
    <row r="92" spans="1:14" ht="12.75" customHeight="1" x14ac:dyDescent="0.25">
      <c r="A92" s="29" t="s">
        <v>129</v>
      </c>
      <c r="B92" s="58" t="s">
        <v>219</v>
      </c>
      <c r="C92" s="59">
        <v>6</v>
      </c>
      <c r="D92" s="59">
        <v>8.5</v>
      </c>
      <c r="E92" s="59">
        <f t="shared" si="4"/>
        <v>7.25</v>
      </c>
      <c r="F92" s="59">
        <v>2.5</v>
      </c>
      <c r="G92" s="59">
        <v>5.5</v>
      </c>
      <c r="H92" s="59">
        <f t="shared" si="5"/>
        <v>4</v>
      </c>
      <c r="I92" s="60">
        <v>8.5</v>
      </c>
      <c r="J92" s="59">
        <v>5.5</v>
      </c>
      <c r="K92" s="60">
        <f t="shared" si="6"/>
        <v>7</v>
      </c>
      <c r="L92" s="59">
        <v>6</v>
      </c>
      <c r="M92" s="59">
        <v>6.5</v>
      </c>
      <c r="N92" s="59">
        <f t="shared" si="7"/>
        <v>6.25</v>
      </c>
    </row>
    <row r="93" spans="1:14" ht="12.75" customHeight="1" x14ac:dyDescent="0.25">
      <c r="A93" s="29" t="s">
        <v>131</v>
      </c>
      <c r="B93" s="58" t="s">
        <v>220</v>
      </c>
      <c r="C93" s="59">
        <v>6.5</v>
      </c>
      <c r="D93" s="59">
        <v>9</v>
      </c>
      <c r="E93" s="59">
        <f t="shared" si="4"/>
        <v>7.75</v>
      </c>
      <c r="F93" s="59">
        <v>3</v>
      </c>
      <c r="G93" s="59">
        <v>6</v>
      </c>
      <c r="H93" s="59">
        <f t="shared" si="5"/>
        <v>4.5</v>
      </c>
      <c r="I93" s="60">
        <v>9</v>
      </c>
      <c r="J93" s="59">
        <v>6.5</v>
      </c>
      <c r="K93" s="60">
        <f t="shared" si="6"/>
        <v>7.75</v>
      </c>
      <c r="L93" s="59">
        <v>6.5</v>
      </c>
      <c r="M93" s="59">
        <v>7.5</v>
      </c>
      <c r="N93" s="59">
        <f t="shared" si="7"/>
        <v>7</v>
      </c>
    </row>
    <row r="94" spans="1:14" ht="12.75" customHeight="1" x14ac:dyDescent="0.25">
      <c r="A94" s="29" t="s">
        <v>133</v>
      </c>
      <c r="B94" s="58" t="s">
        <v>221</v>
      </c>
      <c r="C94" s="59">
        <v>7</v>
      </c>
      <c r="D94" s="59">
        <v>9.5</v>
      </c>
      <c r="E94" s="59">
        <f t="shared" si="4"/>
        <v>8.25</v>
      </c>
      <c r="F94" s="59">
        <v>3.5</v>
      </c>
      <c r="G94" s="59">
        <v>6.5</v>
      </c>
      <c r="H94" s="59">
        <f t="shared" si="5"/>
        <v>5</v>
      </c>
      <c r="I94" s="60">
        <v>9.5</v>
      </c>
      <c r="J94" s="59">
        <v>7.5</v>
      </c>
      <c r="K94" s="60">
        <f t="shared" si="6"/>
        <v>8.5</v>
      </c>
      <c r="L94" s="59">
        <v>7</v>
      </c>
      <c r="M94" s="59">
        <v>8.5</v>
      </c>
      <c r="N94" s="59">
        <f t="shared" si="7"/>
        <v>7.75</v>
      </c>
    </row>
    <row r="95" spans="1:14" ht="12.75" customHeight="1" x14ac:dyDescent="0.25">
      <c r="A95" s="29" t="s">
        <v>135</v>
      </c>
      <c r="B95" s="58" t="s">
        <v>222</v>
      </c>
      <c r="C95" s="59">
        <v>7.5</v>
      </c>
      <c r="D95" s="59">
        <v>10</v>
      </c>
      <c r="E95" s="59">
        <f t="shared" si="4"/>
        <v>8.75</v>
      </c>
      <c r="F95" s="59">
        <v>4</v>
      </c>
      <c r="G95" s="59">
        <v>7</v>
      </c>
      <c r="H95" s="59">
        <f t="shared" si="5"/>
        <v>5.5</v>
      </c>
      <c r="I95" s="60">
        <v>10</v>
      </c>
      <c r="J95" s="59">
        <v>8.5</v>
      </c>
      <c r="K95" s="60">
        <f t="shared" si="6"/>
        <v>9.25</v>
      </c>
      <c r="L95" s="59">
        <v>7.5</v>
      </c>
      <c r="M95" s="59">
        <v>9.5</v>
      </c>
      <c r="N95" s="59">
        <f t="shared" si="7"/>
        <v>8.5</v>
      </c>
    </row>
    <row r="96" spans="1:14" ht="12.75" customHeight="1" x14ac:dyDescent="0.25">
      <c r="A96" s="29" t="s">
        <v>137</v>
      </c>
      <c r="B96" s="58" t="s">
        <v>223</v>
      </c>
      <c r="C96" s="59">
        <v>8</v>
      </c>
      <c r="D96" s="59">
        <v>1.5</v>
      </c>
      <c r="E96" s="59">
        <f t="shared" si="4"/>
        <v>4.75</v>
      </c>
      <c r="F96" s="59">
        <v>4.5</v>
      </c>
      <c r="G96" s="59">
        <v>7.5</v>
      </c>
      <c r="H96" s="59">
        <f t="shared" si="5"/>
        <v>6</v>
      </c>
      <c r="I96" s="60">
        <v>3</v>
      </c>
      <c r="J96" s="59">
        <v>9.5</v>
      </c>
      <c r="K96" s="60">
        <f t="shared" si="6"/>
        <v>6.25</v>
      </c>
      <c r="L96" s="59">
        <v>8</v>
      </c>
      <c r="M96" s="59">
        <v>1.5</v>
      </c>
      <c r="N96" s="59">
        <f t="shared" si="7"/>
        <v>4.75</v>
      </c>
    </row>
    <row r="97" spans="1:14" ht="12.75" customHeight="1" x14ac:dyDescent="0.25">
      <c r="A97" s="29" t="s">
        <v>139</v>
      </c>
      <c r="B97" s="58" t="s">
        <v>224</v>
      </c>
      <c r="C97" s="59">
        <v>8.5</v>
      </c>
      <c r="D97" s="59">
        <v>2</v>
      </c>
      <c r="E97" s="59">
        <f t="shared" si="4"/>
        <v>5.25</v>
      </c>
      <c r="F97" s="59">
        <v>5</v>
      </c>
      <c r="G97" s="59">
        <v>8</v>
      </c>
      <c r="H97" s="59">
        <f t="shared" si="5"/>
        <v>6.5</v>
      </c>
      <c r="I97" s="60">
        <v>3.5</v>
      </c>
      <c r="J97" s="59">
        <v>3.5</v>
      </c>
      <c r="K97" s="60">
        <f t="shared" si="6"/>
        <v>3.5</v>
      </c>
      <c r="L97" s="59">
        <v>8.5</v>
      </c>
      <c r="M97" s="59">
        <v>2.5</v>
      </c>
      <c r="N97" s="59">
        <f t="shared" si="7"/>
        <v>5.5</v>
      </c>
    </row>
    <row r="98" spans="1:14" ht="12.75" customHeight="1" x14ac:dyDescent="0.25">
      <c r="A98" s="29" t="s">
        <v>141</v>
      </c>
      <c r="B98" s="58" t="s">
        <v>225</v>
      </c>
      <c r="C98" s="59">
        <v>9</v>
      </c>
      <c r="D98" s="59">
        <v>2.5</v>
      </c>
      <c r="E98" s="59">
        <f t="shared" si="4"/>
        <v>5.75</v>
      </c>
      <c r="F98" s="59">
        <v>5.5</v>
      </c>
      <c r="G98" s="59">
        <v>8.5</v>
      </c>
      <c r="H98" s="59">
        <f t="shared" si="5"/>
        <v>7</v>
      </c>
      <c r="I98" s="60">
        <v>4</v>
      </c>
      <c r="J98" s="59">
        <v>4.5</v>
      </c>
      <c r="K98" s="60">
        <f t="shared" si="6"/>
        <v>4.25</v>
      </c>
      <c r="L98" s="59">
        <v>9</v>
      </c>
      <c r="M98" s="59">
        <v>3.5</v>
      </c>
      <c r="N98" s="59">
        <f t="shared" si="7"/>
        <v>6.25</v>
      </c>
    </row>
    <row r="99" spans="1:14" ht="12.75" customHeight="1" x14ac:dyDescent="0.25">
      <c r="A99" s="29" t="s">
        <v>143</v>
      </c>
      <c r="B99" s="58" t="s">
        <v>226</v>
      </c>
      <c r="C99" s="59">
        <v>9.5</v>
      </c>
      <c r="D99" s="59">
        <v>3</v>
      </c>
      <c r="E99" s="59">
        <f t="shared" si="4"/>
        <v>6.25</v>
      </c>
      <c r="F99" s="59">
        <v>6</v>
      </c>
      <c r="G99" s="59">
        <v>9</v>
      </c>
      <c r="H99" s="59">
        <f t="shared" si="5"/>
        <v>7.5</v>
      </c>
      <c r="I99" s="60">
        <v>4.5</v>
      </c>
      <c r="J99" s="59">
        <v>5.5</v>
      </c>
      <c r="K99" s="60">
        <f t="shared" si="6"/>
        <v>5</v>
      </c>
      <c r="L99" s="59">
        <v>9.5</v>
      </c>
      <c r="M99" s="59">
        <v>4.5</v>
      </c>
      <c r="N99" s="59">
        <f t="shared" si="7"/>
        <v>7</v>
      </c>
    </row>
    <row r="100" spans="1:14" ht="12.75" customHeight="1" x14ac:dyDescent="0.25">
      <c r="A100" s="29" t="s">
        <v>145</v>
      </c>
      <c r="B100" s="58" t="s">
        <v>227</v>
      </c>
      <c r="C100" s="59">
        <v>10</v>
      </c>
      <c r="D100" s="59">
        <v>3.5</v>
      </c>
      <c r="E100" s="59">
        <f t="shared" si="4"/>
        <v>6.75</v>
      </c>
      <c r="F100" s="59">
        <v>6.5</v>
      </c>
      <c r="G100" s="59">
        <v>9.5</v>
      </c>
      <c r="H100" s="59">
        <f t="shared" si="5"/>
        <v>8</v>
      </c>
      <c r="I100" s="60">
        <v>5</v>
      </c>
      <c r="J100" s="59">
        <v>6.5</v>
      </c>
      <c r="K100" s="60">
        <f t="shared" si="6"/>
        <v>5.75</v>
      </c>
      <c r="L100" s="59">
        <v>10</v>
      </c>
      <c r="M100" s="59">
        <v>5.5</v>
      </c>
      <c r="N100" s="59">
        <f t="shared" si="7"/>
        <v>7.75</v>
      </c>
    </row>
    <row r="101" spans="1:14" ht="12.75" customHeight="1" x14ac:dyDescent="0.25">
      <c r="A101" s="29" t="s">
        <v>147</v>
      </c>
      <c r="B101" s="58" t="s">
        <v>228</v>
      </c>
      <c r="C101" s="59">
        <v>1</v>
      </c>
      <c r="D101" s="59">
        <v>4</v>
      </c>
      <c r="E101" s="59">
        <f t="shared" si="4"/>
        <v>2.5</v>
      </c>
      <c r="F101" s="59">
        <v>7</v>
      </c>
      <c r="G101" s="59">
        <v>10</v>
      </c>
      <c r="H101" s="59">
        <f t="shared" si="5"/>
        <v>8.5</v>
      </c>
      <c r="I101" s="60">
        <v>5.5</v>
      </c>
      <c r="J101" s="59">
        <v>7.5</v>
      </c>
      <c r="K101" s="60">
        <f t="shared" si="6"/>
        <v>6.5</v>
      </c>
      <c r="L101" s="59">
        <v>1</v>
      </c>
      <c r="M101" s="59">
        <v>6.5</v>
      </c>
      <c r="N101" s="59">
        <f t="shared" si="7"/>
        <v>3.75</v>
      </c>
    </row>
    <row r="102" spans="1:14" ht="12.75" customHeight="1" x14ac:dyDescent="0.25">
      <c r="A102" s="29" t="s">
        <v>117</v>
      </c>
      <c r="B102" s="58" t="s">
        <v>229</v>
      </c>
      <c r="C102" s="59">
        <v>1.5</v>
      </c>
      <c r="D102" s="59">
        <v>4.5</v>
      </c>
      <c r="E102" s="59">
        <f t="shared" si="4"/>
        <v>3</v>
      </c>
      <c r="F102" s="59">
        <v>7.5</v>
      </c>
      <c r="G102" s="59">
        <v>2.5</v>
      </c>
      <c r="H102" s="59">
        <f t="shared" si="5"/>
        <v>5</v>
      </c>
      <c r="I102" s="60">
        <v>6</v>
      </c>
      <c r="J102" s="59">
        <v>8.5</v>
      </c>
      <c r="K102" s="60">
        <f t="shared" si="6"/>
        <v>7.25</v>
      </c>
      <c r="L102" s="59">
        <v>1.5</v>
      </c>
      <c r="M102" s="59">
        <v>7.5</v>
      </c>
      <c r="N102" s="59">
        <f t="shared" si="7"/>
        <v>4.5</v>
      </c>
    </row>
    <row r="103" spans="1:14" ht="12.75" customHeight="1" x14ac:dyDescent="0.25">
      <c r="A103" s="29" t="s">
        <v>119</v>
      </c>
      <c r="B103" s="58" t="s">
        <v>230</v>
      </c>
      <c r="C103" s="59">
        <v>2</v>
      </c>
      <c r="D103" s="59">
        <v>5</v>
      </c>
      <c r="E103" s="59">
        <f t="shared" si="4"/>
        <v>3.5</v>
      </c>
      <c r="F103" s="59">
        <v>8</v>
      </c>
      <c r="G103" s="59">
        <v>3</v>
      </c>
      <c r="H103" s="59">
        <f t="shared" si="5"/>
        <v>5.5</v>
      </c>
      <c r="I103" s="60">
        <v>6.5</v>
      </c>
      <c r="J103" s="59">
        <v>9.5</v>
      </c>
      <c r="K103" s="60">
        <f t="shared" si="6"/>
        <v>8</v>
      </c>
      <c r="L103" s="59">
        <v>2</v>
      </c>
      <c r="M103" s="59">
        <v>8.5</v>
      </c>
      <c r="N103" s="59">
        <f t="shared" si="7"/>
        <v>5.25</v>
      </c>
    </row>
    <row r="104" spans="1:14" ht="12.75" customHeight="1" x14ac:dyDescent="0.25">
      <c r="A104" s="29" t="s">
        <v>121</v>
      </c>
      <c r="B104" s="58" t="s">
        <v>231</v>
      </c>
      <c r="C104" s="59">
        <v>2.5</v>
      </c>
      <c r="D104" s="59">
        <v>5.5</v>
      </c>
      <c r="E104" s="59">
        <f t="shared" si="4"/>
        <v>4</v>
      </c>
      <c r="F104" s="59">
        <v>8.5</v>
      </c>
      <c r="G104" s="59">
        <v>3.5</v>
      </c>
      <c r="H104" s="59">
        <f t="shared" si="5"/>
        <v>6</v>
      </c>
      <c r="I104" s="60">
        <v>7</v>
      </c>
      <c r="J104" s="59">
        <v>3.5</v>
      </c>
      <c r="K104" s="60">
        <f t="shared" si="6"/>
        <v>5.25</v>
      </c>
      <c r="L104" s="59">
        <v>2.5</v>
      </c>
      <c r="M104" s="59">
        <v>9.5</v>
      </c>
      <c r="N104" s="59">
        <f t="shared" si="7"/>
        <v>6</v>
      </c>
    </row>
    <row r="105" spans="1:14" ht="12.75" customHeight="1" x14ac:dyDescent="0.25">
      <c r="A105" s="29" t="s">
        <v>123</v>
      </c>
      <c r="B105" s="58" t="s">
        <v>232</v>
      </c>
      <c r="C105" s="59">
        <v>3</v>
      </c>
      <c r="D105" s="59">
        <v>6</v>
      </c>
      <c r="E105" s="59">
        <f t="shared" si="4"/>
        <v>4.5</v>
      </c>
      <c r="F105" s="59">
        <v>9</v>
      </c>
      <c r="G105" s="59">
        <v>4</v>
      </c>
      <c r="H105" s="59">
        <f t="shared" si="5"/>
        <v>6.5</v>
      </c>
      <c r="I105" s="60">
        <v>7.5</v>
      </c>
      <c r="J105" s="59">
        <v>4.5</v>
      </c>
      <c r="K105" s="60">
        <f t="shared" si="6"/>
        <v>6</v>
      </c>
      <c r="L105" s="59">
        <v>3</v>
      </c>
      <c r="M105" s="59">
        <v>1.5</v>
      </c>
      <c r="N105" s="59">
        <f t="shared" si="7"/>
        <v>2.25</v>
      </c>
    </row>
    <row r="106" spans="1:14" ht="12.75" customHeight="1" x14ac:dyDescent="0.25">
      <c r="A106" s="29" t="s">
        <v>125</v>
      </c>
      <c r="B106" s="58" t="s">
        <v>233</v>
      </c>
      <c r="C106" s="59">
        <v>3.5</v>
      </c>
      <c r="D106" s="59">
        <v>6.5</v>
      </c>
      <c r="E106" s="59">
        <f t="shared" si="4"/>
        <v>5</v>
      </c>
      <c r="F106" s="59">
        <v>9.5</v>
      </c>
      <c r="G106" s="59">
        <v>4.5</v>
      </c>
      <c r="H106" s="59">
        <f t="shared" si="5"/>
        <v>7</v>
      </c>
      <c r="I106" s="60">
        <v>8</v>
      </c>
      <c r="J106" s="59">
        <v>5.5</v>
      </c>
      <c r="K106" s="60">
        <f t="shared" si="6"/>
        <v>6.75</v>
      </c>
      <c r="L106" s="59">
        <v>3.5</v>
      </c>
      <c r="M106" s="59">
        <v>2.5</v>
      </c>
      <c r="N106" s="59">
        <f t="shared" si="7"/>
        <v>3</v>
      </c>
    </row>
    <row r="107" spans="1:14" ht="12.75" customHeight="1" x14ac:dyDescent="0.25">
      <c r="A107" s="29" t="s">
        <v>127</v>
      </c>
      <c r="B107" s="58" t="s">
        <v>234</v>
      </c>
      <c r="C107" s="59">
        <v>4</v>
      </c>
      <c r="D107" s="59">
        <v>7</v>
      </c>
      <c r="E107" s="59">
        <f t="shared" si="4"/>
        <v>5.5</v>
      </c>
      <c r="F107" s="59">
        <v>10</v>
      </c>
      <c r="G107" s="59">
        <v>5</v>
      </c>
      <c r="H107" s="59">
        <f t="shared" si="5"/>
        <v>7.5</v>
      </c>
      <c r="I107" s="60">
        <v>8.5</v>
      </c>
      <c r="J107" s="59">
        <v>6.5</v>
      </c>
      <c r="K107" s="60">
        <f t="shared" si="6"/>
        <v>7.5</v>
      </c>
      <c r="L107" s="59">
        <v>4</v>
      </c>
      <c r="M107" s="59">
        <v>3.5</v>
      </c>
      <c r="N107" s="59">
        <f t="shared" si="7"/>
        <v>3.75</v>
      </c>
    </row>
    <row r="108" spans="1:14" ht="12.75" customHeight="1" x14ac:dyDescent="0.25">
      <c r="A108" s="29" t="s">
        <v>129</v>
      </c>
      <c r="B108" s="58" t="s">
        <v>235</v>
      </c>
      <c r="C108" s="59">
        <v>4.5</v>
      </c>
      <c r="D108" s="59">
        <v>7.5</v>
      </c>
      <c r="E108" s="59">
        <f t="shared" si="4"/>
        <v>6</v>
      </c>
      <c r="F108" s="59">
        <v>2</v>
      </c>
      <c r="G108" s="59">
        <v>5.5</v>
      </c>
      <c r="H108" s="59">
        <f t="shared" si="5"/>
        <v>3.75</v>
      </c>
      <c r="I108" s="60">
        <v>9</v>
      </c>
      <c r="J108" s="59">
        <v>7.5</v>
      </c>
      <c r="K108" s="60">
        <f t="shared" si="6"/>
        <v>8.25</v>
      </c>
      <c r="L108" s="59">
        <v>4.5</v>
      </c>
      <c r="M108" s="59">
        <v>4.5</v>
      </c>
      <c r="N108" s="59">
        <f t="shared" si="7"/>
        <v>4.5</v>
      </c>
    </row>
    <row r="109" spans="1:14" ht="12.75" customHeight="1" x14ac:dyDescent="0.25">
      <c r="A109" s="29" t="s">
        <v>131</v>
      </c>
      <c r="B109" s="58" t="s">
        <v>236</v>
      </c>
      <c r="C109" s="59">
        <v>5</v>
      </c>
      <c r="D109" s="59">
        <v>8</v>
      </c>
      <c r="E109" s="59">
        <f t="shared" si="4"/>
        <v>6.5</v>
      </c>
      <c r="F109" s="59">
        <v>2.5</v>
      </c>
      <c r="G109" s="59">
        <v>6</v>
      </c>
      <c r="H109" s="59">
        <f t="shared" si="5"/>
        <v>4.25</v>
      </c>
      <c r="I109" s="60">
        <v>9.5</v>
      </c>
      <c r="J109" s="59">
        <v>8.5</v>
      </c>
      <c r="K109" s="60">
        <f t="shared" si="6"/>
        <v>9</v>
      </c>
      <c r="L109" s="59">
        <v>5</v>
      </c>
      <c r="M109" s="59">
        <v>5.5</v>
      </c>
      <c r="N109" s="59">
        <f t="shared" si="7"/>
        <v>5.25</v>
      </c>
    </row>
    <row r="110" spans="1:14" ht="12.75" customHeight="1" x14ac:dyDescent="0.25">
      <c r="A110" s="29" t="s">
        <v>133</v>
      </c>
      <c r="B110" s="58" t="s">
        <v>237</v>
      </c>
      <c r="C110" s="59">
        <v>5.5</v>
      </c>
      <c r="D110" s="59">
        <v>8.5</v>
      </c>
      <c r="E110" s="59">
        <f t="shared" si="4"/>
        <v>7</v>
      </c>
      <c r="F110" s="59">
        <v>3</v>
      </c>
      <c r="G110" s="59">
        <v>6.5</v>
      </c>
      <c r="H110" s="59">
        <f t="shared" si="5"/>
        <v>4.75</v>
      </c>
      <c r="I110" s="60">
        <v>10</v>
      </c>
      <c r="J110" s="59">
        <v>9.5</v>
      </c>
      <c r="K110" s="60">
        <f t="shared" si="6"/>
        <v>9.75</v>
      </c>
      <c r="L110" s="59">
        <v>5.5</v>
      </c>
      <c r="M110" s="59">
        <v>6.5</v>
      </c>
      <c r="N110" s="59">
        <f t="shared" si="7"/>
        <v>6</v>
      </c>
    </row>
    <row r="111" spans="1:14" ht="12.75" customHeight="1" x14ac:dyDescent="0.25">
      <c r="A111" s="29" t="s">
        <v>135</v>
      </c>
      <c r="B111" s="58" t="s">
        <v>238</v>
      </c>
      <c r="C111" s="59">
        <v>6</v>
      </c>
      <c r="D111" s="59">
        <v>9</v>
      </c>
      <c r="E111" s="59">
        <f t="shared" si="4"/>
        <v>7.5</v>
      </c>
      <c r="F111" s="59">
        <v>3.5</v>
      </c>
      <c r="G111" s="59">
        <v>7</v>
      </c>
      <c r="H111" s="59">
        <f t="shared" si="5"/>
        <v>5.25</v>
      </c>
      <c r="I111" s="60">
        <v>3</v>
      </c>
      <c r="J111" s="59">
        <v>3.5</v>
      </c>
      <c r="K111" s="60">
        <f t="shared" si="6"/>
        <v>3.25</v>
      </c>
      <c r="L111" s="59">
        <v>6</v>
      </c>
      <c r="M111" s="59">
        <v>7.5</v>
      </c>
      <c r="N111" s="59">
        <f t="shared" si="7"/>
        <v>6.75</v>
      </c>
    </row>
    <row r="112" spans="1:14" ht="12.75" customHeight="1" x14ac:dyDescent="0.25">
      <c r="A112" s="29" t="s">
        <v>137</v>
      </c>
      <c r="B112" s="58" t="s">
        <v>239</v>
      </c>
      <c r="C112" s="59">
        <v>6.5</v>
      </c>
      <c r="D112" s="59">
        <v>9.5</v>
      </c>
      <c r="E112" s="59">
        <f t="shared" si="4"/>
        <v>8</v>
      </c>
      <c r="F112" s="59">
        <v>4</v>
      </c>
      <c r="G112" s="59">
        <v>7.5</v>
      </c>
      <c r="H112" s="59">
        <f t="shared" si="5"/>
        <v>5.75</v>
      </c>
      <c r="I112" s="60">
        <v>3.5</v>
      </c>
      <c r="J112" s="59">
        <v>4.5</v>
      </c>
      <c r="K112" s="60">
        <f t="shared" si="6"/>
        <v>4</v>
      </c>
      <c r="L112" s="59">
        <v>6.5</v>
      </c>
      <c r="M112" s="59">
        <v>8.5</v>
      </c>
      <c r="N112" s="59">
        <f t="shared" si="7"/>
        <v>7.5</v>
      </c>
    </row>
    <row r="113" spans="1:14" ht="12.75" customHeight="1" x14ac:dyDescent="0.25">
      <c r="A113" s="29" t="s">
        <v>139</v>
      </c>
      <c r="B113" s="58" t="s">
        <v>240</v>
      </c>
      <c r="C113" s="59">
        <v>7</v>
      </c>
      <c r="D113" s="59">
        <v>10</v>
      </c>
      <c r="E113" s="59">
        <f t="shared" si="4"/>
        <v>8.5</v>
      </c>
      <c r="F113" s="59">
        <v>4.5</v>
      </c>
      <c r="G113" s="59">
        <v>8</v>
      </c>
      <c r="H113" s="59">
        <f t="shared" si="5"/>
        <v>6.25</v>
      </c>
      <c r="I113" s="60">
        <v>4</v>
      </c>
      <c r="J113" s="59">
        <v>5.5</v>
      </c>
      <c r="K113" s="60">
        <f t="shared" si="6"/>
        <v>4.75</v>
      </c>
      <c r="L113" s="59">
        <v>7</v>
      </c>
      <c r="M113" s="59">
        <v>9.5</v>
      </c>
      <c r="N113" s="59">
        <f t="shared" si="7"/>
        <v>8.25</v>
      </c>
    </row>
    <row r="114" spans="1:14" ht="12.75" customHeight="1" x14ac:dyDescent="0.25">
      <c r="A114" s="29" t="s">
        <v>141</v>
      </c>
      <c r="B114" s="58" t="s">
        <v>241</v>
      </c>
      <c r="C114" s="59">
        <v>7.5</v>
      </c>
      <c r="D114" s="59">
        <v>1.5</v>
      </c>
      <c r="E114" s="59">
        <f t="shared" si="4"/>
        <v>4.5</v>
      </c>
      <c r="F114" s="59">
        <v>5</v>
      </c>
      <c r="G114" s="59">
        <v>8.5</v>
      </c>
      <c r="H114" s="59">
        <f t="shared" si="5"/>
        <v>6.75</v>
      </c>
      <c r="I114" s="60">
        <v>4.5</v>
      </c>
      <c r="J114" s="59">
        <v>6.5</v>
      </c>
      <c r="K114" s="60">
        <f t="shared" si="6"/>
        <v>5.5</v>
      </c>
      <c r="L114" s="59">
        <v>7.5</v>
      </c>
      <c r="M114" s="59">
        <v>1.5</v>
      </c>
      <c r="N114" s="59">
        <f t="shared" si="7"/>
        <v>4.5</v>
      </c>
    </row>
    <row r="115" spans="1:14" ht="12.75" customHeight="1" x14ac:dyDescent="0.25">
      <c r="A115" s="29" t="s">
        <v>143</v>
      </c>
      <c r="B115" s="58" t="s">
        <v>242</v>
      </c>
      <c r="C115" s="59">
        <v>8</v>
      </c>
      <c r="D115" s="59">
        <v>2</v>
      </c>
      <c r="E115" s="59">
        <f t="shared" si="4"/>
        <v>5</v>
      </c>
      <c r="F115" s="59">
        <v>5.5</v>
      </c>
      <c r="G115" s="59">
        <v>9</v>
      </c>
      <c r="H115" s="59">
        <f t="shared" si="5"/>
        <v>7.25</v>
      </c>
      <c r="I115" s="60">
        <v>5</v>
      </c>
      <c r="J115" s="59">
        <v>7.5</v>
      </c>
      <c r="K115" s="60">
        <f t="shared" si="6"/>
        <v>6.25</v>
      </c>
      <c r="L115" s="59">
        <v>8</v>
      </c>
      <c r="M115" s="59">
        <v>2.5</v>
      </c>
      <c r="N115" s="59">
        <f t="shared" si="7"/>
        <v>5.25</v>
      </c>
    </row>
    <row r="116" spans="1:14" ht="12.75" customHeight="1" x14ac:dyDescent="0.25">
      <c r="A116" s="29" t="s">
        <v>145</v>
      </c>
      <c r="B116" s="58" t="s">
        <v>243</v>
      </c>
      <c r="C116" s="59">
        <v>8.5</v>
      </c>
      <c r="D116" s="59">
        <v>2.5</v>
      </c>
      <c r="E116" s="59">
        <f t="shared" si="4"/>
        <v>5.5</v>
      </c>
      <c r="F116" s="59">
        <v>6</v>
      </c>
      <c r="G116" s="59">
        <v>9.5</v>
      </c>
      <c r="H116" s="59">
        <f t="shared" si="5"/>
        <v>7.75</v>
      </c>
      <c r="I116" s="60">
        <v>5.5</v>
      </c>
      <c r="J116" s="59">
        <v>8.5</v>
      </c>
      <c r="K116" s="60">
        <f t="shared" si="6"/>
        <v>7</v>
      </c>
      <c r="L116" s="59">
        <v>8.5</v>
      </c>
      <c r="M116" s="59">
        <v>3.5</v>
      </c>
      <c r="N116" s="59">
        <f t="shared" si="7"/>
        <v>6</v>
      </c>
    </row>
    <row r="117" spans="1:14" ht="12.75" customHeight="1" x14ac:dyDescent="0.25">
      <c r="A117" s="29" t="s">
        <v>147</v>
      </c>
      <c r="B117" s="58" t="s">
        <v>244</v>
      </c>
      <c r="C117" s="59">
        <v>9</v>
      </c>
      <c r="D117" s="59">
        <v>3</v>
      </c>
      <c r="E117" s="59">
        <f t="shared" si="4"/>
        <v>6</v>
      </c>
      <c r="F117" s="59">
        <v>6.5</v>
      </c>
      <c r="G117" s="59">
        <v>10</v>
      </c>
      <c r="H117" s="59">
        <f t="shared" si="5"/>
        <v>8.25</v>
      </c>
      <c r="I117" s="60">
        <v>6</v>
      </c>
      <c r="J117" s="59">
        <v>9.5</v>
      </c>
      <c r="K117" s="60">
        <f t="shared" si="6"/>
        <v>7.75</v>
      </c>
      <c r="L117" s="59">
        <v>9</v>
      </c>
      <c r="M117" s="59">
        <v>4.5</v>
      </c>
      <c r="N117" s="59">
        <f t="shared" si="7"/>
        <v>6.75</v>
      </c>
    </row>
    <row r="118" spans="1:14" ht="12.75" customHeight="1" x14ac:dyDescent="0.25">
      <c r="A118" s="29" t="s">
        <v>117</v>
      </c>
      <c r="B118" s="58" t="s">
        <v>245</v>
      </c>
      <c r="C118" s="59">
        <v>9.5</v>
      </c>
      <c r="D118" s="59">
        <v>3.5</v>
      </c>
      <c r="E118" s="59">
        <f t="shared" si="4"/>
        <v>6.5</v>
      </c>
      <c r="F118" s="59">
        <v>7</v>
      </c>
      <c r="G118" s="59">
        <v>2.5</v>
      </c>
      <c r="H118" s="59">
        <f t="shared" si="5"/>
        <v>4.75</v>
      </c>
      <c r="I118" s="60">
        <v>6.5</v>
      </c>
      <c r="J118" s="59">
        <v>3.5</v>
      </c>
      <c r="K118" s="60">
        <f t="shared" si="6"/>
        <v>5</v>
      </c>
      <c r="L118" s="59">
        <v>9.5</v>
      </c>
      <c r="M118" s="59">
        <v>5.5</v>
      </c>
      <c r="N118" s="59">
        <f t="shared" si="7"/>
        <v>7.5</v>
      </c>
    </row>
    <row r="119" spans="1:14" ht="12.75" customHeight="1" x14ac:dyDescent="0.25">
      <c r="A119" s="29" t="s">
        <v>119</v>
      </c>
      <c r="B119" s="58" t="s">
        <v>246</v>
      </c>
      <c r="C119" s="59">
        <v>10</v>
      </c>
      <c r="D119" s="59">
        <v>4</v>
      </c>
      <c r="E119" s="59">
        <f t="shared" si="4"/>
        <v>7</v>
      </c>
      <c r="F119" s="59">
        <v>7.5</v>
      </c>
      <c r="G119" s="59">
        <v>3</v>
      </c>
      <c r="H119" s="59">
        <f t="shared" si="5"/>
        <v>5.25</v>
      </c>
      <c r="I119" s="60">
        <v>7</v>
      </c>
      <c r="J119" s="59">
        <v>4.5</v>
      </c>
      <c r="K119" s="60">
        <f t="shared" si="6"/>
        <v>5.75</v>
      </c>
      <c r="L119" s="59">
        <v>10</v>
      </c>
      <c r="M119" s="59">
        <v>6.5</v>
      </c>
      <c r="N119" s="59">
        <f t="shared" si="7"/>
        <v>8.25</v>
      </c>
    </row>
    <row r="120" spans="1:14" ht="12.75" customHeight="1" x14ac:dyDescent="0.25">
      <c r="A120" s="29" t="s">
        <v>121</v>
      </c>
      <c r="B120" s="58" t="s">
        <v>247</v>
      </c>
      <c r="C120" s="59">
        <v>1</v>
      </c>
      <c r="D120" s="59">
        <v>4.5</v>
      </c>
      <c r="E120" s="59">
        <f t="shared" si="4"/>
        <v>2.75</v>
      </c>
      <c r="F120" s="59">
        <v>8</v>
      </c>
      <c r="G120" s="59">
        <v>3.5</v>
      </c>
      <c r="H120" s="59">
        <f t="shared" si="5"/>
        <v>5.75</v>
      </c>
      <c r="I120" s="60">
        <v>7.5</v>
      </c>
      <c r="J120" s="59">
        <v>5.5</v>
      </c>
      <c r="K120" s="60">
        <f t="shared" si="6"/>
        <v>6.5</v>
      </c>
      <c r="L120" s="59">
        <v>1</v>
      </c>
      <c r="M120" s="59">
        <v>7.5</v>
      </c>
      <c r="N120" s="59">
        <f t="shared" si="7"/>
        <v>4.25</v>
      </c>
    </row>
    <row r="121" spans="1:14" ht="12.75" customHeight="1" x14ac:dyDescent="0.25">
      <c r="A121" s="29" t="s">
        <v>123</v>
      </c>
      <c r="B121" s="58" t="s">
        <v>248</v>
      </c>
      <c r="C121" s="59">
        <v>1.5</v>
      </c>
      <c r="D121" s="59">
        <v>5</v>
      </c>
      <c r="E121" s="59">
        <f t="shared" si="4"/>
        <v>3.25</v>
      </c>
      <c r="F121" s="59">
        <v>8.5</v>
      </c>
      <c r="G121" s="59">
        <v>4</v>
      </c>
      <c r="H121" s="59">
        <f t="shared" si="5"/>
        <v>6.25</v>
      </c>
      <c r="I121" s="60">
        <v>8</v>
      </c>
      <c r="J121" s="59">
        <v>6.5</v>
      </c>
      <c r="K121" s="60">
        <f t="shared" si="6"/>
        <v>7.25</v>
      </c>
      <c r="L121" s="59">
        <v>1.5</v>
      </c>
      <c r="M121" s="59">
        <v>8.5</v>
      </c>
      <c r="N121" s="59">
        <f t="shared" si="7"/>
        <v>5</v>
      </c>
    </row>
    <row r="122" spans="1:14" ht="12.75" customHeight="1" x14ac:dyDescent="0.25">
      <c r="A122" s="29" t="s">
        <v>125</v>
      </c>
      <c r="B122" s="58" t="s">
        <v>249</v>
      </c>
      <c r="C122" s="59">
        <v>2</v>
      </c>
      <c r="D122" s="59">
        <v>5.5</v>
      </c>
      <c r="E122" s="59">
        <f t="shared" si="4"/>
        <v>3.75</v>
      </c>
      <c r="F122" s="59">
        <v>9</v>
      </c>
      <c r="G122" s="59">
        <v>4.5</v>
      </c>
      <c r="H122" s="59">
        <f t="shared" si="5"/>
        <v>6.75</v>
      </c>
      <c r="I122" s="60">
        <v>8.5</v>
      </c>
      <c r="J122" s="59">
        <v>7.5</v>
      </c>
      <c r="K122" s="60">
        <f t="shared" si="6"/>
        <v>8</v>
      </c>
      <c r="L122" s="59">
        <v>2</v>
      </c>
      <c r="M122" s="59">
        <v>9.5</v>
      </c>
      <c r="N122" s="59">
        <f t="shared" si="7"/>
        <v>5.75</v>
      </c>
    </row>
    <row r="123" spans="1:14" ht="12.75" customHeight="1" x14ac:dyDescent="0.25">
      <c r="A123" s="29" t="s">
        <v>127</v>
      </c>
      <c r="B123" s="58" t="s">
        <v>250</v>
      </c>
      <c r="C123" s="59">
        <v>2.5</v>
      </c>
      <c r="D123" s="59">
        <v>6</v>
      </c>
      <c r="E123" s="59">
        <f t="shared" si="4"/>
        <v>4.25</v>
      </c>
      <c r="F123" s="59">
        <v>9.5</v>
      </c>
      <c r="G123" s="59">
        <v>5</v>
      </c>
      <c r="H123" s="59">
        <f t="shared" si="5"/>
        <v>7.25</v>
      </c>
      <c r="I123" s="60">
        <v>9</v>
      </c>
      <c r="J123" s="59">
        <v>8.5</v>
      </c>
      <c r="K123" s="60">
        <f t="shared" si="6"/>
        <v>8.75</v>
      </c>
      <c r="L123" s="59">
        <v>2.5</v>
      </c>
      <c r="M123" s="59">
        <v>1.5</v>
      </c>
      <c r="N123" s="59">
        <f t="shared" si="7"/>
        <v>2</v>
      </c>
    </row>
    <row r="124" spans="1:14" ht="12.75" customHeight="1" x14ac:dyDescent="0.25">
      <c r="A124" s="29" t="s">
        <v>129</v>
      </c>
      <c r="B124" s="58" t="s">
        <v>251</v>
      </c>
      <c r="C124" s="59">
        <v>3</v>
      </c>
      <c r="D124" s="59">
        <v>6.5</v>
      </c>
      <c r="E124" s="59">
        <f t="shared" si="4"/>
        <v>4.75</v>
      </c>
      <c r="F124" s="59">
        <v>10</v>
      </c>
      <c r="G124" s="59">
        <v>5.5</v>
      </c>
      <c r="H124" s="59">
        <f t="shared" si="5"/>
        <v>7.75</v>
      </c>
      <c r="I124" s="60">
        <v>9.5</v>
      </c>
      <c r="J124" s="59">
        <v>9.5</v>
      </c>
      <c r="K124" s="60">
        <f t="shared" si="6"/>
        <v>9.5</v>
      </c>
      <c r="L124" s="59">
        <v>3</v>
      </c>
      <c r="M124" s="59">
        <v>2.5</v>
      </c>
      <c r="N124" s="59">
        <f t="shared" si="7"/>
        <v>2.75</v>
      </c>
    </row>
    <row r="125" spans="1:14" ht="12.75" customHeight="1" x14ac:dyDescent="0.25">
      <c r="A125" s="29" t="s">
        <v>131</v>
      </c>
      <c r="B125" s="58" t="s">
        <v>252</v>
      </c>
      <c r="C125" s="59">
        <v>3.5</v>
      </c>
      <c r="D125" s="59">
        <v>7</v>
      </c>
      <c r="E125" s="59">
        <f t="shared" si="4"/>
        <v>5.25</v>
      </c>
      <c r="F125" s="59">
        <v>2</v>
      </c>
      <c r="G125" s="59">
        <v>6</v>
      </c>
      <c r="H125" s="59">
        <f t="shared" si="5"/>
        <v>4</v>
      </c>
      <c r="I125" s="60">
        <v>10</v>
      </c>
      <c r="J125" s="59">
        <v>3.5</v>
      </c>
      <c r="K125" s="60">
        <f t="shared" si="6"/>
        <v>6.75</v>
      </c>
      <c r="L125" s="59">
        <v>3.5</v>
      </c>
      <c r="M125" s="59">
        <v>3.5</v>
      </c>
      <c r="N125" s="59">
        <f t="shared" si="7"/>
        <v>3.5</v>
      </c>
    </row>
    <row r="126" spans="1:14" ht="12.75" customHeight="1" x14ac:dyDescent="0.25">
      <c r="A126" s="29" t="s">
        <v>133</v>
      </c>
      <c r="B126" s="58" t="s">
        <v>253</v>
      </c>
      <c r="C126" s="59">
        <v>4</v>
      </c>
      <c r="D126" s="59">
        <v>7.5</v>
      </c>
      <c r="E126" s="59">
        <f t="shared" si="4"/>
        <v>5.75</v>
      </c>
      <c r="F126" s="59">
        <v>2.5</v>
      </c>
      <c r="G126" s="59">
        <v>6.5</v>
      </c>
      <c r="H126" s="59">
        <f t="shared" si="5"/>
        <v>4.5</v>
      </c>
      <c r="I126" s="60">
        <v>3</v>
      </c>
      <c r="J126" s="59">
        <v>4.5</v>
      </c>
      <c r="K126" s="60">
        <f t="shared" si="6"/>
        <v>3.75</v>
      </c>
      <c r="L126" s="59">
        <v>4</v>
      </c>
      <c r="M126" s="59">
        <v>4.5</v>
      </c>
      <c r="N126" s="59">
        <f t="shared" si="7"/>
        <v>4.25</v>
      </c>
    </row>
    <row r="127" spans="1:14" ht="12.75" customHeight="1" x14ac:dyDescent="0.25">
      <c r="A127" s="29" t="s">
        <v>135</v>
      </c>
      <c r="B127" s="58" t="s">
        <v>254</v>
      </c>
      <c r="C127" s="59">
        <v>4.5</v>
      </c>
      <c r="D127" s="59">
        <v>8</v>
      </c>
      <c r="E127" s="59">
        <f t="shared" si="4"/>
        <v>6.25</v>
      </c>
      <c r="F127" s="59">
        <v>3</v>
      </c>
      <c r="G127" s="59">
        <v>7</v>
      </c>
      <c r="H127" s="59">
        <f t="shared" si="5"/>
        <v>5</v>
      </c>
      <c r="I127" s="60">
        <v>3.5</v>
      </c>
      <c r="J127" s="59">
        <v>5.5</v>
      </c>
      <c r="K127" s="60">
        <f t="shared" si="6"/>
        <v>4.5</v>
      </c>
      <c r="L127" s="59">
        <v>4.5</v>
      </c>
      <c r="M127" s="59">
        <v>5.5</v>
      </c>
      <c r="N127" s="59">
        <f t="shared" si="7"/>
        <v>5</v>
      </c>
    </row>
    <row r="128" spans="1:14" ht="12.75" customHeight="1" x14ac:dyDescent="0.25">
      <c r="A128" s="29" t="s">
        <v>137</v>
      </c>
      <c r="B128" s="58" t="s">
        <v>255</v>
      </c>
      <c r="C128" s="59">
        <v>5</v>
      </c>
      <c r="D128" s="59">
        <v>8.5</v>
      </c>
      <c r="E128" s="59">
        <f t="shared" si="4"/>
        <v>6.75</v>
      </c>
      <c r="F128" s="59">
        <v>3.5</v>
      </c>
      <c r="G128" s="59">
        <v>7.5</v>
      </c>
      <c r="H128" s="59">
        <f t="shared" si="5"/>
        <v>5.5</v>
      </c>
      <c r="I128" s="60">
        <v>4</v>
      </c>
      <c r="J128" s="59">
        <v>6.5</v>
      </c>
      <c r="K128" s="60">
        <f t="shared" si="6"/>
        <v>5.25</v>
      </c>
      <c r="L128" s="59">
        <v>5</v>
      </c>
      <c r="M128" s="59">
        <v>6.5</v>
      </c>
      <c r="N128" s="59">
        <f t="shared" si="7"/>
        <v>5.75</v>
      </c>
    </row>
    <row r="129" spans="1:14" ht="12.75" customHeight="1" x14ac:dyDescent="0.25">
      <c r="A129" s="29" t="s">
        <v>139</v>
      </c>
      <c r="B129" s="58" t="s">
        <v>256</v>
      </c>
      <c r="C129" s="59">
        <v>5.5</v>
      </c>
      <c r="D129" s="59">
        <v>9</v>
      </c>
      <c r="E129" s="59">
        <f t="shared" si="4"/>
        <v>7.25</v>
      </c>
      <c r="F129" s="59">
        <v>4</v>
      </c>
      <c r="G129" s="59">
        <v>8</v>
      </c>
      <c r="H129" s="59">
        <f t="shared" si="5"/>
        <v>6</v>
      </c>
      <c r="I129" s="60">
        <v>4.5</v>
      </c>
      <c r="J129" s="59">
        <v>7.5</v>
      </c>
      <c r="K129" s="60">
        <f t="shared" si="6"/>
        <v>6</v>
      </c>
      <c r="L129" s="59">
        <v>5.5</v>
      </c>
      <c r="M129" s="59">
        <v>7.5</v>
      </c>
      <c r="N129" s="59">
        <f t="shared" si="7"/>
        <v>6.5</v>
      </c>
    </row>
    <row r="130" spans="1:14" ht="12.75" customHeight="1" x14ac:dyDescent="0.25">
      <c r="A130" s="29" t="s">
        <v>141</v>
      </c>
      <c r="B130" s="58" t="s">
        <v>257</v>
      </c>
      <c r="C130" s="59">
        <v>6</v>
      </c>
      <c r="D130" s="59">
        <v>9.5</v>
      </c>
      <c r="E130" s="59">
        <f t="shared" si="4"/>
        <v>7.75</v>
      </c>
      <c r="F130" s="59">
        <v>4.5</v>
      </c>
      <c r="G130" s="59">
        <v>8.5</v>
      </c>
      <c r="H130" s="59">
        <f t="shared" si="5"/>
        <v>6.5</v>
      </c>
      <c r="I130" s="60">
        <v>5</v>
      </c>
      <c r="J130" s="59">
        <v>8.5</v>
      </c>
      <c r="K130" s="60">
        <f t="shared" si="6"/>
        <v>6.75</v>
      </c>
      <c r="L130" s="59">
        <v>6</v>
      </c>
      <c r="M130" s="59">
        <v>8.5</v>
      </c>
      <c r="N130" s="59">
        <f t="shared" si="7"/>
        <v>7.25</v>
      </c>
    </row>
    <row r="131" spans="1:14" ht="12.75" customHeight="1" x14ac:dyDescent="0.25">
      <c r="A131" s="29" t="s">
        <v>143</v>
      </c>
      <c r="B131" s="58" t="s">
        <v>258</v>
      </c>
      <c r="C131" s="59">
        <v>6.5</v>
      </c>
      <c r="D131" s="59">
        <v>10</v>
      </c>
      <c r="E131" s="59">
        <f t="shared" si="4"/>
        <v>8.25</v>
      </c>
      <c r="F131" s="59">
        <v>5</v>
      </c>
      <c r="G131" s="59">
        <v>9</v>
      </c>
      <c r="H131" s="59">
        <f t="shared" si="5"/>
        <v>7</v>
      </c>
      <c r="I131" s="60">
        <v>5.5</v>
      </c>
      <c r="J131" s="59">
        <v>9.5</v>
      </c>
      <c r="K131" s="60">
        <f t="shared" si="6"/>
        <v>7.5</v>
      </c>
      <c r="L131" s="59">
        <v>6.5</v>
      </c>
      <c r="M131" s="59">
        <v>9.5</v>
      </c>
      <c r="N131" s="59">
        <f t="shared" si="7"/>
        <v>8</v>
      </c>
    </row>
    <row r="132" spans="1:14" ht="12.75" customHeight="1" x14ac:dyDescent="0.25">
      <c r="A132" s="29" t="s">
        <v>145</v>
      </c>
      <c r="B132" s="58" t="s">
        <v>259</v>
      </c>
      <c r="C132" s="59">
        <v>7</v>
      </c>
      <c r="D132" s="59">
        <v>1.5</v>
      </c>
      <c r="E132" s="59">
        <f t="shared" si="4"/>
        <v>4.25</v>
      </c>
      <c r="F132" s="59">
        <v>5.5</v>
      </c>
      <c r="G132" s="59">
        <v>9.5</v>
      </c>
      <c r="H132" s="59">
        <f t="shared" si="5"/>
        <v>7.5</v>
      </c>
      <c r="I132" s="60">
        <v>6</v>
      </c>
      <c r="J132" s="59">
        <v>3.5</v>
      </c>
      <c r="K132" s="60">
        <f t="shared" si="6"/>
        <v>4.75</v>
      </c>
      <c r="L132" s="59">
        <v>7</v>
      </c>
      <c r="M132" s="59">
        <v>1.5</v>
      </c>
      <c r="N132" s="59">
        <f t="shared" si="7"/>
        <v>4.25</v>
      </c>
    </row>
    <row r="133" spans="1:14" ht="12.75" customHeight="1" x14ac:dyDescent="0.25">
      <c r="A133" s="29" t="s">
        <v>147</v>
      </c>
      <c r="B133" s="58" t="s">
        <v>260</v>
      </c>
      <c r="C133" s="59">
        <v>7.5</v>
      </c>
      <c r="D133" s="59">
        <v>2</v>
      </c>
      <c r="E133" s="59">
        <f t="shared" si="4"/>
        <v>4.75</v>
      </c>
      <c r="F133" s="59">
        <v>6</v>
      </c>
      <c r="G133" s="59">
        <v>10</v>
      </c>
      <c r="H133" s="59">
        <f t="shared" si="5"/>
        <v>8</v>
      </c>
      <c r="I133" s="60">
        <v>6.5</v>
      </c>
      <c r="J133" s="59">
        <v>4.5</v>
      </c>
      <c r="K133" s="60">
        <f t="shared" si="6"/>
        <v>5.5</v>
      </c>
      <c r="L133" s="59">
        <v>7.5</v>
      </c>
      <c r="M133" s="59">
        <v>2.5</v>
      </c>
      <c r="N133" s="59">
        <f t="shared" si="7"/>
        <v>5</v>
      </c>
    </row>
    <row r="134" spans="1:14" ht="12.75" customHeight="1" x14ac:dyDescent="0.25">
      <c r="A134" s="29" t="s">
        <v>117</v>
      </c>
      <c r="B134" s="58" t="s">
        <v>261</v>
      </c>
      <c r="C134" s="59">
        <v>8</v>
      </c>
      <c r="D134" s="59">
        <v>2.5</v>
      </c>
      <c r="E134" s="59">
        <f t="shared" ref="E134:E197" si="8">AVERAGE(C134:D134)</f>
        <v>5.25</v>
      </c>
      <c r="F134" s="59">
        <v>6.5</v>
      </c>
      <c r="G134" s="59">
        <v>2.5</v>
      </c>
      <c r="H134" s="59">
        <f t="shared" ref="H134:H197" si="9">AVERAGE(F134:G134)</f>
        <v>4.5</v>
      </c>
      <c r="I134" s="60">
        <v>7</v>
      </c>
      <c r="J134" s="59">
        <v>5.5</v>
      </c>
      <c r="K134" s="60">
        <f t="shared" ref="K134:K197" si="10">AVERAGE(I134:J134)</f>
        <v>6.25</v>
      </c>
      <c r="L134" s="59">
        <v>8</v>
      </c>
      <c r="M134" s="59">
        <v>3.5</v>
      </c>
      <c r="N134" s="59">
        <f t="shared" ref="N134:N197" si="11">AVERAGE(L134:M134)</f>
        <v>5.75</v>
      </c>
    </row>
    <row r="135" spans="1:14" ht="12.75" customHeight="1" x14ac:dyDescent="0.25">
      <c r="A135" s="29" t="s">
        <v>119</v>
      </c>
      <c r="B135" s="58" t="s">
        <v>262</v>
      </c>
      <c r="C135" s="59">
        <v>8.5</v>
      </c>
      <c r="D135" s="59">
        <v>3</v>
      </c>
      <c r="E135" s="59">
        <f t="shared" si="8"/>
        <v>5.75</v>
      </c>
      <c r="F135" s="59">
        <v>7</v>
      </c>
      <c r="G135" s="59">
        <v>3</v>
      </c>
      <c r="H135" s="59">
        <f t="shared" si="9"/>
        <v>5</v>
      </c>
      <c r="I135" s="60">
        <v>7.5</v>
      </c>
      <c r="J135" s="59">
        <v>6.5</v>
      </c>
      <c r="K135" s="60">
        <f t="shared" si="10"/>
        <v>7</v>
      </c>
      <c r="L135" s="59">
        <v>8.5</v>
      </c>
      <c r="M135" s="59">
        <v>4.5</v>
      </c>
      <c r="N135" s="59">
        <f t="shared" si="11"/>
        <v>6.5</v>
      </c>
    </row>
    <row r="136" spans="1:14" ht="12.75" customHeight="1" x14ac:dyDescent="0.25">
      <c r="A136" s="29" t="s">
        <v>121</v>
      </c>
      <c r="B136" s="58" t="s">
        <v>263</v>
      </c>
      <c r="C136" s="59">
        <v>9</v>
      </c>
      <c r="D136" s="59">
        <v>3.5</v>
      </c>
      <c r="E136" s="59">
        <f t="shared" si="8"/>
        <v>6.25</v>
      </c>
      <c r="F136" s="59">
        <v>7.5</v>
      </c>
      <c r="G136" s="59">
        <v>3.5</v>
      </c>
      <c r="H136" s="59">
        <f t="shared" si="9"/>
        <v>5.5</v>
      </c>
      <c r="I136" s="60">
        <v>8</v>
      </c>
      <c r="J136" s="59">
        <v>7.5</v>
      </c>
      <c r="K136" s="60">
        <f t="shared" si="10"/>
        <v>7.75</v>
      </c>
      <c r="L136" s="59">
        <v>9</v>
      </c>
      <c r="M136" s="59">
        <v>5.5</v>
      </c>
      <c r="N136" s="59">
        <f t="shared" si="11"/>
        <v>7.25</v>
      </c>
    </row>
    <row r="137" spans="1:14" ht="12.75" customHeight="1" x14ac:dyDescent="0.25">
      <c r="A137" s="29" t="s">
        <v>123</v>
      </c>
      <c r="B137" s="58" t="s">
        <v>264</v>
      </c>
      <c r="C137" s="59">
        <v>9.5</v>
      </c>
      <c r="D137" s="59">
        <v>4</v>
      </c>
      <c r="E137" s="59">
        <f t="shared" si="8"/>
        <v>6.75</v>
      </c>
      <c r="F137" s="59">
        <v>8</v>
      </c>
      <c r="G137" s="59">
        <v>4</v>
      </c>
      <c r="H137" s="59">
        <f t="shared" si="9"/>
        <v>6</v>
      </c>
      <c r="I137" s="60">
        <v>8.5</v>
      </c>
      <c r="J137" s="59">
        <v>8.5</v>
      </c>
      <c r="K137" s="60">
        <f t="shared" si="10"/>
        <v>8.5</v>
      </c>
      <c r="L137" s="59">
        <v>9.5</v>
      </c>
      <c r="M137" s="59">
        <v>6.5</v>
      </c>
      <c r="N137" s="59">
        <f t="shared" si="11"/>
        <v>8</v>
      </c>
    </row>
    <row r="138" spans="1:14" ht="12.75" customHeight="1" x14ac:dyDescent="0.25">
      <c r="A138" s="29" t="s">
        <v>125</v>
      </c>
      <c r="B138" s="58" t="s">
        <v>265</v>
      </c>
      <c r="C138" s="59">
        <v>10</v>
      </c>
      <c r="D138" s="59">
        <v>4.5</v>
      </c>
      <c r="E138" s="59">
        <f t="shared" si="8"/>
        <v>7.25</v>
      </c>
      <c r="F138" s="59">
        <v>8.5</v>
      </c>
      <c r="G138" s="59">
        <v>4.5</v>
      </c>
      <c r="H138" s="59">
        <f t="shared" si="9"/>
        <v>6.5</v>
      </c>
      <c r="I138" s="60">
        <v>9</v>
      </c>
      <c r="J138" s="59">
        <v>9.5</v>
      </c>
      <c r="K138" s="60">
        <f t="shared" si="10"/>
        <v>9.25</v>
      </c>
      <c r="L138" s="59">
        <v>10</v>
      </c>
      <c r="M138" s="59">
        <v>7.5</v>
      </c>
      <c r="N138" s="59">
        <f t="shared" si="11"/>
        <v>8.75</v>
      </c>
    </row>
    <row r="139" spans="1:14" ht="12.75" customHeight="1" x14ac:dyDescent="0.25">
      <c r="A139" s="29" t="s">
        <v>127</v>
      </c>
      <c r="B139" s="58" t="s">
        <v>266</v>
      </c>
      <c r="C139" s="59">
        <v>1</v>
      </c>
      <c r="D139" s="59">
        <v>5</v>
      </c>
      <c r="E139" s="59">
        <f t="shared" si="8"/>
        <v>3</v>
      </c>
      <c r="F139" s="59">
        <v>9</v>
      </c>
      <c r="G139" s="59">
        <v>5</v>
      </c>
      <c r="H139" s="59">
        <f t="shared" si="9"/>
        <v>7</v>
      </c>
      <c r="I139" s="60">
        <v>9.5</v>
      </c>
      <c r="J139" s="59">
        <v>3.5</v>
      </c>
      <c r="K139" s="60">
        <f t="shared" si="10"/>
        <v>6.5</v>
      </c>
      <c r="L139" s="59">
        <v>1</v>
      </c>
      <c r="M139" s="59">
        <v>8.5</v>
      </c>
      <c r="N139" s="59">
        <f t="shared" si="11"/>
        <v>4.75</v>
      </c>
    </row>
    <row r="140" spans="1:14" ht="12.75" customHeight="1" x14ac:dyDescent="0.25">
      <c r="A140" s="29" t="s">
        <v>129</v>
      </c>
      <c r="B140" s="58" t="s">
        <v>267</v>
      </c>
      <c r="C140" s="59">
        <v>1.5</v>
      </c>
      <c r="D140" s="59">
        <v>5.5</v>
      </c>
      <c r="E140" s="59">
        <f t="shared" si="8"/>
        <v>3.5</v>
      </c>
      <c r="F140" s="59">
        <v>9.5</v>
      </c>
      <c r="G140" s="59">
        <v>5.5</v>
      </c>
      <c r="H140" s="59">
        <f t="shared" si="9"/>
        <v>7.5</v>
      </c>
      <c r="I140" s="60">
        <v>10</v>
      </c>
      <c r="J140" s="59">
        <v>4.5</v>
      </c>
      <c r="K140" s="60">
        <f t="shared" si="10"/>
        <v>7.25</v>
      </c>
      <c r="L140" s="59">
        <v>1.5</v>
      </c>
      <c r="M140" s="59">
        <v>9.5</v>
      </c>
      <c r="N140" s="59">
        <f t="shared" si="11"/>
        <v>5.5</v>
      </c>
    </row>
    <row r="141" spans="1:14" ht="12.75" customHeight="1" x14ac:dyDescent="0.25">
      <c r="A141" s="29" t="s">
        <v>131</v>
      </c>
      <c r="B141" s="58" t="s">
        <v>268</v>
      </c>
      <c r="C141" s="59">
        <v>2</v>
      </c>
      <c r="D141" s="59">
        <v>6</v>
      </c>
      <c r="E141" s="59">
        <f t="shared" si="8"/>
        <v>4</v>
      </c>
      <c r="F141" s="59">
        <v>10</v>
      </c>
      <c r="G141" s="59">
        <v>6</v>
      </c>
      <c r="H141" s="59">
        <f t="shared" si="9"/>
        <v>8</v>
      </c>
      <c r="I141" s="60">
        <v>3</v>
      </c>
      <c r="J141" s="59">
        <v>5.5</v>
      </c>
      <c r="K141" s="60">
        <f t="shared" si="10"/>
        <v>4.25</v>
      </c>
      <c r="L141" s="59">
        <v>2</v>
      </c>
      <c r="M141" s="59">
        <v>1.5</v>
      </c>
      <c r="N141" s="59">
        <f t="shared" si="11"/>
        <v>1.75</v>
      </c>
    </row>
    <row r="142" spans="1:14" ht="12.75" customHeight="1" x14ac:dyDescent="0.25">
      <c r="A142" s="29" t="s">
        <v>133</v>
      </c>
      <c r="B142" s="58" t="s">
        <v>269</v>
      </c>
      <c r="C142" s="59">
        <v>2.5</v>
      </c>
      <c r="D142" s="59">
        <v>6.5</v>
      </c>
      <c r="E142" s="59">
        <f t="shared" si="8"/>
        <v>4.5</v>
      </c>
      <c r="F142" s="59">
        <v>2</v>
      </c>
      <c r="G142" s="59">
        <v>6.5</v>
      </c>
      <c r="H142" s="59">
        <f t="shared" si="9"/>
        <v>4.25</v>
      </c>
      <c r="I142" s="60">
        <v>3.5</v>
      </c>
      <c r="J142" s="59">
        <v>6.5</v>
      </c>
      <c r="K142" s="60">
        <f t="shared" si="10"/>
        <v>5</v>
      </c>
      <c r="L142" s="59">
        <v>2.5</v>
      </c>
      <c r="M142" s="59">
        <v>2.5</v>
      </c>
      <c r="N142" s="59">
        <f t="shared" si="11"/>
        <v>2.5</v>
      </c>
    </row>
    <row r="143" spans="1:14" ht="12.75" customHeight="1" x14ac:dyDescent="0.25">
      <c r="A143" s="29" t="s">
        <v>135</v>
      </c>
      <c r="B143" s="58" t="s">
        <v>270</v>
      </c>
      <c r="C143" s="59">
        <v>3</v>
      </c>
      <c r="D143" s="59">
        <v>7</v>
      </c>
      <c r="E143" s="59">
        <f t="shared" si="8"/>
        <v>5</v>
      </c>
      <c r="F143" s="59">
        <v>2.5</v>
      </c>
      <c r="G143" s="59">
        <v>7</v>
      </c>
      <c r="H143" s="59">
        <f t="shared" si="9"/>
        <v>4.75</v>
      </c>
      <c r="I143" s="60">
        <v>4</v>
      </c>
      <c r="J143" s="59">
        <v>7.5</v>
      </c>
      <c r="K143" s="60">
        <f t="shared" si="10"/>
        <v>5.75</v>
      </c>
      <c r="L143" s="59">
        <v>3</v>
      </c>
      <c r="M143" s="59">
        <v>3.5</v>
      </c>
      <c r="N143" s="59">
        <f t="shared" si="11"/>
        <v>3.25</v>
      </c>
    </row>
    <row r="144" spans="1:14" ht="12.75" customHeight="1" x14ac:dyDescent="0.25">
      <c r="A144" s="29" t="s">
        <v>137</v>
      </c>
      <c r="B144" s="58" t="s">
        <v>271</v>
      </c>
      <c r="C144" s="59">
        <v>3.5</v>
      </c>
      <c r="D144" s="59">
        <v>7.5</v>
      </c>
      <c r="E144" s="59">
        <f t="shared" si="8"/>
        <v>5.5</v>
      </c>
      <c r="F144" s="59">
        <v>3</v>
      </c>
      <c r="G144" s="59">
        <v>7.5</v>
      </c>
      <c r="H144" s="59">
        <f t="shared" si="9"/>
        <v>5.25</v>
      </c>
      <c r="I144" s="60">
        <v>4.5</v>
      </c>
      <c r="J144" s="59">
        <v>8.5</v>
      </c>
      <c r="K144" s="60">
        <f t="shared" si="10"/>
        <v>6.5</v>
      </c>
      <c r="L144" s="59">
        <v>3.5</v>
      </c>
      <c r="M144" s="59">
        <v>4.5</v>
      </c>
      <c r="N144" s="59">
        <f t="shared" si="11"/>
        <v>4</v>
      </c>
    </row>
    <row r="145" spans="1:14" ht="12.75" customHeight="1" x14ac:dyDescent="0.25">
      <c r="A145" s="29" t="s">
        <v>139</v>
      </c>
      <c r="B145" s="58" t="s">
        <v>272</v>
      </c>
      <c r="C145" s="59">
        <v>4</v>
      </c>
      <c r="D145" s="59">
        <v>8</v>
      </c>
      <c r="E145" s="59">
        <f t="shared" si="8"/>
        <v>6</v>
      </c>
      <c r="F145" s="59">
        <v>3.5</v>
      </c>
      <c r="G145" s="59">
        <v>8</v>
      </c>
      <c r="H145" s="59">
        <f t="shared" si="9"/>
        <v>5.75</v>
      </c>
      <c r="I145" s="60">
        <v>5</v>
      </c>
      <c r="J145" s="59">
        <v>9.5</v>
      </c>
      <c r="K145" s="60">
        <f t="shared" si="10"/>
        <v>7.25</v>
      </c>
      <c r="L145" s="59">
        <v>4</v>
      </c>
      <c r="M145" s="59">
        <v>5.5</v>
      </c>
      <c r="N145" s="59">
        <f t="shared" si="11"/>
        <v>4.75</v>
      </c>
    </row>
    <row r="146" spans="1:14" ht="12.75" customHeight="1" x14ac:dyDescent="0.25">
      <c r="A146" s="29" t="s">
        <v>141</v>
      </c>
      <c r="B146" s="58" t="s">
        <v>273</v>
      </c>
      <c r="C146" s="59">
        <v>4.5</v>
      </c>
      <c r="D146" s="59">
        <v>8.5</v>
      </c>
      <c r="E146" s="59">
        <f t="shared" si="8"/>
        <v>6.5</v>
      </c>
      <c r="F146" s="59">
        <v>4</v>
      </c>
      <c r="G146" s="59">
        <v>8.5</v>
      </c>
      <c r="H146" s="59">
        <f t="shared" si="9"/>
        <v>6.25</v>
      </c>
      <c r="I146" s="60">
        <v>5.5</v>
      </c>
      <c r="J146" s="59">
        <v>3.5</v>
      </c>
      <c r="K146" s="60">
        <f t="shared" si="10"/>
        <v>4.5</v>
      </c>
      <c r="L146" s="59">
        <v>4.5</v>
      </c>
      <c r="M146" s="59">
        <v>6.5</v>
      </c>
      <c r="N146" s="59">
        <f t="shared" si="11"/>
        <v>5.5</v>
      </c>
    </row>
    <row r="147" spans="1:14" ht="12.75" customHeight="1" x14ac:dyDescent="0.25">
      <c r="A147" s="29" t="s">
        <v>143</v>
      </c>
      <c r="B147" s="58" t="s">
        <v>274</v>
      </c>
      <c r="C147" s="59">
        <v>5</v>
      </c>
      <c r="D147" s="59">
        <v>9</v>
      </c>
      <c r="E147" s="59">
        <f t="shared" si="8"/>
        <v>7</v>
      </c>
      <c r="F147" s="59">
        <v>4.5</v>
      </c>
      <c r="G147" s="59">
        <v>9</v>
      </c>
      <c r="H147" s="59">
        <f t="shared" si="9"/>
        <v>6.75</v>
      </c>
      <c r="I147" s="60">
        <v>6</v>
      </c>
      <c r="J147" s="59">
        <v>4.5</v>
      </c>
      <c r="K147" s="60">
        <f t="shared" si="10"/>
        <v>5.25</v>
      </c>
      <c r="L147" s="59">
        <v>5</v>
      </c>
      <c r="M147" s="59">
        <v>7.5</v>
      </c>
      <c r="N147" s="59">
        <f t="shared" si="11"/>
        <v>6.25</v>
      </c>
    </row>
    <row r="148" spans="1:14" ht="12.75" customHeight="1" x14ac:dyDescent="0.25">
      <c r="A148" s="29" t="s">
        <v>145</v>
      </c>
      <c r="B148" s="58" t="s">
        <v>275</v>
      </c>
      <c r="C148" s="59">
        <v>5.5</v>
      </c>
      <c r="D148" s="59">
        <v>9.5</v>
      </c>
      <c r="E148" s="59">
        <f t="shared" si="8"/>
        <v>7.5</v>
      </c>
      <c r="F148" s="59">
        <v>5</v>
      </c>
      <c r="G148" s="59">
        <v>9.5</v>
      </c>
      <c r="H148" s="59">
        <f t="shared" si="9"/>
        <v>7.25</v>
      </c>
      <c r="I148" s="60">
        <v>6.5</v>
      </c>
      <c r="J148" s="59">
        <v>5.5</v>
      </c>
      <c r="K148" s="60">
        <f t="shared" si="10"/>
        <v>6</v>
      </c>
      <c r="L148" s="59">
        <v>5.5</v>
      </c>
      <c r="M148" s="59">
        <v>8.5</v>
      </c>
      <c r="N148" s="59">
        <f t="shared" si="11"/>
        <v>7</v>
      </c>
    </row>
    <row r="149" spans="1:14" ht="12.75" customHeight="1" x14ac:dyDescent="0.25">
      <c r="A149" s="29" t="s">
        <v>147</v>
      </c>
      <c r="B149" s="58" t="s">
        <v>276</v>
      </c>
      <c r="C149" s="59">
        <v>6</v>
      </c>
      <c r="D149" s="59">
        <v>10</v>
      </c>
      <c r="E149" s="59">
        <f t="shared" si="8"/>
        <v>8</v>
      </c>
      <c r="F149" s="59">
        <v>5.5</v>
      </c>
      <c r="G149" s="59">
        <v>10</v>
      </c>
      <c r="H149" s="59">
        <f t="shared" si="9"/>
        <v>7.75</v>
      </c>
      <c r="I149" s="60">
        <v>7</v>
      </c>
      <c r="J149" s="59">
        <v>6.5</v>
      </c>
      <c r="K149" s="60">
        <f t="shared" si="10"/>
        <v>6.75</v>
      </c>
      <c r="L149" s="59">
        <v>6</v>
      </c>
      <c r="M149" s="59">
        <v>9.5</v>
      </c>
      <c r="N149" s="59">
        <f t="shared" si="11"/>
        <v>7.75</v>
      </c>
    </row>
    <row r="150" spans="1:14" ht="12.75" customHeight="1" x14ac:dyDescent="0.25">
      <c r="A150" s="29" t="s">
        <v>117</v>
      </c>
      <c r="B150" s="58" t="s">
        <v>277</v>
      </c>
      <c r="C150" s="59">
        <v>6.5</v>
      </c>
      <c r="D150" s="59">
        <v>1.5</v>
      </c>
      <c r="E150" s="59">
        <f t="shared" si="8"/>
        <v>4</v>
      </c>
      <c r="F150" s="59">
        <v>6</v>
      </c>
      <c r="G150" s="59">
        <v>2.5</v>
      </c>
      <c r="H150" s="59">
        <f t="shared" si="9"/>
        <v>4.25</v>
      </c>
      <c r="I150" s="60">
        <v>7.5</v>
      </c>
      <c r="J150" s="59">
        <v>7.5</v>
      </c>
      <c r="K150" s="60">
        <f t="shared" si="10"/>
        <v>7.5</v>
      </c>
      <c r="L150" s="59">
        <v>6.5</v>
      </c>
      <c r="M150" s="59">
        <v>1.5</v>
      </c>
      <c r="N150" s="59">
        <f t="shared" si="11"/>
        <v>4</v>
      </c>
    </row>
    <row r="151" spans="1:14" ht="12.75" customHeight="1" x14ac:dyDescent="0.25">
      <c r="A151" s="29" t="s">
        <v>119</v>
      </c>
      <c r="B151" s="58" t="s">
        <v>278</v>
      </c>
      <c r="C151" s="59">
        <v>7</v>
      </c>
      <c r="D151" s="59">
        <v>2</v>
      </c>
      <c r="E151" s="59">
        <f t="shared" si="8"/>
        <v>4.5</v>
      </c>
      <c r="F151" s="59">
        <v>6.5</v>
      </c>
      <c r="G151" s="59">
        <v>3</v>
      </c>
      <c r="H151" s="59">
        <f t="shared" si="9"/>
        <v>4.75</v>
      </c>
      <c r="I151" s="60">
        <v>8</v>
      </c>
      <c r="J151" s="59">
        <v>8.5</v>
      </c>
      <c r="K151" s="60">
        <f t="shared" si="10"/>
        <v>8.25</v>
      </c>
      <c r="L151" s="59">
        <v>7</v>
      </c>
      <c r="M151" s="59">
        <v>2.5</v>
      </c>
      <c r="N151" s="59">
        <f t="shared" si="11"/>
        <v>4.75</v>
      </c>
    </row>
    <row r="152" spans="1:14" ht="12.75" customHeight="1" x14ac:dyDescent="0.25">
      <c r="A152" s="29" t="s">
        <v>121</v>
      </c>
      <c r="B152" s="58" t="s">
        <v>279</v>
      </c>
      <c r="C152" s="59">
        <v>7.5</v>
      </c>
      <c r="D152" s="59">
        <v>2.5</v>
      </c>
      <c r="E152" s="59">
        <f t="shared" si="8"/>
        <v>5</v>
      </c>
      <c r="F152" s="59">
        <v>7</v>
      </c>
      <c r="G152" s="59">
        <v>3.5</v>
      </c>
      <c r="H152" s="59">
        <f t="shared" si="9"/>
        <v>5.25</v>
      </c>
      <c r="I152" s="60">
        <v>8.5</v>
      </c>
      <c r="J152" s="59">
        <v>9.5</v>
      </c>
      <c r="K152" s="60">
        <f t="shared" si="10"/>
        <v>9</v>
      </c>
      <c r="L152" s="59">
        <v>7.5</v>
      </c>
      <c r="M152" s="59">
        <v>3.5</v>
      </c>
      <c r="N152" s="59">
        <f t="shared" si="11"/>
        <v>5.5</v>
      </c>
    </row>
    <row r="153" spans="1:14" ht="12.75" customHeight="1" x14ac:dyDescent="0.25">
      <c r="A153" s="29" t="s">
        <v>123</v>
      </c>
      <c r="B153" s="58" t="s">
        <v>280</v>
      </c>
      <c r="C153" s="59">
        <v>8</v>
      </c>
      <c r="D153" s="59">
        <v>3</v>
      </c>
      <c r="E153" s="59">
        <f t="shared" si="8"/>
        <v>5.5</v>
      </c>
      <c r="F153" s="59">
        <v>7.5</v>
      </c>
      <c r="G153" s="59">
        <v>4</v>
      </c>
      <c r="H153" s="59">
        <f t="shared" si="9"/>
        <v>5.75</v>
      </c>
      <c r="I153" s="60">
        <v>9</v>
      </c>
      <c r="J153" s="59">
        <v>3.5</v>
      </c>
      <c r="K153" s="60">
        <f t="shared" si="10"/>
        <v>6.25</v>
      </c>
      <c r="L153" s="59">
        <v>8</v>
      </c>
      <c r="M153" s="59">
        <v>4.5</v>
      </c>
      <c r="N153" s="59">
        <f t="shared" si="11"/>
        <v>6.25</v>
      </c>
    </row>
    <row r="154" spans="1:14" ht="12.75" customHeight="1" x14ac:dyDescent="0.25">
      <c r="A154" s="29" t="s">
        <v>125</v>
      </c>
      <c r="B154" s="58" t="s">
        <v>281</v>
      </c>
      <c r="C154" s="59">
        <v>8.5</v>
      </c>
      <c r="D154" s="59">
        <v>3.5</v>
      </c>
      <c r="E154" s="59">
        <f t="shared" si="8"/>
        <v>6</v>
      </c>
      <c r="F154" s="59">
        <v>8</v>
      </c>
      <c r="G154" s="59">
        <v>4.5</v>
      </c>
      <c r="H154" s="59">
        <f t="shared" si="9"/>
        <v>6.25</v>
      </c>
      <c r="I154" s="60">
        <v>9.5</v>
      </c>
      <c r="J154" s="59">
        <v>4.5</v>
      </c>
      <c r="K154" s="60">
        <f t="shared" si="10"/>
        <v>7</v>
      </c>
      <c r="L154" s="59">
        <v>8.5</v>
      </c>
      <c r="M154" s="59">
        <v>5.5</v>
      </c>
      <c r="N154" s="59">
        <f t="shared" si="11"/>
        <v>7</v>
      </c>
    </row>
    <row r="155" spans="1:14" ht="12.75" customHeight="1" x14ac:dyDescent="0.25">
      <c r="A155" s="29" t="s">
        <v>127</v>
      </c>
      <c r="B155" s="58" t="s">
        <v>282</v>
      </c>
      <c r="C155" s="59">
        <v>9</v>
      </c>
      <c r="D155" s="59">
        <v>4</v>
      </c>
      <c r="E155" s="59">
        <f t="shared" si="8"/>
        <v>6.5</v>
      </c>
      <c r="F155" s="59">
        <v>8.5</v>
      </c>
      <c r="G155" s="59">
        <v>5</v>
      </c>
      <c r="H155" s="59">
        <f t="shared" si="9"/>
        <v>6.75</v>
      </c>
      <c r="I155" s="60">
        <v>10</v>
      </c>
      <c r="J155" s="59">
        <v>5.5</v>
      </c>
      <c r="K155" s="60">
        <f t="shared" si="10"/>
        <v>7.75</v>
      </c>
      <c r="L155" s="59">
        <v>9</v>
      </c>
      <c r="M155" s="59">
        <v>6.5</v>
      </c>
      <c r="N155" s="59">
        <f t="shared" si="11"/>
        <v>7.75</v>
      </c>
    </row>
    <row r="156" spans="1:14" ht="12.75" customHeight="1" x14ac:dyDescent="0.25">
      <c r="A156" s="29" t="s">
        <v>129</v>
      </c>
      <c r="B156" s="58" t="s">
        <v>283</v>
      </c>
      <c r="C156" s="59">
        <v>9.5</v>
      </c>
      <c r="D156" s="59">
        <v>4.5</v>
      </c>
      <c r="E156" s="59">
        <f t="shared" si="8"/>
        <v>7</v>
      </c>
      <c r="F156" s="59">
        <v>9</v>
      </c>
      <c r="G156" s="59">
        <v>5.5</v>
      </c>
      <c r="H156" s="59">
        <f t="shared" si="9"/>
        <v>7.25</v>
      </c>
      <c r="I156" s="60">
        <v>3</v>
      </c>
      <c r="J156" s="59">
        <v>6.5</v>
      </c>
      <c r="K156" s="60">
        <f t="shared" si="10"/>
        <v>4.75</v>
      </c>
      <c r="L156" s="59">
        <v>9.5</v>
      </c>
      <c r="M156" s="59">
        <v>7.5</v>
      </c>
      <c r="N156" s="59">
        <f t="shared" si="11"/>
        <v>8.5</v>
      </c>
    </row>
    <row r="157" spans="1:14" ht="12.75" customHeight="1" x14ac:dyDescent="0.25">
      <c r="A157" s="29" t="s">
        <v>131</v>
      </c>
      <c r="B157" s="58" t="s">
        <v>284</v>
      </c>
      <c r="C157" s="59">
        <v>10</v>
      </c>
      <c r="D157" s="59">
        <v>5</v>
      </c>
      <c r="E157" s="59">
        <f t="shared" si="8"/>
        <v>7.5</v>
      </c>
      <c r="F157" s="59">
        <v>9.5</v>
      </c>
      <c r="G157" s="59">
        <v>6</v>
      </c>
      <c r="H157" s="59">
        <f t="shared" si="9"/>
        <v>7.75</v>
      </c>
      <c r="I157" s="60">
        <v>3.5</v>
      </c>
      <c r="J157" s="59">
        <v>7.5</v>
      </c>
      <c r="K157" s="60">
        <f t="shared" si="10"/>
        <v>5.5</v>
      </c>
      <c r="L157" s="59">
        <v>10</v>
      </c>
      <c r="M157" s="59">
        <v>8.5</v>
      </c>
      <c r="N157" s="59">
        <f t="shared" si="11"/>
        <v>9.25</v>
      </c>
    </row>
    <row r="158" spans="1:14" ht="12.75" customHeight="1" x14ac:dyDescent="0.25">
      <c r="A158" s="29" t="s">
        <v>133</v>
      </c>
      <c r="B158" s="58" t="s">
        <v>285</v>
      </c>
      <c r="C158" s="59">
        <v>1</v>
      </c>
      <c r="D158" s="59">
        <v>5.5</v>
      </c>
      <c r="E158" s="59">
        <f t="shared" si="8"/>
        <v>3.25</v>
      </c>
      <c r="F158" s="59">
        <v>10</v>
      </c>
      <c r="G158" s="59">
        <v>6.5</v>
      </c>
      <c r="H158" s="59">
        <f t="shared" si="9"/>
        <v>8.25</v>
      </c>
      <c r="I158" s="60">
        <v>4</v>
      </c>
      <c r="J158" s="59">
        <v>8.5</v>
      </c>
      <c r="K158" s="60">
        <f t="shared" si="10"/>
        <v>6.25</v>
      </c>
      <c r="L158" s="59">
        <v>1</v>
      </c>
      <c r="M158" s="59">
        <v>9.5</v>
      </c>
      <c r="N158" s="59">
        <f t="shared" si="11"/>
        <v>5.25</v>
      </c>
    </row>
    <row r="159" spans="1:14" ht="12.75" customHeight="1" x14ac:dyDescent="0.25">
      <c r="A159" s="29" t="s">
        <v>135</v>
      </c>
      <c r="B159" s="58" t="s">
        <v>286</v>
      </c>
      <c r="C159" s="59">
        <v>1.5</v>
      </c>
      <c r="D159" s="59">
        <v>6</v>
      </c>
      <c r="E159" s="59">
        <f t="shared" si="8"/>
        <v>3.75</v>
      </c>
      <c r="F159" s="59">
        <v>2</v>
      </c>
      <c r="G159" s="59">
        <v>7</v>
      </c>
      <c r="H159" s="59">
        <f t="shared" si="9"/>
        <v>4.5</v>
      </c>
      <c r="I159" s="60">
        <v>4.5</v>
      </c>
      <c r="J159" s="59">
        <v>9.5</v>
      </c>
      <c r="K159" s="60">
        <f t="shared" si="10"/>
        <v>7</v>
      </c>
      <c r="L159" s="59">
        <v>1.5</v>
      </c>
      <c r="M159" s="59">
        <v>1.5</v>
      </c>
      <c r="N159" s="59">
        <f t="shared" si="11"/>
        <v>1.5</v>
      </c>
    </row>
    <row r="160" spans="1:14" ht="12.75" customHeight="1" x14ac:dyDescent="0.25">
      <c r="A160" s="29" t="s">
        <v>137</v>
      </c>
      <c r="B160" s="58" t="s">
        <v>287</v>
      </c>
      <c r="C160" s="59">
        <v>2</v>
      </c>
      <c r="D160" s="59">
        <v>6.5</v>
      </c>
      <c r="E160" s="59">
        <f t="shared" si="8"/>
        <v>4.25</v>
      </c>
      <c r="F160" s="59">
        <v>2.5</v>
      </c>
      <c r="G160" s="59">
        <v>7.5</v>
      </c>
      <c r="H160" s="59">
        <f t="shared" si="9"/>
        <v>5</v>
      </c>
      <c r="I160" s="60">
        <v>5</v>
      </c>
      <c r="J160" s="59">
        <v>3.5</v>
      </c>
      <c r="K160" s="60">
        <f t="shared" si="10"/>
        <v>4.25</v>
      </c>
      <c r="L160" s="59">
        <v>2</v>
      </c>
      <c r="M160" s="59">
        <v>2.5</v>
      </c>
      <c r="N160" s="59">
        <f t="shared" si="11"/>
        <v>2.25</v>
      </c>
    </row>
    <row r="161" spans="1:14" ht="12.75" customHeight="1" x14ac:dyDescent="0.25">
      <c r="A161" s="29" t="s">
        <v>139</v>
      </c>
      <c r="B161" s="58" t="s">
        <v>288</v>
      </c>
      <c r="C161" s="59">
        <v>2.5</v>
      </c>
      <c r="D161" s="59">
        <v>7</v>
      </c>
      <c r="E161" s="59">
        <f t="shared" si="8"/>
        <v>4.75</v>
      </c>
      <c r="F161" s="59">
        <v>3</v>
      </c>
      <c r="G161" s="59">
        <v>8</v>
      </c>
      <c r="H161" s="59">
        <f t="shared" si="9"/>
        <v>5.5</v>
      </c>
      <c r="I161" s="60">
        <v>5.5</v>
      </c>
      <c r="J161" s="59">
        <v>4.5</v>
      </c>
      <c r="K161" s="60">
        <f t="shared" si="10"/>
        <v>5</v>
      </c>
      <c r="L161" s="59">
        <v>2.5</v>
      </c>
      <c r="M161" s="59">
        <v>3.5</v>
      </c>
      <c r="N161" s="59">
        <f t="shared" si="11"/>
        <v>3</v>
      </c>
    </row>
    <row r="162" spans="1:14" ht="12.75" customHeight="1" x14ac:dyDescent="0.25">
      <c r="A162" s="29" t="s">
        <v>141</v>
      </c>
      <c r="B162" s="58" t="s">
        <v>289</v>
      </c>
      <c r="C162" s="59">
        <v>3</v>
      </c>
      <c r="D162" s="59">
        <v>7.5</v>
      </c>
      <c r="E162" s="59">
        <f t="shared" si="8"/>
        <v>5.25</v>
      </c>
      <c r="F162" s="59">
        <v>3.5</v>
      </c>
      <c r="G162" s="59">
        <v>8.5</v>
      </c>
      <c r="H162" s="59">
        <f t="shared" si="9"/>
        <v>6</v>
      </c>
      <c r="I162" s="60">
        <v>6</v>
      </c>
      <c r="J162" s="59">
        <v>5.5</v>
      </c>
      <c r="K162" s="60">
        <f t="shared" si="10"/>
        <v>5.75</v>
      </c>
      <c r="L162" s="59">
        <v>3</v>
      </c>
      <c r="M162" s="59">
        <v>4.5</v>
      </c>
      <c r="N162" s="59">
        <f t="shared" si="11"/>
        <v>3.75</v>
      </c>
    </row>
    <row r="163" spans="1:14" ht="12.75" customHeight="1" x14ac:dyDescent="0.25">
      <c r="A163" s="29" t="s">
        <v>143</v>
      </c>
      <c r="B163" s="58" t="s">
        <v>290</v>
      </c>
      <c r="C163" s="59">
        <v>3.5</v>
      </c>
      <c r="D163" s="59">
        <v>8</v>
      </c>
      <c r="E163" s="59">
        <f t="shared" si="8"/>
        <v>5.75</v>
      </c>
      <c r="F163" s="59">
        <v>4</v>
      </c>
      <c r="G163" s="59">
        <v>9</v>
      </c>
      <c r="H163" s="59">
        <f t="shared" si="9"/>
        <v>6.5</v>
      </c>
      <c r="I163" s="60">
        <v>6.5</v>
      </c>
      <c r="J163" s="59">
        <v>6.5</v>
      </c>
      <c r="K163" s="60">
        <f t="shared" si="10"/>
        <v>6.5</v>
      </c>
      <c r="L163" s="59">
        <v>3.5</v>
      </c>
      <c r="M163" s="59">
        <v>5.5</v>
      </c>
      <c r="N163" s="59">
        <f t="shared" si="11"/>
        <v>4.5</v>
      </c>
    </row>
    <row r="164" spans="1:14" ht="12.75" customHeight="1" x14ac:dyDescent="0.25">
      <c r="A164" s="29" t="s">
        <v>145</v>
      </c>
      <c r="B164" s="58" t="s">
        <v>291</v>
      </c>
      <c r="C164" s="59">
        <v>4</v>
      </c>
      <c r="D164" s="59">
        <v>8.5</v>
      </c>
      <c r="E164" s="59">
        <f t="shared" si="8"/>
        <v>6.25</v>
      </c>
      <c r="F164" s="59">
        <v>4.5</v>
      </c>
      <c r="G164" s="59">
        <v>9.5</v>
      </c>
      <c r="H164" s="59">
        <f t="shared" si="9"/>
        <v>7</v>
      </c>
      <c r="I164" s="60">
        <v>7</v>
      </c>
      <c r="J164" s="59">
        <v>7.5</v>
      </c>
      <c r="K164" s="60">
        <f t="shared" si="10"/>
        <v>7.25</v>
      </c>
      <c r="L164" s="59">
        <v>4</v>
      </c>
      <c r="M164" s="59">
        <v>6.5</v>
      </c>
      <c r="N164" s="59">
        <f t="shared" si="11"/>
        <v>5.25</v>
      </c>
    </row>
    <row r="165" spans="1:14" ht="12.75" customHeight="1" x14ac:dyDescent="0.25">
      <c r="A165" s="29" t="s">
        <v>147</v>
      </c>
      <c r="B165" s="58" t="s">
        <v>292</v>
      </c>
      <c r="C165" s="59">
        <v>4.5</v>
      </c>
      <c r="D165" s="59">
        <v>9</v>
      </c>
      <c r="E165" s="59">
        <f t="shared" si="8"/>
        <v>6.75</v>
      </c>
      <c r="F165" s="59">
        <v>5</v>
      </c>
      <c r="G165" s="59">
        <v>10</v>
      </c>
      <c r="H165" s="59">
        <f t="shared" si="9"/>
        <v>7.5</v>
      </c>
      <c r="I165" s="60">
        <v>7.5</v>
      </c>
      <c r="J165" s="59">
        <v>8.5</v>
      </c>
      <c r="K165" s="60">
        <f t="shared" si="10"/>
        <v>8</v>
      </c>
      <c r="L165" s="59">
        <v>4.5</v>
      </c>
      <c r="M165" s="59">
        <v>7.5</v>
      </c>
      <c r="N165" s="59">
        <f t="shared" si="11"/>
        <v>6</v>
      </c>
    </row>
    <row r="166" spans="1:14" ht="12.75" customHeight="1" x14ac:dyDescent="0.25">
      <c r="A166" s="29" t="s">
        <v>117</v>
      </c>
      <c r="B166" s="58" t="s">
        <v>293</v>
      </c>
      <c r="C166" s="59">
        <v>5</v>
      </c>
      <c r="D166" s="59">
        <v>9.5</v>
      </c>
      <c r="E166" s="59">
        <f t="shared" si="8"/>
        <v>7.25</v>
      </c>
      <c r="F166" s="59">
        <v>5.5</v>
      </c>
      <c r="G166" s="59">
        <v>2.5</v>
      </c>
      <c r="H166" s="59">
        <f t="shared" si="9"/>
        <v>4</v>
      </c>
      <c r="I166" s="60">
        <v>8</v>
      </c>
      <c r="J166" s="59">
        <v>9.5</v>
      </c>
      <c r="K166" s="60">
        <f t="shared" si="10"/>
        <v>8.75</v>
      </c>
      <c r="L166" s="59">
        <v>5</v>
      </c>
      <c r="M166" s="59">
        <v>8.5</v>
      </c>
      <c r="N166" s="59">
        <f t="shared" si="11"/>
        <v>6.75</v>
      </c>
    </row>
    <row r="167" spans="1:14" ht="12.75" customHeight="1" x14ac:dyDescent="0.25">
      <c r="A167" s="29" t="s">
        <v>119</v>
      </c>
      <c r="B167" s="58" t="s">
        <v>294</v>
      </c>
      <c r="C167" s="59">
        <v>5.5</v>
      </c>
      <c r="D167" s="59">
        <v>10</v>
      </c>
      <c r="E167" s="59">
        <f t="shared" si="8"/>
        <v>7.75</v>
      </c>
      <c r="F167" s="59">
        <v>6</v>
      </c>
      <c r="G167" s="59">
        <v>3</v>
      </c>
      <c r="H167" s="59">
        <f t="shared" si="9"/>
        <v>4.5</v>
      </c>
      <c r="I167" s="60">
        <v>8.5</v>
      </c>
      <c r="J167" s="59">
        <v>3.5</v>
      </c>
      <c r="K167" s="60">
        <f t="shared" si="10"/>
        <v>6</v>
      </c>
      <c r="L167" s="59">
        <v>5.5</v>
      </c>
      <c r="M167" s="59">
        <v>9.5</v>
      </c>
      <c r="N167" s="59">
        <f t="shared" si="11"/>
        <v>7.5</v>
      </c>
    </row>
    <row r="168" spans="1:14" ht="12.75" customHeight="1" x14ac:dyDescent="0.25">
      <c r="A168" s="29" t="s">
        <v>121</v>
      </c>
      <c r="B168" s="58" t="s">
        <v>295</v>
      </c>
      <c r="C168" s="59">
        <v>6</v>
      </c>
      <c r="D168" s="59">
        <v>1.5</v>
      </c>
      <c r="E168" s="59">
        <f t="shared" si="8"/>
        <v>3.75</v>
      </c>
      <c r="F168" s="59">
        <v>6.5</v>
      </c>
      <c r="G168" s="59">
        <v>3.5</v>
      </c>
      <c r="H168" s="59">
        <f t="shared" si="9"/>
        <v>5</v>
      </c>
      <c r="I168" s="60">
        <v>9</v>
      </c>
      <c r="J168" s="59">
        <v>4.5</v>
      </c>
      <c r="K168" s="60">
        <f t="shared" si="10"/>
        <v>6.75</v>
      </c>
      <c r="L168" s="59">
        <v>6</v>
      </c>
      <c r="M168" s="59">
        <v>1.5</v>
      </c>
      <c r="N168" s="59">
        <f t="shared" si="11"/>
        <v>3.75</v>
      </c>
    </row>
    <row r="169" spans="1:14" ht="12.75" customHeight="1" x14ac:dyDescent="0.25">
      <c r="A169" s="29" t="s">
        <v>123</v>
      </c>
      <c r="B169" s="58" t="s">
        <v>296</v>
      </c>
      <c r="C169" s="59">
        <v>6.5</v>
      </c>
      <c r="D169" s="59">
        <v>2</v>
      </c>
      <c r="E169" s="59">
        <f t="shared" si="8"/>
        <v>4.25</v>
      </c>
      <c r="F169" s="59">
        <v>7</v>
      </c>
      <c r="G169" s="59">
        <v>4</v>
      </c>
      <c r="H169" s="59">
        <f t="shared" si="9"/>
        <v>5.5</v>
      </c>
      <c r="I169" s="60">
        <v>9.5</v>
      </c>
      <c r="J169" s="59">
        <v>5.5</v>
      </c>
      <c r="K169" s="60">
        <f t="shared" si="10"/>
        <v>7.5</v>
      </c>
      <c r="L169" s="59">
        <v>6.5</v>
      </c>
      <c r="M169" s="59">
        <v>2.5</v>
      </c>
      <c r="N169" s="59">
        <f t="shared" si="11"/>
        <v>4.5</v>
      </c>
    </row>
    <row r="170" spans="1:14" ht="12.75" customHeight="1" x14ac:dyDescent="0.25">
      <c r="A170" s="29" t="s">
        <v>125</v>
      </c>
      <c r="B170" s="58" t="s">
        <v>297</v>
      </c>
      <c r="C170" s="59">
        <v>7</v>
      </c>
      <c r="D170" s="59">
        <v>2.5</v>
      </c>
      <c r="E170" s="59">
        <f t="shared" si="8"/>
        <v>4.75</v>
      </c>
      <c r="F170" s="59">
        <v>7.5</v>
      </c>
      <c r="G170" s="59">
        <v>4.5</v>
      </c>
      <c r="H170" s="59">
        <f t="shared" si="9"/>
        <v>6</v>
      </c>
      <c r="I170" s="60">
        <v>10</v>
      </c>
      <c r="J170" s="59">
        <v>6.5</v>
      </c>
      <c r="K170" s="60">
        <f t="shared" si="10"/>
        <v>8.25</v>
      </c>
      <c r="L170" s="59">
        <v>7</v>
      </c>
      <c r="M170" s="59">
        <v>3.5</v>
      </c>
      <c r="N170" s="59">
        <f t="shared" si="11"/>
        <v>5.25</v>
      </c>
    </row>
    <row r="171" spans="1:14" ht="12.75" customHeight="1" x14ac:dyDescent="0.25">
      <c r="A171" s="29" t="s">
        <v>127</v>
      </c>
      <c r="B171" s="58" t="s">
        <v>298</v>
      </c>
      <c r="C171" s="59">
        <v>7.5</v>
      </c>
      <c r="D171" s="59">
        <v>3</v>
      </c>
      <c r="E171" s="59">
        <f t="shared" si="8"/>
        <v>5.25</v>
      </c>
      <c r="F171" s="59">
        <v>8</v>
      </c>
      <c r="G171" s="59">
        <v>5</v>
      </c>
      <c r="H171" s="59">
        <f t="shared" si="9"/>
        <v>6.5</v>
      </c>
      <c r="I171" s="60">
        <v>3</v>
      </c>
      <c r="J171" s="59">
        <v>7.5</v>
      </c>
      <c r="K171" s="60">
        <f t="shared" si="10"/>
        <v>5.25</v>
      </c>
      <c r="L171" s="59">
        <v>7.5</v>
      </c>
      <c r="M171" s="59">
        <v>4.5</v>
      </c>
      <c r="N171" s="59">
        <f t="shared" si="11"/>
        <v>6</v>
      </c>
    </row>
    <row r="172" spans="1:14" ht="12.75" customHeight="1" x14ac:dyDescent="0.25">
      <c r="A172" s="29" t="s">
        <v>129</v>
      </c>
      <c r="B172" s="58" t="s">
        <v>299</v>
      </c>
      <c r="C172" s="59">
        <v>8</v>
      </c>
      <c r="D172" s="59">
        <v>3.5</v>
      </c>
      <c r="E172" s="59">
        <f t="shared" si="8"/>
        <v>5.75</v>
      </c>
      <c r="F172" s="59">
        <v>8.5</v>
      </c>
      <c r="G172" s="59">
        <v>5.5</v>
      </c>
      <c r="H172" s="59">
        <f t="shared" si="9"/>
        <v>7</v>
      </c>
      <c r="I172" s="60">
        <v>3.5</v>
      </c>
      <c r="J172" s="59">
        <v>8.5</v>
      </c>
      <c r="K172" s="60">
        <f t="shared" si="10"/>
        <v>6</v>
      </c>
      <c r="L172" s="59">
        <v>8</v>
      </c>
      <c r="M172" s="59">
        <v>5.5</v>
      </c>
      <c r="N172" s="59">
        <f t="shared" si="11"/>
        <v>6.75</v>
      </c>
    </row>
    <row r="173" spans="1:14" ht="12.75" customHeight="1" x14ac:dyDescent="0.25">
      <c r="A173" s="29" t="s">
        <v>131</v>
      </c>
      <c r="B173" s="58" t="s">
        <v>300</v>
      </c>
      <c r="C173" s="59">
        <v>8.5</v>
      </c>
      <c r="D173" s="59">
        <v>4</v>
      </c>
      <c r="E173" s="59">
        <f t="shared" si="8"/>
        <v>6.25</v>
      </c>
      <c r="F173" s="59">
        <v>9</v>
      </c>
      <c r="G173" s="59">
        <v>6</v>
      </c>
      <c r="H173" s="59">
        <f t="shared" si="9"/>
        <v>7.5</v>
      </c>
      <c r="I173" s="60">
        <v>4</v>
      </c>
      <c r="J173" s="59">
        <v>9.5</v>
      </c>
      <c r="K173" s="60">
        <f t="shared" si="10"/>
        <v>6.75</v>
      </c>
      <c r="L173" s="59">
        <v>8.5</v>
      </c>
      <c r="M173" s="59">
        <v>6.5</v>
      </c>
      <c r="N173" s="59">
        <f t="shared" si="11"/>
        <v>7.5</v>
      </c>
    </row>
    <row r="174" spans="1:14" ht="12.75" customHeight="1" x14ac:dyDescent="0.25">
      <c r="A174" s="29" t="s">
        <v>133</v>
      </c>
      <c r="B174" s="58" t="s">
        <v>301</v>
      </c>
      <c r="C174" s="59">
        <v>9</v>
      </c>
      <c r="D174" s="59">
        <v>4.5</v>
      </c>
      <c r="E174" s="59">
        <f t="shared" si="8"/>
        <v>6.75</v>
      </c>
      <c r="F174" s="59">
        <v>9.5</v>
      </c>
      <c r="G174" s="59">
        <v>6.5</v>
      </c>
      <c r="H174" s="59">
        <f t="shared" si="9"/>
        <v>8</v>
      </c>
      <c r="I174" s="60">
        <v>4.5</v>
      </c>
      <c r="J174" s="59">
        <v>3.5</v>
      </c>
      <c r="K174" s="60">
        <f t="shared" si="10"/>
        <v>4</v>
      </c>
      <c r="L174" s="59">
        <v>9</v>
      </c>
      <c r="M174" s="59">
        <v>7.5</v>
      </c>
      <c r="N174" s="59">
        <f t="shared" si="11"/>
        <v>8.25</v>
      </c>
    </row>
    <row r="175" spans="1:14" ht="12.75" customHeight="1" x14ac:dyDescent="0.25">
      <c r="A175" s="29" t="s">
        <v>135</v>
      </c>
      <c r="B175" s="58" t="s">
        <v>302</v>
      </c>
      <c r="C175" s="59">
        <v>9.5</v>
      </c>
      <c r="D175" s="59">
        <v>5</v>
      </c>
      <c r="E175" s="59">
        <f t="shared" si="8"/>
        <v>7.25</v>
      </c>
      <c r="F175" s="59">
        <v>10</v>
      </c>
      <c r="G175" s="59">
        <v>7</v>
      </c>
      <c r="H175" s="59">
        <f t="shared" si="9"/>
        <v>8.5</v>
      </c>
      <c r="I175" s="60">
        <v>5</v>
      </c>
      <c r="J175" s="59">
        <v>4.5</v>
      </c>
      <c r="K175" s="60">
        <f t="shared" si="10"/>
        <v>4.75</v>
      </c>
      <c r="L175" s="59">
        <v>9.5</v>
      </c>
      <c r="M175" s="59">
        <v>8.5</v>
      </c>
      <c r="N175" s="59">
        <f t="shared" si="11"/>
        <v>9</v>
      </c>
    </row>
    <row r="176" spans="1:14" ht="12.75" customHeight="1" x14ac:dyDescent="0.25">
      <c r="A176" s="29" t="s">
        <v>137</v>
      </c>
      <c r="B176" s="58" t="s">
        <v>303</v>
      </c>
      <c r="C176" s="59">
        <v>10</v>
      </c>
      <c r="D176" s="59">
        <v>5.5</v>
      </c>
      <c r="E176" s="59">
        <f t="shared" si="8"/>
        <v>7.75</v>
      </c>
      <c r="F176" s="59">
        <v>2</v>
      </c>
      <c r="G176" s="59">
        <v>7.5</v>
      </c>
      <c r="H176" s="59">
        <f t="shared" si="9"/>
        <v>4.75</v>
      </c>
      <c r="I176" s="60">
        <v>5.5</v>
      </c>
      <c r="J176" s="59">
        <v>5.5</v>
      </c>
      <c r="K176" s="60">
        <f t="shared" si="10"/>
        <v>5.5</v>
      </c>
      <c r="L176" s="59">
        <v>10</v>
      </c>
      <c r="M176" s="59">
        <v>9.5</v>
      </c>
      <c r="N176" s="59">
        <f t="shared" si="11"/>
        <v>9.75</v>
      </c>
    </row>
    <row r="177" spans="1:14" ht="12.75" customHeight="1" x14ac:dyDescent="0.25">
      <c r="A177" s="29" t="s">
        <v>139</v>
      </c>
      <c r="B177" s="58" t="s">
        <v>304</v>
      </c>
      <c r="C177" s="59">
        <v>1</v>
      </c>
      <c r="D177" s="59">
        <v>6</v>
      </c>
      <c r="E177" s="59">
        <f t="shared" si="8"/>
        <v>3.5</v>
      </c>
      <c r="F177" s="59">
        <v>2.5</v>
      </c>
      <c r="G177" s="59">
        <v>8</v>
      </c>
      <c r="H177" s="59">
        <f t="shared" si="9"/>
        <v>5.25</v>
      </c>
      <c r="I177" s="60">
        <v>6</v>
      </c>
      <c r="J177" s="59">
        <v>6.5</v>
      </c>
      <c r="K177" s="60">
        <f t="shared" si="10"/>
        <v>6.25</v>
      </c>
      <c r="L177" s="59">
        <v>1</v>
      </c>
      <c r="M177" s="59">
        <v>1.5</v>
      </c>
      <c r="N177" s="59">
        <f t="shared" si="11"/>
        <v>1.25</v>
      </c>
    </row>
    <row r="178" spans="1:14" ht="12.75" customHeight="1" x14ac:dyDescent="0.25">
      <c r="A178" s="29" t="s">
        <v>141</v>
      </c>
      <c r="B178" s="58" t="s">
        <v>305</v>
      </c>
      <c r="C178" s="59">
        <v>1.5</v>
      </c>
      <c r="D178" s="59">
        <v>6.5</v>
      </c>
      <c r="E178" s="59">
        <f t="shared" si="8"/>
        <v>4</v>
      </c>
      <c r="F178" s="59">
        <v>3</v>
      </c>
      <c r="G178" s="59">
        <v>8.5</v>
      </c>
      <c r="H178" s="59">
        <f t="shared" si="9"/>
        <v>5.75</v>
      </c>
      <c r="I178" s="60">
        <v>6.5</v>
      </c>
      <c r="J178" s="59">
        <v>7.5</v>
      </c>
      <c r="K178" s="60">
        <f t="shared" si="10"/>
        <v>7</v>
      </c>
      <c r="L178" s="59">
        <v>1.5</v>
      </c>
      <c r="M178" s="59">
        <v>2.5</v>
      </c>
      <c r="N178" s="59">
        <f t="shared" si="11"/>
        <v>2</v>
      </c>
    </row>
    <row r="179" spans="1:14" ht="12.75" customHeight="1" x14ac:dyDescent="0.25">
      <c r="A179" s="29" t="s">
        <v>143</v>
      </c>
      <c r="B179" s="58" t="s">
        <v>305</v>
      </c>
      <c r="C179" s="59">
        <v>2</v>
      </c>
      <c r="D179" s="59">
        <v>7</v>
      </c>
      <c r="E179" s="59">
        <f t="shared" si="8"/>
        <v>4.5</v>
      </c>
      <c r="F179" s="59">
        <v>3.5</v>
      </c>
      <c r="G179" s="59">
        <v>9</v>
      </c>
      <c r="H179" s="59">
        <f t="shared" si="9"/>
        <v>6.25</v>
      </c>
      <c r="I179" s="60">
        <v>7</v>
      </c>
      <c r="J179" s="59">
        <v>8.5</v>
      </c>
      <c r="K179" s="60">
        <f t="shared" si="10"/>
        <v>7.75</v>
      </c>
      <c r="L179" s="59">
        <v>2</v>
      </c>
      <c r="M179" s="59">
        <v>3.5</v>
      </c>
      <c r="N179" s="59">
        <f t="shared" si="11"/>
        <v>2.75</v>
      </c>
    </row>
    <row r="180" spans="1:14" ht="12.75" customHeight="1" x14ac:dyDescent="0.25">
      <c r="A180" s="29" t="s">
        <v>145</v>
      </c>
      <c r="B180" s="58" t="s">
        <v>306</v>
      </c>
      <c r="C180" s="59">
        <v>2.5</v>
      </c>
      <c r="D180" s="59">
        <v>7.5</v>
      </c>
      <c r="E180" s="59">
        <f t="shared" si="8"/>
        <v>5</v>
      </c>
      <c r="F180" s="59">
        <v>4</v>
      </c>
      <c r="G180" s="59">
        <v>9.5</v>
      </c>
      <c r="H180" s="59">
        <f t="shared" si="9"/>
        <v>6.75</v>
      </c>
      <c r="I180" s="60">
        <v>7.5</v>
      </c>
      <c r="J180" s="59">
        <v>9.5</v>
      </c>
      <c r="K180" s="60">
        <f t="shared" si="10"/>
        <v>8.5</v>
      </c>
      <c r="L180" s="59">
        <v>2.5</v>
      </c>
      <c r="M180" s="59">
        <v>4.5</v>
      </c>
      <c r="N180" s="59">
        <f t="shared" si="11"/>
        <v>3.5</v>
      </c>
    </row>
    <row r="181" spans="1:14" ht="12.75" customHeight="1" x14ac:dyDescent="0.25">
      <c r="A181" s="29" t="s">
        <v>147</v>
      </c>
      <c r="B181" s="58" t="s">
        <v>307</v>
      </c>
      <c r="C181" s="59">
        <v>3</v>
      </c>
      <c r="D181" s="59">
        <v>8</v>
      </c>
      <c r="E181" s="59">
        <f t="shared" si="8"/>
        <v>5.5</v>
      </c>
      <c r="F181" s="59">
        <v>4.5</v>
      </c>
      <c r="G181" s="59">
        <v>10</v>
      </c>
      <c r="H181" s="59">
        <f t="shared" si="9"/>
        <v>7.25</v>
      </c>
      <c r="I181" s="60">
        <v>8</v>
      </c>
      <c r="J181" s="59">
        <v>3.5</v>
      </c>
      <c r="K181" s="60">
        <f t="shared" si="10"/>
        <v>5.75</v>
      </c>
      <c r="L181" s="59">
        <v>3</v>
      </c>
      <c r="M181" s="59">
        <v>5.5</v>
      </c>
      <c r="N181" s="59">
        <f t="shared" si="11"/>
        <v>4.25</v>
      </c>
    </row>
    <row r="182" spans="1:14" ht="12.75" customHeight="1" x14ac:dyDescent="0.25">
      <c r="A182" s="29" t="s">
        <v>117</v>
      </c>
      <c r="B182" s="58" t="s">
        <v>308</v>
      </c>
      <c r="C182" s="59">
        <v>3.5</v>
      </c>
      <c r="D182" s="59">
        <v>8.5</v>
      </c>
      <c r="E182" s="59">
        <f t="shared" si="8"/>
        <v>6</v>
      </c>
      <c r="F182" s="59">
        <v>5</v>
      </c>
      <c r="G182" s="59">
        <v>2.5</v>
      </c>
      <c r="H182" s="59">
        <f t="shared" si="9"/>
        <v>3.75</v>
      </c>
      <c r="I182" s="60">
        <v>8.5</v>
      </c>
      <c r="J182" s="59">
        <v>4.5</v>
      </c>
      <c r="K182" s="60">
        <f t="shared" si="10"/>
        <v>6.5</v>
      </c>
      <c r="L182" s="59">
        <v>3.5</v>
      </c>
      <c r="M182" s="59">
        <v>6.5</v>
      </c>
      <c r="N182" s="59">
        <f t="shared" si="11"/>
        <v>5</v>
      </c>
    </row>
    <row r="183" spans="1:14" ht="12.75" customHeight="1" x14ac:dyDescent="0.25">
      <c r="A183" s="29" t="s">
        <v>119</v>
      </c>
      <c r="B183" s="58" t="s">
        <v>309</v>
      </c>
      <c r="C183" s="59">
        <v>4</v>
      </c>
      <c r="D183" s="59">
        <v>9</v>
      </c>
      <c r="E183" s="59">
        <f t="shared" si="8"/>
        <v>6.5</v>
      </c>
      <c r="F183" s="59">
        <v>5.5</v>
      </c>
      <c r="G183" s="59">
        <v>3</v>
      </c>
      <c r="H183" s="59">
        <f t="shared" si="9"/>
        <v>4.25</v>
      </c>
      <c r="I183" s="60">
        <v>9</v>
      </c>
      <c r="J183" s="59">
        <v>5.5</v>
      </c>
      <c r="K183" s="60">
        <f t="shared" si="10"/>
        <v>7.25</v>
      </c>
      <c r="L183" s="59">
        <v>4</v>
      </c>
      <c r="M183" s="59">
        <v>7.5</v>
      </c>
      <c r="N183" s="59">
        <f t="shared" si="11"/>
        <v>5.75</v>
      </c>
    </row>
    <row r="184" spans="1:14" ht="12.75" customHeight="1" x14ac:dyDescent="0.25">
      <c r="A184" s="29" t="s">
        <v>121</v>
      </c>
      <c r="B184" s="58" t="s">
        <v>310</v>
      </c>
      <c r="C184" s="59">
        <v>4.5</v>
      </c>
      <c r="D184" s="59">
        <v>9.5</v>
      </c>
      <c r="E184" s="59">
        <f t="shared" si="8"/>
        <v>7</v>
      </c>
      <c r="F184" s="59">
        <v>6</v>
      </c>
      <c r="G184" s="59">
        <v>3.5</v>
      </c>
      <c r="H184" s="59">
        <f t="shared" si="9"/>
        <v>4.75</v>
      </c>
      <c r="I184" s="60">
        <v>9.5</v>
      </c>
      <c r="J184" s="59">
        <v>6.5</v>
      </c>
      <c r="K184" s="60">
        <f t="shared" si="10"/>
        <v>8</v>
      </c>
      <c r="L184" s="59">
        <v>4.5</v>
      </c>
      <c r="M184" s="59">
        <v>8.5</v>
      </c>
      <c r="N184" s="59">
        <f t="shared" si="11"/>
        <v>6.5</v>
      </c>
    </row>
    <row r="185" spans="1:14" ht="12.75" customHeight="1" x14ac:dyDescent="0.25">
      <c r="A185" s="29" t="s">
        <v>123</v>
      </c>
      <c r="B185" s="58" t="s">
        <v>311</v>
      </c>
      <c r="C185" s="59">
        <v>5</v>
      </c>
      <c r="D185" s="59">
        <v>10</v>
      </c>
      <c r="E185" s="59">
        <f t="shared" si="8"/>
        <v>7.5</v>
      </c>
      <c r="F185" s="59">
        <v>6.5</v>
      </c>
      <c r="G185" s="59">
        <v>4</v>
      </c>
      <c r="H185" s="59">
        <f t="shared" si="9"/>
        <v>5.25</v>
      </c>
      <c r="I185" s="60">
        <v>10</v>
      </c>
      <c r="J185" s="59">
        <v>7.5</v>
      </c>
      <c r="K185" s="60">
        <f t="shared" si="10"/>
        <v>8.75</v>
      </c>
      <c r="L185" s="59">
        <v>5</v>
      </c>
      <c r="M185" s="59">
        <v>9.5</v>
      </c>
      <c r="N185" s="59">
        <f t="shared" si="11"/>
        <v>7.25</v>
      </c>
    </row>
    <row r="186" spans="1:14" ht="12.75" customHeight="1" x14ac:dyDescent="0.25">
      <c r="A186" s="29" t="s">
        <v>125</v>
      </c>
      <c r="B186" s="58" t="s">
        <v>312</v>
      </c>
      <c r="C186" s="59">
        <v>5.5</v>
      </c>
      <c r="D186" s="59">
        <v>1.5</v>
      </c>
      <c r="E186" s="59">
        <f t="shared" si="8"/>
        <v>3.5</v>
      </c>
      <c r="F186" s="59">
        <v>7</v>
      </c>
      <c r="G186" s="59">
        <v>4.5</v>
      </c>
      <c r="H186" s="59">
        <f t="shared" si="9"/>
        <v>5.75</v>
      </c>
      <c r="I186" s="60">
        <v>3</v>
      </c>
      <c r="J186" s="59">
        <v>8.5</v>
      </c>
      <c r="K186" s="60">
        <f t="shared" si="10"/>
        <v>5.75</v>
      </c>
      <c r="L186" s="59">
        <v>5.5</v>
      </c>
      <c r="M186" s="59">
        <v>1.5</v>
      </c>
      <c r="N186" s="59">
        <f t="shared" si="11"/>
        <v>3.5</v>
      </c>
    </row>
    <row r="187" spans="1:14" ht="12.75" customHeight="1" x14ac:dyDescent="0.25">
      <c r="A187" s="29" t="s">
        <v>127</v>
      </c>
      <c r="B187" s="58" t="s">
        <v>313</v>
      </c>
      <c r="C187" s="59">
        <v>6</v>
      </c>
      <c r="D187" s="59">
        <v>2</v>
      </c>
      <c r="E187" s="59">
        <f t="shared" si="8"/>
        <v>4</v>
      </c>
      <c r="F187" s="59">
        <v>7.5</v>
      </c>
      <c r="G187" s="59">
        <v>5</v>
      </c>
      <c r="H187" s="59">
        <f t="shared" si="9"/>
        <v>6.25</v>
      </c>
      <c r="I187" s="60">
        <v>3.5</v>
      </c>
      <c r="J187" s="59">
        <v>9.5</v>
      </c>
      <c r="K187" s="60">
        <f t="shared" si="10"/>
        <v>6.5</v>
      </c>
      <c r="L187" s="59">
        <v>6</v>
      </c>
      <c r="M187" s="59">
        <v>2.5</v>
      </c>
      <c r="N187" s="59">
        <f t="shared" si="11"/>
        <v>4.25</v>
      </c>
    </row>
    <row r="188" spans="1:14" ht="12.75" customHeight="1" x14ac:dyDescent="0.25">
      <c r="A188" s="29" t="s">
        <v>129</v>
      </c>
      <c r="B188" s="58" t="s">
        <v>314</v>
      </c>
      <c r="C188" s="59">
        <v>6.5</v>
      </c>
      <c r="D188" s="59">
        <v>2.5</v>
      </c>
      <c r="E188" s="59">
        <f t="shared" si="8"/>
        <v>4.5</v>
      </c>
      <c r="F188" s="59">
        <v>8</v>
      </c>
      <c r="G188" s="59">
        <v>5.5</v>
      </c>
      <c r="H188" s="59">
        <f t="shared" si="9"/>
        <v>6.75</v>
      </c>
      <c r="I188" s="60">
        <v>4</v>
      </c>
      <c r="J188" s="59">
        <v>3.5</v>
      </c>
      <c r="K188" s="60">
        <f t="shared" si="10"/>
        <v>3.75</v>
      </c>
      <c r="L188" s="59">
        <v>6.5</v>
      </c>
      <c r="M188" s="59">
        <v>3.5</v>
      </c>
      <c r="N188" s="59">
        <f t="shared" si="11"/>
        <v>5</v>
      </c>
    </row>
    <row r="189" spans="1:14" ht="12.75" customHeight="1" x14ac:dyDescent="0.25">
      <c r="A189" s="29" t="s">
        <v>131</v>
      </c>
      <c r="B189" s="58" t="s">
        <v>315</v>
      </c>
      <c r="C189" s="59">
        <v>7</v>
      </c>
      <c r="D189" s="59">
        <v>3</v>
      </c>
      <c r="E189" s="59">
        <f t="shared" si="8"/>
        <v>5</v>
      </c>
      <c r="F189" s="59">
        <v>8.5</v>
      </c>
      <c r="G189" s="59">
        <v>6</v>
      </c>
      <c r="H189" s="59">
        <f t="shared" si="9"/>
        <v>7.25</v>
      </c>
      <c r="I189" s="60">
        <v>4.5</v>
      </c>
      <c r="J189" s="59">
        <v>4.5</v>
      </c>
      <c r="K189" s="60">
        <f t="shared" si="10"/>
        <v>4.5</v>
      </c>
      <c r="L189" s="59">
        <v>7</v>
      </c>
      <c r="M189" s="59">
        <v>4.5</v>
      </c>
      <c r="N189" s="59">
        <f t="shared" si="11"/>
        <v>5.75</v>
      </c>
    </row>
    <row r="190" spans="1:14" ht="12.75" customHeight="1" x14ac:dyDescent="0.25">
      <c r="A190" s="29" t="s">
        <v>133</v>
      </c>
      <c r="B190" s="58" t="s">
        <v>316</v>
      </c>
      <c r="C190" s="59">
        <v>7.5</v>
      </c>
      <c r="D190" s="59">
        <v>3.5</v>
      </c>
      <c r="E190" s="59">
        <f t="shared" si="8"/>
        <v>5.5</v>
      </c>
      <c r="F190" s="59">
        <v>9</v>
      </c>
      <c r="G190" s="59">
        <v>6.5</v>
      </c>
      <c r="H190" s="59">
        <f t="shared" si="9"/>
        <v>7.75</v>
      </c>
      <c r="I190" s="60">
        <v>5</v>
      </c>
      <c r="J190" s="59">
        <v>5.5</v>
      </c>
      <c r="K190" s="60">
        <f t="shared" si="10"/>
        <v>5.25</v>
      </c>
      <c r="L190" s="59">
        <v>7.5</v>
      </c>
      <c r="M190" s="59">
        <v>5.5</v>
      </c>
      <c r="N190" s="59">
        <f t="shared" si="11"/>
        <v>6.5</v>
      </c>
    </row>
    <row r="191" spans="1:14" ht="12.75" customHeight="1" x14ac:dyDescent="0.25">
      <c r="A191" s="29" t="s">
        <v>135</v>
      </c>
      <c r="B191" s="58" t="s">
        <v>317</v>
      </c>
      <c r="C191" s="59">
        <v>8</v>
      </c>
      <c r="D191" s="59">
        <v>4</v>
      </c>
      <c r="E191" s="59">
        <f t="shared" si="8"/>
        <v>6</v>
      </c>
      <c r="F191" s="59">
        <v>9.5</v>
      </c>
      <c r="G191" s="59">
        <v>7</v>
      </c>
      <c r="H191" s="59">
        <f t="shared" si="9"/>
        <v>8.25</v>
      </c>
      <c r="I191" s="60">
        <v>5.5</v>
      </c>
      <c r="J191" s="59">
        <v>6.5</v>
      </c>
      <c r="K191" s="60">
        <f t="shared" si="10"/>
        <v>6</v>
      </c>
      <c r="L191" s="59">
        <v>8</v>
      </c>
      <c r="M191" s="59">
        <v>6.5</v>
      </c>
      <c r="N191" s="59">
        <f t="shared" si="11"/>
        <v>7.25</v>
      </c>
    </row>
    <row r="192" spans="1:14" ht="12.75" customHeight="1" x14ac:dyDescent="0.25">
      <c r="A192" s="29" t="s">
        <v>137</v>
      </c>
      <c r="B192" s="58" t="s">
        <v>318</v>
      </c>
      <c r="C192" s="59">
        <v>8.5</v>
      </c>
      <c r="D192" s="59">
        <v>4.5</v>
      </c>
      <c r="E192" s="59">
        <f t="shared" si="8"/>
        <v>6.5</v>
      </c>
      <c r="F192" s="59">
        <v>10</v>
      </c>
      <c r="G192" s="59">
        <v>7.5</v>
      </c>
      <c r="H192" s="59">
        <f t="shared" si="9"/>
        <v>8.75</v>
      </c>
      <c r="I192" s="60">
        <v>6</v>
      </c>
      <c r="J192" s="59">
        <v>7.5</v>
      </c>
      <c r="K192" s="60">
        <f t="shared" si="10"/>
        <v>6.75</v>
      </c>
      <c r="L192" s="59">
        <v>8.5</v>
      </c>
      <c r="M192" s="59">
        <v>7.5</v>
      </c>
      <c r="N192" s="59">
        <f t="shared" si="11"/>
        <v>8</v>
      </c>
    </row>
    <row r="193" spans="1:14" ht="12.75" customHeight="1" x14ac:dyDescent="0.25">
      <c r="A193" s="29" t="s">
        <v>139</v>
      </c>
      <c r="B193" s="58" t="s">
        <v>319</v>
      </c>
      <c r="C193" s="59">
        <v>9</v>
      </c>
      <c r="D193" s="59">
        <v>5</v>
      </c>
      <c r="E193" s="59">
        <f t="shared" si="8"/>
        <v>7</v>
      </c>
      <c r="F193" s="59">
        <v>2</v>
      </c>
      <c r="G193" s="59">
        <v>8</v>
      </c>
      <c r="H193" s="59">
        <f t="shared" si="9"/>
        <v>5</v>
      </c>
      <c r="I193" s="60">
        <v>6.5</v>
      </c>
      <c r="J193" s="59">
        <v>8.5</v>
      </c>
      <c r="K193" s="60">
        <f t="shared" si="10"/>
        <v>7.5</v>
      </c>
      <c r="L193" s="59">
        <v>9</v>
      </c>
      <c r="M193" s="59">
        <v>8.5</v>
      </c>
      <c r="N193" s="59">
        <f t="shared" si="11"/>
        <v>8.75</v>
      </c>
    </row>
    <row r="194" spans="1:14" ht="12.75" customHeight="1" x14ac:dyDescent="0.25">
      <c r="A194" s="29" t="s">
        <v>141</v>
      </c>
      <c r="B194" s="58" t="s">
        <v>320</v>
      </c>
      <c r="C194" s="59">
        <v>9.5</v>
      </c>
      <c r="D194" s="59">
        <v>5.5</v>
      </c>
      <c r="E194" s="59">
        <f t="shared" si="8"/>
        <v>7.5</v>
      </c>
      <c r="F194" s="59">
        <v>2.5</v>
      </c>
      <c r="G194" s="59">
        <v>8.5</v>
      </c>
      <c r="H194" s="59">
        <f t="shared" si="9"/>
        <v>5.5</v>
      </c>
      <c r="I194" s="60">
        <v>7</v>
      </c>
      <c r="J194" s="59">
        <v>9.5</v>
      </c>
      <c r="K194" s="60">
        <f t="shared" si="10"/>
        <v>8.25</v>
      </c>
      <c r="L194" s="59">
        <v>9.5</v>
      </c>
      <c r="M194" s="59">
        <v>9.5</v>
      </c>
      <c r="N194" s="59">
        <f t="shared" si="11"/>
        <v>9.5</v>
      </c>
    </row>
    <row r="195" spans="1:14" ht="12.75" customHeight="1" x14ac:dyDescent="0.25">
      <c r="A195" s="29" t="s">
        <v>143</v>
      </c>
      <c r="B195" s="58" t="s">
        <v>321</v>
      </c>
      <c r="C195" s="59">
        <v>10</v>
      </c>
      <c r="D195" s="59">
        <v>6</v>
      </c>
      <c r="E195" s="59">
        <f t="shared" si="8"/>
        <v>8</v>
      </c>
      <c r="F195" s="59">
        <v>3</v>
      </c>
      <c r="G195" s="59">
        <v>9</v>
      </c>
      <c r="H195" s="59">
        <f t="shared" si="9"/>
        <v>6</v>
      </c>
      <c r="I195" s="60">
        <v>7.5</v>
      </c>
      <c r="J195" s="59">
        <v>3.5</v>
      </c>
      <c r="K195" s="60">
        <f t="shared" si="10"/>
        <v>5.5</v>
      </c>
      <c r="L195" s="59">
        <v>10</v>
      </c>
      <c r="M195" s="59">
        <v>1.5</v>
      </c>
      <c r="N195" s="59">
        <f t="shared" si="11"/>
        <v>5.75</v>
      </c>
    </row>
    <row r="196" spans="1:14" ht="12.75" customHeight="1" x14ac:dyDescent="0.25">
      <c r="A196" s="29" t="s">
        <v>145</v>
      </c>
      <c r="B196" s="58" t="s">
        <v>322</v>
      </c>
      <c r="C196" s="59">
        <v>1</v>
      </c>
      <c r="D196" s="59">
        <v>6.5</v>
      </c>
      <c r="E196" s="59">
        <f t="shared" si="8"/>
        <v>3.75</v>
      </c>
      <c r="F196" s="59">
        <v>3.5</v>
      </c>
      <c r="G196" s="59">
        <v>9.5</v>
      </c>
      <c r="H196" s="59">
        <f t="shared" si="9"/>
        <v>6.5</v>
      </c>
      <c r="I196" s="60">
        <v>8</v>
      </c>
      <c r="J196" s="59">
        <v>4.5</v>
      </c>
      <c r="K196" s="60">
        <f t="shared" si="10"/>
        <v>6.25</v>
      </c>
      <c r="L196" s="59">
        <v>1</v>
      </c>
      <c r="M196" s="59">
        <v>2.5</v>
      </c>
      <c r="N196" s="59">
        <f t="shared" si="11"/>
        <v>1.75</v>
      </c>
    </row>
    <row r="197" spans="1:14" ht="12.75" customHeight="1" x14ac:dyDescent="0.25">
      <c r="A197" s="29" t="s">
        <v>147</v>
      </c>
      <c r="B197" s="58" t="s">
        <v>322</v>
      </c>
      <c r="C197" s="59">
        <v>1.5</v>
      </c>
      <c r="D197" s="59">
        <v>7</v>
      </c>
      <c r="E197" s="59">
        <f t="shared" si="8"/>
        <v>4.25</v>
      </c>
      <c r="F197" s="59">
        <v>4</v>
      </c>
      <c r="G197" s="59">
        <v>10</v>
      </c>
      <c r="H197" s="59">
        <f t="shared" si="9"/>
        <v>7</v>
      </c>
      <c r="I197" s="60">
        <v>8.5</v>
      </c>
      <c r="J197" s="59">
        <v>5.5</v>
      </c>
      <c r="K197" s="60">
        <f t="shared" si="10"/>
        <v>7</v>
      </c>
      <c r="L197" s="59">
        <v>1.5</v>
      </c>
      <c r="M197" s="59">
        <v>3.5</v>
      </c>
      <c r="N197" s="59">
        <f t="shared" si="11"/>
        <v>2.5</v>
      </c>
    </row>
    <row r="198" spans="1:14" ht="12.75" customHeight="1" x14ac:dyDescent="0.25">
      <c r="A198" s="29" t="s">
        <v>117</v>
      </c>
      <c r="B198" s="58" t="s">
        <v>323</v>
      </c>
      <c r="C198" s="59">
        <v>2</v>
      </c>
      <c r="D198" s="59">
        <v>7.5</v>
      </c>
      <c r="E198" s="59">
        <f t="shared" ref="E198:E261" si="12">AVERAGE(C198:D198)</f>
        <v>4.75</v>
      </c>
      <c r="F198" s="59">
        <v>4.5</v>
      </c>
      <c r="G198" s="59">
        <v>2.5</v>
      </c>
      <c r="H198" s="59">
        <f t="shared" ref="H198:H261" si="13">AVERAGE(F198:G198)</f>
        <v>3.5</v>
      </c>
      <c r="I198" s="60">
        <v>9</v>
      </c>
      <c r="J198" s="59">
        <v>6.5</v>
      </c>
      <c r="K198" s="60">
        <f t="shared" ref="K198:K261" si="14">AVERAGE(I198:J198)</f>
        <v>7.75</v>
      </c>
      <c r="L198" s="59">
        <v>2</v>
      </c>
      <c r="M198" s="59">
        <v>4.5</v>
      </c>
      <c r="N198" s="59">
        <f t="shared" ref="N198:N261" si="15">AVERAGE(L198:M198)</f>
        <v>3.25</v>
      </c>
    </row>
    <row r="199" spans="1:14" ht="12.75" customHeight="1" x14ac:dyDescent="0.25">
      <c r="A199" s="29" t="s">
        <v>119</v>
      </c>
      <c r="B199" s="58" t="s">
        <v>324</v>
      </c>
      <c r="C199" s="59">
        <v>2.5</v>
      </c>
      <c r="D199" s="59">
        <v>8</v>
      </c>
      <c r="E199" s="59">
        <f t="shared" si="12"/>
        <v>5.25</v>
      </c>
      <c r="F199" s="59">
        <v>5</v>
      </c>
      <c r="G199" s="59">
        <v>3</v>
      </c>
      <c r="H199" s="59">
        <f t="shared" si="13"/>
        <v>4</v>
      </c>
      <c r="I199" s="60">
        <v>9.5</v>
      </c>
      <c r="J199" s="59">
        <v>7.5</v>
      </c>
      <c r="K199" s="60">
        <f t="shared" si="14"/>
        <v>8.5</v>
      </c>
      <c r="L199" s="59">
        <v>2.5</v>
      </c>
      <c r="M199" s="59">
        <v>5.5</v>
      </c>
      <c r="N199" s="59">
        <f t="shared" si="15"/>
        <v>4</v>
      </c>
    </row>
    <row r="200" spans="1:14" ht="12.75" customHeight="1" x14ac:dyDescent="0.25">
      <c r="A200" s="29" t="s">
        <v>121</v>
      </c>
      <c r="B200" s="58" t="s">
        <v>325</v>
      </c>
      <c r="C200" s="59">
        <v>3</v>
      </c>
      <c r="D200" s="59">
        <v>8.5</v>
      </c>
      <c r="E200" s="59">
        <f t="shared" si="12"/>
        <v>5.75</v>
      </c>
      <c r="F200" s="59">
        <v>5.5</v>
      </c>
      <c r="G200" s="59">
        <v>3.5</v>
      </c>
      <c r="H200" s="59">
        <f t="shared" si="13"/>
        <v>4.5</v>
      </c>
      <c r="I200" s="60">
        <v>10</v>
      </c>
      <c r="J200" s="59">
        <v>8.5</v>
      </c>
      <c r="K200" s="60">
        <f t="shared" si="14"/>
        <v>9.25</v>
      </c>
      <c r="L200" s="59">
        <v>3</v>
      </c>
      <c r="M200" s="59">
        <v>6.5</v>
      </c>
      <c r="N200" s="59">
        <f t="shared" si="15"/>
        <v>4.75</v>
      </c>
    </row>
    <row r="201" spans="1:14" ht="12.75" customHeight="1" x14ac:dyDescent="0.25">
      <c r="A201" s="29" t="s">
        <v>123</v>
      </c>
      <c r="B201" s="58" t="s">
        <v>326</v>
      </c>
      <c r="C201" s="59">
        <v>3.5</v>
      </c>
      <c r="D201" s="59">
        <v>9</v>
      </c>
      <c r="E201" s="59">
        <f t="shared" si="12"/>
        <v>6.25</v>
      </c>
      <c r="F201" s="59">
        <v>6</v>
      </c>
      <c r="G201" s="59">
        <v>4</v>
      </c>
      <c r="H201" s="59">
        <f t="shared" si="13"/>
        <v>5</v>
      </c>
      <c r="I201" s="60">
        <v>3</v>
      </c>
      <c r="J201" s="59">
        <v>9.5</v>
      </c>
      <c r="K201" s="60">
        <f t="shared" si="14"/>
        <v>6.25</v>
      </c>
      <c r="L201" s="59">
        <v>3.5</v>
      </c>
      <c r="M201" s="59">
        <v>7.5</v>
      </c>
      <c r="N201" s="59">
        <f t="shared" si="15"/>
        <v>5.5</v>
      </c>
    </row>
    <row r="202" spans="1:14" ht="12.75" customHeight="1" x14ac:dyDescent="0.25">
      <c r="A202" s="29" t="s">
        <v>125</v>
      </c>
      <c r="B202" s="58" t="s">
        <v>327</v>
      </c>
      <c r="C202" s="59">
        <v>4</v>
      </c>
      <c r="D202" s="59">
        <v>9.5</v>
      </c>
      <c r="E202" s="59">
        <f t="shared" si="12"/>
        <v>6.75</v>
      </c>
      <c r="F202" s="59">
        <v>6.5</v>
      </c>
      <c r="G202" s="59">
        <v>4.5</v>
      </c>
      <c r="H202" s="59">
        <f t="shared" si="13"/>
        <v>5.5</v>
      </c>
      <c r="I202" s="60">
        <v>3.5</v>
      </c>
      <c r="J202" s="59">
        <v>3.5</v>
      </c>
      <c r="K202" s="60">
        <f t="shared" si="14"/>
        <v>3.5</v>
      </c>
      <c r="L202" s="59">
        <v>4</v>
      </c>
      <c r="M202" s="59">
        <v>8.5</v>
      </c>
      <c r="N202" s="59">
        <f t="shared" si="15"/>
        <v>6.25</v>
      </c>
    </row>
    <row r="203" spans="1:14" ht="12.75" customHeight="1" x14ac:dyDescent="0.25">
      <c r="A203" s="29" t="s">
        <v>127</v>
      </c>
      <c r="B203" s="58" t="s">
        <v>328</v>
      </c>
      <c r="C203" s="59">
        <v>4.5</v>
      </c>
      <c r="D203" s="59">
        <v>10</v>
      </c>
      <c r="E203" s="59">
        <f t="shared" si="12"/>
        <v>7.25</v>
      </c>
      <c r="F203" s="59">
        <v>7</v>
      </c>
      <c r="G203" s="59">
        <v>5</v>
      </c>
      <c r="H203" s="59">
        <f t="shared" si="13"/>
        <v>6</v>
      </c>
      <c r="I203" s="60">
        <v>4</v>
      </c>
      <c r="J203" s="59">
        <v>4.5</v>
      </c>
      <c r="K203" s="60">
        <f t="shared" si="14"/>
        <v>4.25</v>
      </c>
      <c r="L203" s="59">
        <v>4.5</v>
      </c>
      <c r="M203" s="59">
        <v>9.5</v>
      </c>
      <c r="N203" s="59">
        <f t="shared" si="15"/>
        <v>7</v>
      </c>
    </row>
    <row r="204" spans="1:14" ht="12.75" customHeight="1" x14ac:dyDescent="0.25">
      <c r="A204" s="29" t="s">
        <v>129</v>
      </c>
      <c r="B204" s="58" t="s">
        <v>329</v>
      </c>
      <c r="C204" s="59">
        <v>5</v>
      </c>
      <c r="D204" s="59">
        <v>1.5</v>
      </c>
      <c r="E204" s="59">
        <f t="shared" si="12"/>
        <v>3.25</v>
      </c>
      <c r="F204" s="59">
        <v>7.5</v>
      </c>
      <c r="G204" s="59">
        <v>5.5</v>
      </c>
      <c r="H204" s="59">
        <f t="shared" si="13"/>
        <v>6.5</v>
      </c>
      <c r="I204" s="60">
        <v>4.5</v>
      </c>
      <c r="J204" s="59">
        <v>5.5</v>
      </c>
      <c r="K204" s="60">
        <f t="shared" si="14"/>
        <v>5</v>
      </c>
      <c r="L204" s="59">
        <v>5</v>
      </c>
      <c r="M204" s="59">
        <v>1.5</v>
      </c>
      <c r="N204" s="59">
        <f t="shared" si="15"/>
        <v>3.25</v>
      </c>
    </row>
    <row r="205" spans="1:14" ht="12.75" customHeight="1" x14ac:dyDescent="0.25">
      <c r="A205" s="29" t="s">
        <v>131</v>
      </c>
      <c r="B205" s="58" t="s">
        <v>330</v>
      </c>
      <c r="C205" s="59">
        <v>5.5</v>
      </c>
      <c r="D205" s="59">
        <v>2</v>
      </c>
      <c r="E205" s="59">
        <f t="shared" si="12"/>
        <v>3.75</v>
      </c>
      <c r="F205" s="59">
        <v>8</v>
      </c>
      <c r="G205" s="59">
        <v>6</v>
      </c>
      <c r="H205" s="59">
        <f t="shared" si="13"/>
        <v>7</v>
      </c>
      <c r="I205" s="60">
        <v>5</v>
      </c>
      <c r="J205" s="59">
        <v>6.5</v>
      </c>
      <c r="K205" s="60">
        <f t="shared" si="14"/>
        <v>5.75</v>
      </c>
      <c r="L205" s="59">
        <v>5.5</v>
      </c>
      <c r="M205" s="59">
        <v>2.5</v>
      </c>
      <c r="N205" s="59">
        <f t="shared" si="15"/>
        <v>4</v>
      </c>
    </row>
    <row r="206" spans="1:14" ht="12.75" customHeight="1" x14ac:dyDescent="0.25">
      <c r="A206" s="29" t="s">
        <v>133</v>
      </c>
      <c r="B206" s="58" t="s">
        <v>331</v>
      </c>
      <c r="C206" s="59">
        <v>6</v>
      </c>
      <c r="D206" s="59">
        <v>2.5</v>
      </c>
      <c r="E206" s="59">
        <f t="shared" si="12"/>
        <v>4.25</v>
      </c>
      <c r="F206" s="59">
        <v>8.5</v>
      </c>
      <c r="G206" s="59">
        <v>6.5</v>
      </c>
      <c r="H206" s="59">
        <f t="shared" si="13"/>
        <v>7.5</v>
      </c>
      <c r="I206" s="60">
        <v>5.5</v>
      </c>
      <c r="J206" s="59">
        <v>7.5</v>
      </c>
      <c r="K206" s="60">
        <f t="shared" si="14"/>
        <v>6.5</v>
      </c>
      <c r="L206" s="59">
        <v>6</v>
      </c>
      <c r="M206" s="59">
        <v>3.5</v>
      </c>
      <c r="N206" s="59">
        <f t="shared" si="15"/>
        <v>4.75</v>
      </c>
    </row>
    <row r="207" spans="1:14" ht="12.75" customHeight="1" x14ac:dyDescent="0.25">
      <c r="A207" s="29" t="s">
        <v>135</v>
      </c>
      <c r="B207" s="58" t="s">
        <v>331</v>
      </c>
      <c r="C207" s="59">
        <v>6.5</v>
      </c>
      <c r="D207" s="59">
        <v>3</v>
      </c>
      <c r="E207" s="59">
        <f t="shared" si="12"/>
        <v>4.75</v>
      </c>
      <c r="F207" s="59">
        <v>9</v>
      </c>
      <c r="G207" s="59">
        <v>7</v>
      </c>
      <c r="H207" s="59">
        <f t="shared" si="13"/>
        <v>8</v>
      </c>
      <c r="I207" s="60">
        <v>6</v>
      </c>
      <c r="J207" s="59">
        <v>8.5</v>
      </c>
      <c r="K207" s="60">
        <f t="shared" si="14"/>
        <v>7.25</v>
      </c>
      <c r="L207" s="59">
        <v>6.5</v>
      </c>
      <c r="M207" s="59">
        <v>4.5</v>
      </c>
      <c r="N207" s="59">
        <f t="shared" si="15"/>
        <v>5.5</v>
      </c>
    </row>
    <row r="208" spans="1:14" ht="12.75" customHeight="1" x14ac:dyDescent="0.25">
      <c r="A208" s="29" t="s">
        <v>137</v>
      </c>
      <c r="B208" s="58" t="s">
        <v>332</v>
      </c>
      <c r="C208" s="59">
        <v>7</v>
      </c>
      <c r="D208" s="59">
        <v>3.5</v>
      </c>
      <c r="E208" s="59">
        <f t="shared" si="12"/>
        <v>5.25</v>
      </c>
      <c r="F208" s="59">
        <v>9.5</v>
      </c>
      <c r="G208" s="59">
        <v>7.5</v>
      </c>
      <c r="H208" s="59">
        <f t="shared" si="13"/>
        <v>8.5</v>
      </c>
      <c r="I208" s="60">
        <v>6.5</v>
      </c>
      <c r="J208" s="59">
        <v>9.5</v>
      </c>
      <c r="K208" s="60">
        <f t="shared" si="14"/>
        <v>8</v>
      </c>
      <c r="L208" s="59">
        <v>7</v>
      </c>
      <c r="M208" s="59">
        <v>5.5</v>
      </c>
      <c r="N208" s="59">
        <f t="shared" si="15"/>
        <v>6.25</v>
      </c>
    </row>
    <row r="209" spans="1:14" ht="12.75" customHeight="1" x14ac:dyDescent="0.25">
      <c r="A209" s="29" t="s">
        <v>139</v>
      </c>
      <c r="B209" s="58" t="s">
        <v>333</v>
      </c>
      <c r="C209" s="59">
        <v>7.5</v>
      </c>
      <c r="D209" s="59">
        <v>4</v>
      </c>
      <c r="E209" s="59">
        <f t="shared" si="12"/>
        <v>5.75</v>
      </c>
      <c r="F209" s="59">
        <v>10</v>
      </c>
      <c r="G209" s="59">
        <v>8</v>
      </c>
      <c r="H209" s="59">
        <f t="shared" si="13"/>
        <v>9</v>
      </c>
      <c r="I209" s="60">
        <v>7</v>
      </c>
      <c r="J209" s="59">
        <v>3.5</v>
      </c>
      <c r="K209" s="60">
        <f t="shared" si="14"/>
        <v>5.25</v>
      </c>
      <c r="L209" s="59">
        <v>7.5</v>
      </c>
      <c r="M209" s="59">
        <v>6.5</v>
      </c>
      <c r="N209" s="59">
        <f t="shared" si="15"/>
        <v>7</v>
      </c>
    </row>
    <row r="210" spans="1:14" ht="12.75" customHeight="1" x14ac:dyDescent="0.25">
      <c r="A210" s="29" t="s">
        <v>141</v>
      </c>
      <c r="B210" s="58" t="s">
        <v>334</v>
      </c>
      <c r="C210" s="59">
        <v>8</v>
      </c>
      <c r="D210" s="59">
        <v>4.5</v>
      </c>
      <c r="E210" s="59">
        <f t="shared" si="12"/>
        <v>6.25</v>
      </c>
      <c r="F210" s="59">
        <v>2</v>
      </c>
      <c r="G210" s="59">
        <v>8.5</v>
      </c>
      <c r="H210" s="59">
        <f t="shared" si="13"/>
        <v>5.25</v>
      </c>
      <c r="I210" s="60">
        <v>7.5</v>
      </c>
      <c r="J210" s="59">
        <v>4.5</v>
      </c>
      <c r="K210" s="60">
        <f t="shared" si="14"/>
        <v>6</v>
      </c>
      <c r="L210" s="59">
        <v>8</v>
      </c>
      <c r="M210" s="59">
        <v>7.5</v>
      </c>
      <c r="N210" s="59">
        <f t="shared" si="15"/>
        <v>7.75</v>
      </c>
    </row>
    <row r="211" spans="1:14" ht="12.75" customHeight="1" x14ac:dyDescent="0.25">
      <c r="A211" s="29" t="s">
        <v>143</v>
      </c>
      <c r="B211" s="58" t="s">
        <v>335</v>
      </c>
      <c r="C211" s="59">
        <v>8.5</v>
      </c>
      <c r="D211" s="59">
        <v>5</v>
      </c>
      <c r="E211" s="59">
        <f t="shared" si="12"/>
        <v>6.75</v>
      </c>
      <c r="F211" s="59">
        <v>2.5</v>
      </c>
      <c r="G211" s="59">
        <v>9</v>
      </c>
      <c r="H211" s="59">
        <f t="shared" si="13"/>
        <v>5.75</v>
      </c>
      <c r="I211" s="60">
        <v>8</v>
      </c>
      <c r="J211" s="59">
        <v>5.5</v>
      </c>
      <c r="K211" s="60">
        <f t="shared" si="14"/>
        <v>6.75</v>
      </c>
      <c r="L211" s="59">
        <v>8.5</v>
      </c>
      <c r="M211" s="59">
        <v>8.5</v>
      </c>
      <c r="N211" s="59">
        <f t="shared" si="15"/>
        <v>8.5</v>
      </c>
    </row>
    <row r="212" spans="1:14" ht="12.75" customHeight="1" x14ac:dyDescent="0.25">
      <c r="A212" s="29" t="s">
        <v>145</v>
      </c>
      <c r="B212" s="58" t="s">
        <v>336</v>
      </c>
      <c r="C212" s="59">
        <v>9</v>
      </c>
      <c r="D212" s="59">
        <v>5.5</v>
      </c>
      <c r="E212" s="59">
        <f t="shared" si="12"/>
        <v>7.25</v>
      </c>
      <c r="F212" s="59">
        <v>3</v>
      </c>
      <c r="G212" s="59">
        <v>9.5</v>
      </c>
      <c r="H212" s="59">
        <f t="shared" si="13"/>
        <v>6.25</v>
      </c>
      <c r="I212" s="60">
        <v>8.5</v>
      </c>
      <c r="J212" s="59">
        <v>6.5</v>
      </c>
      <c r="K212" s="60">
        <f t="shared" si="14"/>
        <v>7.5</v>
      </c>
      <c r="L212" s="59">
        <v>9</v>
      </c>
      <c r="M212" s="59">
        <v>9.5</v>
      </c>
      <c r="N212" s="59">
        <f t="shared" si="15"/>
        <v>9.25</v>
      </c>
    </row>
    <row r="213" spans="1:14" ht="12.75" customHeight="1" x14ac:dyDescent="0.25">
      <c r="A213" s="29" t="s">
        <v>147</v>
      </c>
      <c r="B213" s="58" t="s">
        <v>337</v>
      </c>
      <c r="C213" s="59">
        <v>9.5</v>
      </c>
      <c r="D213" s="59">
        <v>6</v>
      </c>
      <c r="E213" s="59">
        <f t="shared" si="12"/>
        <v>7.75</v>
      </c>
      <c r="F213" s="59">
        <v>3.5</v>
      </c>
      <c r="G213" s="59">
        <v>10</v>
      </c>
      <c r="H213" s="59">
        <f t="shared" si="13"/>
        <v>6.75</v>
      </c>
      <c r="I213" s="60">
        <v>9</v>
      </c>
      <c r="J213" s="59">
        <v>7.5</v>
      </c>
      <c r="K213" s="60">
        <f t="shared" si="14"/>
        <v>8.25</v>
      </c>
      <c r="L213" s="59">
        <v>9.5</v>
      </c>
      <c r="M213" s="59">
        <v>1.5</v>
      </c>
      <c r="N213" s="59">
        <f t="shared" si="15"/>
        <v>5.5</v>
      </c>
    </row>
    <row r="214" spans="1:14" ht="12.75" customHeight="1" x14ac:dyDescent="0.25">
      <c r="A214" s="29" t="s">
        <v>117</v>
      </c>
      <c r="B214" s="58" t="s">
        <v>338</v>
      </c>
      <c r="C214" s="59">
        <v>10</v>
      </c>
      <c r="D214" s="59">
        <v>6.5</v>
      </c>
      <c r="E214" s="59">
        <f t="shared" si="12"/>
        <v>8.25</v>
      </c>
      <c r="F214" s="59">
        <v>4</v>
      </c>
      <c r="G214" s="59">
        <v>2.5</v>
      </c>
      <c r="H214" s="59">
        <f t="shared" si="13"/>
        <v>3.25</v>
      </c>
      <c r="I214" s="60">
        <v>9.5</v>
      </c>
      <c r="J214" s="59">
        <v>8.5</v>
      </c>
      <c r="K214" s="60">
        <f t="shared" si="14"/>
        <v>9</v>
      </c>
      <c r="L214" s="59">
        <v>10</v>
      </c>
      <c r="M214" s="59">
        <v>2.5</v>
      </c>
      <c r="N214" s="59">
        <f t="shared" si="15"/>
        <v>6.25</v>
      </c>
    </row>
    <row r="215" spans="1:14" ht="12.75" customHeight="1" x14ac:dyDescent="0.25">
      <c r="A215" s="29" t="s">
        <v>119</v>
      </c>
      <c r="B215" s="58" t="s">
        <v>339</v>
      </c>
      <c r="C215" s="59">
        <v>1</v>
      </c>
      <c r="D215" s="59">
        <v>7</v>
      </c>
      <c r="E215" s="59">
        <f t="shared" si="12"/>
        <v>4</v>
      </c>
      <c r="F215" s="59">
        <v>4.5</v>
      </c>
      <c r="G215" s="59">
        <v>3</v>
      </c>
      <c r="H215" s="59">
        <f t="shared" si="13"/>
        <v>3.75</v>
      </c>
      <c r="I215" s="60">
        <v>10</v>
      </c>
      <c r="J215" s="59">
        <v>9.5</v>
      </c>
      <c r="K215" s="60">
        <f t="shared" si="14"/>
        <v>9.75</v>
      </c>
      <c r="L215" s="59">
        <v>1</v>
      </c>
      <c r="M215" s="59">
        <v>3.5</v>
      </c>
      <c r="N215" s="59">
        <f t="shared" si="15"/>
        <v>2.25</v>
      </c>
    </row>
    <row r="216" spans="1:14" ht="12.75" customHeight="1" x14ac:dyDescent="0.25">
      <c r="A216" s="29" t="s">
        <v>121</v>
      </c>
      <c r="B216" s="58" t="s">
        <v>340</v>
      </c>
      <c r="C216" s="59">
        <v>1.5</v>
      </c>
      <c r="D216" s="59">
        <v>7.5</v>
      </c>
      <c r="E216" s="59">
        <f t="shared" si="12"/>
        <v>4.5</v>
      </c>
      <c r="F216" s="59">
        <v>5</v>
      </c>
      <c r="G216" s="59">
        <v>3.5</v>
      </c>
      <c r="H216" s="59">
        <f t="shared" si="13"/>
        <v>4.25</v>
      </c>
      <c r="I216" s="60">
        <v>3</v>
      </c>
      <c r="J216" s="59">
        <v>3.5</v>
      </c>
      <c r="K216" s="60">
        <f t="shared" si="14"/>
        <v>3.25</v>
      </c>
      <c r="L216" s="59">
        <v>1.5</v>
      </c>
      <c r="M216" s="59">
        <v>4.5</v>
      </c>
      <c r="N216" s="59">
        <f t="shared" si="15"/>
        <v>3</v>
      </c>
    </row>
    <row r="217" spans="1:14" ht="12.75" customHeight="1" x14ac:dyDescent="0.25">
      <c r="A217" s="29" t="s">
        <v>123</v>
      </c>
      <c r="B217" s="58" t="s">
        <v>341</v>
      </c>
      <c r="C217" s="59">
        <v>2</v>
      </c>
      <c r="D217" s="59">
        <v>8</v>
      </c>
      <c r="E217" s="59">
        <f t="shared" si="12"/>
        <v>5</v>
      </c>
      <c r="F217" s="59">
        <v>5.5</v>
      </c>
      <c r="G217" s="59">
        <v>4</v>
      </c>
      <c r="H217" s="59">
        <f t="shared" si="13"/>
        <v>4.75</v>
      </c>
      <c r="I217" s="60">
        <v>3.5</v>
      </c>
      <c r="J217" s="59">
        <v>4.5</v>
      </c>
      <c r="K217" s="60">
        <f t="shared" si="14"/>
        <v>4</v>
      </c>
      <c r="L217" s="59">
        <v>2</v>
      </c>
      <c r="M217" s="59">
        <v>5.5</v>
      </c>
      <c r="N217" s="59">
        <f t="shared" si="15"/>
        <v>3.75</v>
      </c>
    </row>
    <row r="218" spans="1:14" ht="12.75" customHeight="1" x14ac:dyDescent="0.25">
      <c r="A218" s="29" t="s">
        <v>125</v>
      </c>
      <c r="B218" s="58" t="s">
        <v>342</v>
      </c>
      <c r="C218" s="59">
        <v>2.5</v>
      </c>
      <c r="D218" s="59">
        <v>8.5</v>
      </c>
      <c r="E218" s="59">
        <f t="shared" si="12"/>
        <v>5.5</v>
      </c>
      <c r="F218" s="59">
        <v>6</v>
      </c>
      <c r="G218" s="59">
        <v>4.5</v>
      </c>
      <c r="H218" s="59">
        <f t="shared" si="13"/>
        <v>5.25</v>
      </c>
      <c r="I218" s="60">
        <v>4</v>
      </c>
      <c r="J218" s="59">
        <v>5.5</v>
      </c>
      <c r="K218" s="60">
        <f t="shared" si="14"/>
        <v>4.75</v>
      </c>
      <c r="L218" s="59">
        <v>2.5</v>
      </c>
      <c r="M218" s="59">
        <v>6.5</v>
      </c>
      <c r="N218" s="59">
        <f t="shared" si="15"/>
        <v>4.5</v>
      </c>
    </row>
    <row r="219" spans="1:14" ht="12.75" customHeight="1" x14ac:dyDescent="0.25">
      <c r="A219" s="29" t="s">
        <v>127</v>
      </c>
      <c r="B219" s="58" t="s">
        <v>343</v>
      </c>
      <c r="C219" s="59">
        <v>3</v>
      </c>
      <c r="D219" s="59">
        <v>9</v>
      </c>
      <c r="E219" s="59">
        <f t="shared" si="12"/>
        <v>6</v>
      </c>
      <c r="F219" s="59">
        <v>6.5</v>
      </c>
      <c r="G219" s="59">
        <v>5</v>
      </c>
      <c r="H219" s="59">
        <f t="shared" si="13"/>
        <v>5.75</v>
      </c>
      <c r="I219" s="60">
        <v>4.5</v>
      </c>
      <c r="J219" s="59">
        <v>6.5</v>
      </c>
      <c r="K219" s="60">
        <f t="shared" si="14"/>
        <v>5.5</v>
      </c>
      <c r="L219" s="59">
        <v>3</v>
      </c>
      <c r="M219" s="59">
        <v>7.5</v>
      </c>
      <c r="N219" s="59">
        <f t="shared" si="15"/>
        <v>5.25</v>
      </c>
    </row>
    <row r="220" spans="1:14" ht="12.75" customHeight="1" x14ac:dyDescent="0.25">
      <c r="A220" s="29" t="s">
        <v>129</v>
      </c>
      <c r="B220" s="58" t="s">
        <v>344</v>
      </c>
      <c r="C220" s="59">
        <v>3.5</v>
      </c>
      <c r="D220" s="59">
        <v>9.5</v>
      </c>
      <c r="E220" s="59">
        <f t="shared" si="12"/>
        <v>6.5</v>
      </c>
      <c r="F220" s="59">
        <v>7</v>
      </c>
      <c r="G220" s="59">
        <v>5.5</v>
      </c>
      <c r="H220" s="59">
        <f t="shared" si="13"/>
        <v>6.25</v>
      </c>
      <c r="I220" s="60">
        <v>5</v>
      </c>
      <c r="J220" s="59">
        <v>7.5</v>
      </c>
      <c r="K220" s="60">
        <f t="shared" si="14"/>
        <v>6.25</v>
      </c>
      <c r="L220" s="59">
        <v>3.5</v>
      </c>
      <c r="M220" s="59">
        <v>8.5</v>
      </c>
      <c r="N220" s="59">
        <f t="shared" si="15"/>
        <v>6</v>
      </c>
    </row>
    <row r="221" spans="1:14" ht="12.75" customHeight="1" x14ac:dyDescent="0.25">
      <c r="A221" s="29" t="s">
        <v>131</v>
      </c>
      <c r="B221" s="58" t="s">
        <v>345</v>
      </c>
      <c r="C221" s="59">
        <v>4</v>
      </c>
      <c r="D221" s="59">
        <v>10</v>
      </c>
      <c r="E221" s="59">
        <f t="shared" si="12"/>
        <v>7</v>
      </c>
      <c r="F221" s="59">
        <v>7.5</v>
      </c>
      <c r="G221" s="59">
        <v>6</v>
      </c>
      <c r="H221" s="59">
        <f t="shared" si="13"/>
        <v>6.75</v>
      </c>
      <c r="I221" s="60">
        <v>5.5</v>
      </c>
      <c r="J221" s="59">
        <v>8.5</v>
      </c>
      <c r="K221" s="60">
        <f t="shared" si="14"/>
        <v>7</v>
      </c>
      <c r="L221" s="59">
        <v>4</v>
      </c>
      <c r="M221" s="59">
        <v>9.5</v>
      </c>
      <c r="N221" s="59">
        <f t="shared" si="15"/>
        <v>6.75</v>
      </c>
    </row>
    <row r="222" spans="1:14" ht="12.75" customHeight="1" x14ac:dyDescent="0.25">
      <c r="A222" s="29" t="s">
        <v>133</v>
      </c>
      <c r="B222" s="58" t="s">
        <v>346</v>
      </c>
      <c r="C222" s="59">
        <v>4.5</v>
      </c>
      <c r="D222" s="59">
        <v>1.5</v>
      </c>
      <c r="E222" s="59">
        <f t="shared" si="12"/>
        <v>3</v>
      </c>
      <c r="F222" s="59">
        <v>8</v>
      </c>
      <c r="G222" s="59">
        <v>6.5</v>
      </c>
      <c r="H222" s="59">
        <f t="shared" si="13"/>
        <v>7.25</v>
      </c>
      <c r="I222" s="60">
        <v>6</v>
      </c>
      <c r="J222" s="59">
        <v>9.5</v>
      </c>
      <c r="K222" s="60">
        <f t="shared" si="14"/>
        <v>7.75</v>
      </c>
      <c r="L222" s="59">
        <v>4.5</v>
      </c>
      <c r="M222" s="59">
        <v>1.5</v>
      </c>
      <c r="N222" s="59">
        <f t="shared" si="15"/>
        <v>3</v>
      </c>
    </row>
    <row r="223" spans="1:14" ht="12.75" customHeight="1" x14ac:dyDescent="0.25">
      <c r="A223" s="29" t="s">
        <v>135</v>
      </c>
      <c r="B223" s="58" t="s">
        <v>347</v>
      </c>
      <c r="C223" s="59">
        <v>5</v>
      </c>
      <c r="D223" s="59">
        <v>2</v>
      </c>
      <c r="E223" s="59">
        <f t="shared" si="12"/>
        <v>3.5</v>
      </c>
      <c r="F223" s="59">
        <v>8.5</v>
      </c>
      <c r="G223" s="59">
        <v>7</v>
      </c>
      <c r="H223" s="59">
        <f t="shared" si="13"/>
        <v>7.75</v>
      </c>
      <c r="I223" s="60">
        <v>6.5</v>
      </c>
      <c r="J223" s="59">
        <v>3.5</v>
      </c>
      <c r="K223" s="60">
        <f t="shared" si="14"/>
        <v>5</v>
      </c>
      <c r="L223" s="59">
        <v>5</v>
      </c>
      <c r="M223" s="59">
        <v>2.5</v>
      </c>
      <c r="N223" s="59">
        <f t="shared" si="15"/>
        <v>3.75</v>
      </c>
    </row>
    <row r="224" spans="1:14" ht="12.75" customHeight="1" x14ac:dyDescent="0.25">
      <c r="A224" s="29" t="s">
        <v>137</v>
      </c>
      <c r="B224" s="58" t="s">
        <v>348</v>
      </c>
      <c r="C224" s="59">
        <v>5.5</v>
      </c>
      <c r="D224" s="59">
        <v>2.5</v>
      </c>
      <c r="E224" s="59">
        <f t="shared" si="12"/>
        <v>4</v>
      </c>
      <c r="F224" s="59">
        <v>9</v>
      </c>
      <c r="G224" s="59">
        <v>7.5</v>
      </c>
      <c r="H224" s="59">
        <f t="shared" si="13"/>
        <v>8.25</v>
      </c>
      <c r="I224" s="60">
        <v>7</v>
      </c>
      <c r="J224" s="59">
        <v>4.5</v>
      </c>
      <c r="K224" s="60">
        <f t="shared" si="14"/>
        <v>5.75</v>
      </c>
      <c r="L224" s="59">
        <v>5.5</v>
      </c>
      <c r="M224" s="59">
        <v>3.5</v>
      </c>
      <c r="N224" s="59">
        <f t="shared" si="15"/>
        <v>4.5</v>
      </c>
    </row>
    <row r="225" spans="1:14" ht="12.75" customHeight="1" x14ac:dyDescent="0.25">
      <c r="A225" s="29" t="s">
        <v>139</v>
      </c>
      <c r="B225" s="58" t="s">
        <v>349</v>
      </c>
      <c r="C225" s="59">
        <v>6</v>
      </c>
      <c r="D225" s="59">
        <v>3</v>
      </c>
      <c r="E225" s="59">
        <f t="shared" si="12"/>
        <v>4.5</v>
      </c>
      <c r="F225" s="59">
        <v>9.5</v>
      </c>
      <c r="G225" s="59">
        <v>8</v>
      </c>
      <c r="H225" s="59">
        <f t="shared" si="13"/>
        <v>8.75</v>
      </c>
      <c r="I225" s="60">
        <v>7.5</v>
      </c>
      <c r="J225" s="59">
        <v>5.5</v>
      </c>
      <c r="K225" s="60">
        <f t="shared" si="14"/>
        <v>6.5</v>
      </c>
      <c r="L225" s="59">
        <v>6</v>
      </c>
      <c r="M225" s="59">
        <v>4.5</v>
      </c>
      <c r="N225" s="59">
        <f t="shared" si="15"/>
        <v>5.25</v>
      </c>
    </row>
    <row r="226" spans="1:14" ht="12.75" customHeight="1" x14ac:dyDescent="0.25">
      <c r="A226" s="29" t="s">
        <v>141</v>
      </c>
      <c r="B226" s="58" t="s">
        <v>350</v>
      </c>
      <c r="C226" s="59">
        <v>6.5</v>
      </c>
      <c r="D226" s="59">
        <v>3.5</v>
      </c>
      <c r="E226" s="59">
        <f t="shared" si="12"/>
        <v>5</v>
      </c>
      <c r="F226" s="59">
        <v>10</v>
      </c>
      <c r="G226" s="59">
        <v>8.5</v>
      </c>
      <c r="H226" s="59">
        <f t="shared" si="13"/>
        <v>9.25</v>
      </c>
      <c r="I226" s="60">
        <v>8</v>
      </c>
      <c r="J226" s="59">
        <v>6.5</v>
      </c>
      <c r="K226" s="60">
        <f t="shared" si="14"/>
        <v>7.25</v>
      </c>
      <c r="L226" s="59">
        <v>6.5</v>
      </c>
      <c r="M226" s="59">
        <v>5.5</v>
      </c>
      <c r="N226" s="59">
        <f t="shared" si="15"/>
        <v>6</v>
      </c>
    </row>
    <row r="227" spans="1:14" ht="12.75" customHeight="1" x14ac:dyDescent="0.25">
      <c r="A227" s="29" t="s">
        <v>143</v>
      </c>
      <c r="B227" s="58" t="s">
        <v>351</v>
      </c>
      <c r="C227" s="59">
        <v>7</v>
      </c>
      <c r="D227" s="59">
        <v>4</v>
      </c>
      <c r="E227" s="59">
        <f t="shared" si="12"/>
        <v>5.5</v>
      </c>
      <c r="F227" s="59">
        <v>2</v>
      </c>
      <c r="G227" s="59">
        <v>9</v>
      </c>
      <c r="H227" s="59">
        <f t="shared" si="13"/>
        <v>5.5</v>
      </c>
      <c r="I227" s="60">
        <v>8.5</v>
      </c>
      <c r="J227" s="59">
        <v>7.5</v>
      </c>
      <c r="K227" s="60">
        <f t="shared" si="14"/>
        <v>8</v>
      </c>
      <c r="L227" s="59">
        <v>7</v>
      </c>
      <c r="M227" s="59">
        <v>6.5</v>
      </c>
      <c r="N227" s="59">
        <f t="shared" si="15"/>
        <v>6.75</v>
      </c>
    </row>
    <row r="228" spans="1:14" ht="12.75" customHeight="1" x14ac:dyDescent="0.25">
      <c r="A228" s="29" t="s">
        <v>145</v>
      </c>
      <c r="B228" s="58" t="s">
        <v>352</v>
      </c>
      <c r="C228" s="59">
        <v>7.5</v>
      </c>
      <c r="D228" s="59">
        <v>4.5</v>
      </c>
      <c r="E228" s="59">
        <f t="shared" si="12"/>
        <v>6</v>
      </c>
      <c r="F228" s="59">
        <v>2.5</v>
      </c>
      <c r="G228" s="59">
        <v>9.5</v>
      </c>
      <c r="H228" s="59">
        <f t="shared" si="13"/>
        <v>6</v>
      </c>
      <c r="I228" s="60">
        <v>9</v>
      </c>
      <c r="J228" s="59">
        <v>8.5</v>
      </c>
      <c r="K228" s="60">
        <f t="shared" si="14"/>
        <v>8.75</v>
      </c>
      <c r="L228" s="59">
        <v>7.5</v>
      </c>
      <c r="M228" s="59">
        <v>7.5</v>
      </c>
      <c r="N228" s="59">
        <f t="shared" si="15"/>
        <v>7.5</v>
      </c>
    </row>
    <row r="229" spans="1:14" ht="12.75" customHeight="1" x14ac:dyDescent="0.25">
      <c r="A229" s="29" t="s">
        <v>147</v>
      </c>
      <c r="B229" s="58" t="s">
        <v>353</v>
      </c>
      <c r="C229" s="59">
        <v>8</v>
      </c>
      <c r="D229" s="59">
        <v>5</v>
      </c>
      <c r="E229" s="59">
        <f t="shared" si="12"/>
        <v>6.5</v>
      </c>
      <c r="F229" s="59">
        <v>3</v>
      </c>
      <c r="G229" s="59">
        <v>10</v>
      </c>
      <c r="H229" s="59">
        <f t="shared" si="13"/>
        <v>6.5</v>
      </c>
      <c r="I229" s="60">
        <v>9.5</v>
      </c>
      <c r="J229" s="59">
        <v>9.5</v>
      </c>
      <c r="K229" s="60">
        <f t="shared" si="14"/>
        <v>9.5</v>
      </c>
      <c r="L229" s="59">
        <v>8</v>
      </c>
      <c r="M229" s="59">
        <v>8.5</v>
      </c>
      <c r="N229" s="59">
        <f t="shared" si="15"/>
        <v>8.25</v>
      </c>
    </row>
    <row r="230" spans="1:14" ht="12.75" customHeight="1" x14ac:dyDescent="0.25">
      <c r="A230" s="29" t="s">
        <v>117</v>
      </c>
      <c r="B230" s="58" t="s">
        <v>354</v>
      </c>
      <c r="C230" s="59">
        <v>8.5</v>
      </c>
      <c r="D230" s="59">
        <v>5.5</v>
      </c>
      <c r="E230" s="59">
        <f t="shared" si="12"/>
        <v>7</v>
      </c>
      <c r="F230" s="59">
        <v>3.5</v>
      </c>
      <c r="G230" s="59">
        <v>2.5</v>
      </c>
      <c r="H230" s="59">
        <f t="shared" si="13"/>
        <v>3</v>
      </c>
      <c r="I230" s="60">
        <v>10</v>
      </c>
      <c r="J230" s="59">
        <v>3.5</v>
      </c>
      <c r="K230" s="60">
        <f t="shared" si="14"/>
        <v>6.75</v>
      </c>
      <c r="L230" s="59">
        <v>8.5</v>
      </c>
      <c r="M230" s="59">
        <v>9.5</v>
      </c>
      <c r="N230" s="59">
        <f t="shared" si="15"/>
        <v>9</v>
      </c>
    </row>
    <row r="231" spans="1:14" ht="12.75" customHeight="1" x14ac:dyDescent="0.25">
      <c r="A231" s="29" t="s">
        <v>119</v>
      </c>
      <c r="B231" s="58" t="s">
        <v>355</v>
      </c>
      <c r="C231" s="59">
        <v>9</v>
      </c>
      <c r="D231" s="59">
        <v>6</v>
      </c>
      <c r="E231" s="59">
        <f t="shared" si="12"/>
        <v>7.5</v>
      </c>
      <c r="F231" s="59">
        <v>4</v>
      </c>
      <c r="G231" s="59">
        <v>3</v>
      </c>
      <c r="H231" s="59">
        <f t="shared" si="13"/>
        <v>3.5</v>
      </c>
      <c r="I231" s="60">
        <v>3</v>
      </c>
      <c r="J231" s="59">
        <v>4.5</v>
      </c>
      <c r="K231" s="60">
        <f t="shared" si="14"/>
        <v>3.75</v>
      </c>
      <c r="L231" s="59">
        <v>9</v>
      </c>
      <c r="M231" s="59">
        <v>1.5</v>
      </c>
      <c r="N231" s="59">
        <f t="shared" si="15"/>
        <v>5.25</v>
      </c>
    </row>
    <row r="232" spans="1:14" ht="12.75" customHeight="1" x14ac:dyDescent="0.25">
      <c r="A232" s="29" t="s">
        <v>121</v>
      </c>
      <c r="B232" s="58" t="s">
        <v>356</v>
      </c>
      <c r="C232" s="59">
        <v>9.5</v>
      </c>
      <c r="D232" s="59">
        <v>6.5</v>
      </c>
      <c r="E232" s="59">
        <f t="shared" si="12"/>
        <v>8</v>
      </c>
      <c r="F232" s="59">
        <v>4.5</v>
      </c>
      <c r="G232" s="59">
        <v>3.5</v>
      </c>
      <c r="H232" s="59">
        <f t="shared" si="13"/>
        <v>4</v>
      </c>
      <c r="I232" s="60">
        <v>3.5</v>
      </c>
      <c r="J232" s="59">
        <v>5.5</v>
      </c>
      <c r="K232" s="60">
        <f t="shared" si="14"/>
        <v>4.5</v>
      </c>
      <c r="L232" s="59">
        <v>9.5</v>
      </c>
      <c r="M232" s="59">
        <v>2.5</v>
      </c>
      <c r="N232" s="59">
        <f t="shared" si="15"/>
        <v>6</v>
      </c>
    </row>
    <row r="233" spans="1:14" ht="12.75" customHeight="1" x14ac:dyDescent="0.25">
      <c r="A233" s="29" t="s">
        <v>123</v>
      </c>
      <c r="B233" s="58" t="s">
        <v>357</v>
      </c>
      <c r="C233" s="59">
        <v>10</v>
      </c>
      <c r="D233" s="59">
        <v>7</v>
      </c>
      <c r="E233" s="59">
        <f t="shared" si="12"/>
        <v>8.5</v>
      </c>
      <c r="F233" s="59">
        <v>5</v>
      </c>
      <c r="G233" s="59">
        <v>4</v>
      </c>
      <c r="H233" s="59">
        <f t="shared" si="13"/>
        <v>4.5</v>
      </c>
      <c r="I233" s="60">
        <v>4</v>
      </c>
      <c r="J233" s="59">
        <v>6.5</v>
      </c>
      <c r="K233" s="60">
        <f t="shared" si="14"/>
        <v>5.25</v>
      </c>
      <c r="L233" s="59">
        <v>10</v>
      </c>
      <c r="M233" s="59">
        <v>3.5</v>
      </c>
      <c r="N233" s="59">
        <f t="shared" si="15"/>
        <v>6.75</v>
      </c>
    </row>
    <row r="234" spans="1:14" ht="12.75" customHeight="1" x14ac:dyDescent="0.25">
      <c r="A234" s="29" t="s">
        <v>125</v>
      </c>
      <c r="B234" s="58" t="s">
        <v>358</v>
      </c>
      <c r="C234" s="59">
        <v>1</v>
      </c>
      <c r="D234" s="59">
        <v>7.5</v>
      </c>
      <c r="E234" s="59">
        <f t="shared" si="12"/>
        <v>4.25</v>
      </c>
      <c r="F234" s="59">
        <v>5.5</v>
      </c>
      <c r="G234" s="59">
        <v>4.5</v>
      </c>
      <c r="H234" s="59">
        <f t="shared" si="13"/>
        <v>5</v>
      </c>
      <c r="I234" s="60">
        <v>4.5</v>
      </c>
      <c r="J234" s="59">
        <v>7.5</v>
      </c>
      <c r="K234" s="60">
        <f t="shared" si="14"/>
        <v>6</v>
      </c>
      <c r="L234" s="59">
        <v>1</v>
      </c>
      <c r="M234" s="59">
        <v>4.5</v>
      </c>
      <c r="N234" s="59">
        <f t="shared" si="15"/>
        <v>2.75</v>
      </c>
    </row>
    <row r="235" spans="1:14" ht="12.75" customHeight="1" x14ac:dyDescent="0.25">
      <c r="A235" s="29" t="s">
        <v>127</v>
      </c>
      <c r="B235" s="58" t="s">
        <v>359</v>
      </c>
      <c r="C235" s="59">
        <v>1.5</v>
      </c>
      <c r="D235" s="59">
        <v>8</v>
      </c>
      <c r="E235" s="59">
        <f t="shared" si="12"/>
        <v>4.75</v>
      </c>
      <c r="F235" s="59">
        <v>6</v>
      </c>
      <c r="G235" s="59">
        <v>5</v>
      </c>
      <c r="H235" s="59">
        <f t="shared" si="13"/>
        <v>5.5</v>
      </c>
      <c r="I235" s="60">
        <v>5</v>
      </c>
      <c r="J235" s="59">
        <v>8.5</v>
      </c>
      <c r="K235" s="60">
        <f t="shared" si="14"/>
        <v>6.75</v>
      </c>
      <c r="L235" s="59">
        <v>1.5</v>
      </c>
      <c r="M235" s="59">
        <v>5.5</v>
      </c>
      <c r="N235" s="59">
        <f t="shared" si="15"/>
        <v>3.5</v>
      </c>
    </row>
    <row r="236" spans="1:14" ht="12.75" customHeight="1" x14ac:dyDescent="0.25">
      <c r="A236" s="29" t="s">
        <v>129</v>
      </c>
      <c r="B236" s="58" t="s">
        <v>360</v>
      </c>
      <c r="C236" s="59">
        <v>2</v>
      </c>
      <c r="D236" s="59">
        <v>8.5</v>
      </c>
      <c r="E236" s="59">
        <f t="shared" si="12"/>
        <v>5.25</v>
      </c>
      <c r="F236" s="59">
        <v>6.5</v>
      </c>
      <c r="G236" s="59">
        <v>5.5</v>
      </c>
      <c r="H236" s="59">
        <f t="shared" si="13"/>
        <v>6</v>
      </c>
      <c r="I236" s="60">
        <v>5.5</v>
      </c>
      <c r="J236" s="59">
        <v>9.5</v>
      </c>
      <c r="K236" s="60">
        <f t="shared" si="14"/>
        <v>7.5</v>
      </c>
      <c r="L236" s="59">
        <v>2</v>
      </c>
      <c r="M236" s="59">
        <v>6.5</v>
      </c>
      <c r="N236" s="59">
        <f t="shared" si="15"/>
        <v>4.25</v>
      </c>
    </row>
    <row r="237" spans="1:14" ht="12.75" customHeight="1" x14ac:dyDescent="0.25">
      <c r="A237" s="29" t="s">
        <v>131</v>
      </c>
      <c r="B237" s="58" t="s">
        <v>361</v>
      </c>
      <c r="C237" s="59">
        <v>2.5</v>
      </c>
      <c r="D237" s="59">
        <v>9</v>
      </c>
      <c r="E237" s="59">
        <f t="shared" si="12"/>
        <v>5.75</v>
      </c>
      <c r="F237" s="59">
        <v>7</v>
      </c>
      <c r="G237" s="59">
        <v>6</v>
      </c>
      <c r="H237" s="59">
        <f t="shared" si="13"/>
        <v>6.5</v>
      </c>
      <c r="I237" s="60">
        <v>6</v>
      </c>
      <c r="J237" s="59">
        <v>3.5</v>
      </c>
      <c r="K237" s="60">
        <f t="shared" si="14"/>
        <v>4.75</v>
      </c>
      <c r="L237" s="59">
        <v>2.5</v>
      </c>
      <c r="M237" s="59">
        <v>7.5</v>
      </c>
      <c r="N237" s="59">
        <f t="shared" si="15"/>
        <v>5</v>
      </c>
    </row>
    <row r="238" spans="1:14" ht="12.75" customHeight="1" x14ac:dyDescent="0.25">
      <c r="A238" s="29" t="s">
        <v>133</v>
      </c>
      <c r="B238" s="58" t="s">
        <v>362</v>
      </c>
      <c r="C238" s="59">
        <v>3</v>
      </c>
      <c r="D238" s="59">
        <v>9.5</v>
      </c>
      <c r="E238" s="59">
        <f t="shared" si="12"/>
        <v>6.25</v>
      </c>
      <c r="F238" s="59">
        <v>7.5</v>
      </c>
      <c r="G238" s="59">
        <v>6.5</v>
      </c>
      <c r="H238" s="59">
        <f t="shared" si="13"/>
        <v>7</v>
      </c>
      <c r="I238" s="60">
        <v>6.5</v>
      </c>
      <c r="J238" s="59">
        <v>4.5</v>
      </c>
      <c r="K238" s="60">
        <f t="shared" si="14"/>
        <v>5.5</v>
      </c>
      <c r="L238" s="59">
        <v>3</v>
      </c>
      <c r="M238" s="59">
        <v>8.5</v>
      </c>
      <c r="N238" s="59">
        <f t="shared" si="15"/>
        <v>5.75</v>
      </c>
    </row>
    <row r="239" spans="1:14" ht="12.75" customHeight="1" x14ac:dyDescent="0.25">
      <c r="A239" s="29" t="s">
        <v>135</v>
      </c>
      <c r="B239" s="58" t="s">
        <v>363</v>
      </c>
      <c r="C239" s="59">
        <v>3.5</v>
      </c>
      <c r="D239" s="59">
        <v>10</v>
      </c>
      <c r="E239" s="59">
        <f t="shared" si="12"/>
        <v>6.75</v>
      </c>
      <c r="F239" s="59">
        <v>8</v>
      </c>
      <c r="G239" s="59">
        <v>7</v>
      </c>
      <c r="H239" s="59">
        <f t="shared" si="13"/>
        <v>7.5</v>
      </c>
      <c r="I239" s="60">
        <v>7</v>
      </c>
      <c r="J239" s="59">
        <v>5.5</v>
      </c>
      <c r="K239" s="60">
        <f t="shared" si="14"/>
        <v>6.25</v>
      </c>
      <c r="L239" s="59">
        <v>3.5</v>
      </c>
      <c r="M239" s="59">
        <v>9.5</v>
      </c>
      <c r="N239" s="59">
        <f t="shared" si="15"/>
        <v>6.5</v>
      </c>
    </row>
    <row r="240" spans="1:14" ht="12.75" customHeight="1" x14ac:dyDescent="0.25">
      <c r="A240" s="29" t="s">
        <v>137</v>
      </c>
      <c r="B240" s="58" t="s">
        <v>364</v>
      </c>
      <c r="C240" s="59">
        <v>4</v>
      </c>
      <c r="D240" s="59">
        <v>1.5</v>
      </c>
      <c r="E240" s="59">
        <f t="shared" si="12"/>
        <v>2.75</v>
      </c>
      <c r="F240" s="59">
        <v>8.5</v>
      </c>
      <c r="G240" s="59">
        <v>7.5</v>
      </c>
      <c r="H240" s="59">
        <f t="shared" si="13"/>
        <v>8</v>
      </c>
      <c r="I240" s="60">
        <v>7.5</v>
      </c>
      <c r="J240" s="59">
        <v>6.5</v>
      </c>
      <c r="K240" s="60">
        <f t="shared" si="14"/>
        <v>7</v>
      </c>
      <c r="L240" s="59">
        <v>4</v>
      </c>
      <c r="M240" s="59">
        <v>1.5</v>
      </c>
      <c r="N240" s="59">
        <f t="shared" si="15"/>
        <v>2.75</v>
      </c>
    </row>
    <row r="241" spans="1:14" ht="12.75" customHeight="1" x14ac:dyDescent="0.25">
      <c r="A241" s="29" t="s">
        <v>139</v>
      </c>
      <c r="B241" s="58" t="s">
        <v>365</v>
      </c>
      <c r="C241" s="59">
        <v>4.5</v>
      </c>
      <c r="D241" s="59">
        <v>2</v>
      </c>
      <c r="E241" s="59">
        <f t="shared" si="12"/>
        <v>3.25</v>
      </c>
      <c r="F241" s="59">
        <v>9</v>
      </c>
      <c r="G241" s="59">
        <v>8</v>
      </c>
      <c r="H241" s="59">
        <f t="shared" si="13"/>
        <v>8.5</v>
      </c>
      <c r="I241" s="60">
        <v>8</v>
      </c>
      <c r="J241" s="59">
        <v>7.5</v>
      </c>
      <c r="K241" s="60">
        <f t="shared" si="14"/>
        <v>7.75</v>
      </c>
      <c r="L241" s="59">
        <v>4.5</v>
      </c>
      <c r="M241" s="59">
        <v>2.5</v>
      </c>
      <c r="N241" s="59">
        <f t="shared" si="15"/>
        <v>3.5</v>
      </c>
    </row>
    <row r="242" spans="1:14" ht="12.75" customHeight="1" x14ac:dyDescent="0.25">
      <c r="A242" s="29" t="s">
        <v>141</v>
      </c>
      <c r="B242" s="58" t="s">
        <v>366</v>
      </c>
      <c r="C242" s="59">
        <v>5</v>
      </c>
      <c r="D242" s="59">
        <v>2.5</v>
      </c>
      <c r="E242" s="59">
        <f t="shared" si="12"/>
        <v>3.75</v>
      </c>
      <c r="F242" s="59">
        <v>9.5</v>
      </c>
      <c r="G242" s="59">
        <v>8.5</v>
      </c>
      <c r="H242" s="59">
        <f t="shared" si="13"/>
        <v>9</v>
      </c>
      <c r="I242" s="60">
        <v>8.5</v>
      </c>
      <c r="J242" s="59">
        <v>8.5</v>
      </c>
      <c r="K242" s="60">
        <f t="shared" si="14"/>
        <v>8.5</v>
      </c>
      <c r="L242" s="59">
        <v>5</v>
      </c>
      <c r="M242" s="59">
        <v>3.5</v>
      </c>
      <c r="N242" s="59">
        <f t="shared" si="15"/>
        <v>4.25</v>
      </c>
    </row>
    <row r="243" spans="1:14" ht="12.75" customHeight="1" x14ac:dyDescent="0.25">
      <c r="A243" s="29" t="s">
        <v>143</v>
      </c>
      <c r="B243" s="58" t="s">
        <v>367</v>
      </c>
      <c r="C243" s="59">
        <v>5.5</v>
      </c>
      <c r="D243" s="59">
        <v>3</v>
      </c>
      <c r="E243" s="59">
        <f t="shared" si="12"/>
        <v>4.25</v>
      </c>
      <c r="F243" s="59">
        <v>10</v>
      </c>
      <c r="G243" s="59">
        <v>9</v>
      </c>
      <c r="H243" s="59">
        <f t="shared" si="13"/>
        <v>9.5</v>
      </c>
      <c r="I243" s="60">
        <v>9</v>
      </c>
      <c r="J243" s="59">
        <v>9.5</v>
      </c>
      <c r="K243" s="60">
        <f t="shared" si="14"/>
        <v>9.25</v>
      </c>
      <c r="L243" s="59">
        <v>5.5</v>
      </c>
      <c r="M243" s="59">
        <v>4.5</v>
      </c>
      <c r="N243" s="59">
        <f t="shared" si="15"/>
        <v>5</v>
      </c>
    </row>
    <row r="244" spans="1:14" ht="12.75" customHeight="1" x14ac:dyDescent="0.25">
      <c r="A244" s="29" t="s">
        <v>145</v>
      </c>
      <c r="B244" s="58" t="s">
        <v>368</v>
      </c>
      <c r="C244" s="59">
        <v>6</v>
      </c>
      <c r="D244" s="59">
        <v>3.5</v>
      </c>
      <c r="E244" s="59">
        <f t="shared" si="12"/>
        <v>4.75</v>
      </c>
      <c r="F244" s="59">
        <v>2</v>
      </c>
      <c r="G244" s="59">
        <v>9.5</v>
      </c>
      <c r="H244" s="59">
        <f t="shared" si="13"/>
        <v>5.75</v>
      </c>
      <c r="I244" s="60">
        <v>9.5</v>
      </c>
      <c r="J244" s="59">
        <v>3.5</v>
      </c>
      <c r="K244" s="60">
        <f t="shared" si="14"/>
        <v>6.5</v>
      </c>
      <c r="L244" s="59">
        <v>6</v>
      </c>
      <c r="M244" s="59">
        <v>5.5</v>
      </c>
      <c r="N244" s="59">
        <f t="shared" si="15"/>
        <v>5.75</v>
      </c>
    </row>
    <row r="245" spans="1:14" ht="12.75" customHeight="1" x14ac:dyDescent="0.25">
      <c r="A245" s="29" t="s">
        <v>147</v>
      </c>
      <c r="B245" s="58" t="s">
        <v>368</v>
      </c>
      <c r="C245" s="59">
        <v>6.5</v>
      </c>
      <c r="D245" s="59">
        <v>4</v>
      </c>
      <c r="E245" s="59">
        <f t="shared" si="12"/>
        <v>5.25</v>
      </c>
      <c r="F245" s="59">
        <v>2.5</v>
      </c>
      <c r="G245" s="59">
        <v>10</v>
      </c>
      <c r="H245" s="59">
        <f t="shared" si="13"/>
        <v>6.25</v>
      </c>
      <c r="I245" s="60">
        <v>10</v>
      </c>
      <c r="J245" s="59">
        <v>4.5</v>
      </c>
      <c r="K245" s="60">
        <f t="shared" si="14"/>
        <v>7.25</v>
      </c>
      <c r="L245" s="59">
        <v>6.5</v>
      </c>
      <c r="M245" s="59">
        <v>6.5</v>
      </c>
      <c r="N245" s="59">
        <f t="shared" si="15"/>
        <v>6.5</v>
      </c>
    </row>
    <row r="246" spans="1:14" ht="12.75" customHeight="1" x14ac:dyDescent="0.25">
      <c r="A246" s="29" t="s">
        <v>117</v>
      </c>
      <c r="B246" s="58" t="s">
        <v>368</v>
      </c>
      <c r="C246" s="59">
        <v>7</v>
      </c>
      <c r="D246" s="59">
        <v>4.5</v>
      </c>
      <c r="E246" s="59">
        <f t="shared" si="12"/>
        <v>5.75</v>
      </c>
      <c r="F246" s="59">
        <v>3</v>
      </c>
      <c r="G246" s="59">
        <v>2.5</v>
      </c>
      <c r="H246" s="59">
        <f t="shared" si="13"/>
        <v>2.75</v>
      </c>
      <c r="I246" s="60">
        <v>3</v>
      </c>
      <c r="J246" s="59">
        <v>5.5</v>
      </c>
      <c r="K246" s="60">
        <f t="shared" si="14"/>
        <v>4.25</v>
      </c>
      <c r="L246" s="59">
        <v>7</v>
      </c>
      <c r="M246" s="59">
        <v>7.5</v>
      </c>
      <c r="N246" s="59">
        <f t="shared" si="15"/>
        <v>7.25</v>
      </c>
    </row>
    <row r="247" spans="1:14" ht="12.75" customHeight="1" x14ac:dyDescent="0.25">
      <c r="A247" s="29" t="s">
        <v>119</v>
      </c>
      <c r="B247" s="58" t="s">
        <v>368</v>
      </c>
      <c r="C247" s="59">
        <v>7.5</v>
      </c>
      <c r="D247" s="59">
        <v>5</v>
      </c>
      <c r="E247" s="59">
        <f t="shared" si="12"/>
        <v>6.25</v>
      </c>
      <c r="F247" s="59">
        <v>3.5</v>
      </c>
      <c r="G247" s="59">
        <v>3</v>
      </c>
      <c r="H247" s="59">
        <f t="shared" si="13"/>
        <v>3.25</v>
      </c>
      <c r="I247" s="60">
        <v>3.5</v>
      </c>
      <c r="J247" s="59">
        <v>6.5</v>
      </c>
      <c r="K247" s="60">
        <f t="shared" si="14"/>
        <v>5</v>
      </c>
      <c r="L247" s="59">
        <v>7.5</v>
      </c>
      <c r="M247" s="59">
        <v>8.5</v>
      </c>
      <c r="N247" s="59">
        <f t="shared" si="15"/>
        <v>8</v>
      </c>
    </row>
    <row r="248" spans="1:14" ht="12.75" customHeight="1" x14ac:dyDescent="0.25">
      <c r="A248" s="29" t="s">
        <v>121</v>
      </c>
      <c r="B248" s="58" t="s">
        <v>369</v>
      </c>
      <c r="C248" s="59">
        <v>8</v>
      </c>
      <c r="D248" s="59">
        <v>5.5</v>
      </c>
      <c r="E248" s="59">
        <f t="shared" si="12"/>
        <v>6.75</v>
      </c>
      <c r="F248" s="59">
        <v>4</v>
      </c>
      <c r="G248" s="59">
        <v>3.5</v>
      </c>
      <c r="H248" s="59">
        <f t="shared" si="13"/>
        <v>3.75</v>
      </c>
      <c r="I248" s="60">
        <v>4</v>
      </c>
      <c r="J248" s="59">
        <v>7.5</v>
      </c>
      <c r="K248" s="60">
        <f t="shared" si="14"/>
        <v>5.75</v>
      </c>
      <c r="L248" s="59">
        <v>8</v>
      </c>
      <c r="M248" s="59">
        <v>9.5</v>
      </c>
      <c r="N248" s="59">
        <f t="shared" si="15"/>
        <v>8.75</v>
      </c>
    </row>
    <row r="249" spans="1:14" ht="12.75" customHeight="1" x14ac:dyDescent="0.25">
      <c r="A249" s="29" t="s">
        <v>123</v>
      </c>
      <c r="B249" s="58" t="s">
        <v>370</v>
      </c>
      <c r="C249" s="59">
        <v>8.5</v>
      </c>
      <c r="D249" s="59">
        <v>6</v>
      </c>
      <c r="E249" s="59">
        <f t="shared" si="12"/>
        <v>7.25</v>
      </c>
      <c r="F249" s="59">
        <v>4.5</v>
      </c>
      <c r="G249" s="59">
        <v>4</v>
      </c>
      <c r="H249" s="59">
        <f t="shared" si="13"/>
        <v>4.25</v>
      </c>
      <c r="I249" s="60">
        <v>4.5</v>
      </c>
      <c r="J249" s="59">
        <v>8.5</v>
      </c>
      <c r="K249" s="60">
        <f t="shared" si="14"/>
        <v>6.5</v>
      </c>
      <c r="L249" s="59">
        <v>8.5</v>
      </c>
      <c r="M249" s="59">
        <v>1.5</v>
      </c>
      <c r="N249" s="59">
        <f t="shared" si="15"/>
        <v>5</v>
      </c>
    </row>
    <row r="250" spans="1:14" ht="12.75" customHeight="1" x14ac:dyDescent="0.25">
      <c r="A250" s="29" t="s">
        <v>125</v>
      </c>
      <c r="B250" s="58" t="s">
        <v>371</v>
      </c>
      <c r="C250" s="59">
        <v>9</v>
      </c>
      <c r="D250" s="59">
        <v>6.5</v>
      </c>
      <c r="E250" s="59">
        <f t="shared" si="12"/>
        <v>7.75</v>
      </c>
      <c r="F250" s="59">
        <v>5</v>
      </c>
      <c r="G250" s="59">
        <v>4.5</v>
      </c>
      <c r="H250" s="59">
        <f t="shared" si="13"/>
        <v>4.75</v>
      </c>
      <c r="I250" s="60">
        <v>5</v>
      </c>
      <c r="J250" s="59">
        <v>9.5</v>
      </c>
      <c r="K250" s="60">
        <f t="shared" si="14"/>
        <v>7.25</v>
      </c>
      <c r="L250" s="59">
        <v>9</v>
      </c>
      <c r="M250" s="59">
        <v>2.5</v>
      </c>
      <c r="N250" s="59">
        <f t="shared" si="15"/>
        <v>5.75</v>
      </c>
    </row>
    <row r="251" spans="1:14" ht="12.75" customHeight="1" x14ac:dyDescent="0.25">
      <c r="A251" s="29" t="s">
        <v>127</v>
      </c>
      <c r="B251" s="58" t="s">
        <v>372</v>
      </c>
      <c r="C251" s="59">
        <v>9.5</v>
      </c>
      <c r="D251" s="59">
        <v>7</v>
      </c>
      <c r="E251" s="59">
        <f t="shared" si="12"/>
        <v>8.25</v>
      </c>
      <c r="F251" s="59">
        <v>5.5</v>
      </c>
      <c r="G251" s="59">
        <v>5</v>
      </c>
      <c r="H251" s="59">
        <f t="shared" si="13"/>
        <v>5.25</v>
      </c>
      <c r="I251" s="60">
        <v>5.5</v>
      </c>
      <c r="J251" s="59">
        <v>3.5</v>
      </c>
      <c r="K251" s="60">
        <f t="shared" si="14"/>
        <v>4.5</v>
      </c>
      <c r="L251" s="59">
        <v>9.5</v>
      </c>
      <c r="M251" s="59">
        <v>3.5</v>
      </c>
      <c r="N251" s="59">
        <f t="shared" si="15"/>
        <v>6.5</v>
      </c>
    </row>
    <row r="252" spans="1:14" ht="12.75" customHeight="1" x14ac:dyDescent="0.25">
      <c r="A252" s="29" t="s">
        <v>129</v>
      </c>
      <c r="B252" s="58" t="s">
        <v>373</v>
      </c>
      <c r="C252" s="59">
        <v>10</v>
      </c>
      <c r="D252" s="59">
        <v>7.5</v>
      </c>
      <c r="E252" s="59">
        <f t="shared" si="12"/>
        <v>8.75</v>
      </c>
      <c r="F252" s="59">
        <v>6</v>
      </c>
      <c r="G252" s="59">
        <v>5.5</v>
      </c>
      <c r="H252" s="59">
        <f t="shared" si="13"/>
        <v>5.75</v>
      </c>
      <c r="I252" s="60">
        <v>6</v>
      </c>
      <c r="J252" s="59">
        <v>4.5</v>
      </c>
      <c r="K252" s="60">
        <f t="shared" si="14"/>
        <v>5.25</v>
      </c>
      <c r="L252" s="59">
        <v>10</v>
      </c>
      <c r="M252" s="59">
        <v>4.5</v>
      </c>
      <c r="N252" s="59">
        <f t="shared" si="15"/>
        <v>7.25</v>
      </c>
    </row>
    <row r="253" spans="1:14" ht="12.75" customHeight="1" x14ac:dyDescent="0.25">
      <c r="A253" s="29" t="s">
        <v>131</v>
      </c>
      <c r="B253" s="58" t="s">
        <v>374</v>
      </c>
      <c r="C253" s="59">
        <v>1</v>
      </c>
      <c r="D253" s="59">
        <v>8</v>
      </c>
      <c r="E253" s="59">
        <f t="shared" si="12"/>
        <v>4.5</v>
      </c>
      <c r="F253" s="59">
        <v>6.5</v>
      </c>
      <c r="G253" s="59">
        <v>6</v>
      </c>
      <c r="H253" s="59">
        <f t="shared" si="13"/>
        <v>6.25</v>
      </c>
      <c r="I253" s="60">
        <v>6.5</v>
      </c>
      <c r="J253" s="59">
        <v>5.5</v>
      </c>
      <c r="K253" s="60">
        <f t="shared" si="14"/>
        <v>6</v>
      </c>
      <c r="L253" s="59">
        <v>1</v>
      </c>
      <c r="M253" s="59">
        <v>5.5</v>
      </c>
      <c r="N253" s="59">
        <f t="shared" si="15"/>
        <v>3.25</v>
      </c>
    </row>
    <row r="254" spans="1:14" ht="12.75" customHeight="1" x14ac:dyDescent="0.25">
      <c r="A254" s="29" t="s">
        <v>133</v>
      </c>
      <c r="B254" s="58" t="s">
        <v>375</v>
      </c>
      <c r="C254" s="59">
        <v>1.5</v>
      </c>
      <c r="D254" s="59">
        <v>8.5</v>
      </c>
      <c r="E254" s="59">
        <f t="shared" si="12"/>
        <v>5</v>
      </c>
      <c r="F254" s="59">
        <v>7</v>
      </c>
      <c r="G254" s="59">
        <v>6.5</v>
      </c>
      <c r="H254" s="59">
        <f t="shared" si="13"/>
        <v>6.75</v>
      </c>
      <c r="I254" s="60">
        <v>7</v>
      </c>
      <c r="J254" s="59">
        <v>6.5</v>
      </c>
      <c r="K254" s="60">
        <f t="shared" si="14"/>
        <v>6.75</v>
      </c>
      <c r="L254" s="59">
        <v>1.5</v>
      </c>
      <c r="M254" s="59">
        <v>6.5</v>
      </c>
      <c r="N254" s="59">
        <f t="shared" si="15"/>
        <v>4</v>
      </c>
    </row>
    <row r="255" spans="1:14" ht="12.75" customHeight="1" x14ac:dyDescent="0.25">
      <c r="A255" s="29" t="s">
        <v>135</v>
      </c>
      <c r="B255" s="58" t="s">
        <v>376</v>
      </c>
      <c r="C255" s="59">
        <v>2</v>
      </c>
      <c r="D255" s="59">
        <v>9</v>
      </c>
      <c r="E255" s="59">
        <f t="shared" si="12"/>
        <v>5.5</v>
      </c>
      <c r="F255" s="59">
        <v>7.5</v>
      </c>
      <c r="G255" s="59">
        <v>7</v>
      </c>
      <c r="H255" s="59">
        <f t="shared" si="13"/>
        <v>7.25</v>
      </c>
      <c r="I255" s="60">
        <v>7.5</v>
      </c>
      <c r="J255" s="59">
        <v>7.5</v>
      </c>
      <c r="K255" s="60">
        <f t="shared" si="14"/>
        <v>7.5</v>
      </c>
      <c r="L255" s="59">
        <v>2</v>
      </c>
      <c r="M255" s="59">
        <v>7.5</v>
      </c>
      <c r="N255" s="59">
        <f t="shared" si="15"/>
        <v>4.75</v>
      </c>
    </row>
    <row r="256" spans="1:14" ht="12.75" customHeight="1" x14ac:dyDescent="0.25">
      <c r="A256" s="29" t="s">
        <v>137</v>
      </c>
      <c r="B256" s="58" t="s">
        <v>377</v>
      </c>
      <c r="C256" s="59">
        <v>2.5</v>
      </c>
      <c r="D256" s="59">
        <v>9.5</v>
      </c>
      <c r="E256" s="59">
        <f t="shared" si="12"/>
        <v>6</v>
      </c>
      <c r="F256" s="59">
        <v>8</v>
      </c>
      <c r="G256" s="59">
        <v>7.5</v>
      </c>
      <c r="H256" s="59">
        <f t="shared" si="13"/>
        <v>7.75</v>
      </c>
      <c r="I256" s="60">
        <v>8</v>
      </c>
      <c r="J256" s="59">
        <v>8.5</v>
      </c>
      <c r="K256" s="60">
        <f t="shared" si="14"/>
        <v>8.25</v>
      </c>
      <c r="L256" s="59">
        <v>2.5</v>
      </c>
      <c r="M256" s="59">
        <v>8.5</v>
      </c>
      <c r="N256" s="59">
        <f t="shared" si="15"/>
        <v>5.5</v>
      </c>
    </row>
    <row r="257" spans="1:14" ht="12.75" customHeight="1" x14ac:dyDescent="0.25">
      <c r="A257" s="29" t="s">
        <v>139</v>
      </c>
      <c r="B257" s="58" t="s">
        <v>378</v>
      </c>
      <c r="C257" s="59">
        <v>3</v>
      </c>
      <c r="D257" s="59">
        <v>10</v>
      </c>
      <c r="E257" s="59">
        <f t="shared" si="12"/>
        <v>6.5</v>
      </c>
      <c r="F257" s="59">
        <v>8.5</v>
      </c>
      <c r="G257" s="59">
        <v>8</v>
      </c>
      <c r="H257" s="59">
        <f t="shared" si="13"/>
        <v>8.25</v>
      </c>
      <c r="I257" s="60">
        <v>8.5</v>
      </c>
      <c r="J257" s="59">
        <v>9.5</v>
      </c>
      <c r="K257" s="60">
        <f t="shared" si="14"/>
        <v>9</v>
      </c>
      <c r="L257" s="59">
        <v>3</v>
      </c>
      <c r="M257" s="59">
        <v>9.5</v>
      </c>
      <c r="N257" s="59">
        <f t="shared" si="15"/>
        <v>6.25</v>
      </c>
    </row>
    <row r="258" spans="1:14" ht="12.75" customHeight="1" x14ac:dyDescent="0.25">
      <c r="A258" s="29" t="s">
        <v>141</v>
      </c>
      <c r="B258" s="58" t="s">
        <v>379</v>
      </c>
      <c r="C258" s="59">
        <v>3.5</v>
      </c>
      <c r="D258" s="59">
        <v>1.5</v>
      </c>
      <c r="E258" s="59">
        <f t="shared" si="12"/>
        <v>2.5</v>
      </c>
      <c r="F258" s="59">
        <v>9</v>
      </c>
      <c r="G258" s="59">
        <v>8.5</v>
      </c>
      <c r="H258" s="59">
        <f t="shared" si="13"/>
        <v>8.75</v>
      </c>
      <c r="I258" s="60">
        <v>9</v>
      </c>
      <c r="J258" s="59">
        <v>3.5</v>
      </c>
      <c r="K258" s="60">
        <f t="shared" si="14"/>
        <v>6.25</v>
      </c>
      <c r="L258" s="59">
        <v>3.5</v>
      </c>
      <c r="M258" s="59">
        <v>1.5</v>
      </c>
      <c r="N258" s="59">
        <f t="shared" si="15"/>
        <v>2.5</v>
      </c>
    </row>
    <row r="259" spans="1:14" ht="12.75" customHeight="1" x14ac:dyDescent="0.25">
      <c r="A259" s="29" t="s">
        <v>143</v>
      </c>
      <c r="B259" s="58" t="s">
        <v>380</v>
      </c>
      <c r="C259" s="59">
        <v>4</v>
      </c>
      <c r="D259" s="59">
        <v>2</v>
      </c>
      <c r="E259" s="59">
        <f t="shared" si="12"/>
        <v>3</v>
      </c>
      <c r="F259" s="59">
        <v>9.5</v>
      </c>
      <c r="G259" s="59">
        <v>9</v>
      </c>
      <c r="H259" s="59">
        <f t="shared" si="13"/>
        <v>9.25</v>
      </c>
      <c r="I259" s="60">
        <v>9.5</v>
      </c>
      <c r="J259" s="59">
        <v>4.5</v>
      </c>
      <c r="K259" s="60">
        <f t="shared" si="14"/>
        <v>7</v>
      </c>
      <c r="L259" s="59">
        <v>4</v>
      </c>
      <c r="M259" s="59">
        <v>2.5</v>
      </c>
      <c r="N259" s="59">
        <f t="shared" si="15"/>
        <v>3.25</v>
      </c>
    </row>
    <row r="260" spans="1:14" ht="12.75" customHeight="1" x14ac:dyDescent="0.25">
      <c r="A260" s="29" t="s">
        <v>145</v>
      </c>
      <c r="B260" s="58" t="s">
        <v>381</v>
      </c>
      <c r="C260" s="59">
        <v>4.5</v>
      </c>
      <c r="D260" s="59">
        <v>2.5</v>
      </c>
      <c r="E260" s="59">
        <f t="shared" si="12"/>
        <v>3.5</v>
      </c>
      <c r="F260" s="59">
        <v>10</v>
      </c>
      <c r="G260" s="59">
        <v>9.5</v>
      </c>
      <c r="H260" s="59">
        <f t="shared" si="13"/>
        <v>9.75</v>
      </c>
      <c r="I260" s="60">
        <v>10</v>
      </c>
      <c r="J260" s="59">
        <v>5.5</v>
      </c>
      <c r="K260" s="60">
        <f t="shared" si="14"/>
        <v>7.75</v>
      </c>
      <c r="L260" s="59">
        <v>4.5</v>
      </c>
      <c r="M260" s="59">
        <v>3.5</v>
      </c>
      <c r="N260" s="59">
        <f t="shared" si="15"/>
        <v>4</v>
      </c>
    </row>
    <row r="261" spans="1:14" ht="12.75" customHeight="1" x14ac:dyDescent="0.25">
      <c r="A261" s="29" t="s">
        <v>147</v>
      </c>
      <c r="B261" s="58" t="s">
        <v>382</v>
      </c>
      <c r="C261" s="59">
        <v>5</v>
      </c>
      <c r="D261" s="59">
        <v>3</v>
      </c>
      <c r="E261" s="59">
        <f t="shared" si="12"/>
        <v>4</v>
      </c>
      <c r="F261" s="59">
        <v>2</v>
      </c>
      <c r="G261" s="59">
        <v>10</v>
      </c>
      <c r="H261" s="59">
        <f t="shared" si="13"/>
        <v>6</v>
      </c>
      <c r="I261" s="60">
        <v>3</v>
      </c>
      <c r="J261" s="59">
        <v>6.5</v>
      </c>
      <c r="K261" s="60">
        <f t="shared" si="14"/>
        <v>4.75</v>
      </c>
      <c r="L261" s="59">
        <v>5</v>
      </c>
      <c r="M261" s="59">
        <v>4.5</v>
      </c>
      <c r="N261" s="59">
        <f t="shared" si="15"/>
        <v>4.75</v>
      </c>
    </row>
    <row r="262" spans="1:14" ht="12.75" customHeight="1" x14ac:dyDescent="0.25">
      <c r="A262" s="29" t="s">
        <v>117</v>
      </c>
      <c r="B262" s="58" t="s">
        <v>383</v>
      </c>
      <c r="C262" s="59">
        <v>5.5</v>
      </c>
      <c r="D262" s="59">
        <v>3.5</v>
      </c>
      <c r="E262" s="59">
        <f t="shared" ref="E262:E306" si="16">AVERAGE(C262:D262)</f>
        <v>4.5</v>
      </c>
      <c r="F262" s="59">
        <v>2.5</v>
      </c>
      <c r="G262" s="59">
        <v>2.5</v>
      </c>
      <c r="H262" s="59">
        <f t="shared" ref="H262:H306" si="17">AVERAGE(F262:G262)</f>
        <v>2.5</v>
      </c>
      <c r="I262" s="60">
        <v>3.5</v>
      </c>
      <c r="J262" s="59">
        <v>7.5</v>
      </c>
      <c r="K262" s="60">
        <f t="shared" ref="K262:K306" si="18">AVERAGE(I262:J262)</f>
        <v>5.5</v>
      </c>
      <c r="L262" s="59">
        <v>5.5</v>
      </c>
      <c r="M262" s="59">
        <v>5.5</v>
      </c>
      <c r="N262" s="59">
        <f t="shared" ref="N262:N306" si="19">AVERAGE(L262:M262)</f>
        <v>5.5</v>
      </c>
    </row>
    <row r="263" spans="1:14" ht="12.75" customHeight="1" x14ac:dyDescent="0.25">
      <c r="A263" s="29" t="s">
        <v>119</v>
      </c>
      <c r="B263" s="58" t="s">
        <v>384</v>
      </c>
      <c r="C263" s="59">
        <v>6</v>
      </c>
      <c r="D263" s="59">
        <v>4</v>
      </c>
      <c r="E263" s="59">
        <f t="shared" si="16"/>
        <v>5</v>
      </c>
      <c r="F263" s="59">
        <v>3</v>
      </c>
      <c r="G263" s="59">
        <v>3</v>
      </c>
      <c r="H263" s="59">
        <f t="shared" si="17"/>
        <v>3</v>
      </c>
      <c r="I263" s="60">
        <v>4</v>
      </c>
      <c r="J263" s="59">
        <v>8.5</v>
      </c>
      <c r="K263" s="60">
        <f t="shared" si="18"/>
        <v>6.25</v>
      </c>
      <c r="L263" s="59">
        <v>6</v>
      </c>
      <c r="M263" s="59">
        <v>6.5</v>
      </c>
      <c r="N263" s="59">
        <f t="shared" si="19"/>
        <v>6.25</v>
      </c>
    </row>
    <row r="264" spans="1:14" ht="12.75" customHeight="1" x14ac:dyDescent="0.25">
      <c r="A264" s="29" t="s">
        <v>121</v>
      </c>
      <c r="B264" s="58" t="s">
        <v>385</v>
      </c>
      <c r="C264" s="59">
        <v>6.5</v>
      </c>
      <c r="D264" s="59">
        <v>4.5</v>
      </c>
      <c r="E264" s="59">
        <f t="shared" si="16"/>
        <v>5.5</v>
      </c>
      <c r="F264" s="59">
        <v>3.5</v>
      </c>
      <c r="G264" s="59">
        <v>3.5</v>
      </c>
      <c r="H264" s="59">
        <f t="shared" si="17"/>
        <v>3.5</v>
      </c>
      <c r="I264" s="60">
        <v>4.5</v>
      </c>
      <c r="J264" s="59">
        <v>9.5</v>
      </c>
      <c r="K264" s="60">
        <f t="shared" si="18"/>
        <v>7</v>
      </c>
      <c r="L264" s="59">
        <v>6.5</v>
      </c>
      <c r="M264" s="59">
        <v>7.5</v>
      </c>
      <c r="N264" s="59">
        <f t="shared" si="19"/>
        <v>7</v>
      </c>
    </row>
    <row r="265" spans="1:14" ht="12.75" customHeight="1" x14ac:dyDescent="0.25">
      <c r="A265" s="29" t="s">
        <v>123</v>
      </c>
      <c r="B265" s="58" t="s">
        <v>386</v>
      </c>
      <c r="C265" s="59">
        <v>7</v>
      </c>
      <c r="D265" s="59">
        <v>5</v>
      </c>
      <c r="E265" s="59">
        <f t="shared" si="16"/>
        <v>6</v>
      </c>
      <c r="F265" s="59">
        <v>4</v>
      </c>
      <c r="G265" s="59">
        <v>4</v>
      </c>
      <c r="H265" s="59">
        <f t="shared" si="17"/>
        <v>4</v>
      </c>
      <c r="I265" s="60">
        <v>5</v>
      </c>
      <c r="J265" s="59">
        <v>3.5</v>
      </c>
      <c r="K265" s="60">
        <f t="shared" si="18"/>
        <v>4.25</v>
      </c>
      <c r="L265" s="59">
        <v>7</v>
      </c>
      <c r="M265" s="59">
        <v>8.5</v>
      </c>
      <c r="N265" s="59">
        <f t="shared" si="19"/>
        <v>7.75</v>
      </c>
    </row>
    <row r="266" spans="1:14" ht="12.75" customHeight="1" x14ac:dyDescent="0.25">
      <c r="A266" s="29" t="s">
        <v>125</v>
      </c>
      <c r="B266" s="58" t="s">
        <v>387</v>
      </c>
      <c r="C266" s="59">
        <v>7.5</v>
      </c>
      <c r="D266" s="59">
        <v>5.5</v>
      </c>
      <c r="E266" s="59">
        <f t="shared" si="16"/>
        <v>6.5</v>
      </c>
      <c r="F266" s="59">
        <v>4.5</v>
      </c>
      <c r="G266" s="59">
        <v>4.5</v>
      </c>
      <c r="H266" s="59">
        <f t="shared" si="17"/>
        <v>4.5</v>
      </c>
      <c r="I266" s="60">
        <v>5.5</v>
      </c>
      <c r="J266" s="59">
        <v>4.5</v>
      </c>
      <c r="K266" s="60">
        <f t="shared" si="18"/>
        <v>5</v>
      </c>
      <c r="L266" s="59">
        <v>7.5</v>
      </c>
      <c r="M266" s="59">
        <v>9.5</v>
      </c>
      <c r="N266" s="59">
        <f t="shared" si="19"/>
        <v>8.5</v>
      </c>
    </row>
    <row r="267" spans="1:14" ht="12.75" customHeight="1" x14ac:dyDescent="0.25">
      <c r="A267" s="29" t="s">
        <v>127</v>
      </c>
      <c r="B267" s="58" t="s">
        <v>388</v>
      </c>
      <c r="C267" s="59">
        <v>8</v>
      </c>
      <c r="D267" s="59">
        <v>6</v>
      </c>
      <c r="E267" s="59">
        <f t="shared" si="16"/>
        <v>7</v>
      </c>
      <c r="F267" s="59">
        <v>5</v>
      </c>
      <c r="G267" s="59">
        <v>5</v>
      </c>
      <c r="H267" s="59">
        <f t="shared" si="17"/>
        <v>5</v>
      </c>
      <c r="I267" s="60">
        <v>6</v>
      </c>
      <c r="J267" s="59">
        <v>5.5</v>
      </c>
      <c r="K267" s="60">
        <f t="shared" si="18"/>
        <v>5.75</v>
      </c>
      <c r="L267" s="59">
        <v>8</v>
      </c>
      <c r="M267" s="59">
        <v>1.5</v>
      </c>
      <c r="N267" s="59">
        <f t="shared" si="19"/>
        <v>4.75</v>
      </c>
    </row>
    <row r="268" spans="1:14" ht="12.75" customHeight="1" x14ac:dyDescent="0.25">
      <c r="A268" s="29" t="s">
        <v>129</v>
      </c>
      <c r="B268" s="58" t="s">
        <v>389</v>
      </c>
      <c r="C268" s="59">
        <v>8.5</v>
      </c>
      <c r="D268" s="59">
        <v>6.5</v>
      </c>
      <c r="E268" s="59">
        <f t="shared" si="16"/>
        <v>7.5</v>
      </c>
      <c r="F268" s="59">
        <v>5.5</v>
      </c>
      <c r="G268" s="59">
        <v>5.5</v>
      </c>
      <c r="H268" s="59">
        <f t="shared" si="17"/>
        <v>5.5</v>
      </c>
      <c r="I268" s="60">
        <v>6.5</v>
      </c>
      <c r="J268" s="59">
        <v>6.5</v>
      </c>
      <c r="K268" s="60">
        <f t="shared" si="18"/>
        <v>6.5</v>
      </c>
      <c r="L268" s="59">
        <v>8.5</v>
      </c>
      <c r="M268" s="59">
        <v>2.5</v>
      </c>
      <c r="N268" s="59">
        <f t="shared" si="19"/>
        <v>5.5</v>
      </c>
    </row>
    <row r="269" spans="1:14" ht="12.75" customHeight="1" x14ac:dyDescent="0.25">
      <c r="A269" s="29" t="s">
        <v>131</v>
      </c>
      <c r="B269" s="58" t="s">
        <v>390</v>
      </c>
      <c r="C269" s="59">
        <v>9</v>
      </c>
      <c r="D269" s="59">
        <v>7</v>
      </c>
      <c r="E269" s="59">
        <f t="shared" si="16"/>
        <v>8</v>
      </c>
      <c r="F269" s="59">
        <v>6</v>
      </c>
      <c r="G269" s="59">
        <v>6</v>
      </c>
      <c r="H269" s="59">
        <f t="shared" si="17"/>
        <v>6</v>
      </c>
      <c r="I269" s="60">
        <v>7</v>
      </c>
      <c r="J269" s="59">
        <v>7.5</v>
      </c>
      <c r="K269" s="60">
        <f t="shared" si="18"/>
        <v>7.25</v>
      </c>
      <c r="L269" s="59">
        <v>9</v>
      </c>
      <c r="M269" s="59">
        <v>3.5</v>
      </c>
      <c r="N269" s="59">
        <f t="shared" si="19"/>
        <v>6.25</v>
      </c>
    </row>
    <row r="270" spans="1:14" ht="12.75" customHeight="1" x14ac:dyDescent="0.25">
      <c r="A270" s="29" t="s">
        <v>133</v>
      </c>
      <c r="B270" s="58" t="s">
        <v>391</v>
      </c>
      <c r="C270" s="59">
        <v>9.5</v>
      </c>
      <c r="D270" s="59">
        <v>7.5</v>
      </c>
      <c r="E270" s="59">
        <f t="shared" si="16"/>
        <v>8.5</v>
      </c>
      <c r="F270" s="59">
        <v>6.5</v>
      </c>
      <c r="G270" s="59">
        <v>6.5</v>
      </c>
      <c r="H270" s="59">
        <f t="shared" si="17"/>
        <v>6.5</v>
      </c>
      <c r="I270" s="60">
        <v>7.5</v>
      </c>
      <c r="J270" s="59">
        <v>8.5</v>
      </c>
      <c r="K270" s="60">
        <f t="shared" si="18"/>
        <v>8</v>
      </c>
      <c r="L270" s="59">
        <v>9.5</v>
      </c>
      <c r="M270" s="59">
        <v>4.5</v>
      </c>
      <c r="N270" s="59">
        <f t="shared" si="19"/>
        <v>7</v>
      </c>
    </row>
    <row r="271" spans="1:14" ht="12.75" customHeight="1" x14ac:dyDescent="0.25">
      <c r="A271" s="29" t="s">
        <v>135</v>
      </c>
      <c r="B271" s="58" t="s">
        <v>391</v>
      </c>
      <c r="C271" s="59">
        <v>10</v>
      </c>
      <c r="D271" s="59">
        <v>8</v>
      </c>
      <c r="E271" s="59">
        <f t="shared" si="16"/>
        <v>9</v>
      </c>
      <c r="F271" s="59">
        <v>7</v>
      </c>
      <c r="G271" s="59">
        <v>7</v>
      </c>
      <c r="H271" s="59">
        <f t="shared" si="17"/>
        <v>7</v>
      </c>
      <c r="I271" s="60">
        <v>8</v>
      </c>
      <c r="J271" s="59">
        <v>9.5</v>
      </c>
      <c r="K271" s="60">
        <f t="shared" si="18"/>
        <v>8.75</v>
      </c>
      <c r="L271" s="59">
        <v>10</v>
      </c>
      <c r="M271" s="59">
        <v>5.5</v>
      </c>
      <c r="N271" s="59">
        <f t="shared" si="19"/>
        <v>7.75</v>
      </c>
    </row>
    <row r="272" spans="1:14" ht="12.75" customHeight="1" x14ac:dyDescent="0.25">
      <c r="A272" s="29" t="s">
        <v>137</v>
      </c>
      <c r="B272" s="58" t="s">
        <v>391</v>
      </c>
      <c r="C272" s="59">
        <v>1</v>
      </c>
      <c r="D272" s="59">
        <v>8.5</v>
      </c>
      <c r="E272" s="59">
        <f t="shared" si="16"/>
        <v>4.75</v>
      </c>
      <c r="F272" s="59">
        <v>7.5</v>
      </c>
      <c r="G272" s="59">
        <v>7.5</v>
      </c>
      <c r="H272" s="59">
        <f t="shared" si="17"/>
        <v>7.5</v>
      </c>
      <c r="I272" s="60">
        <v>8.5</v>
      </c>
      <c r="J272" s="59">
        <v>3.5</v>
      </c>
      <c r="K272" s="60">
        <f t="shared" si="18"/>
        <v>6</v>
      </c>
      <c r="L272" s="59">
        <v>1</v>
      </c>
      <c r="M272" s="59">
        <v>6.5</v>
      </c>
      <c r="N272" s="59">
        <f t="shared" si="19"/>
        <v>3.75</v>
      </c>
    </row>
    <row r="273" spans="1:14" ht="12.75" customHeight="1" x14ac:dyDescent="0.25">
      <c r="A273" s="29" t="s">
        <v>139</v>
      </c>
      <c r="B273" s="58" t="s">
        <v>391</v>
      </c>
      <c r="C273" s="59">
        <v>1.5</v>
      </c>
      <c r="D273" s="59">
        <v>9</v>
      </c>
      <c r="E273" s="59">
        <f t="shared" si="16"/>
        <v>5.25</v>
      </c>
      <c r="F273" s="59">
        <v>8</v>
      </c>
      <c r="G273" s="59">
        <v>8</v>
      </c>
      <c r="H273" s="59">
        <f t="shared" si="17"/>
        <v>8</v>
      </c>
      <c r="I273" s="60">
        <v>9</v>
      </c>
      <c r="J273" s="59">
        <v>4.5</v>
      </c>
      <c r="K273" s="60">
        <f t="shared" si="18"/>
        <v>6.75</v>
      </c>
      <c r="L273" s="59">
        <v>1.5</v>
      </c>
      <c r="M273" s="59">
        <v>7.5</v>
      </c>
      <c r="N273" s="59">
        <f t="shared" si="19"/>
        <v>4.5</v>
      </c>
    </row>
    <row r="274" spans="1:14" ht="12.75" customHeight="1" x14ac:dyDescent="0.25">
      <c r="A274" s="29" t="s">
        <v>141</v>
      </c>
      <c r="B274" s="58" t="s">
        <v>391</v>
      </c>
      <c r="C274" s="59">
        <v>2</v>
      </c>
      <c r="D274" s="59">
        <v>9.5</v>
      </c>
      <c r="E274" s="59">
        <f t="shared" si="16"/>
        <v>5.75</v>
      </c>
      <c r="F274" s="59">
        <v>8.5</v>
      </c>
      <c r="G274" s="59">
        <v>8.5</v>
      </c>
      <c r="H274" s="59">
        <f t="shared" si="17"/>
        <v>8.5</v>
      </c>
      <c r="I274" s="60">
        <v>9.5</v>
      </c>
      <c r="J274" s="59">
        <v>5.5</v>
      </c>
      <c r="K274" s="60">
        <f t="shared" si="18"/>
        <v>7.5</v>
      </c>
      <c r="L274" s="59">
        <v>2</v>
      </c>
      <c r="M274" s="59">
        <v>8.5</v>
      </c>
      <c r="N274" s="59">
        <f t="shared" si="19"/>
        <v>5.25</v>
      </c>
    </row>
    <row r="275" spans="1:14" ht="12.75" customHeight="1" x14ac:dyDescent="0.25">
      <c r="A275" s="29" t="s">
        <v>143</v>
      </c>
      <c r="B275" s="58" t="s">
        <v>392</v>
      </c>
      <c r="C275" s="59">
        <v>2.5</v>
      </c>
      <c r="D275" s="59">
        <v>10</v>
      </c>
      <c r="E275" s="59">
        <f t="shared" si="16"/>
        <v>6.25</v>
      </c>
      <c r="F275" s="59">
        <v>9</v>
      </c>
      <c r="G275" s="59">
        <v>9</v>
      </c>
      <c r="H275" s="59">
        <f t="shared" si="17"/>
        <v>9</v>
      </c>
      <c r="I275" s="60">
        <v>10</v>
      </c>
      <c r="J275" s="59">
        <v>6.5</v>
      </c>
      <c r="K275" s="60">
        <f t="shared" si="18"/>
        <v>8.25</v>
      </c>
      <c r="L275" s="59">
        <v>2.5</v>
      </c>
      <c r="M275" s="59">
        <v>9.5</v>
      </c>
      <c r="N275" s="59">
        <f t="shared" si="19"/>
        <v>6</v>
      </c>
    </row>
    <row r="276" spans="1:14" ht="12.75" customHeight="1" x14ac:dyDescent="0.25">
      <c r="A276" s="29" t="s">
        <v>145</v>
      </c>
      <c r="B276" s="58" t="s">
        <v>393</v>
      </c>
      <c r="C276" s="59">
        <v>3</v>
      </c>
      <c r="D276" s="59">
        <v>1.5</v>
      </c>
      <c r="E276" s="59">
        <f t="shared" si="16"/>
        <v>2.25</v>
      </c>
      <c r="F276" s="59">
        <v>9.5</v>
      </c>
      <c r="G276" s="59">
        <v>9.5</v>
      </c>
      <c r="H276" s="59">
        <f t="shared" si="17"/>
        <v>9.5</v>
      </c>
      <c r="I276" s="60">
        <v>3</v>
      </c>
      <c r="J276" s="59">
        <v>7.5</v>
      </c>
      <c r="K276" s="60">
        <f t="shared" si="18"/>
        <v>5.25</v>
      </c>
      <c r="L276" s="59">
        <v>3</v>
      </c>
      <c r="M276" s="59">
        <v>1.5</v>
      </c>
      <c r="N276" s="59">
        <f t="shared" si="19"/>
        <v>2.25</v>
      </c>
    </row>
    <row r="277" spans="1:14" ht="12.75" customHeight="1" x14ac:dyDescent="0.25">
      <c r="A277" s="29" t="s">
        <v>147</v>
      </c>
      <c r="B277" s="58" t="s">
        <v>394</v>
      </c>
      <c r="C277" s="59">
        <v>3.5</v>
      </c>
      <c r="D277" s="59">
        <v>2</v>
      </c>
      <c r="E277" s="59">
        <f t="shared" si="16"/>
        <v>2.75</v>
      </c>
      <c r="F277" s="59">
        <v>10</v>
      </c>
      <c r="G277" s="59">
        <v>10</v>
      </c>
      <c r="H277" s="59">
        <f t="shared" si="17"/>
        <v>10</v>
      </c>
      <c r="I277" s="60">
        <v>3.5</v>
      </c>
      <c r="J277" s="59">
        <v>8.5</v>
      </c>
      <c r="K277" s="60">
        <f t="shared" si="18"/>
        <v>6</v>
      </c>
      <c r="L277" s="59">
        <v>3.5</v>
      </c>
      <c r="M277" s="59">
        <v>2.5</v>
      </c>
      <c r="N277" s="59">
        <f t="shared" si="19"/>
        <v>3</v>
      </c>
    </row>
    <row r="278" spans="1:14" ht="12.75" customHeight="1" x14ac:dyDescent="0.25">
      <c r="A278" s="29" t="s">
        <v>117</v>
      </c>
      <c r="B278" s="58" t="s">
        <v>394</v>
      </c>
      <c r="C278" s="59">
        <v>4</v>
      </c>
      <c r="D278" s="59">
        <v>2.5</v>
      </c>
      <c r="E278" s="59">
        <f t="shared" si="16"/>
        <v>3.25</v>
      </c>
      <c r="F278" s="59">
        <v>2</v>
      </c>
      <c r="G278" s="59">
        <v>2.5</v>
      </c>
      <c r="H278" s="59">
        <f t="shared" si="17"/>
        <v>2.25</v>
      </c>
      <c r="I278" s="60">
        <v>4</v>
      </c>
      <c r="J278" s="59">
        <v>9.5</v>
      </c>
      <c r="K278" s="60">
        <f t="shared" si="18"/>
        <v>6.75</v>
      </c>
      <c r="L278" s="59">
        <v>4</v>
      </c>
      <c r="M278" s="59">
        <v>3.5</v>
      </c>
      <c r="N278" s="59">
        <f t="shared" si="19"/>
        <v>3.75</v>
      </c>
    </row>
    <row r="279" spans="1:14" ht="12.75" customHeight="1" x14ac:dyDescent="0.25">
      <c r="A279" s="29" t="s">
        <v>119</v>
      </c>
      <c r="B279" s="58" t="s">
        <v>395</v>
      </c>
      <c r="C279" s="59">
        <v>4.5</v>
      </c>
      <c r="D279" s="59">
        <v>3</v>
      </c>
      <c r="E279" s="59">
        <f t="shared" si="16"/>
        <v>3.75</v>
      </c>
      <c r="F279" s="59">
        <v>2.5</v>
      </c>
      <c r="G279" s="59">
        <v>3</v>
      </c>
      <c r="H279" s="59">
        <f t="shared" si="17"/>
        <v>2.75</v>
      </c>
      <c r="I279" s="60">
        <v>4.5</v>
      </c>
      <c r="J279" s="59">
        <v>3.5</v>
      </c>
      <c r="K279" s="60">
        <f t="shared" si="18"/>
        <v>4</v>
      </c>
      <c r="L279" s="59">
        <v>4.5</v>
      </c>
      <c r="M279" s="59">
        <v>4.5</v>
      </c>
      <c r="N279" s="59">
        <f t="shared" si="19"/>
        <v>4.5</v>
      </c>
    </row>
    <row r="280" spans="1:14" ht="12.75" customHeight="1" x14ac:dyDescent="0.25">
      <c r="A280" s="29" t="s">
        <v>121</v>
      </c>
      <c r="B280" s="58" t="s">
        <v>395</v>
      </c>
      <c r="C280" s="59">
        <v>5</v>
      </c>
      <c r="D280" s="59">
        <v>3.5</v>
      </c>
      <c r="E280" s="59">
        <f t="shared" si="16"/>
        <v>4.25</v>
      </c>
      <c r="F280" s="59">
        <v>3</v>
      </c>
      <c r="G280" s="59">
        <v>3.5</v>
      </c>
      <c r="H280" s="59">
        <f t="shared" si="17"/>
        <v>3.25</v>
      </c>
      <c r="I280" s="60">
        <v>5</v>
      </c>
      <c r="J280" s="59">
        <v>4.5</v>
      </c>
      <c r="K280" s="60">
        <f t="shared" si="18"/>
        <v>4.75</v>
      </c>
      <c r="L280" s="59">
        <v>5</v>
      </c>
      <c r="M280" s="59">
        <v>5.5</v>
      </c>
      <c r="N280" s="59">
        <f t="shared" si="19"/>
        <v>5.25</v>
      </c>
    </row>
    <row r="281" spans="1:14" ht="12.75" customHeight="1" x14ac:dyDescent="0.25">
      <c r="A281" s="29" t="s">
        <v>123</v>
      </c>
      <c r="B281" s="58" t="s">
        <v>396</v>
      </c>
      <c r="C281" s="59">
        <v>5.5</v>
      </c>
      <c r="D281" s="59">
        <v>4</v>
      </c>
      <c r="E281" s="59">
        <f t="shared" si="16"/>
        <v>4.75</v>
      </c>
      <c r="F281" s="59">
        <v>3.5</v>
      </c>
      <c r="G281" s="59">
        <v>4</v>
      </c>
      <c r="H281" s="59">
        <f t="shared" si="17"/>
        <v>3.75</v>
      </c>
      <c r="I281" s="60">
        <v>5.5</v>
      </c>
      <c r="J281" s="59">
        <v>5.5</v>
      </c>
      <c r="K281" s="60">
        <f t="shared" si="18"/>
        <v>5.5</v>
      </c>
      <c r="L281" s="59">
        <v>5.5</v>
      </c>
      <c r="M281" s="59">
        <v>6.5</v>
      </c>
      <c r="N281" s="59">
        <f t="shared" si="19"/>
        <v>6</v>
      </c>
    </row>
    <row r="282" spans="1:14" ht="12.75" customHeight="1" x14ac:dyDescent="0.25">
      <c r="A282" s="29" t="s">
        <v>125</v>
      </c>
      <c r="B282" s="58" t="s">
        <v>397</v>
      </c>
      <c r="C282" s="59">
        <v>6</v>
      </c>
      <c r="D282" s="59">
        <v>4.5</v>
      </c>
      <c r="E282" s="59">
        <f t="shared" si="16"/>
        <v>5.25</v>
      </c>
      <c r="F282" s="59">
        <v>4</v>
      </c>
      <c r="G282" s="59">
        <v>4.5</v>
      </c>
      <c r="H282" s="59">
        <f t="shared" si="17"/>
        <v>4.25</v>
      </c>
      <c r="I282" s="60">
        <v>6</v>
      </c>
      <c r="J282" s="59">
        <v>6.5</v>
      </c>
      <c r="K282" s="60">
        <f t="shared" si="18"/>
        <v>6.25</v>
      </c>
      <c r="L282" s="59">
        <v>6</v>
      </c>
      <c r="M282" s="59">
        <v>7.5</v>
      </c>
      <c r="N282" s="59">
        <f t="shared" si="19"/>
        <v>6.75</v>
      </c>
    </row>
    <row r="283" spans="1:14" ht="12.75" customHeight="1" x14ac:dyDescent="0.25">
      <c r="A283" s="29" t="s">
        <v>127</v>
      </c>
      <c r="B283" s="58" t="s">
        <v>398</v>
      </c>
      <c r="C283" s="59">
        <v>6.5</v>
      </c>
      <c r="D283" s="59">
        <v>5</v>
      </c>
      <c r="E283" s="59">
        <f t="shared" si="16"/>
        <v>5.75</v>
      </c>
      <c r="F283" s="59">
        <v>4.5</v>
      </c>
      <c r="G283" s="59">
        <v>5</v>
      </c>
      <c r="H283" s="59">
        <f t="shared" si="17"/>
        <v>4.75</v>
      </c>
      <c r="I283" s="60">
        <v>6.5</v>
      </c>
      <c r="J283" s="59">
        <v>7.5</v>
      </c>
      <c r="K283" s="60">
        <f t="shared" si="18"/>
        <v>7</v>
      </c>
      <c r="L283" s="59">
        <v>6.5</v>
      </c>
      <c r="M283" s="59">
        <v>8.5</v>
      </c>
      <c r="N283" s="59">
        <f t="shared" si="19"/>
        <v>7.5</v>
      </c>
    </row>
    <row r="284" spans="1:14" ht="12.75" customHeight="1" x14ac:dyDescent="0.25">
      <c r="A284" s="29" t="s">
        <v>129</v>
      </c>
      <c r="B284" s="58" t="s">
        <v>399</v>
      </c>
      <c r="C284" s="59">
        <v>7</v>
      </c>
      <c r="D284" s="59">
        <v>5.5</v>
      </c>
      <c r="E284" s="59">
        <f t="shared" si="16"/>
        <v>6.25</v>
      </c>
      <c r="F284" s="59">
        <v>5</v>
      </c>
      <c r="G284" s="59">
        <v>5.5</v>
      </c>
      <c r="H284" s="59">
        <f t="shared" si="17"/>
        <v>5.25</v>
      </c>
      <c r="I284" s="60">
        <v>7</v>
      </c>
      <c r="J284" s="59">
        <v>8.5</v>
      </c>
      <c r="K284" s="60">
        <f t="shared" si="18"/>
        <v>7.75</v>
      </c>
      <c r="L284" s="59">
        <v>7</v>
      </c>
      <c r="M284" s="59">
        <v>9.5</v>
      </c>
      <c r="N284" s="59">
        <f t="shared" si="19"/>
        <v>8.25</v>
      </c>
    </row>
    <row r="285" spans="1:14" ht="12.75" customHeight="1" x14ac:dyDescent="0.25">
      <c r="A285" s="29" t="s">
        <v>131</v>
      </c>
      <c r="B285" s="58" t="s">
        <v>400</v>
      </c>
      <c r="C285" s="59">
        <v>7.5</v>
      </c>
      <c r="D285" s="59">
        <v>6</v>
      </c>
      <c r="E285" s="59">
        <f t="shared" si="16"/>
        <v>6.75</v>
      </c>
      <c r="F285" s="59">
        <v>5.5</v>
      </c>
      <c r="G285" s="59">
        <v>6</v>
      </c>
      <c r="H285" s="59">
        <f t="shared" si="17"/>
        <v>5.75</v>
      </c>
      <c r="I285" s="60">
        <v>7.5</v>
      </c>
      <c r="J285" s="59">
        <v>9.5</v>
      </c>
      <c r="K285" s="60">
        <f t="shared" si="18"/>
        <v>8.5</v>
      </c>
      <c r="L285" s="59">
        <v>7.5</v>
      </c>
      <c r="M285" s="59">
        <v>1.5</v>
      </c>
      <c r="N285" s="59">
        <f t="shared" si="19"/>
        <v>4.5</v>
      </c>
    </row>
    <row r="286" spans="1:14" ht="12.75" customHeight="1" x14ac:dyDescent="0.25">
      <c r="A286" s="29" t="s">
        <v>133</v>
      </c>
      <c r="B286" s="58" t="s">
        <v>401</v>
      </c>
      <c r="C286" s="59">
        <v>8</v>
      </c>
      <c r="D286" s="59">
        <v>6.5</v>
      </c>
      <c r="E286" s="59">
        <f t="shared" si="16"/>
        <v>7.25</v>
      </c>
      <c r="F286" s="59">
        <v>6</v>
      </c>
      <c r="G286" s="59">
        <v>6.5</v>
      </c>
      <c r="H286" s="59">
        <f t="shared" si="17"/>
        <v>6.25</v>
      </c>
      <c r="I286" s="60">
        <v>8</v>
      </c>
      <c r="J286" s="59">
        <v>3.5</v>
      </c>
      <c r="K286" s="60">
        <f t="shared" si="18"/>
        <v>5.75</v>
      </c>
      <c r="L286" s="59">
        <v>8</v>
      </c>
      <c r="M286" s="59">
        <v>2.5</v>
      </c>
      <c r="N286" s="59">
        <f t="shared" si="19"/>
        <v>5.25</v>
      </c>
    </row>
    <row r="287" spans="1:14" ht="12.75" customHeight="1" x14ac:dyDescent="0.25">
      <c r="A287" s="29" t="s">
        <v>135</v>
      </c>
      <c r="B287" s="58" t="s">
        <v>402</v>
      </c>
      <c r="C287" s="59">
        <v>8.5</v>
      </c>
      <c r="D287" s="59">
        <v>7</v>
      </c>
      <c r="E287" s="59">
        <f t="shared" si="16"/>
        <v>7.75</v>
      </c>
      <c r="F287" s="59">
        <v>6.5</v>
      </c>
      <c r="G287" s="59">
        <v>7</v>
      </c>
      <c r="H287" s="59">
        <f t="shared" si="17"/>
        <v>6.75</v>
      </c>
      <c r="I287" s="60">
        <v>8.5</v>
      </c>
      <c r="J287" s="59">
        <v>4.5</v>
      </c>
      <c r="K287" s="60">
        <f t="shared" si="18"/>
        <v>6.5</v>
      </c>
      <c r="L287" s="59">
        <v>8.5</v>
      </c>
      <c r="M287" s="59">
        <v>3.5</v>
      </c>
      <c r="N287" s="59">
        <f t="shared" si="19"/>
        <v>6</v>
      </c>
    </row>
    <row r="288" spans="1:14" ht="12.75" customHeight="1" x14ac:dyDescent="0.25">
      <c r="A288" s="29" t="s">
        <v>137</v>
      </c>
      <c r="B288" s="58" t="s">
        <v>403</v>
      </c>
      <c r="C288" s="59">
        <v>9</v>
      </c>
      <c r="D288" s="59">
        <v>7.5</v>
      </c>
      <c r="E288" s="59">
        <f t="shared" si="16"/>
        <v>8.25</v>
      </c>
      <c r="F288" s="59">
        <v>7</v>
      </c>
      <c r="G288" s="59">
        <v>7.5</v>
      </c>
      <c r="H288" s="59">
        <f t="shared" si="17"/>
        <v>7.25</v>
      </c>
      <c r="I288" s="60">
        <v>9</v>
      </c>
      <c r="J288" s="59">
        <v>5.5</v>
      </c>
      <c r="K288" s="60">
        <f t="shared" si="18"/>
        <v>7.25</v>
      </c>
      <c r="L288" s="59">
        <v>9</v>
      </c>
      <c r="M288" s="59">
        <v>4.5</v>
      </c>
      <c r="N288" s="59">
        <f t="shared" si="19"/>
        <v>6.75</v>
      </c>
    </row>
    <row r="289" spans="1:14" ht="12.75" customHeight="1" x14ac:dyDescent="0.25">
      <c r="A289" s="29" t="s">
        <v>139</v>
      </c>
      <c r="B289" s="58" t="s">
        <v>404</v>
      </c>
      <c r="C289" s="59">
        <v>9.5</v>
      </c>
      <c r="D289" s="59">
        <v>8</v>
      </c>
      <c r="E289" s="59">
        <f t="shared" si="16"/>
        <v>8.75</v>
      </c>
      <c r="F289" s="59">
        <v>7.5</v>
      </c>
      <c r="G289" s="59">
        <v>8</v>
      </c>
      <c r="H289" s="59">
        <f t="shared" si="17"/>
        <v>7.75</v>
      </c>
      <c r="I289" s="60">
        <v>9.5</v>
      </c>
      <c r="J289" s="59">
        <v>6.5</v>
      </c>
      <c r="K289" s="60">
        <f t="shared" si="18"/>
        <v>8</v>
      </c>
      <c r="L289" s="59">
        <v>9.5</v>
      </c>
      <c r="M289" s="59">
        <v>5.5</v>
      </c>
      <c r="N289" s="59">
        <f t="shared" si="19"/>
        <v>7.5</v>
      </c>
    </row>
    <row r="290" spans="1:14" ht="12.75" customHeight="1" x14ac:dyDescent="0.25">
      <c r="A290" s="29" t="s">
        <v>141</v>
      </c>
      <c r="B290" s="58" t="s">
        <v>405</v>
      </c>
      <c r="C290" s="59">
        <v>10</v>
      </c>
      <c r="D290" s="59">
        <v>8.5</v>
      </c>
      <c r="E290" s="59">
        <f t="shared" si="16"/>
        <v>9.25</v>
      </c>
      <c r="F290" s="59">
        <v>8</v>
      </c>
      <c r="G290" s="59">
        <v>8.5</v>
      </c>
      <c r="H290" s="59">
        <f t="shared" si="17"/>
        <v>8.25</v>
      </c>
      <c r="I290" s="60">
        <v>10</v>
      </c>
      <c r="J290" s="59">
        <v>7.5</v>
      </c>
      <c r="K290" s="60">
        <f t="shared" si="18"/>
        <v>8.75</v>
      </c>
      <c r="L290" s="59">
        <v>10</v>
      </c>
      <c r="M290" s="59">
        <v>6.5</v>
      </c>
      <c r="N290" s="59">
        <f t="shared" si="19"/>
        <v>8.25</v>
      </c>
    </row>
    <row r="291" spans="1:14" ht="12.75" customHeight="1" x14ac:dyDescent="0.25">
      <c r="A291" s="29" t="s">
        <v>143</v>
      </c>
      <c r="B291" s="58" t="s">
        <v>406</v>
      </c>
      <c r="C291" s="59">
        <v>1</v>
      </c>
      <c r="D291" s="59">
        <v>9</v>
      </c>
      <c r="E291" s="59">
        <f t="shared" si="16"/>
        <v>5</v>
      </c>
      <c r="F291" s="59">
        <v>8.5</v>
      </c>
      <c r="G291" s="59">
        <v>9</v>
      </c>
      <c r="H291" s="59">
        <f t="shared" si="17"/>
        <v>8.75</v>
      </c>
      <c r="I291" s="60">
        <v>3</v>
      </c>
      <c r="J291" s="59">
        <v>8.5</v>
      </c>
      <c r="K291" s="60">
        <f t="shared" si="18"/>
        <v>5.75</v>
      </c>
      <c r="L291" s="59">
        <v>1</v>
      </c>
      <c r="M291" s="59">
        <v>7.5</v>
      </c>
      <c r="N291" s="59">
        <f t="shared" si="19"/>
        <v>4.25</v>
      </c>
    </row>
    <row r="292" spans="1:14" ht="12.75" customHeight="1" x14ac:dyDescent="0.25">
      <c r="A292" s="29" t="s">
        <v>145</v>
      </c>
      <c r="B292" s="58" t="s">
        <v>407</v>
      </c>
      <c r="C292" s="59">
        <v>1.5</v>
      </c>
      <c r="D292" s="59">
        <v>9.5</v>
      </c>
      <c r="E292" s="59">
        <f t="shared" si="16"/>
        <v>5.5</v>
      </c>
      <c r="F292" s="59">
        <v>9</v>
      </c>
      <c r="G292" s="59">
        <v>9.5</v>
      </c>
      <c r="H292" s="59">
        <f t="shared" si="17"/>
        <v>9.25</v>
      </c>
      <c r="I292" s="60">
        <v>3.5</v>
      </c>
      <c r="J292" s="59">
        <v>9.5</v>
      </c>
      <c r="K292" s="60">
        <f t="shared" si="18"/>
        <v>6.5</v>
      </c>
      <c r="L292" s="59">
        <v>1.5</v>
      </c>
      <c r="M292" s="59">
        <v>8.5</v>
      </c>
      <c r="N292" s="59">
        <f t="shared" si="19"/>
        <v>5</v>
      </c>
    </row>
    <row r="293" spans="1:14" ht="12.75" customHeight="1" x14ac:dyDescent="0.25">
      <c r="A293" s="29" t="s">
        <v>147</v>
      </c>
      <c r="B293" s="58" t="s">
        <v>408</v>
      </c>
      <c r="C293" s="59">
        <v>2</v>
      </c>
      <c r="D293" s="59">
        <v>10</v>
      </c>
      <c r="E293" s="59">
        <f t="shared" si="16"/>
        <v>6</v>
      </c>
      <c r="F293" s="59">
        <v>9.5</v>
      </c>
      <c r="G293" s="59">
        <v>10</v>
      </c>
      <c r="H293" s="59">
        <f t="shared" si="17"/>
        <v>9.75</v>
      </c>
      <c r="I293" s="60">
        <v>4</v>
      </c>
      <c r="J293" s="59">
        <v>3.5</v>
      </c>
      <c r="K293" s="60">
        <f t="shared" si="18"/>
        <v>3.75</v>
      </c>
      <c r="L293" s="59">
        <v>2</v>
      </c>
      <c r="M293" s="59">
        <v>9.5</v>
      </c>
      <c r="N293" s="59">
        <f t="shared" si="19"/>
        <v>5.75</v>
      </c>
    </row>
    <row r="294" spans="1:14" ht="12.75" customHeight="1" x14ac:dyDescent="0.25">
      <c r="A294" s="29" t="s">
        <v>117</v>
      </c>
      <c r="B294" s="58" t="s">
        <v>409</v>
      </c>
      <c r="C294" s="59">
        <v>2.5</v>
      </c>
      <c r="D294" s="59">
        <v>1.5</v>
      </c>
      <c r="E294" s="59">
        <f t="shared" si="16"/>
        <v>2</v>
      </c>
      <c r="F294" s="59">
        <v>10</v>
      </c>
      <c r="G294" s="59">
        <v>2.5</v>
      </c>
      <c r="H294" s="59">
        <f t="shared" si="17"/>
        <v>6.25</v>
      </c>
      <c r="I294" s="60">
        <v>4.5</v>
      </c>
      <c r="J294" s="59">
        <v>4.5</v>
      </c>
      <c r="K294" s="60">
        <f t="shared" si="18"/>
        <v>4.5</v>
      </c>
      <c r="L294" s="59">
        <v>2.5</v>
      </c>
      <c r="M294" s="59">
        <v>1.5</v>
      </c>
      <c r="N294" s="59">
        <f t="shared" si="19"/>
        <v>2</v>
      </c>
    </row>
    <row r="295" spans="1:14" ht="12.75" customHeight="1" x14ac:dyDescent="0.25">
      <c r="A295" s="29" t="s">
        <v>119</v>
      </c>
      <c r="B295" s="58" t="s">
        <v>410</v>
      </c>
      <c r="C295" s="59">
        <v>3</v>
      </c>
      <c r="D295" s="59">
        <v>2</v>
      </c>
      <c r="E295" s="59">
        <f t="shared" si="16"/>
        <v>2.5</v>
      </c>
      <c r="F295" s="59">
        <v>2</v>
      </c>
      <c r="G295" s="59">
        <v>3</v>
      </c>
      <c r="H295" s="59">
        <f t="shared" si="17"/>
        <v>2.5</v>
      </c>
      <c r="I295" s="60">
        <v>5</v>
      </c>
      <c r="J295" s="59">
        <v>5.5</v>
      </c>
      <c r="K295" s="60">
        <f t="shared" si="18"/>
        <v>5.25</v>
      </c>
      <c r="L295" s="59">
        <v>3</v>
      </c>
      <c r="M295" s="59">
        <v>2.5</v>
      </c>
      <c r="N295" s="59">
        <f t="shared" si="19"/>
        <v>2.75</v>
      </c>
    </row>
    <row r="296" spans="1:14" ht="12.75" customHeight="1" x14ac:dyDescent="0.25">
      <c r="A296" s="29" t="s">
        <v>121</v>
      </c>
      <c r="B296" s="58" t="s">
        <v>411</v>
      </c>
      <c r="C296" s="59">
        <v>3.5</v>
      </c>
      <c r="D296" s="59">
        <v>2.5</v>
      </c>
      <c r="E296" s="59">
        <f t="shared" si="16"/>
        <v>3</v>
      </c>
      <c r="F296" s="59">
        <v>2.5</v>
      </c>
      <c r="G296" s="59">
        <v>3.5</v>
      </c>
      <c r="H296" s="59">
        <f t="shared" si="17"/>
        <v>3</v>
      </c>
      <c r="I296" s="60">
        <v>5.5</v>
      </c>
      <c r="J296" s="59">
        <v>6.5</v>
      </c>
      <c r="K296" s="60">
        <f t="shared" si="18"/>
        <v>6</v>
      </c>
      <c r="L296" s="59">
        <v>3.5</v>
      </c>
      <c r="M296" s="59">
        <v>3.5</v>
      </c>
      <c r="N296" s="59">
        <f t="shared" si="19"/>
        <v>3.5</v>
      </c>
    </row>
    <row r="297" spans="1:14" ht="12.75" customHeight="1" x14ac:dyDescent="0.25">
      <c r="A297" s="29" t="s">
        <v>123</v>
      </c>
      <c r="B297" s="58" t="s">
        <v>412</v>
      </c>
      <c r="C297" s="59">
        <v>4</v>
      </c>
      <c r="D297" s="59">
        <v>3</v>
      </c>
      <c r="E297" s="59">
        <f t="shared" si="16"/>
        <v>3.5</v>
      </c>
      <c r="F297" s="59">
        <v>3</v>
      </c>
      <c r="G297" s="59">
        <v>4</v>
      </c>
      <c r="H297" s="59">
        <f t="shared" si="17"/>
        <v>3.5</v>
      </c>
      <c r="I297" s="60">
        <v>6</v>
      </c>
      <c r="J297" s="59">
        <v>7.5</v>
      </c>
      <c r="K297" s="60">
        <f t="shared" si="18"/>
        <v>6.75</v>
      </c>
      <c r="L297" s="59">
        <v>4</v>
      </c>
      <c r="M297" s="59">
        <v>4.5</v>
      </c>
      <c r="N297" s="59">
        <f t="shared" si="19"/>
        <v>4.25</v>
      </c>
    </row>
    <row r="298" spans="1:14" ht="12.75" customHeight="1" x14ac:dyDescent="0.25">
      <c r="A298" s="29" t="s">
        <v>125</v>
      </c>
      <c r="B298" s="58" t="s">
        <v>413</v>
      </c>
      <c r="C298" s="59">
        <v>4.5</v>
      </c>
      <c r="D298" s="59">
        <v>3.5</v>
      </c>
      <c r="E298" s="59">
        <f t="shared" si="16"/>
        <v>4</v>
      </c>
      <c r="F298" s="59">
        <v>3.5</v>
      </c>
      <c r="G298" s="59">
        <v>4.5</v>
      </c>
      <c r="H298" s="59">
        <f t="shared" si="17"/>
        <v>4</v>
      </c>
      <c r="I298" s="60">
        <v>6.5</v>
      </c>
      <c r="J298" s="59">
        <v>8.5</v>
      </c>
      <c r="K298" s="60">
        <f t="shared" si="18"/>
        <v>7.5</v>
      </c>
      <c r="L298" s="59">
        <v>4.5</v>
      </c>
      <c r="M298" s="59">
        <v>5.5</v>
      </c>
      <c r="N298" s="59">
        <f t="shared" si="19"/>
        <v>5</v>
      </c>
    </row>
    <row r="299" spans="1:14" ht="12.75" customHeight="1" x14ac:dyDescent="0.25">
      <c r="A299" s="29" t="s">
        <v>127</v>
      </c>
      <c r="B299" s="58" t="s">
        <v>414</v>
      </c>
      <c r="C299" s="59">
        <v>5</v>
      </c>
      <c r="D299" s="59">
        <v>4</v>
      </c>
      <c r="E299" s="59">
        <f t="shared" si="16"/>
        <v>4.5</v>
      </c>
      <c r="F299" s="59">
        <v>4</v>
      </c>
      <c r="G299" s="59">
        <v>5</v>
      </c>
      <c r="H299" s="59">
        <f t="shared" si="17"/>
        <v>4.5</v>
      </c>
      <c r="I299" s="60">
        <v>7</v>
      </c>
      <c r="J299" s="59">
        <v>9.5</v>
      </c>
      <c r="K299" s="60">
        <f t="shared" si="18"/>
        <v>8.25</v>
      </c>
      <c r="L299" s="59">
        <v>5</v>
      </c>
      <c r="M299" s="59">
        <v>6.5</v>
      </c>
      <c r="N299" s="59">
        <f t="shared" si="19"/>
        <v>5.75</v>
      </c>
    </row>
    <row r="300" spans="1:14" ht="12.75" customHeight="1" x14ac:dyDescent="0.25">
      <c r="A300" s="29" t="s">
        <v>129</v>
      </c>
      <c r="B300" s="58" t="s">
        <v>415</v>
      </c>
      <c r="C300" s="59">
        <v>5.5</v>
      </c>
      <c r="D300" s="59">
        <v>4.5</v>
      </c>
      <c r="E300" s="59">
        <f t="shared" si="16"/>
        <v>5</v>
      </c>
      <c r="F300" s="59">
        <v>4.5</v>
      </c>
      <c r="G300" s="59">
        <v>5.5</v>
      </c>
      <c r="H300" s="59">
        <f t="shared" si="17"/>
        <v>5</v>
      </c>
      <c r="I300" s="60">
        <v>7.5</v>
      </c>
      <c r="J300" s="59">
        <v>3.5</v>
      </c>
      <c r="K300" s="60">
        <f t="shared" si="18"/>
        <v>5.5</v>
      </c>
      <c r="L300" s="59">
        <v>5.5</v>
      </c>
      <c r="M300" s="59">
        <v>7.5</v>
      </c>
      <c r="N300" s="59">
        <f t="shared" si="19"/>
        <v>6.5</v>
      </c>
    </row>
    <row r="301" spans="1:14" ht="12.75" customHeight="1" x14ac:dyDescent="0.25">
      <c r="A301" s="29" t="s">
        <v>131</v>
      </c>
      <c r="B301" s="58" t="s">
        <v>416</v>
      </c>
      <c r="C301" s="59">
        <v>6</v>
      </c>
      <c r="D301" s="59">
        <v>5</v>
      </c>
      <c r="E301" s="59">
        <f t="shared" si="16"/>
        <v>5.5</v>
      </c>
      <c r="F301" s="59">
        <v>5</v>
      </c>
      <c r="G301" s="59">
        <v>6</v>
      </c>
      <c r="H301" s="59">
        <f t="shared" si="17"/>
        <v>5.5</v>
      </c>
      <c r="I301" s="60">
        <v>8</v>
      </c>
      <c r="J301" s="59">
        <v>4.5</v>
      </c>
      <c r="K301" s="60">
        <f t="shared" si="18"/>
        <v>6.25</v>
      </c>
      <c r="L301" s="59">
        <v>6</v>
      </c>
      <c r="M301" s="59">
        <v>8.5</v>
      </c>
      <c r="N301" s="59">
        <f t="shared" si="19"/>
        <v>7.25</v>
      </c>
    </row>
    <row r="302" spans="1:14" ht="12.75" customHeight="1" x14ac:dyDescent="0.25">
      <c r="A302" s="29" t="s">
        <v>133</v>
      </c>
      <c r="B302" s="58" t="s">
        <v>417</v>
      </c>
      <c r="C302" s="59">
        <v>6.5</v>
      </c>
      <c r="D302" s="59">
        <v>5.5</v>
      </c>
      <c r="E302" s="59">
        <f t="shared" si="16"/>
        <v>6</v>
      </c>
      <c r="F302" s="59">
        <v>5.5</v>
      </c>
      <c r="G302" s="59">
        <v>6.5</v>
      </c>
      <c r="H302" s="59">
        <f t="shared" si="17"/>
        <v>6</v>
      </c>
      <c r="I302" s="60">
        <v>8.5</v>
      </c>
      <c r="J302" s="59">
        <v>5.5</v>
      </c>
      <c r="K302" s="60">
        <f t="shared" si="18"/>
        <v>7</v>
      </c>
      <c r="L302" s="59">
        <v>6.5</v>
      </c>
      <c r="M302" s="59">
        <v>9.5</v>
      </c>
      <c r="N302" s="59">
        <f t="shared" si="19"/>
        <v>8</v>
      </c>
    </row>
    <row r="303" spans="1:14" ht="12.75" customHeight="1" x14ac:dyDescent="0.25">
      <c r="A303" s="29" t="s">
        <v>135</v>
      </c>
      <c r="B303" s="58" t="s">
        <v>418</v>
      </c>
      <c r="C303" s="59">
        <v>7</v>
      </c>
      <c r="D303" s="59">
        <v>6</v>
      </c>
      <c r="E303" s="59">
        <f t="shared" si="16"/>
        <v>6.5</v>
      </c>
      <c r="F303" s="59">
        <v>6</v>
      </c>
      <c r="G303" s="59">
        <v>7</v>
      </c>
      <c r="H303" s="59">
        <f t="shared" si="17"/>
        <v>6.5</v>
      </c>
      <c r="I303" s="60">
        <v>9</v>
      </c>
      <c r="J303" s="59">
        <v>6.5</v>
      </c>
      <c r="K303" s="60">
        <f t="shared" si="18"/>
        <v>7.75</v>
      </c>
      <c r="L303" s="59">
        <v>7</v>
      </c>
      <c r="M303" s="59">
        <v>1.5</v>
      </c>
      <c r="N303" s="59">
        <f t="shared" si="19"/>
        <v>4.25</v>
      </c>
    </row>
    <row r="304" spans="1:14" ht="12.75" customHeight="1" x14ac:dyDescent="0.25">
      <c r="A304" s="29" t="s">
        <v>137</v>
      </c>
      <c r="B304" s="58" t="s">
        <v>419</v>
      </c>
      <c r="C304" s="59">
        <v>7.5</v>
      </c>
      <c r="D304" s="59">
        <v>6.5</v>
      </c>
      <c r="E304" s="59">
        <f t="shared" si="16"/>
        <v>7</v>
      </c>
      <c r="F304" s="59">
        <v>6.5</v>
      </c>
      <c r="G304" s="59">
        <v>7.5</v>
      </c>
      <c r="H304" s="59">
        <f t="shared" si="17"/>
        <v>7</v>
      </c>
      <c r="I304" s="60">
        <v>9.5</v>
      </c>
      <c r="J304" s="59">
        <v>7.5</v>
      </c>
      <c r="K304" s="60">
        <f t="shared" si="18"/>
        <v>8.5</v>
      </c>
      <c r="L304" s="59">
        <v>7.5</v>
      </c>
      <c r="M304" s="59">
        <v>2.5</v>
      </c>
      <c r="N304" s="59">
        <f t="shared" si="19"/>
        <v>5</v>
      </c>
    </row>
    <row r="305" spans="1:14" ht="12.75" customHeight="1" x14ac:dyDescent="0.25">
      <c r="A305" s="29" t="s">
        <v>139</v>
      </c>
      <c r="B305" s="58" t="s">
        <v>420</v>
      </c>
      <c r="C305" s="59">
        <v>8</v>
      </c>
      <c r="D305" s="59">
        <v>7</v>
      </c>
      <c r="E305" s="59">
        <f t="shared" si="16"/>
        <v>7.5</v>
      </c>
      <c r="F305" s="59">
        <v>7</v>
      </c>
      <c r="G305" s="59">
        <v>8</v>
      </c>
      <c r="H305" s="59">
        <f t="shared" si="17"/>
        <v>7.5</v>
      </c>
      <c r="I305" s="60">
        <v>10</v>
      </c>
      <c r="J305" s="59">
        <v>8.5</v>
      </c>
      <c r="K305" s="60">
        <f t="shared" si="18"/>
        <v>9.25</v>
      </c>
      <c r="L305" s="59">
        <v>8</v>
      </c>
      <c r="M305" s="59">
        <v>3.5</v>
      </c>
      <c r="N305" s="59">
        <f t="shared" si="19"/>
        <v>5.75</v>
      </c>
    </row>
    <row r="306" spans="1:14" ht="12.75" customHeight="1" x14ac:dyDescent="0.25">
      <c r="A306" s="29" t="s">
        <v>141</v>
      </c>
      <c r="B306" s="58" t="s">
        <v>421</v>
      </c>
      <c r="C306" s="59">
        <v>8.5</v>
      </c>
      <c r="D306" s="59">
        <v>7.5</v>
      </c>
      <c r="E306" s="59">
        <f t="shared" si="16"/>
        <v>8</v>
      </c>
      <c r="F306" s="59">
        <v>7.5</v>
      </c>
      <c r="G306" s="59">
        <v>8.5</v>
      </c>
      <c r="H306" s="59">
        <f t="shared" si="17"/>
        <v>8</v>
      </c>
      <c r="I306" s="60">
        <v>3</v>
      </c>
      <c r="J306" s="59">
        <v>9.5</v>
      </c>
      <c r="K306" s="60">
        <f t="shared" si="18"/>
        <v>6.25</v>
      </c>
      <c r="L306" s="59">
        <v>8.5</v>
      </c>
      <c r="M306" s="59">
        <v>4.5</v>
      </c>
      <c r="N306" s="59">
        <f t="shared" si="19"/>
        <v>6.5</v>
      </c>
    </row>
    <row r="307" spans="1:14" ht="12.75" customHeight="1" x14ac:dyDescent="0.25">
      <c r="F307" s="61"/>
      <c r="G307" s="61"/>
    </row>
    <row r="308" spans="1:14" ht="12.75" customHeight="1" x14ac:dyDescent="0.25">
      <c r="F308" s="61"/>
      <c r="G308" s="61"/>
    </row>
    <row r="309" spans="1:14" ht="12.75" customHeight="1" x14ac:dyDescent="0.25">
      <c r="F309" s="61"/>
      <c r="G309" s="61"/>
    </row>
    <row r="310" spans="1:14" ht="12.75" customHeight="1" x14ac:dyDescent="0.25">
      <c r="F310" s="61"/>
      <c r="G310" s="61"/>
    </row>
    <row r="311" spans="1:14" ht="12.75" customHeight="1" x14ac:dyDescent="0.25">
      <c r="F311" s="61"/>
      <c r="G311" s="61"/>
    </row>
    <row r="312" spans="1:14" ht="12.75" customHeight="1" x14ac:dyDescent="0.25">
      <c r="F312" s="61"/>
      <c r="G312" s="61"/>
    </row>
    <row r="313" spans="1:14" ht="12.75" customHeight="1" x14ac:dyDescent="0.25">
      <c r="F313" s="61"/>
      <c r="G313" s="61"/>
    </row>
    <row r="314" spans="1:14" ht="12.75" customHeight="1" x14ac:dyDescent="0.25">
      <c r="F314" s="61"/>
      <c r="G314" s="61"/>
    </row>
    <row r="315" spans="1:14" ht="12.75" customHeight="1" x14ac:dyDescent="0.25">
      <c r="F315" s="61"/>
      <c r="G315" s="61"/>
    </row>
    <row r="316" spans="1:14" ht="12.75" customHeight="1" x14ac:dyDescent="0.25">
      <c r="F316" s="61"/>
      <c r="G316" s="61"/>
    </row>
    <row r="317" spans="1:14" ht="12.75" customHeight="1" x14ac:dyDescent="0.25">
      <c r="F317" s="61"/>
      <c r="G317" s="61"/>
    </row>
    <row r="318" spans="1:14" ht="12.75" customHeight="1" x14ac:dyDescent="0.25">
      <c r="F318" s="61"/>
      <c r="G318" s="61"/>
    </row>
    <row r="319" spans="1:14" ht="12.75" customHeight="1" x14ac:dyDescent="0.25">
      <c r="F319" s="61"/>
      <c r="G319" s="61"/>
    </row>
    <row r="320" spans="1:14" ht="12.75" customHeight="1" x14ac:dyDescent="0.25">
      <c r="F320" s="61"/>
      <c r="G320" s="61"/>
    </row>
    <row r="321" spans="6:7" ht="12.75" customHeight="1" x14ac:dyDescent="0.25">
      <c r="F321" s="61"/>
      <c r="G321" s="61"/>
    </row>
    <row r="322" spans="6:7" ht="12.75" customHeight="1" x14ac:dyDescent="0.25">
      <c r="F322" s="61"/>
      <c r="G322" s="61"/>
    </row>
    <row r="323" spans="6:7" ht="12.75" customHeight="1" x14ac:dyDescent="0.25">
      <c r="F323" s="61"/>
      <c r="G323" s="61"/>
    </row>
    <row r="324" spans="6:7" ht="12.75" customHeight="1" x14ac:dyDescent="0.25">
      <c r="F324" s="61"/>
      <c r="G324" s="61"/>
    </row>
    <row r="325" spans="6:7" ht="12.75" customHeight="1" x14ac:dyDescent="0.25">
      <c r="F325" s="61"/>
      <c r="G325" s="61"/>
    </row>
    <row r="326" spans="6:7" ht="12.75" customHeight="1" x14ac:dyDescent="0.25">
      <c r="F326" s="61"/>
      <c r="G326" s="61"/>
    </row>
    <row r="327" spans="6:7" ht="12.75" customHeight="1" x14ac:dyDescent="0.25">
      <c r="F327" s="61"/>
      <c r="G327" s="61"/>
    </row>
    <row r="328" spans="6:7" ht="12.75" customHeight="1" x14ac:dyDescent="0.25">
      <c r="F328" s="61"/>
      <c r="G328" s="61"/>
    </row>
    <row r="329" spans="6:7" ht="12.75" customHeight="1" x14ac:dyDescent="0.25">
      <c r="F329" s="61"/>
      <c r="G329" s="61"/>
    </row>
    <row r="330" spans="6:7" ht="12.75" customHeight="1" x14ac:dyDescent="0.25">
      <c r="F330" s="61"/>
      <c r="G330" s="61"/>
    </row>
    <row r="331" spans="6:7" ht="12.75" customHeight="1" x14ac:dyDescent="0.25">
      <c r="F331" s="61"/>
      <c r="G331" s="61"/>
    </row>
    <row r="332" spans="6:7" ht="12.75" customHeight="1" x14ac:dyDescent="0.25">
      <c r="F332" s="61"/>
      <c r="G332" s="61"/>
    </row>
    <row r="333" spans="6:7" ht="12.75" customHeight="1" x14ac:dyDescent="0.25">
      <c r="F333" s="61"/>
      <c r="G333" s="61"/>
    </row>
    <row r="334" spans="6:7" ht="12.75" customHeight="1" x14ac:dyDescent="0.25">
      <c r="F334" s="61"/>
      <c r="G334" s="61"/>
    </row>
    <row r="335" spans="6:7" ht="12.75" customHeight="1" x14ac:dyDescent="0.25">
      <c r="F335" s="61"/>
      <c r="G335" s="61"/>
    </row>
    <row r="336" spans="6:7" ht="12.75" customHeight="1" x14ac:dyDescent="0.25">
      <c r="F336" s="61"/>
      <c r="G336" s="61"/>
    </row>
    <row r="337" spans="6:7" ht="12.75" customHeight="1" x14ac:dyDescent="0.25">
      <c r="F337" s="61"/>
      <c r="G337" s="61"/>
    </row>
    <row r="338" spans="6:7" ht="12.75" customHeight="1" x14ac:dyDescent="0.25">
      <c r="F338" s="61"/>
      <c r="G338" s="61"/>
    </row>
    <row r="339" spans="6:7" ht="12.75" customHeight="1" x14ac:dyDescent="0.25">
      <c r="F339" s="61"/>
      <c r="G339" s="61"/>
    </row>
    <row r="340" spans="6:7" ht="12.75" customHeight="1" x14ac:dyDescent="0.25">
      <c r="F340" s="61"/>
      <c r="G340" s="61"/>
    </row>
    <row r="341" spans="6:7" ht="12.75" customHeight="1" x14ac:dyDescent="0.25">
      <c r="F341" s="61"/>
      <c r="G341" s="61"/>
    </row>
    <row r="342" spans="6:7" ht="12.75" customHeight="1" x14ac:dyDescent="0.25">
      <c r="F342" s="61"/>
      <c r="G342" s="61"/>
    </row>
    <row r="343" spans="6:7" ht="12.75" customHeight="1" x14ac:dyDescent="0.25">
      <c r="F343" s="61"/>
      <c r="G343" s="61"/>
    </row>
    <row r="344" spans="6:7" ht="12.75" customHeight="1" x14ac:dyDescent="0.25">
      <c r="F344" s="61"/>
      <c r="G344" s="61"/>
    </row>
    <row r="345" spans="6:7" ht="12.75" customHeight="1" x14ac:dyDescent="0.25">
      <c r="F345" s="61"/>
      <c r="G345" s="61"/>
    </row>
    <row r="346" spans="6:7" ht="12.75" customHeight="1" x14ac:dyDescent="0.25">
      <c r="F346" s="61"/>
      <c r="G346" s="61"/>
    </row>
    <row r="347" spans="6:7" ht="12.75" customHeight="1" x14ac:dyDescent="0.25">
      <c r="F347" s="61"/>
      <c r="G347" s="61"/>
    </row>
    <row r="348" spans="6:7" ht="12.75" customHeight="1" x14ac:dyDescent="0.25">
      <c r="F348" s="61"/>
      <c r="G348" s="61"/>
    </row>
    <row r="349" spans="6:7" ht="12.75" customHeight="1" x14ac:dyDescent="0.25">
      <c r="F349" s="61"/>
      <c r="G349" s="61"/>
    </row>
    <row r="350" spans="6:7" ht="12.75" customHeight="1" x14ac:dyDescent="0.25">
      <c r="F350" s="61"/>
      <c r="G350" s="61"/>
    </row>
    <row r="351" spans="6:7" ht="12.75" customHeight="1" x14ac:dyDescent="0.25">
      <c r="F351" s="61"/>
      <c r="G351" s="61"/>
    </row>
    <row r="352" spans="6:7" ht="12.75" customHeight="1" x14ac:dyDescent="0.25">
      <c r="F352" s="61"/>
      <c r="G352" s="61"/>
    </row>
    <row r="353" spans="6:7" ht="12.75" customHeight="1" x14ac:dyDescent="0.25">
      <c r="F353" s="61"/>
      <c r="G353" s="61"/>
    </row>
    <row r="354" spans="6:7" ht="12.75" customHeight="1" x14ac:dyDescent="0.25">
      <c r="F354" s="61"/>
      <c r="G354" s="61"/>
    </row>
    <row r="355" spans="6:7" ht="12.75" customHeight="1" x14ac:dyDescent="0.25">
      <c r="F355" s="61"/>
      <c r="G355" s="61"/>
    </row>
    <row r="356" spans="6:7" ht="12.75" customHeight="1" x14ac:dyDescent="0.25">
      <c r="F356" s="61"/>
      <c r="G356" s="61"/>
    </row>
    <row r="357" spans="6:7" ht="12.75" customHeight="1" x14ac:dyDescent="0.25">
      <c r="F357" s="61"/>
      <c r="G357" s="61"/>
    </row>
    <row r="358" spans="6:7" ht="12.75" customHeight="1" x14ac:dyDescent="0.25">
      <c r="F358" s="61"/>
      <c r="G358" s="61"/>
    </row>
    <row r="359" spans="6:7" ht="12.75" customHeight="1" x14ac:dyDescent="0.25">
      <c r="F359" s="61"/>
      <c r="G359" s="61"/>
    </row>
    <row r="360" spans="6:7" ht="12.75" customHeight="1" x14ac:dyDescent="0.25">
      <c r="F360" s="61"/>
      <c r="G360" s="61"/>
    </row>
    <row r="361" spans="6:7" ht="12.75" customHeight="1" x14ac:dyDescent="0.25">
      <c r="F361" s="61"/>
      <c r="G361" s="61"/>
    </row>
    <row r="362" spans="6:7" ht="12.75" customHeight="1" x14ac:dyDescent="0.25">
      <c r="F362" s="61"/>
      <c r="G362" s="61"/>
    </row>
    <row r="363" spans="6:7" ht="12.75" customHeight="1" x14ac:dyDescent="0.25">
      <c r="F363" s="61"/>
      <c r="G363" s="61"/>
    </row>
    <row r="364" spans="6:7" ht="12.75" customHeight="1" x14ac:dyDescent="0.25">
      <c r="F364" s="61"/>
      <c r="G364" s="61"/>
    </row>
    <row r="365" spans="6:7" ht="12.75" customHeight="1" x14ac:dyDescent="0.25">
      <c r="F365" s="61"/>
      <c r="G365" s="61"/>
    </row>
    <row r="366" spans="6:7" ht="12.75" customHeight="1" x14ac:dyDescent="0.25">
      <c r="F366" s="61"/>
      <c r="G366" s="61"/>
    </row>
    <row r="367" spans="6:7" ht="12.75" customHeight="1" x14ac:dyDescent="0.25">
      <c r="F367" s="61"/>
      <c r="G367" s="61"/>
    </row>
    <row r="368" spans="6:7" ht="12.75" customHeight="1" x14ac:dyDescent="0.25">
      <c r="F368" s="61"/>
      <c r="G368" s="61"/>
    </row>
    <row r="369" spans="6:7" ht="12.75" customHeight="1" x14ac:dyDescent="0.25">
      <c r="F369" s="61"/>
      <c r="G369" s="61"/>
    </row>
    <row r="370" spans="6:7" ht="12.75" customHeight="1" x14ac:dyDescent="0.25">
      <c r="F370" s="61"/>
      <c r="G370" s="61"/>
    </row>
    <row r="371" spans="6:7" ht="12.75" customHeight="1" x14ac:dyDescent="0.25">
      <c r="F371" s="61"/>
      <c r="G371" s="61"/>
    </row>
    <row r="372" spans="6:7" ht="12.75" customHeight="1" x14ac:dyDescent="0.25">
      <c r="F372" s="61"/>
      <c r="G372" s="61"/>
    </row>
    <row r="373" spans="6:7" ht="12.75" customHeight="1" x14ac:dyDescent="0.25">
      <c r="F373" s="61"/>
      <c r="G373" s="61"/>
    </row>
    <row r="374" spans="6:7" ht="12.75" customHeight="1" x14ac:dyDescent="0.25">
      <c r="F374" s="61"/>
      <c r="G374" s="61"/>
    </row>
    <row r="375" spans="6:7" ht="12.75" customHeight="1" x14ac:dyDescent="0.25">
      <c r="F375" s="61"/>
      <c r="G375" s="61"/>
    </row>
    <row r="376" spans="6:7" ht="12.75" customHeight="1" x14ac:dyDescent="0.25">
      <c r="F376" s="61"/>
      <c r="G376" s="61"/>
    </row>
    <row r="377" spans="6:7" ht="12.75" customHeight="1" x14ac:dyDescent="0.25">
      <c r="F377" s="61"/>
      <c r="G377" s="61"/>
    </row>
    <row r="378" spans="6:7" ht="12.75" customHeight="1" x14ac:dyDescent="0.25">
      <c r="F378" s="61"/>
      <c r="G378" s="61"/>
    </row>
    <row r="379" spans="6:7" ht="12.75" customHeight="1" x14ac:dyDescent="0.25">
      <c r="F379" s="61"/>
      <c r="G379" s="61"/>
    </row>
    <row r="380" spans="6:7" ht="12.75" customHeight="1" x14ac:dyDescent="0.25">
      <c r="F380" s="61"/>
      <c r="G380" s="61"/>
    </row>
    <row r="381" spans="6:7" ht="12.75" customHeight="1" x14ac:dyDescent="0.25">
      <c r="F381" s="61"/>
      <c r="G381" s="61"/>
    </row>
    <row r="382" spans="6:7" ht="12.75" customHeight="1" x14ac:dyDescent="0.25">
      <c r="F382" s="61"/>
      <c r="G382" s="61"/>
    </row>
    <row r="383" spans="6:7" ht="12.75" customHeight="1" x14ac:dyDescent="0.25">
      <c r="F383" s="61"/>
      <c r="G383" s="61"/>
    </row>
    <row r="384" spans="6:7" ht="12.75" customHeight="1" x14ac:dyDescent="0.25">
      <c r="F384" s="61"/>
      <c r="G384" s="61"/>
    </row>
    <row r="385" spans="6:7" ht="12.75" customHeight="1" x14ac:dyDescent="0.25">
      <c r="F385" s="61"/>
      <c r="G385" s="61"/>
    </row>
    <row r="386" spans="6:7" ht="12.75" customHeight="1" x14ac:dyDescent="0.25">
      <c r="F386" s="61"/>
      <c r="G386" s="61"/>
    </row>
    <row r="387" spans="6:7" ht="12.75" customHeight="1" x14ac:dyDescent="0.25">
      <c r="F387" s="61"/>
      <c r="G387" s="61"/>
    </row>
    <row r="388" spans="6:7" ht="12.75" customHeight="1" x14ac:dyDescent="0.25">
      <c r="F388" s="61"/>
      <c r="G388" s="61"/>
    </row>
    <row r="389" spans="6:7" ht="12.75" customHeight="1" x14ac:dyDescent="0.25">
      <c r="F389" s="61"/>
      <c r="G389" s="61"/>
    </row>
    <row r="390" spans="6:7" ht="12.75" customHeight="1" x14ac:dyDescent="0.25">
      <c r="F390" s="61"/>
      <c r="G390" s="61"/>
    </row>
    <row r="391" spans="6:7" ht="12.75" customHeight="1" x14ac:dyDescent="0.25">
      <c r="F391" s="61"/>
      <c r="G391" s="61"/>
    </row>
    <row r="392" spans="6:7" ht="12.75" customHeight="1" x14ac:dyDescent="0.25">
      <c r="F392" s="61"/>
      <c r="G392" s="61"/>
    </row>
    <row r="393" spans="6:7" ht="12.75" customHeight="1" x14ac:dyDescent="0.25">
      <c r="F393" s="61"/>
      <c r="G393" s="61"/>
    </row>
    <row r="394" spans="6:7" ht="12.75" customHeight="1" x14ac:dyDescent="0.25">
      <c r="F394" s="61"/>
      <c r="G394" s="61"/>
    </row>
    <row r="395" spans="6:7" ht="12.75" customHeight="1" x14ac:dyDescent="0.25">
      <c r="F395" s="61"/>
      <c r="G395" s="61"/>
    </row>
    <row r="396" spans="6:7" ht="12.75" customHeight="1" x14ac:dyDescent="0.25">
      <c r="F396" s="61"/>
      <c r="G396" s="61"/>
    </row>
    <row r="397" spans="6:7" ht="12.75" customHeight="1" x14ac:dyDescent="0.25">
      <c r="F397" s="61"/>
      <c r="G397" s="61"/>
    </row>
    <row r="398" spans="6:7" ht="12.75" customHeight="1" x14ac:dyDescent="0.25">
      <c r="F398" s="61"/>
      <c r="G398" s="61"/>
    </row>
    <row r="399" spans="6:7" ht="12.75" customHeight="1" x14ac:dyDescent="0.25">
      <c r="F399" s="61"/>
      <c r="G399" s="61"/>
    </row>
    <row r="400" spans="6:7" ht="12.75" customHeight="1" x14ac:dyDescent="0.25">
      <c r="F400" s="61"/>
      <c r="G400" s="61"/>
    </row>
    <row r="401" spans="6:7" ht="12.75" customHeight="1" x14ac:dyDescent="0.25">
      <c r="F401" s="61"/>
      <c r="G401" s="61"/>
    </row>
    <row r="402" spans="6:7" ht="12.75" customHeight="1" x14ac:dyDescent="0.25">
      <c r="F402" s="61"/>
      <c r="G402" s="61"/>
    </row>
    <row r="403" spans="6:7" ht="12.75" customHeight="1" x14ac:dyDescent="0.25">
      <c r="F403" s="61"/>
      <c r="G403" s="61"/>
    </row>
    <row r="404" spans="6:7" ht="12.75" customHeight="1" x14ac:dyDescent="0.25">
      <c r="F404" s="61"/>
      <c r="G404" s="61"/>
    </row>
    <row r="405" spans="6:7" ht="12.75" customHeight="1" x14ac:dyDescent="0.25">
      <c r="F405" s="61"/>
      <c r="G405" s="61"/>
    </row>
    <row r="406" spans="6:7" ht="12.75" customHeight="1" x14ac:dyDescent="0.25">
      <c r="F406" s="61"/>
      <c r="G406" s="61"/>
    </row>
    <row r="407" spans="6:7" ht="12.75" customHeight="1" x14ac:dyDescent="0.25">
      <c r="F407" s="61"/>
      <c r="G407" s="61"/>
    </row>
    <row r="408" spans="6:7" ht="12.75" customHeight="1" x14ac:dyDescent="0.25">
      <c r="F408" s="61"/>
      <c r="G408" s="61"/>
    </row>
    <row r="409" spans="6:7" ht="12.75" customHeight="1" x14ac:dyDescent="0.25">
      <c r="F409" s="61"/>
      <c r="G409" s="61"/>
    </row>
    <row r="410" spans="6:7" ht="12.75" customHeight="1" x14ac:dyDescent="0.25">
      <c r="F410" s="61"/>
      <c r="G410" s="61"/>
    </row>
    <row r="411" spans="6:7" ht="12.75" customHeight="1" x14ac:dyDescent="0.25">
      <c r="F411" s="61"/>
      <c r="G411" s="61"/>
    </row>
    <row r="412" spans="6:7" ht="12.75" customHeight="1" x14ac:dyDescent="0.25">
      <c r="F412" s="61"/>
      <c r="G412" s="61"/>
    </row>
    <row r="413" spans="6:7" ht="12.75" customHeight="1" x14ac:dyDescent="0.25">
      <c r="F413" s="61"/>
      <c r="G413" s="61"/>
    </row>
    <row r="414" spans="6:7" ht="12.75" customHeight="1" x14ac:dyDescent="0.25">
      <c r="F414" s="61"/>
      <c r="G414" s="61"/>
    </row>
    <row r="415" spans="6:7" ht="12.75" customHeight="1" x14ac:dyDescent="0.25">
      <c r="F415" s="61"/>
      <c r="G415" s="61"/>
    </row>
    <row r="416" spans="6:7" ht="12.75" customHeight="1" x14ac:dyDescent="0.25">
      <c r="F416" s="61"/>
      <c r="G416" s="61"/>
    </row>
    <row r="417" spans="6:7" ht="12.75" customHeight="1" x14ac:dyDescent="0.25">
      <c r="F417" s="61"/>
      <c r="G417" s="61"/>
    </row>
    <row r="418" spans="6:7" ht="12.75" customHeight="1" x14ac:dyDescent="0.25">
      <c r="F418" s="61"/>
      <c r="G418" s="61"/>
    </row>
    <row r="419" spans="6:7" ht="12.75" customHeight="1" x14ac:dyDescent="0.25">
      <c r="F419" s="61"/>
      <c r="G419" s="61"/>
    </row>
    <row r="420" spans="6:7" ht="12.75" customHeight="1" x14ac:dyDescent="0.25">
      <c r="F420" s="61"/>
      <c r="G420" s="61"/>
    </row>
    <row r="421" spans="6:7" ht="12.75" customHeight="1" x14ac:dyDescent="0.25">
      <c r="F421" s="61"/>
      <c r="G421" s="61"/>
    </row>
    <row r="422" spans="6:7" ht="12.75" customHeight="1" x14ac:dyDescent="0.25">
      <c r="F422" s="61"/>
      <c r="G422" s="61"/>
    </row>
    <row r="423" spans="6:7" ht="12.75" customHeight="1" x14ac:dyDescent="0.25">
      <c r="F423" s="61"/>
      <c r="G423" s="61"/>
    </row>
    <row r="424" spans="6:7" ht="12.75" customHeight="1" x14ac:dyDescent="0.25">
      <c r="F424" s="61"/>
      <c r="G424" s="61"/>
    </row>
    <row r="425" spans="6:7" ht="12.75" customHeight="1" x14ac:dyDescent="0.25">
      <c r="F425" s="61"/>
      <c r="G425" s="61"/>
    </row>
    <row r="426" spans="6:7" ht="12.75" customHeight="1" x14ac:dyDescent="0.25">
      <c r="F426" s="61"/>
      <c r="G426" s="61"/>
    </row>
    <row r="427" spans="6:7" ht="12.75" customHeight="1" x14ac:dyDescent="0.25">
      <c r="F427" s="61"/>
      <c r="G427" s="61"/>
    </row>
    <row r="428" spans="6:7" ht="12.75" customHeight="1" x14ac:dyDescent="0.25">
      <c r="F428" s="61"/>
      <c r="G428" s="61"/>
    </row>
    <row r="429" spans="6:7" ht="12.75" customHeight="1" x14ac:dyDescent="0.25">
      <c r="F429" s="61"/>
      <c r="G429" s="61"/>
    </row>
    <row r="430" spans="6:7" ht="12.75" customHeight="1" x14ac:dyDescent="0.25">
      <c r="F430" s="61"/>
      <c r="G430" s="61"/>
    </row>
    <row r="431" spans="6:7" ht="12.75" customHeight="1" x14ac:dyDescent="0.25">
      <c r="F431" s="61"/>
      <c r="G431" s="61"/>
    </row>
    <row r="432" spans="6:7" ht="12.75" customHeight="1" x14ac:dyDescent="0.25">
      <c r="F432" s="61"/>
      <c r="G432" s="61"/>
    </row>
    <row r="433" spans="6:7" ht="12.75" customHeight="1" x14ac:dyDescent="0.25">
      <c r="F433" s="61"/>
      <c r="G433" s="61"/>
    </row>
    <row r="434" spans="6:7" ht="12.75" customHeight="1" x14ac:dyDescent="0.25">
      <c r="F434" s="61"/>
      <c r="G434" s="61"/>
    </row>
    <row r="435" spans="6:7" ht="12.75" customHeight="1" x14ac:dyDescent="0.25">
      <c r="F435" s="61"/>
      <c r="G435" s="61"/>
    </row>
    <row r="436" spans="6:7" ht="12.75" customHeight="1" x14ac:dyDescent="0.25">
      <c r="F436" s="61"/>
      <c r="G436" s="61"/>
    </row>
    <row r="437" spans="6:7" ht="12.75" customHeight="1" x14ac:dyDescent="0.25">
      <c r="F437" s="61"/>
      <c r="G437" s="61"/>
    </row>
    <row r="438" spans="6:7" ht="12.75" customHeight="1" x14ac:dyDescent="0.25">
      <c r="F438" s="61"/>
      <c r="G438" s="61"/>
    </row>
    <row r="439" spans="6:7" ht="12.75" customHeight="1" x14ac:dyDescent="0.25">
      <c r="F439" s="61"/>
      <c r="G439" s="61"/>
    </row>
    <row r="440" spans="6:7" ht="12.75" customHeight="1" x14ac:dyDescent="0.25">
      <c r="F440" s="61"/>
      <c r="G440" s="61"/>
    </row>
    <row r="441" spans="6:7" ht="12.75" customHeight="1" x14ac:dyDescent="0.25">
      <c r="F441" s="61"/>
      <c r="G441" s="61"/>
    </row>
    <row r="442" spans="6:7" ht="12.75" customHeight="1" x14ac:dyDescent="0.25">
      <c r="F442" s="61"/>
      <c r="G442" s="61"/>
    </row>
    <row r="443" spans="6:7" ht="12.75" customHeight="1" x14ac:dyDescent="0.25">
      <c r="F443" s="61"/>
      <c r="G443" s="61"/>
    </row>
    <row r="444" spans="6:7" ht="12.75" customHeight="1" x14ac:dyDescent="0.25">
      <c r="F444" s="61"/>
      <c r="G444" s="61"/>
    </row>
    <row r="445" spans="6:7" ht="12.75" customHeight="1" x14ac:dyDescent="0.25">
      <c r="F445" s="61"/>
      <c r="G445" s="61"/>
    </row>
    <row r="446" spans="6:7" ht="12.75" customHeight="1" x14ac:dyDescent="0.25">
      <c r="F446" s="61"/>
      <c r="G446" s="61"/>
    </row>
    <row r="447" spans="6:7" ht="12.75" customHeight="1" x14ac:dyDescent="0.25">
      <c r="F447" s="61"/>
      <c r="G447" s="61"/>
    </row>
    <row r="448" spans="6:7" ht="12.75" customHeight="1" x14ac:dyDescent="0.25">
      <c r="F448" s="61"/>
      <c r="G448" s="61"/>
    </row>
    <row r="449" spans="6:7" ht="12.75" customHeight="1" x14ac:dyDescent="0.25">
      <c r="F449" s="61"/>
      <c r="G449" s="61"/>
    </row>
    <row r="450" spans="6:7" ht="12.75" customHeight="1" x14ac:dyDescent="0.25">
      <c r="F450" s="61"/>
      <c r="G450" s="61"/>
    </row>
    <row r="451" spans="6:7" ht="12.75" customHeight="1" x14ac:dyDescent="0.25">
      <c r="F451" s="61"/>
      <c r="G451" s="61"/>
    </row>
    <row r="452" spans="6:7" ht="12.75" customHeight="1" x14ac:dyDescent="0.25">
      <c r="F452" s="61"/>
      <c r="G452" s="61"/>
    </row>
    <row r="453" spans="6:7" ht="12.75" customHeight="1" x14ac:dyDescent="0.25">
      <c r="F453" s="61"/>
      <c r="G453" s="61"/>
    </row>
    <row r="454" spans="6:7" ht="12.75" customHeight="1" x14ac:dyDescent="0.25">
      <c r="F454" s="61"/>
      <c r="G454" s="61"/>
    </row>
    <row r="455" spans="6:7" ht="12.75" customHeight="1" x14ac:dyDescent="0.25">
      <c r="F455" s="61"/>
      <c r="G455" s="61"/>
    </row>
    <row r="456" spans="6:7" ht="12.75" customHeight="1" x14ac:dyDescent="0.25">
      <c r="F456" s="61"/>
      <c r="G456" s="61"/>
    </row>
    <row r="457" spans="6:7" ht="12.75" customHeight="1" x14ac:dyDescent="0.25">
      <c r="F457" s="61"/>
      <c r="G457" s="61"/>
    </row>
    <row r="458" spans="6:7" ht="12.75" customHeight="1" x14ac:dyDescent="0.25">
      <c r="F458" s="61"/>
      <c r="G458" s="61"/>
    </row>
    <row r="459" spans="6:7" ht="12.75" customHeight="1" x14ac:dyDescent="0.25">
      <c r="F459" s="61"/>
      <c r="G459" s="61"/>
    </row>
    <row r="460" spans="6:7" ht="12.75" customHeight="1" x14ac:dyDescent="0.25">
      <c r="F460" s="61"/>
      <c r="G460" s="61"/>
    </row>
    <row r="461" spans="6:7" ht="12.75" customHeight="1" x14ac:dyDescent="0.25">
      <c r="F461" s="61"/>
      <c r="G461" s="61"/>
    </row>
    <row r="462" spans="6:7" ht="12.75" customHeight="1" x14ac:dyDescent="0.25">
      <c r="F462" s="61"/>
      <c r="G462" s="61"/>
    </row>
    <row r="463" spans="6:7" ht="12.75" customHeight="1" x14ac:dyDescent="0.25">
      <c r="F463" s="61"/>
      <c r="G463" s="61"/>
    </row>
    <row r="464" spans="6:7" ht="12.75" customHeight="1" x14ac:dyDescent="0.25">
      <c r="F464" s="61"/>
      <c r="G464" s="61"/>
    </row>
    <row r="465" spans="6:7" ht="12.75" customHeight="1" x14ac:dyDescent="0.25">
      <c r="F465" s="61"/>
      <c r="G465" s="61"/>
    </row>
    <row r="466" spans="6:7" ht="12.75" customHeight="1" x14ac:dyDescent="0.25">
      <c r="F466" s="61"/>
      <c r="G466" s="61"/>
    </row>
    <row r="467" spans="6:7" ht="12.75" customHeight="1" x14ac:dyDescent="0.25">
      <c r="F467" s="61"/>
      <c r="G467" s="61"/>
    </row>
    <row r="468" spans="6:7" ht="12.75" customHeight="1" x14ac:dyDescent="0.25">
      <c r="F468" s="61"/>
      <c r="G468" s="61"/>
    </row>
    <row r="469" spans="6:7" ht="12.75" customHeight="1" x14ac:dyDescent="0.25">
      <c r="F469" s="61"/>
      <c r="G469" s="61"/>
    </row>
    <row r="470" spans="6:7" ht="12.75" customHeight="1" x14ac:dyDescent="0.25">
      <c r="F470" s="61"/>
      <c r="G470" s="61"/>
    </row>
    <row r="471" spans="6:7" ht="12.75" customHeight="1" x14ac:dyDescent="0.25">
      <c r="F471" s="61"/>
      <c r="G471" s="61"/>
    </row>
    <row r="472" spans="6:7" ht="12.75" customHeight="1" x14ac:dyDescent="0.25">
      <c r="F472" s="61"/>
      <c r="G472" s="61"/>
    </row>
    <row r="473" spans="6:7" ht="12.75" customHeight="1" x14ac:dyDescent="0.25">
      <c r="F473" s="61"/>
      <c r="G473" s="61"/>
    </row>
    <row r="474" spans="6:7" ht="12.75" customHeight="1" x14ac:dyDescent="0.25">
      <c r="F474" s="61"/>
      <c r="G474" s="61"/>
    </row>
    <row r="475" spans="6:7" ht="12.75" customHeight="1" x14ac:dyDescent="0.25">
      <c r="F475" s="61"/>
      <c r="G475" s="61"/>
    </row>
    <row r="476" spans="6:7" ht="12.75" customHeight="1" x14ac:dyDescent="0.25">
      <c r="F476" s="61"/>
      <c r="G476" s="61"/>
    </row>
    <row r="477" spans="6:7" ht="12.75" customHeight="1" x14ac:dyDescent="0.25">
      <c r="F477" s="61"/>
      <c r="G477" s="61"/>
    </row>
    <row r="478" spans="6:7" ht="12.75" customHeight="1" x14ac:dyDescent="0.25">
      <c r="F478" s="61"/>
      <c r="G478" s="61"/>
    </row>
    <row r="479" spans="6:7" ht="12.75" customHeight="1" x14ac:dyDescent="0.25">
      <c r="F479" s="61"/>
      <c r="G479" s="61"/>
    </row>
    <row r="480" spans="6:7" ht="12.75" customHeight="1" x14ac:dyDescent="0.25">
      <c r="F480" s="61"/>
      <c r="G480" s="61"/>
    </row>
    <row r="481" spans="6:7" ht="12.75" customHeight="1" x14ac:dyDescent="0.25">
      <c r="F481" s="61"/>
      <c r="G481" s="61"/>
    </row>
    <row r="482" spans="6:7" ht="12.75" customHeight="1" x14ac:dyDescent="0.25">
      <c r="F482" s="61"/>
      <c r="G482" s="61"/>
    </row>
    <row r="483" spans="6:7" ht="12.75" customHeight="1" x14ac:dyDescent="0.25">
      <c r="F483" s="61"/>
      <c r="G483" s="61"/>
    </row>
    <row r="484" spans="6:7" ht="12.75" customHeight="1" x14ac:dyDescent="0.25">
      <c r="F484" s="61"/>
      <c r="G484" s="61"/>
    </row>
    <row r="485" spans="6:7" ht="12.75" customHeight="1" x14ac:dyDescent="0.25">
      <c r="F485" s="61"/>
      <c r="G485" s="61"/>
    </row>
    <row r="486" spans="6:7" ht="12.75" customHeight="1" x14ac:dyDescent="0.25">
      <c r="F486" s="61"/>
      <c r="G486" s="61"/>
    </row>
    <row r="487" spans="6:7" ht="12.75" customHeight="1" x14ac:dyDescent="0.25">
      <c r="F487" s="61"/>
      <c r="G487" s="61"/>
    </row>
    <row r="488" spans="6:7" ht="12.75" customHeight="1" x14ac:dyDescent="0.25">
      <c r="F488" s="61"/>
      <c r="G488" s="61"/>
    </row>
    <row r="489" spans="6:7" ht="12.75" customHeight="1" x14ac:dyDescent="0.25">
      <c r="F489" s="61"/>
      <c r="G489" s="61"/>
    </row>
    <row r="490" spans="6:7" ht="12.75" customHeight="1" x14ac:dyDescent="0.25">
      <c r="F490" s="61"/>
      <c r="G490" s="61"/>
    </row>
    <row r="491" spans="6:7" ht="12.75" customHeight="1" x14ac:dyDescent="0.25">
      <c r="F491" s="61"/>
      <c r="G491" s="61"/>
    </row>
    <row r="492" spans="6:7" ht="12.75" customHeight="1" x14ac:dyDescent="0.25">
      <c r="F492" s="61"/>
      <c r="G492" s="61"/>
    </row>
    <row r="493" spans="6:7" ht="12.75" customHeight="1" x14ac:dyDescent="0.25">
      <c r="F493" s="61"/>
      <c r="G493" s="61"/>
    </row>
    <row r="494" spans="6:7" ht="12.75" customHeight="1" x14ac:dyDescent="0.25">
      <c r="F494" s="61"/>
      <c r="G494" s="61"/>
    </row>
    <row r="495" spans="6:7" ht="12.75" customHeight="1" x14ac:dyDescent="0.25">
      <c r="F495" s="61"/>
      <c r="G495" s="61"/>
    </row>
    <row r="496" spans="6:7" ht="12.75" customHeight="1" x14ac:dyDescent="0.25">
      <c r="F496" s="61"/>
      <c r="G496" s="61"/>
    </row>
    <row r="497" spans="6:7" ht="12.75" customHeight="1" x14ac:dyDescent="0.25">
      <c r="F497" s="61"/>
      <c r="G497" s="61"/>
    </row>
    <row r="498" spans="6:7" ht="12.75" customHeight="1" x14ac:dyDescent="0.25">
      <c r="F498" s="61"/>
      <c r="G498" s="61"/>
    </row>
    <row r="499" spans="6:7" ht="12.75" customHeight="1" x14ac:dyDescent="0.25">
      <c r="F499" s="61"/>
      <c r="G499" s="61"/>
    </row>
    <row r="500" spans="6:7" ht="12.75" customHeight="1" x14ac:dyDescent="0.25">
      <c r="F500" s="61"/>
      <c r="G500" s="61"/>
    </row>
    <row r="501" spans="6:7" ht="12.75" customHeight="1" x14ac:dyDescent="0.25">
      <c r="F501" s="61"/>
      <c r="G501" s="61"/>
    </row>
    <row r="502" spans="6:7" ht="12.75" customHeight="1" x14ac:dyDescent="0.25">
      <c r="F502" s="61"/>
      <c r="G502" s="61"/>
    </row>
    <row r="503" spans="6:7" ht="12.75" customHeight="1" x14ac:dyDescent="0.25">
      <c r="F503" s="61"/>
      <c r="G503" s="61"/>
    </row>
    <row r="504" spans="6:7" ht="12.75" customHeight="1" x14ac:dyDescent="0.25">
      <c r="F504" s="61"/>
      <c r="G504" s="61"/>
    </row>
    <row r="505" spans="6:7" ht="12.75" customHeight="1" x14ac:dyDescent="0.25">
      <c r="F505" s="61"/>
      <c r="G505" s="61"/>
    </row>
    <row r="506" spans="6:7" ht="12.75" customHeight="1" x14ac:dyDescent="0.25">
      <c r="F506" s="61"/>
      <c r="G506" s="61"/>
    </row>
    <row r="507" spans="6:7" ht="12.75" customHeight="1" x14ac:dyDescent="0.25">
      <c r="F507" s="61"/>
      <c r="G507" s="61"/>
    </row>
    <row r="508" spans="6:7" ht="12.75" customHeight="1" x14ac:dyDescent="0.25">
      <c r="F508" s="61"/>
      <c r="G508" s="61"/>
    </row>
    <row r="509" spans="6:7" ht="12.75" customHeight="1" x14ac:dyDescent="0.25">
      <c r="F509" s="61"/>
      <c r="G509" s="61"/>
    </row>
    <row r="510" spans="6:7" ht="12.75" customHeight="1" x14ac:dyDescent="0.25">
      <c r="F510" s="61"/>
      <c r="G510" s="61"/>
    </row>
    <row r="511" spans="6:7" ht="12.75" customHeight="1" x14ac:dyDescent="0.25">
      <c r="F511" s="61"/>
      <c r="G511" s="61"/>
    </row>
    <row r="512" spans="6:7" ht="12.75" customHeight="1" x14ac:dyDescent="0.25">
      <c r="F512" s="61"/>
      <c r="G512" s="61"/>
    </row>
    <row r="513" spans="6:7" ht="12.75" customHeight="1" x14ac:dyDescent="0.25">
      <c r="F513" s="61"/>
      <c r="G513" s="61"/>
    </row>
    <row r="514" spans="6:7" ht="12.75" customHeight="1" x14ac:dyDescent="0.25">
      <c r="F514" s="61"/>
      <c r="G514" s="61"/>
    </row>
    <row r="515" spans="6:7" ht="12.75" customHeight="1" x14ac:dyDescent="0.25">
      <c r="F515" s="61"/>
      <c r="G515" s="61"/>
    </row>
    <row r="516" spans="6:7" ht="12.75" customHeight="1" x14ac:dyDescent="0.25">
      <c r="F516" s="61"/>
      <c r="G516" s="61"/>
    </row>
    <row r="517" spans="6:7" ht="12.75" customHeight="1" x14ac:dyDescent="0.25">
      <c r="F517" s="61"/>
      <c r="G517" s="61"/>
    </row>
    <row r="518" spans="6:7" ht="12.75" customHeight="1" x14ac:dyDescent="0.25">
      <c r="F518" s="61"/>
      <c r="G518" s="61"/>
    </row>
    <row r="519" spans="6:7" ht="12.75" customHeight="1" x14ac:dyDescent="0.25">
      <c r="F519" s="61"/>
      <c r="G519" s="61"/>
    </row>
    <row r="520" spans="6:7" ht="12.75" customHeight="1" x14ac:dyDescent="0.25">
      <c r="F520" s="61"/>
      <c r="G520" s="61"/>
    </row>
    <row r="521" spans="6:7" ht="12.75" customHeight="1" x14ac:dyDescent="0.25">
      <c r="F521" s="61"/>
      <c r="G521" s="61"/>
    </row>
    <row r="522" spans="6:7" ht="12.75" customHeight="1" x14ac:dyDescent="0.25">
      <c r="F522" s="61"/>
      <c r="G522" s="61"/>
    </row>
    <row r="523" spans="6:7" ht="12.75" customHeight="1" x14ac:dyDescent="0.25">
      <c r="F523" s="61"/>
      <c r="G523" s="61"/>
    </row>
    <row r="524" spans="6:7" ht="12.75" customHeight="1" x14ac:dyDescent="0.25">
      <c r="F524" s="61"/>
      <c r="G524" s="61"/>
    </row>
    <row r="525" spans="6:7" ht="12.75" customHeight="1" x14ac:dyDescent="0.25">
      <c r="F525" s="61"/>
      <c r="G525" s="61"/>
    </row>
    <row r="526" spans="6:7" ht="12.75" customHeight="1" x14ac:dyDescent="0.25">
      <c r="F526" s="61"/>
      <c r="G526" s="61"/>
    </row>
    <row r="527" spans="6:7" ht="12.75" customHeight="1" x14ac:dyDescent="0.25">
      <c r="F527" s="61"/>
      <c r="G527" s="61"/>
    </row>
    <row r="528" spans="6:7" ht="12.75" customHeight="1" x14ac:dyDescent="0.25">
      <c r="F528" s="61"/>
      <c r="G528" s="61"/>
    </row>
    <row r="529" spans="6:7" ht="12.75" customHeight="1" x14ac:dyDescent="0.25">
      <c r="F529" s="61"/>
      <c r="G529" s="61"/>
    </row>
    <row r="530" spans="6:7" ht="12.75" customHeight="1" x14ac:dyDescent="0.25">
      <c r="F530" s="61"/>
      <c r="G530" s="61"/>
    </row>
    <row r="531" spans="6:7" ht="12.75" customHeight="1" x14ac:dyDescent="0.25">
      <c r="F531" s="61"/>
      <c r="G531" s="61"/>
    </row>
    <row r="532" spans="6:7" ht="12.75" customHeight="1" x14ac:dyDescent="0.25">
      <c r="F532" s="61"/>
      <c r="G532" s="61"/>
    </row>
    <row r="533" spans="6:7" ht="12.75" customHeight="1" x14ac:dyDescent="0.25">
      <c r="F533" s="61"/>
      <c r="G533" s="61"/>
    </row>
    <row r="534" spans="6:7" ht="12.75" customHeight="1" x14ac:dyDescent="0.25">
      <c r="F534" s="61"/>
      <c r="G534" s="61"/>
    </row>
    <row r="535" spans="6:7" ht="12.75" customHeight="1" x14ac:dyDescent="0.25">
      <c r="F535" s="61"/>
      <c r="G535" s="61"/>
    </row>
    <row r="536" spans="6:7" ht="12.75" customHeight="1" x14ac:dyDescent="0.25">
      <c r="F536" s="61"/>
      <c r="G536" s="61"/>
    </row>
    <row r="537" spans="6:7" ht="12.75" customHeight="1" x14ac:dyDescent="0.25">
      <c r="F537" s="61"/>
      <c r="G537" s="61"/>
    </row>
    <row r="538" spans="6:7" ht="12.75" customHeight="1" x14ac:dyDescent="0.25">
      <c r="F538" s="61"/>
      <c r="G538" s="61"/>
    </row>
    <row r="539" spans="6:7" ht="12.75" customHeight="1" x14ac:dyDescent="0.25">
      <c r="F539" s="61"/>
      <c r="G539" s="61"/>
    </row>
    <row r="540" spans="6:7" ht="12.75" customHeight="1" x14ac:dyDescent="0.25">
      <c r="F540" s="61"/>
      <c r="G540" s="61"/>
    </row>
    <row r="541" spans="6:7" ht="12.75" customHeight="1" x14ac:dyDescent="0.25">
      <c r="F541" s="61"/>
      <c r="G541" s="61"/>
    </row>
    <row r="542" spans="6:7" ht="12.75" customHeight="1" x14ac:dyDescent="0.25">
      <c r="F542" s="61"/>
      <c r="G542" s="61"/>
    </row>
    <row r="543" spans="6:7" ht="12.75" customHeight="1" x14ac:dyDescent="0.25">
      <c r="F543" s="61"/>
      <c r="G543" s="61"/>
    </row>
    <row r="544" spans="6:7" ht="12.75" customHeight="1" x14ac:dyDescent="0.25">
      <c r="F544" s="61"/>
      <c r="G544" s="61"/>
    </row>
    <row r="545" spans="6:7" ht="12.75" customHeight="1" x14ac:dyDescent="0.25">
      <c r="F545" s="61"/>
      <c r="G545" s="61"/>
    </row>
    <row r="546" spans="6:7" ht="12.75" customHeight="1" x14ac:dyDescent="0.25">
      <c r="F546" s="61"/>
      <c r="G546" s="61"/>
    </row>
    <row r="547" spans="6:7" ht="12.75" customHeight="1" x14ac:dyDescent="0.25">
      <c r="F547" s="61"/>
      <c r="G547" s="61"/>
    </row>
    <row r="548" spans="6:7" ht="12.75" customHeight="1" x14ac:dyDescent="0.25">
      <c r="F548" s="61"/>
      <c r="G548" s="61"/>
    </row>
    <row r="549" spans="6:7" ht="12.75" customHeight="1" x14ac:dyDescent="0.25">
      <c r="F549" s="61"/>
      <c r="G549" s="61"/>
    </row>
    <row r="550" spans="6:7" ht="12.75" customHeight="1" x14ac:dyDescent="0.25">
      <c r="F550" s="61"/>
      <c r="G550" s="61"/>
    </row>
    <row r="551" spans="6:7" ht="12.75" customHeight="1" x14ac:dyDescent="0.25">
      <c r="F551" s="61"/>
      <c r="G551" s="61"/>
    </row>
    <row r="552" spans="6:7" ht="12.75" customHeight="1" x14ac:dyDescent="0.25">
      <c r="F552" s="61"/>
      <c r="G552" s="61"/>
    </row>
    <row r="553" spans="6:7" ht="12.75" customHeight="1" x14ac:dyDescent="0.25">
      <c r="F553" s="61"/>
      <c r="G553" s="61"/>
    </row>
    <row r="554" spans="6:7" ht="12.75" customHeight="1" x14ac:dyDescent="0.25">
      <c r="F554" s="61"/>
      <c r="G554" s="61"/>
    </row>
    <row r="555" spans="6:7" ht="12.75" customHeight="1" x14ac:dyDescent="0.25">
      <c r="F555" s="61"/>
      <c r="G555" s="61"/>
    </row>
    <row r="556" spans="6:7" ht="12.75" customHeight="1" x14ac:dyDescent="0.25">
      <c r="F556" s="61"/>
      <c r="G556" s="61"/>
    </row>
    <row r="557" spans="6:7" ht="12.75" customHeight="1" x14ac:dyDescent="0.25">
      <c r="F557" s="61"/>
      <c r="G557" s="61"/>
    </row>
    <row r="558" spans="6:7" ht="12.75" customHeight="1" x14ac:dyDescent="0.25">
      <c r="F558" s="61"/>
      <c r="G558" s="61"/>
    </row>
    <row r="559" spans="6:7" ht="12.75" customHeight="1" x14ac:dyDescent="0.25">
      <c r="F559" s="61"/>
      <c r="G559" s="61"/>
    </row>
    <row r="560" spans="6:7" ht="12.75" customHeight="1" x14ac:dyDescent="0.25">
      <c r="F560" s="61"/>
      <c r="G560" s="61"/>
    </row>
    <row r="561" spans="6:7" ht="12.75" customHeight="1" x14ac:dyDescent="0.25">
      <c r="F561" s="61"/>
      <c r="G561" s="61"/>
    </row>
    <row r="562" spans="6:7" ht="12.75" customHeight="1" x14ac:dyDescent="0.25">
      <c r="F562" s="61"/>
      <c r="G562" s="61"/>
    </row>
    <row r="563" spans="6:7" ht="12.75" customHeight="1" x14ac:dyDescent="0.25">
      <c r="F563" s="61"/>
      <c r="G563" s="61"/>
    </row>
    <row r="564" spans="6:7" ht="12.75" customHeight="1" x14ac:dyDescent="0.25">
      <c r="F564" s="61"/>
      <c r="G564" s="61"/>
    </row>
    <row r="565" spans="6:7" ht="12.75" customHeight="1" x14ac:dyDescent="0.25">
      <c r="F565" s="61"/>
      <c r="G565" s="61"/>
    </row>
    <row r="566" spans="6:7" ht="12.75" customHeight="1" x14ac:dyDescent="0.25">
      <c r="F566" s="61"/>
      <c r="G566" s="61"/>
    </row>
    <row r="567" spans="6:7" ht="12.75" customHeight="1" x14ac:dyDescent="0.25">
      <c r="F567" s="61"/>
      <c r="G567" s="61"/>
    </row>
    <row r="568" spans="6:7" ht="12.75" customHeight="1" x14ac:dyDescent="0.25">
      <c r="F568" s="61"/>
      <c r="G568" s="61"/>
    </row>
    <row r="569" spans="6:7" ht="12.75" customHeight="1" x14ac:dyDescent="0.25">
      <c r="F569" s="61"/>
      <c r="G569" s="61"/>
    </row>
    <row r="570" spans="6:7" ht="12.75" customHeight="1" x14ac:dyDescent="0.25">
      <c r="F570" s="61"/>
      <c r="G570" s="61"/>
    </row>
    <row r="571" spans="6:7" ht="12.75" customHeight="1" x14ac:dyDescent="0.25">
      <c r="F571" s="61"/>
      <c r="G571" s="61"/>
    </row>
    <row r="572" spans="6:7" ht="12.75" customHeight="1" x14ac:dyDescent="0.25">
      <c r="F572" s="61"/>
      <c r="G572" s="61"/>
    </row>
    <row r="573" spans="6:7" ht="12.75" customHeight="1" x14ac:dyDescent="0.25">
      <c r="F573" s="61"/>
      <c r="G573" s="61"/>
    </row>
    <row r="574" spans="6:7" ht="12.75" customHeight="1" x14ac:dyDescent="0.25">
      <c r="F574" s="61"/>
      <c r="G574" s="61"/>
    </row>
    <row r="575" spans="6:7" ht="12.75" customHeight="1" x14ac:dyDescent="0.25">
      <c r="F575" s="61"/>
      <c r="G575" s="61"/>
    </row>
    <row r="576" spans="6:7" ht="12.75" customHeight="1" x14ac:dyDescent="0.25">
      <c r="F576" s="61"/>
      <c r="G576" s="61"/>
    </row>
    <row r="577" spans="6:7" ht="12.75" customHeight="1" x14ac:dyDescent="0.25">
      <c r="F577" s="61"/>
      <c r="G577" s="61"/>
    </row>
    <row r="578" spans="6:7" ht="12.75" customHeight="1" x14ac:dyDescent="0.25">
      <c r="F578" s="61"/>
      <c r="G578" s="61"/>
    </row>
    <row r="579" spans="6:7" ht="12.75" customHeight="1" x14ac:dyDescent="0.25">
      <c r="F579" s="61"/>
      <c r="G579" s="61"/>
    </row>
    <row r="580" spans="6:7" ht="12.75" customHeight="1" x14ac:dyDescent="0.25">
      <c r="F580" s="61"/>
      <c r="G580" s="61"/>
    </row>
    <row r="581" spans="6:7" ht="12.75" customHeight="1" x14ac:dyDescent="0.25">
      <c r="F581" s="61"/>
      <c r="G581" s="61"/>
    </row>
    <row r="582" spans="6:7" ht="12.75" customHeight="1" x14ac:dyDescent="0.25">
      <c r="F582" s="61"/>
      <c r="G582" s="61"/>
    </row>
    <row r="583" spans="6:7" ht="12.75" customHeight="1" x14ac:dyDescent="0.25">
      <c r="F583" s="61"/>
      <c r="G583" s="61"/>
    </row>
    <row r="584" spans="6:7" ht="12.75" customHeight="1" x14ac:dyDescent="0.25">
      <c r="F584" s="61"/>
      <c r="G584" s="61"/>
    </row>
    <row r="585" spans="6:7" ht="12.75" customHeight="1" x14ac:dyDescent="0.25">
      <c r="F585" s="61"/>
      <c r="G585" s="61"/>
    </row>
    <row r="586" spans="6:7" ht="12.75" customHeight="1" x14ac:dyDescent="0.25">
      <c r="F586" s="61"/>
      <c r="G586" s="61"/>
    </row>
    <row r="587" spans="6:7" ht="12.75" customHeight="1" x14ac:dyDescent="0.25">
      <c r="F587" s="61"/>
      <c r="G587" s="61"/>
    </row>
    <row r="588" spans="6:7" ht="12.75" customHeight="1" x14ac:dyDescent="0.25">
      <c r="F588" s="61"/>
      <c r="G588" s="61"/>
    </row>
    <row r="589" spans="6:7" ht="12.75" customHeight="1" x14ac:dyDescent="0.25">
      <c r="F589" s="61"/>
      <c r="G589" s="61"/>
    </row>
    <row r="590" spans="6:7" ht="12.75" customHeight="1" x14ac:dyDescent="0.25">
      <c r="F590" s="61"/>
      <c r="G590" s="61"/>
    </row>
    <row r="591" spans="6:7" ht="12.75" customHeight="1" x14ac:dyDescent="0.25">
      <c r="F591" s="61"/>
      <c r="G591" s="61"/>
    </row>
    <row r="592" spans="6:7" ht="12.75" customHeight="1" x14ac:dyDescent="0.25">
      <c r="F592" s="61"/>
      <c r="G592" s="61"/>
    </row>
    <row r="593" spans="6:7" ht="12.75" customHeight="1" x14ac:dyDescent="0.25">
      <c r="F593" s="61"/>
      <c r="G593" s="61"/>
    </row>
    <row r="594" spans="6:7" ht="12.75" customHeight="1" x14ac:dyDescent="0.25">
      <c r="F594" s="61"/>
      <c r="G594" s="61"/>
    </row>
    <row r="595" spans="6:7" ht="12.75" customHeight="1" x14ac:dyDescent="0.25">
      <c r="F595" s="61"/>
      <c r="G595" s="61"/>
    </row>
    <row r="596" spans="6:7" ht="12.75" customHeight="1" x14ac:dyDescent="0.25">
      <c r="F596" s="61"/>
      <c r="G596" s="61"/>
    </row>
    <row r="597" spans="6:7" ht="12.75" customHeight="1" x14ac:dyDescent="0.25">
      <c r="F597" s="61"/>
      <c r="G597" s="61"/>
    </row>
    <row r="598" spans="6:7" ht="12.75" customHeight="1" x14ac:dyDescent="0.25">
      <c r="F598" s="61"/>
      <c r="G598" s="61"/>
    </row>
    <row r="599" spans="6:7" ht="12.75" customHeight="1" x14ac:dyDescent="0.25">
      <c r="F599" s="61"/>
      <c r="G599" s="61"/>
    </row>
    <row r="600" spans="6:7" ht="12.75" customHeight="1" x14ac:dyDescent="0.25">
      <c r="F600" s="61"/>
      <c r="G600" s="61"/>
    </row>
    <row r="601" spans="6:7" ht="12.75" customHeight="1" x14ac:dyDescent="0.25">
      <c r="F601" s="61"/>
      <c r="G601" s="61"/>
    </row>
    <row r="602" spans="6:7" ht="12.75" customHeight="1" x14ac:dyDescent="0.25">
      <c r="F602" s="61"/>
      <c r="G602" s="61"/>
    </row>
    <row r="603" spans="6:7" ht="12.75" customHeight="1" x14ac:dyDescent="0.25">
      <c r="F603" s="61"/>
      <c r="G603" s="61"/>
    </row>
    <row r="604" spans="6:7" ht="12.75" customHeight="1" x14ac:dyDescent="0.25">
      <c r="F604" s="61"/>
      <c r="G604" s="61"/>
    </row>
    <row r="605" spans="6:7" ht="12.75" customHeight="1" x14ac:dyDescent="0.25">
      <c r="F605" s="61"/>
      <c r="G605" s="61"/>
    </row>
    <row r="606" spans="6:7" ht="12.75" customHeight="1" x14ac:dyDescent="0.25">
      <c r="F606" s="61"/>
      <c r="G606" s="61"/>
    </row>
    <row r="607" spans="6:7" ht="12.75" customHeight="1" x14ac:dyDescent="0.25">
      <c r="F607" s="61"/>
      <c r="G607" s="61"/>
    </row>
    <row r="608" spans="6:7" ht="12.75" customHeight="1" x14ac:dyDescent="0.25">
      <c r="F608" s="61"/>
      <c r="G608" s="61"/>
    </row>
    <row r="609" spans="6:7" ht="12.75" customHeight="1" x14ac:dyDescent="0.25">
      <c r="F609" s="61"/>
      <c r="G609" s="61"/>
    </row>
    <row r="610" spans="6:7" ht="12.75" customHeight="1" x14ac:dyDescent="0.25">
      <c r="F610" s="61"/>
      <c r="G610" s="61"/>
    </row>
    <row r="611" spans="6:7" ht="12.75" customHeight="1" x14ac:dyDescent="0.25">
      <c r="F611" s="61"/>
      <c r="G611" s="61"/>
    </row>
    <row r="612" spans="6:7" ht="12.75" customHeight="1" x14ac:dyDescent="0.25">
      <c r="F612" s="61"/>
      <c r="G612" s="61"/>
    </row>
    <row r="613" spans="6:7" ht="12.75" customHeight="1" x14ac:dyDescent="0.25">
      <c r="F613" s="61"/>
      <c r="G613" s="61"/>
    </row>
    <row r="614" spans="6:7" ht="12.75" customHeight="1" x14ac:dyDescent="0.25">
      <c r="F614" s="61"/>
      <c r="G614" s="61"/>
    </row>
    <row r="615" spans="6:7" ht="12.75" customHeight="1" x14ac:dyDescent="0.25">
      <c r="F615" s="61"/>
      <c r="G615" s="61"/>
    </row>
    <row r="616" spans="6:7" ht="12.75" customHeight="1" x14ac:dyDescent="0.25">
      <c r="F616" s="61"/>
      <c r="G616" s="61"/>
    </row>
    <row r="617" spans="6:7" ht="12.75" customHeight="1" x14ac:dyDescent="0.25">
      <c r="F617" s="61"/>
      <c r="G617" s="61"/>
    </row>
    <row r="618" spans="6:7" ht="12.75" customHeight="1" x14ac:dyDescent="0.25">
      <c r="F618" s="61"/>
      <c r="G618" s="61"/>
    </row>
    <row r="619" spans="6:7" ht="12.75" customHeight="1" x14ac:dyDescent="0.25">
      <c r="F619" s="61"/>
      <c r="G619" s="61"/>
    </row>
    <row r="620" spans="6:7" ht="12.75" customHeight="1" x14ac:dyDescent="0.25">
      <c r="F620" s="61"/>
      <c r="G620" s="61"/>
    </row>
    <row r="621" spans="6:7" ht="12.75" customHeight="1" x14ac:dyDescent="0.25">
      <c r="F621" s="61"/>
      <c r="G621" s="61"/>
    </row>
    <row r="622" spans="6:7" ht="12.75" customHeight="1" x14ac:dyDescent="0.25">
      <c r="F622" s="61"/>
      <c r="G622" s="61"/>
    </row>
    <row r="623" spans="6:7" ht="12.75" customHeight="1" x14ac:dyDescent="0.25">
      <c r="F623" s="61"/>
      <c r="G623" s="61"/>
    </row>
    <row r="624" spans="6:7" ht="12.75" customHeight="1" x14ac:dyDescent="0.25">
      <c r="F624" s="61"/>
      <c r="G624" s="61"/>
    </row>
    <row r="625" spans="6:7" ht="12.75" customHeight="1" x14ac:dyDescent="0.25">
      <c r="F625" s="61"/>
      <c r="G625" s="61"/>
    </row>
    <row r="626" spans="6:7" ht="12.75" customHeight="1" x14ac:dyDescent="0.25">
      <c r="F626" s="61"/>
      <c r="G626" s="61"/>
    </row>
    <row r="627" spans="6:7" ht="12.75" customHeight="1" x14ac:dyDescent="0.25">
      <c r="F627" s="61"/>
      <c r="G627" s="61"/>
    </row>
    <row r="628" spans="6:7" ht="12.75" customHeight="1" x14ac:dyDescent="0.25">
      <c r="F628" s="61"/>
      <c r="G628" s="61"/>
    </row>
    <row r="629" spans="6:7" ht="12.75" customHeight="1" x14ac:dyDescent="0.25">
      <c r="F629" s="61"/>
      <c r="G629" s="61"/>
    </row>
    <row r="630" spans="6:7" ht="12.75" customHeight="1" x14ac:dyDescent="0.25">
      <c r="F630" s="61"/>
      <c r="G630" s="61"/>
    </row>
    <row r="631" spans="6:7" ht="12.75" customHeight="1" x14ac:dyDescent="0.25">
      <c r="F631" s="61"/>
      <c r="G631" s="61"/>
    </row>
    <row r="632" spans="6:7" ht="12.75" customHeight="1" x14ac:dyDescent="0.25">
      <c r="F632" s="61"/>
      <c r="G632" s="61"/>
    </row>
    <row r="633" spans="6:7" ht="12.75" customHeight="1" x14ac:dyDescent="0.25">
      <c r="F633" s="61"/>
      <c r="G633" s="61"/>
    </row>
    <row r="634" spans="6:7" ht="12.75" customHeight="1" x14ac:dyDescent="0.25">
      <c r="F634" s="61"/>
      <c r="G634" s="61"/>
    </row>
    <row r="635" spans="6:7" ht="12.75" customHeight="1" x14ac:dyDescent="0.25">
      <c r="F635" s="61"/>
      <c r="G635" s="61"/>
    </row>
    <row r="636" spans="6:7" ht="12.75" customHeight="1" x14ac:dyDescent="0.25">
      <c r="F636" s="61"/>
      <c r="G636" s="61"/>
    </row>
    <row r="637" spans="6:7" ht="12.75" customHeight="1" x14ac:dyDescent="0.25">
      <c r="F637" s="61"/>
      <c r="G637" s="61"/>
    </row>
    <row r="638" spans="6:7" ht="12.75" customHeight="1" x14ac:dyDescent="0.25">
      <c r="F638" s="61"/>
      <c r="G638" s="61"/>
    </row>
    <row r="639" spans="6:7" ht="12.75" customHeight="1" x14ac:dyDescent="0.25">
      <c r="F639" s="61"/>
      <c r="G639" s="61"/>
    </row>
    <row r="640" spans="6:7" ht="12.75" customHeight="1" x14ac:dyDescent="0.25">
      <c r="F640" s="61"/>
      <c r="G640" s="61"/>
    </row>
    <row r="641" spans="6:7" ht="12.75" customHeight="1" x14ac:dyDescent="0.25">
      <c r="F641" s="61"/>
      <c r="G641" s="61"/>
    </row>
    <row r="642" spans="6:7" ht="12.75" customHeight="1" x14ac:dyDescent="0.25">
      <c r="F642" s="61"/>
      <c r="G642" s="61"/>
    </row>
    <row r="643" spans="6:7" ht="12.75" customHeight="1" x14ac:dyDescent="0.25">
      <c r="F643" s="61"/>
      <c r="G643" s="61"/>
    </row>
    <row r="644" spans="6:7" ht="12.75" customHeight="1" x14ac:dyDescent="0.25">
      <c r="F644" s="61"/>
      <c r="G644" s="61"/>
    </row>
    <row r="645" spans="6:7" ht="12.75" customHeight="1" x14ac:dyDescent="0.25">
      <c r="F645" s="61"/>
      <c r="G645" s="61"/>
    </row>
    <row r="646" spans="6:7" ht="12.75" customHeight="1" x14ac:dyDescent="0.25">
      <c r="F646" s="61"/>
      <c r="G646" s="61"/>
    </row>
    <row r="647" spans="6:7" ht="12.75" customHeight="1" x14ac:dyDescent="0.25">
      <c r="F647" s="61"/>
      <c r="G647" s="61"/>
    </row>
    <row r="648" spans="6:7" ht="12.75" customHeight="1" x14ac:dyDescent="0.25">
      <c r="F648" s="61"/>
      <c r="G648" s="61"/>
    </row>
    <row r="649" spans="6:7" ht="12.75" customHeight="1" x14ac:dyDescent="0.25">
      <c r="F649" s="61"/>
      <c r="G649" s="61"/>
    </row>
    <row r="650" spans="6:7" ht="12.75" customHeight="1" x14ac:dyDescent="0.25">
      <c r="F650" s="61"/>
      <c r="G650" s="61"/>
    </row>
    <row r="651" spans="6:7" ht="12.75" customHeight="1" x14ac:dyDescent="0.25">
      <c r="F651" s="61"/>
      <c r="G651" s="61"/>
    </row>
    <row r="652" spans="6:7" ht="12.75" customHeight="1" x14ac:dyDescent="0.25">
      <c r="F652" s="61"/>
      <c r="G652" s="61"/>
    </row>
    <row r="653" spans="6:7" ht="12.75" customHeight="1" x14ac:dyDescent="0.25">
      <c r="F653" s="61"/>
      <c r="G653" s="61"/>
    </row>
    <row r="654" spans="6:7" ht="12.75" customHeight="1" x14ac:dyDescent="0.25">
      <c r="F654" s="61"/>
      <c r="G654" s="61"/>
    </row>
    <row r="655" spans="6:7" ht="12.75" customHeight="1" x14ac:dyDescent="0.25">
      <c r="F655" s="61"/>
      <c r="G655" s="61"/>
    </row>
    <row r="656" spans="6:7" ht="12.75" customHeight="1" x14ac:dyDescent="0.25">
      <c r="F656" s="61"/>
      <c r="G656" s="61"/>
    </row>
    <row r="657" spans="6:7" ht="12.75" customHeight="1" x14ac:dyDescent="0.25">
      <c r="F657" s="61"/>
      <c r="G657" s="61"/>
    </row>
    <row r="658" spans="6:7" ht="12.75" customHeight="1" x14ac:dyDescent="0.25">
      <c r="F658" s="61"/>
      <c r="G658" s="61"/>
    </row>
    <row r="659" spans="6:7" ht="12.75" customHeight="1" x14ac:dyDescent="0.25">
      <c r="F659" s="61"/>
      <c r="G659" s="61"/>
    </row>
    <row r="660" spans="6:7" ht="12.75" customHeight="1" x14ac:dyDescent="0.25">
      <c r="F660" s="61"/>
      <c r="G660" s="61"/>
    </row>
    <row r="661" spans="6:7" ht="12.75" customHeight="1" x14ac:dyDescent="0.25">
      <c r="F661" s="61"/>
      <c r="G661" s="61"/>
    </row>
    <row r="662" spans="6:7" ht="12.75" customHeight="1" x14ac:dyDescent="0.25">
      <c r="F662" s="61"/>
      <c r="G662" s="61"/>
    </row>
    <row r="663" spans="6:7" ht="12.75" customHeight="1" x14ac:dyDescent="0.25">
      <c r="F663" s="61"/>
      <c r="G663" s="61"/>
    </row>
    <row r="664" spans="6:7" ht="12.75" customHeight="1" x14ac:dyDescent="0.25">
      <c r="F664" s="61"/>
      <c r="G664" s="61"/>
    </row>
    <row r="665" spans="6:7" ht="12.75" customHeight="1" x14ac:dyDescent="0.25">
      <c r="F665" s="61"/>
      <c r="G665" s="61"/>
    </row>
    <row r="666" spans="6:7" ht="12.75" customHeight="1" x14ac:dyDescent="0.25">
      <c r="F666" s="61"/>
      <c r="G666" s="61"/>
    </row>
    <row r="667" spans="6:7" ht="12.75" customHeight="1" x14ac:dyDescent="0.25">
      <c r="F667" s="61"/>
      <c r="G667" s="61"/>
    </row>
    <row r="668" spans="6:7" ht="12.75" customHeight="1" x14ac:dyDescent="0.25">
      <c r="F668" s="61"/>
      <c r="G668" s="61"/>
    </row>
    <row r="669" spans="6:7" ht="12.75" customHeight="1" x14ac:dyDescent="0.25">
      <c r="F669" s="61"/>
      <c r="G669" s="61"/>
    </row>
    <row r="670" spans="6:7" ht="12.75" customHeight="1" x14ac:dyDescent="0.25">
      <c r="F670" s="61"/>
      <c r="G670" s="61"/>
    </row>
    <row r="671" spans="6:7" ht="12.75" customHeight="1" x14ac:dyDescent="0.25">
      <c r="F671" s="61"/>
      <c r="G671" s="61"/>
    </row>
    <row r="672" spans="6:7" ht="12.75" customHeight="1" x14ac:dyDescent="0.25">
      <c r="F672" s="61"/>
      <c r="G672" s="61"/>
    </row>
    <row r="673" spans="6:7" ht="12.75" customHeight="1" x14ac:dyDescent="0.25">
      <c r="F673" s="61"/>
      <c r="G673" s="61"/>
    </row>
    <row r="674" spans="6:7" ht="12.75" customHeight="1" x14ac:dyDescent="0.25">
      <c r="F674" s="61"/>
      <c r="G674" s="61"/>
    </row>
    <row r="675" spans="6:7" ht="12.75" customHeight="1" x14ac:dyDescent="0.25">
      <c r="F675" s="61"/>
      <c r="G675" s="61"/>
    </row>
    <row r="676" spans="6:7" ht="12.75" customHeight="1" x14ac:dyDescent="0.25">
      <c r="F676" s="61"/>
      <c r="G676" s="61"/>
    </row>
    <row r="677" spans="6:7" ht="12.75" customHeight="1" x14ac:dyDescent="0.25">
      <c r="F677" s="61"/>
      <c r="G677" s="61"/>
    </row>
    <row r="678" spans="6:7" ht="12.75" customHeight="1" x14ac:dyDescent="0.25">
      <c r="F678" s="61"/>
      <c r="G678" s="61"/>
    </row>
    <row r="679" spans="6:7" ht="12.75" customHeight="1" x14ac:dyDescent="0.25">
      <c r="F679" s="61"/>
      <c r="G679" s="61"/>
    </row>
    <row r="680" spans="6:7" ht="12.75" customHeight="1" x14ac:dyDescent="0.25">
      <c r="F680" s="61"/>
      <c r="G680" s="61"/>
    </row>
    <row r="681" spans="6:7" ht="12.75" customHeight="1" x14ac:dyDescent="0.25">
      <c r="F681" s="61"/>
      <c r="G681" s="61"/>
    </row>
    <row r="682" spans="6:7" ht="12.75" customHeight="1" x14ac:dyDescent="0.25">
      <c r="F682" s="61"/>
      <c r="G682" s="61"/>
    </row>
    <row r="683" spans="6:7" ht="12.75" customHeight="1" x14ac:dyDescent="0.25">
      <c r="F683" s="61"/>
      <c r="G683" s="61"/>
    </row>
    <row r="684" spans="6:7" ht="12.75" customHeight="1" x14ac:dyDescent="0.25">
      <c r="F684" s="61"/>
      <c r="G684" s="61"/>
    </row>
    <row r="685" spans="6:7" ht="12.75" customHeight="1" x14ac:dyDescent="0.25">
      <c r="F685" s="61"/>
      <c r="G685" s="61"/>
    </row>
    <row r="686" spans="6:7" ht="12.75" customHeight="1" x14ac:dyDescent="0.25">
      <c r="F686" s="61"/>
      <c r="G686" s="61"/>
    </row>
    <row r="687" spans="6:7" ht="12.75" customHeight="1" x14ac:dyDescent="0.25">
      <c r="F687" s="61"/>
      <c r="G687" s="61"/>
    </row>
    <row r="688" spans="6:7" ht="12.75" customHeight="1" x14ac:dyDescent="0.25">
      <c r="F688" s="61"/>
      <c r="G688" s="61"/>
    </row>
    <row r="689" spans="6:7" ht="12.75" customHeight="1" x14ac:dyDescent="0.25">
      <c r="F689" s="61"/>
      <c r="G689" s="61"/>
    </row>
    <row r="690" spans="6:7" ht="12.75" customHeight="1" x14ac:dyDescent="0.25">
      <c r="F690" s="61"/>
      <c r="G690" s="61"/>
    </row>
    <row r="691" spans="6:7" ht="12.75" customHeight="1" x14ac:dyDescent="0.25">
      <c r="F691" s="61"/>
      <c r="G691" s="61"/>
    </row>
    <row r="692" spans="6:7" ht="12.75" customHeight="1" x14ac:dyDescent="0.25">
      <c r="F692" s="61"/>
      <c r="G692" s="61"/>
    </row>
    <row r="693" spans="6:7" ht="12.75" customHeight="1" x14ac:dyDescent="0.25">
      <c r="F693" s="61"/>
      <c r="G693" s="61"/>
    </row>
    <row r="694" spans="6:7" ht="12.75" customHeight="1" x14ac:dyDescent="0.25">
      <c r="F694" s="61"/>
      <c r="G694" s="61"/>
    </row>
    <row r="695" spans="6:7" ht="12.75" customHeight="1" x14ac:dyDescent="0.25">
      <c r="F695" s="61"/>
      <c r="G695" s="61"/>
    </row>
    <row r="696" spans="6:7" ht="12.75" customHeight="1" x14ac:dyDescent="0.25">
      <c r="F696" s="61"/>
      <c r="G696" s="61"/>
    </row>
    <row r="697" spans="6:7" ht="12.75" customHeight="1" x14ac:dyDescent="0.25">
      <c r="F697" s="61"/>
      <c r="G697" s="61"/>
    </row>
    <row r="698" spans="6:7" ht="12.75" customHeight="1" x14ac:dyDescent="0.25">
      <c r="F698" s="61"/>
      <c r="G698" s="61"/>
    </row>
    <row r="699" spans="6:7" ht="12.75" customHeight="1" x14ac:dyDescent="0.25">
      <c r="F699" s="61"/>
      <c r="G699" s="61"/>
    </row>
    <row r="700" spans="6:7" ht="12.75" customHeight="1" x14ac:dyDescent="0.25">
      <c r="F700" s="61"/>
      <c r="G700" s="61"/>
    </row>
    <row r="701" spans="6:7" ht="12.75" customHeight="1" x14ac:dyDescent="0.25">
      <c r="F701" s="61"/>
      <c r="G701" s="61"/>
    </row>
    <row r="702" spans="6:7" ht="12.75" customHeight="1" x14ac:dyDescent="0.25">
      <c r="F702" s="61"/>
      <c r="G702" s="61"/>
    </row>
    <row r="703" spans="6:7" ht="12.75" customHeight="1" x14ac:dyDescent="0.25">
      <c r="F703" s="61"/>
      <c r="G703" s="61"/>
    </row>
    <row r="704" spans="6:7" ht="12.75" customHeight="1" x14ac:dyDescent="0.25">
      <c r="F704" s="61"/>
      <c r="G704" s="61"/>
    </row>
    <row r="705" spans="6:7" ht="12.75" customHeight="1" x14ac:dyDescent="0.25">
      <c r="F705" s="61"/>
      <c r="G705" s="61"/>
    </row>
    <row r="706" spans="6:7" ht="12.75" customHeight="1" x14ac:dyDescent="0.25">
      <c r="F706" s="61"/>
      <c r="G706" s="61"/>
    </row>
    <row r="707" spans="6:7" ht="12.75" customHeight="1" x14ac:dyDescent="0.25">
      <c r="F707" s="61"/>
      <c r="G707" s="61"/>
    </row>
    <row r="708" spans="6:7" ht="12.75" customHeight="1" x14ac:dyDescent="0.25">
      <c r="F708" s="61"/>
      <c r="G708" s="61"/>
    </row>
    <row r="709" spans="6:7" ht="12.75" customHeight="1" x14ac:dyDescent="0.25">
      <c r="F709" s="61"/>
      <c r="G709" s="61"/>
    </row>
    <row r="710" spans="6:7" ht="12.75" customHeight="1" x14ac:dyDescent="0.25">
      <c r="F710" s="61"/>
      <c r="G710" s="61"/>
    </row>
    <row r="711" spans="6:7" ht="12.75" customHeight="1" x14ac:dyDescent="0.25">
      <c r="F711" s="61"/>
      <c r="G711" s="61"/>
    </row>
    <row r="712" spans="6:7" ht="12.75" customHeight="1" x14ac:dyDescent="0.25">
      <c r="F712" s="61"/>
      <c r="G712" s="61"/>
    </row>
    <row r="713" spans="6:7" ht="12.75" customHeight="1" x14ac:dyDescent="0.25">
      <c r="F713" s="61"/>
      <c r="G713" s="61"/>
    </row>
    <row r="714" spans="6:7" ht="12.75" customHeight="1" x14ac:dyDescent="0.25">
      <c r="F714" s="61"/>
      <c r="G714" s="61"/>
    </row>
    <row r="715" spans="6:7" ht="12.75" customHeight="1" x14ac:dyDescent="0.25">
      <c r="F715" s="61"/>
      <c r="G715" s="61"/>
    </row>
    <row r="716" spans="6:7" ht="12.75" customHeight="1" x14ac:dyDescent="0.25">
      <c r="F716" s="61"/>
      <c r="G716" s="61"/>
    </row>
    <row r="717" spans="6:7" ht="12.75" customHeight="1" x14ac:dyDescent="0.25">
      <c r="F717" s="61"/>
      <c r="G717" s="61"/>
    </row>
    <row r="718" spans="6:7" ht="12.75" customHeight="1" x14ac:dyDescent="0.25">
      <c r="F718" s="61"/>
      <c r="G718" s="61"/>
    </row>
    <row r="719" spans="6:7" ht="12.75" customHeight="1" x14ac:dyDescent="0.25">
      <c r="F719" s="61"/>
      <c r="G719" s="61"/>
    </row>
    <row r="720" spans="6:7" ht="12.75" customHeight="1" x14ac:dyDescent="0.25">
      <c r="F720" s="61"/>
      <c r="G720" s="61"/>
    </row>
    <row r="721" spans="6:7" ht="12.75" customHeight="1" x14ac:dyDescent="0.25">
      <c r="F721" s="61"/>
      <c r="G721" s="61"/>
    </row>
    <row r="722" spans="6:7" ht="12.75" customHeight="1" x14ac:dyDescent="0.25">
      <c r="F722" s="61"/>
      <c r="G722" s="61"/>
    </row>
    <row r="723" spans="6:7" ht="12.75" customHeight="1" x14ac:dyDescent="0.25">
      <c r="F723" s="61"/>
      <c r="G723" s="61"/>
    </row>
    <row r="724" spans="6:7" ht="12.75" customHeight="1" x14ac:dyDescent="0.25">
      <c r="F724" s="61"/>
      <c r="G724" s="61"/>
    </row>
    <row r="725" spans="6:7" ht="12.75" customHeight="1" x14ac:dyDescent="0.25">
      <c r="F725" s="61"/>
      <c r="G725" s="61"/>
    </row>
    <row r="726" spans="6:7" ht="12.75" customHeight="1" x14ac:dyDescent="0.25">
      <c r="F726" s="61"/>
      <c r="G726" s="61"/>
    </row>
    <row r="727" spans="6:7" ht="12.75" customHeight="1" x14ac:dyDescent="0.25">
      <c r="F727" s="61"/>
      <c r="G727" s="61"/>
    </row>
    <row r="728" spans="6:7" ht="12.75" customHeight="1" x14ac:dyDescent="0.25">
      <c r="F728" s="61"/>
      <c r="G728" s="61"/>
    </row>
    <row r="729" spans="6:7" ht="12.75" customHeight="1" x14ac:dyDescent="0.25">
      <c r="F729" s="61"/>
      <c r="G729" s="61"/>
    </row>
    <row r="730" spans="6:7" ht="12.75" customHeight="1" x14ac:dyDescent="0.25">
      <c r="F730" s="61"/>
      <c r="G730" s="61"/>
    </row>
    <row r="731" spans="6:7" ht="12.75" customHeight="1" x14ac:dyDescent="0.25">
      <c r="F731" s="61"/>
      <c r="G731" s="61"/>
    </row>
    <row r="732" spans="6:7" ht="12.75" customHeight="1" x14ac:dyDescent="0.25">
      <c r="F732" s="61"/>
      <c r="G732" s="61"/>
    </row>
    <row r="733" spans="6:7" ht="12.75" customHeight="1" x14ac:dyDescent="0.25">
      <c r="F733" s="61"/>
      <c r="G733" s="61"/>
    </row>
    <row r="734" spans="6:7" ht="12.75" customHeight="1" x14ac:dyDescent="0.25">
      <c r="F734" s="61"/>
      <c r="G734" s="61"/>
    </row>
    <row r="735" spans="6:7" ht="12.75" customHeight="1" x14ac:dyDescent="0.25">
      <c r="F735" s="61"/>
      <c r="G735" s="61"/>
    </row>
    <row r="736" spans="6:7" ht="12.75" customHeight="1" x14ac:dyDescent="0.25">
      <c r="F736" s="61"/>
      <c r="G736" s="61"/>
    </row>
    <row r="737" spans="6:7" ht="12.75" customHeight="1" x14ac:dyDescent="0.25">
      <c r="F737" s="61"/>
      <c r="G737" s="61"/>
    </row>
    <row r="738" spans="6:7" ht="12.75" customHeight="1" x14ac:dyDescent="0.25">
      <c r="F738" s="61"/>
      <c r="G738" s="61"/>
    </row>
    <row r="739" spans="6:7" ht="12.75" customHeight="1" x14ac:dyDescent="0.25">
      <c r="F739" s="61"/>
      <c r="G739" s="61"/>
    </row>
    <row r="740" spans="6:7" ht="12.75" customHeight="1" x14ac:dyDescent="0.25">
      <c r="F740" s="61"/>
      <c r="G740" s="61"/>
    </row>
    <row r="741" spans="6:7" ht="12.75" customHeight="1" x14ac:dyDescent="0.25">
      <c r="F741" s="61"/>
      <c r="G741" s="61"/>
    </row>
    <row r="742" spans="6:7" ht="12.75" customHeight="1" x14ac:dyDescent="0.25">
      <c r="F742" s="61"/>
      <c r="G742" s="61"/>
    </row>
    <row r="743" spans="6:7" ht="12.75" customHeight="1" x14ac:dyDescent="0.25">
      <c r="F743" s="61"/>
      <c r="G743" s="61"/>
    </row>
    <row r="744" spans="6:7" ht="12.75" customHeight="1" x14ac:dyDescent="0.25">
      <c r="F744" s="61"/>
      <c r="G744" s="61"/>
    </row>
    <row r="745" spans="6:7" ht="12.75" customHeight="1" x14ac:dyDescent="0.25">
      <c r="F745" s="61"/>
      <c r="G745" s="61"/>
    </row>
    <row r="746" spans="6:7" ht="12.75" customHeight="1" x14ac:dyDescent="0.25">
      <c r="F746" s="61"/>
      <c r="G746" s="61"/>
    </row>
    <row r="747" spans="6:7" ht="12.75" customHeight="1" x14ac:dyDescent="0.25">
      <c r="F747" s="61"/>
      <c r="G747" s="61"/>
    </row>
    <row r="748" spans="6:7" ht="12.75" customHeight="1" x14ac:dyDescent="0.25">
      <c r="F748" s="61"/>
      <c r="G748" s="61"/>
    </row>
    <row r="749" spans="6:7" ht="12.75" customHeight="1" x14ac:dyDescent="0.25">
      <c r="F749" s="61"/>
      <c r="G749" s="61"/>
    </row>
    <row r="750" spans="6:7" ht="12.75" customHeight="1" x14ac:dyDescent="0.25">
      <c r="F750" s="61"/>
      <c r="G750" s="61"/>
    </row>
    <row r="751" spans="6:7" ht="12.75" customHeight="1" x14ac:dyDescent="0.25">
      <c r="F751" s="61"/>
      <c r="G751" s="61"/>
    </row>
    <row r="752" spans="6:7" ht="12.75" customHeight="1" x14ac:dyDescent="0.25">
      <c r="F752" s="61"/>
      <c r="G752" s="61"/>
    </row>
    <row r="753" spans="6:7" ht="12.75" customHeight="1" x14ac:dyDescent="0.25">
      <c r="F753" s="61"/>
      <c r="G753" s="61"/>
    </row>
    <row r="754" spans="6:7" ht="12.75" customHeight="1" x14ac:dyDescent="0.25">
      <c r="F754" s="61"/>
      <c r="G754" s="61"/>
    </row>
    <row r="755" spans="6:7" ht="12.75" customHeight="1" x14ac:dyDescent="0.25">
      <c r="F755" s="61"/>
      <c r="G755" s="61"/>
    </row>
    <row r="756" spans="6:7" ht="12.75" customHeight="1" x14ac:dyDescent="0.25">
      <c r="F756" s="61"/>
      <c r="G756" s="61"/>
    </row>
    <row r="757" spans="6:7" ht="12.75" customHeight="1" x14ac:dyDescent="0.25">
      <c r="F757" s="61"/>
      <c r="G757" s="61"/>
    </row>
    <row r="758" spans="6:7" ht="12.75" customHeight="1" x14ac:dyDescent="0.25">
      <c r="F758" s="61"/>
      <c r="G758" s="61"/>
    </row>
    <row r="759" spans="6:7" ht="12.75" customHeight="1" x14ac:dyDescent="0.25">
      <c r="F759" s="61"/>
      <c r="G759" s="61"/>
    </row>
    <row r="760" spans="6:7" ht="12.75" customHeight="1" x14ac:dyDescent="0.25">
      <c r="F760" s="61"/>
      <c r="G760" s="61"/>
    </row>
    <row r="761" spans="6:7" ht="12.75" customHeight="1" x14ac:dyDescent="0.25">
      <c r="F761" s="61"/>
      <c r="G761" s="61"/>
    </row>
    <row r="762" spans="6:7" ht="12.75" customHeight="1" x14ac:dyDescent="0.25">
      <c r="F762" s="61"/>
      <c r="G762" s="61"/>
    </row>
    <row r="763" spans="6:7" ht="12.75" customHeight="1" x14ac:dyDescent="0.25">
      <c r="F763" s="61"/>
      <c r="G763" s="61"/>
    </row>
    <row r="764" spans="6:7" ht="12.75" customHeight="1" x14ac:dyDescent="0.25">
      <c r="F764" s="61"/>
      <c r="G764" s="61"/>
    </row>
    <row r="765" spans="6:7" ht="12.75" customHeight="1" x14ac:dyDescent="0.25">
      <c r="F765" s="61"/>
      <c r="G765" s="61"/>
    </row>
    <row r="766" spans="6:7" ht="12.75" customHeight="1" x14ac:dyDescent="0.25">
      <c r="F766" s="61"/>
      <c r="G766" s="61"/>
    </row>
    <row r="767" spans="6:7" ht="12.75" customHeight="1" x14ac:dyDescent="0.25">
      <c r="F767" s="61"/>
      <c r="G767" s="61"/>
    </row>
    <row r="768" spans="6:7" ht="12.75" customHeight="1" x14ac:dyDescent="0.25">
      <c r="F768" s="61"/>
      <c r="G768" s="61"/>
    </row>
    <row r="769" spans="6:7" ht="12.75" customHeight="1" x14ac:dyDescent="0.25">
      <c r="F769" s="61"/>
      <c r="G769" s="61"/>
    </row>
    <row r="770" spans="6:7" ht="12.75" customHeight="1" x14ac:dyDescent="0.25">
      <c r="F770" s="61"/>
      <c r="G770" s="61"/>
    </row>
    <row r="771" spans="6:7" ht="12.75" customHeight="1" x14ac:dyDescent="0.25">
      <c r="F771" s="61"/>
      <c r="G771" s="61"/>
    </row>
    <row r="772" spans="6:7" ht="12.75" customHeight="1" x14ac:dyDescent="0.25">
      <c r="F772" s="61"/>
      <c r="G772" s="61"/>
    </row>
    <row r="773" spans="6:7" ht="12.75" customHeight="1" x14ac:dyDescent="0.25">
      <c r="F773" s="61"/>
      <c r="G773" s="61"/>
    </row>
    <row r="774" spans="6:7" ht="12.75" customHeight="1" x14ac:dyDescent="0.25">
      <c r="F774" s="61"/>
      <c r="G774" s="61"/>
    </row>
    <row r="775" spans="6:7" ht="12.75" customHeight="1" x14ac:dyDescent="0.25">
      <c r="F775" s="61"/>
      <c r="G775" s="61"/>
    </row>
    <row r="776" spans="6:7" ht="12.75" customHeight="1" x14ac:dyDescent="0.25">
      <c r="F776" s="61"/>
      <c r="G776" s="61"/>
    </row>
    <row r="777" spans="6:7" ht="12.75" customHeight="1" x14ac:dyDescent="0.25">
      <c r="F777" s="61"/>
      <c r="G777" s="61"/>
    </row>
    <row r="778" spans="6:7" ht="12.75" customHeight="1" x14ac:dyDescent="0.25">
      <c r="F778" s="61"/>
      <c r="G778" s="61"/>
    </row>
    <row r="779" spans="6:7" ht="12.75" customHeight="1" x14ac:dyDescent="0.25">
      <c r="F779" s="61"/>
      <c r="G779" s="61"/>
    </row>
    <row r="780" spans="6:7" ht="12.75" customHeight="1" x14ac:dyDescent="0.25">
      <c r="F780" s="61"/>
      <c r="G780" s="61"/>
    </row>
    <row r="781" spans="6:7" ht="12.75" customHeight="1" x14ac:dyDescent="0.25">
      <c r="F781" s="61"/>
      <c r="G781" s="61"/>
    </row>
    <row r="782" spans="6:7" ht="12.75" customHeight="1" x14ac:dyDescent="0.25">
      <c r="F782" s="61"/>
      <c r="G782" s="61"/>
    </row>
    <row r="783" spans="6:7" ht="12.75" customHeight="1" x14ac:dyDescent="0.25">
      <c r="F783" s="61"/>
      <c r="G783" s="61"/>
    </row>
    <row r="784" spans="6:7" ht="12.75" customHeight="1" x14ac:dyDescent="0.25">
      <c r="F784" s="61"/>
      <c r="G784" s="61"/>
    </row>
    <row r="785" spans="6:7" ht="12.75" customHeight="1" x14ac:dyDescent="0.25">
      <c r="F785" s="61"/>
      <c r="G785" s="61"/>
    </row>
    <row r="786" spans="6:7" ht="12.75" customHeight="1" x14ac:dyDescent="0.25">
      <c r="F786" s="61"/>
      <c r="G786" s="61"/>
    </row>
    <row r="787" spans="6:7" ht="12.75" customHeight="1" x14ac:dyDescent="0.25">
      <c r="F787" s="61"/>
      <c r="G787" s="61"/>
    </row>
    <row r="788" spans="6:7" ht="12.75" customHeight="1" x14ac:dyDescent="0.25">
      <c r="F788" s="61"/>
      <c r="G788" s="61"/>
    </row>
    <row r="789" spans="6:7" ht="12.75" customHeight="1" x14ac:dyDescent="0.25">
      <c r="F789" s="61"/>
      <c r="G789" s="61"/>
    </row>
    <row r="790" spans="6:7" ht="12.75" customHeight="1" x14ac:dyDescent="0.25">
      <c r="F790" s="61"/>
      <c r="G790" s="61"/>
    </row>
    <row r="791" spans="6:7" ht="12.75" customHeight="1" x14ac:dyDescent="0.25">
      <c r="F791" s="61"/>
      <c r="G791" s="61"/>
    </row>
    <row r="792" spans="6:7" ht="12.75" customHeight="1" x14ac:dyDescent="0.25">
      <c r="F792" s="61"/>
      <c r="G792" s="61"/>
    </row>
    <row r="793" spans="6:7" ht="12.75" customHeight="1" x14ac:dyDescent="0.25">
      <c r="F793" s="61"/>
      <c r="G793" s="61"/>
    </row>
    <row r="794" spans="6:7" ht="12.75" customHeight="1" x14ac:dyDescent="0.25">
      <c r="F794" s="61"/>
      <c r="G794" s="61"/>
    </row>
    <row r="795" spans="6:7" ht="12.75" customHeight="1" x14ac:dyDescent="0.25">
      <c r="F795" s="61"/>
      <c r="G795" s="61"/>
    </row>
    <row r="796" spans="6:7" ht="12.75" customHeight="1" x14ac:dyDescent="0.25">
      <c r="F796" s="61"/>
      <c r="G796" s="61"/>
    </row>
    <row r="797" spans="6:7" ht="12.75" customHeight="1" x14ac:dyDescent="0.25">
      <c r="F797" s="61"/>
      <c r="G797" s="61"/>
    </row>
    <row r="798" spans="6:7" ht="12.75" customHeight="1" x14ac:dyDescent="0.25">
      <c r="F798" s="61"/>
      <c r="G798" s="61"/>
    </row>
    <row r="799" spans="6:7" ht="12.75" customHeight="1" x14ac:dyDescent="0.25">
      <c r="F799" s="61"/>
      <c r="G799" s="61"/>
    </row>
    <row r="800" spans="6:7" ht="12.75" customHeight="1" x14ac:dyDescent="0.25">
      <c r="F800" s="61"/>
      <c r="G800" s="61"/>
    </row>
    <row r="801" spans="6:7" ht="12.75" customHeight="1" x14ac:dyDescent="0.25">
      <c r="F801" s="61"/>
      <c r="G801" s="61"/>
    </row>
    <row r="802" spans="6:7" ht="12.75" customHeight="1" x14ac:dyDescent="0.25">
      <c r="F802" s="61"/>
      <c r="G802" s="61"/>
    </row>
    <row r="803" spans="6:7" ht="12.75" customHeight="1" x14ac:dyDescent="0.25">
      <c r="F803" s="61"/>
      <c r="G803" s="61"/>
    </row>
    <row r="804" spans="6:7" ht="12.75" customHeight="1" x14ac:dyDescent="0.25">
      <c r="F804" s="61"/>
      <c r="G804" s="61"/>
    </row>
    <row r="805" spans="6:7" ht="12.75" customHeight="1" x14ac:dyDescent="0.25">
      <c r="F805" s="61"/>
      <c r="G805" s="61"/>
    </row>
    <row r="806" spans="6:7" ht="12.75" customHeight="1" x14ac:dyDescent="0.25">
      <c r="F806" s="61"/>
      <c r="G806" s="61"/>
    </row>
    <row r="807" spans="6:7" ht="12.75" customHeight="1" x14ac:dyDescent="0.25">
      <c r="F807" s="61"/>
      <c r="G807" s="61"/>
    </row>
    <row r="808" spans="6:7" ht="12.75" customHeight="1" x14ac:dyDescent="0.25">
      <c r="F808" s="61"/>
      <c r="G808" s="61"/>
    </row>
    <row r="809" spans="6:7" ht="12.75" customHeight="1" x14ac:dyDescent="0.25">
      <c r="F809" s="61"/>
      <c r="G809" s="61"/>
    </row>
    <row r="810" spans="6:7" ht="12.75" customHeight="1" x14ac:dyDescent="0.25">
      <c r="F810" s="61"/>
      <c r="G810" s="61"/>
    </row>
    <row r="811" spans="6:7" ht="12.75" customHeight="1" x14ac:dyDescent="0.25">
      <c r="F811" s="61"/>
      <c r="G811" s="61"/>
    </row>
    <row r="812" spans="6:7" ht="12.75" customHeight="1" x14ac:dyDescent="0.25">
      <c r="F812" s="61"/>
      <c r="G812" s="61"/>
    </row>
    <row r="813" spans="6:7" ht="12.75" customHeight="1" x14ac:dyDescent="0.25">
      <c r="F813" s="61"/>
      <c r="G813" s="61"/>
    </row>
    <row r="814" spans="6:7" ht="12.75" customHeight="1" x14ac:dyDescent="0.25">
      <c r="F814" s="61"/>
      <c r="G814" s="61"/>
    </row>
    <row r="815" spans="6:7" ht="12.75" customHeight="1" x14ac:dyDescent="0.25">
      <c r="F815" s="61"/>
      <c r="G815" s="61"/>
    </row>
    <row r="816" spans="6:7" ht="12.75" customHeight="1" x14ac:dyDescent="0.25">
      <c r="F816" s="61"/>
      <c r="G816" s="61"/>
    </row>
    <row r="817" spans="6:7" ht="12.75" customHeight="1" x14ac:dyDescent="0.25">
      <c r="F817" s="61"/>
      <c r="G817" s="61"/>
    </row>
    <row r="818" spans="6:7" ht="12.75" customHeight="1" x14ac:dyDescent="0.25">
      <c r="F818" s="61"/>
      <c r="G818" s="61"/>
    </row>
    <row r="819" spans="6:7" ht="12.75" customHeight="1" x14ac:dyDescent="0.25">
      <c r="F819" s="61"/>
      <c r="G819" s="61"/>
    </row>
    <row r="820" spans="6:7" ht="12.75" customHeight="1" x14ac:dyDescent="0.25">
      <c r="F820" s="61"/>
      <c r="G820" s="61"/>
    </row>
    <row r="821" spans="6:7" ht="12.75" customHeight="1" x14ac:dyDescent="0.25">
      <c r="F821" s="61"/>
      <c r="G821" s="61"/>
    </row>
    <row r="822" spans="6:7" ht="12.75" customHeight="1" x14ac:dyDescent="0.25">
      <c r="F822" s="61"/>
      <c r="G822" s="61"/>
    </row>
    <row r="823" spans="6:7" ht="12.75" customHeight="1" x14ac:dyDescent="0.25">
      <c r="F823" s="61"/>
      <c r="G823" s="61"/>
    </row>
    <row r="824" spans="6:7" ht="12.75" customHeight="1" x14ac:dyDescent="0.25">
      <c r="F824" s="61"/>
      <c r="G824" s="61"/>
    </row>
    <row r="825" spans="6:7" ht="12.75" customHeight="1" x14ac:dyDescent="0.25">
      <c r="F825" s="61"/>
      <c r="G825" s="61"/>
    </row>
    <row r="826" spans="6:7" ht="12.75" customHeight="1" x14ac:dyDescent="0.25">
      <c r="F826" s="61"/>
      <c r="G826" s="61"/>
    </row>
    <row r="827" spans="6:7" ht="12.75" customHeight="1" x14ac:dyDescent="0.25">
      <c r="F827" s="61"/>
      <c r="G827" s="61"/>
    </row>
    <row r="828" spans="6:7" ht="12.75" customHeight="1" x14ac:dyDescent="0.25">
      <c r="F828" s="61"/>
      <c r="G828" s="61"/>
    </row>
    <row r="829" spans="6:7" ht="12.75" customHeight="1" x14ac:dyDescent="0.25">
      <c r="F829" s="61"/>
      <c r="G829" s="61"/>
    </row>
    <row r="830" spans="6:7" ht="12.75" customHeight="1" x14ac:dyDescent="0.25">
      <c r="F830" s="61"/>
      <c r="G830" s="61"/>
    </row>
    <row r="831" spans="6:7" ht="12.75" customHeight="1" x14ac:dyDescent="0.25">
      <c r="F831" s="61"/>
      <c r="G831" s="61"/>
    </row>
    <row r="832" spans="6:7" ht="12.75" customHeight="1" x14ac:dyDescent="0.25">
      <c r="F832" s="61"/>
      <c r="G832" s="61"/>
    </row>
    <row r="833" spans="6:7" ht="12.75" customHeight="1" x14ac:dyDescent="0.25">
      <c r="F833" s="61"/>
      <c r="G833" s="61"/>
    </row>
    <row r="834" spans="6:7" ht="12.75" customHeight="1" x14ac:dyDescent="0.25">
      <c r="F834" s="61"/>
      <c r="G834" s="61"/>
    </row>
    <row r="835" spans="6:7" ht="12.75" customHeight="1" x14ac:dyDescent="0.25">
      <c r="F835" s="61"/>
      <c r="G835" s="61"/>
    </row>
    <row r="836" spans="6:7" ht="12.75" customHeight="1" x14ac:dyDescent="0.25">
      <c r="F836" s="61"/>
      <c r="G836" s="61"/>
    </row>
    <row r="837" spans="6:7" ht="12.75" customHeight="1" x14ac:dyDescent="0.25">
      <c r="F837" s="61"/>
      <c r="G837" s="61"/>
    </row>
    <row r="838" spans="6:7" ht="12.75" customHeight="1" x14ac:dyDescent="0.25">
      <c r="F838" s="61"/>
      <c r="G838" s="61"/>
    </row>
    <row r="839" spans="6:7" ht="12.75" customHeight="1" x14ac:dyDescent="0.25">
      <c r="F839" s="61"/>
      <c r="G839" s="61"/>
    </row>
    <row r="840" spans="6:7" ht="12.75" customHeight="1" x14ac:dyDescent="0.25">
      <c r="F840" s="61"/>
      <c r="G840" s="61"/>
    </row>
    <row r="841" spans="6:7" ht="12.75" customHeight="1" x14ac:dyDescent="0.25">
      <c r="F841" s="61"/>
      <c r="G841" s="61"/>
    </row>
    <row r="842" spans="6:7" ht="12.75" customHeight="1" x14ac:dyDescent="0.25">
      <c r="F842" s="61"/>
      <c r="G842" s="61"/>
    </row>
    <row r="843" spans="6:7" ht="12.75" customHeight="1" x14ac:dyDescent="0.25">
      <c r="F843" s="61"/>
      <c r="G843" s="61"/>
    </row>
    <row r="844" spans="6:7" ht="12.75" customHeight="1" x14ac:dyDescent="0.25">
      <c r="F844" s="61"/>
      <c r="G844" s="61"/>
    </row>
    <row r="845" spans="6:7" ht="12.75" customHeight="1" x14ac:dyDescent="0.25">
      <c r="F845" s="61"/>
      <c r="G845" s="61"/>
    </row>
    <row r="846" spans="6:7" ht="12.75" customHeight="1" x14ac:dyDescent="0.25">
      <c r="F846" s="61"/>
      <c r="G846" s="61"/>
    </row>
    <row r="847" spans="6:7" ht="12.75" customHeight="1" x14ac:dyDescent="0.25">
      <c r="F847" s="61"/>
      <c r="G847" s="61"/>
    </row>
    <row r="848" spans="6:7" ht="12.75" customHeight="1" x14ac:dyDescent="0.25">
      <c r="F848" s="61"/>
      <c r="G848" s="61"/>
    </row>
    <row r="849" spans="6:7" ht="12.75" customHeight="1" x14ac:dyDescent="0.25">
      <c r="F849" s="61"/>
      <c r="G849" s="61"/>
    </row>
    <row r="850" spans="6:7" ht="12.75" customHeight="1" x14ac:dyDescent="0.25">
      <c r="F850" s="61"/>
      <c r="G850" s="61"/>
    </row>
    <row r="851" spans="6:7" ht="12.75" customHeight="1" x14ac:dyDescent="0.25">
      <c r="F851" s="61"/>
      <c r="G851" s="61"/>
    </row>
    <row r="852" spans="6:7" ht="12.75" customHeight="1" x14ac:dyDescent="0.25">
      <c r="F852" s="61"/>
      <c r="G852" s="61"/>
    </row>
    <row r="853" spans="6:7" ht="12.75" customHeight="1" x14ac:dyDescent="0.25">
      <c r="F853" s="61"/>
      <c r="G853" s="61"/>
    </row>
    <row r="854" spans="6:7" ht="12.75" customHeight="1" x14ac:dyDescent="0.25">
      <c r="F854" s="61"/>
      <c r="G854" s="61"/>
    </row>
    <row r="855" spans="6:7" ht="12.75" customHeight="1" x14ac:dyDescent="0.25">
      <c r="F855" s="61"/>
      <c r="G855" s="61"/>
    </row>
    <row r="856" spans="6:7" ht="12.75" customHeight="1" x14ac:dyDescent="0.25">
      <c r="F856" s="61"/>
      <c r="G856" s="61"/>
    </row>
    <row r="857" spans="6:7" ht="12.75" customHeight="1" x14ac:dyDescent="0.25">
      <c r="F857" s="61"/>
      <c r="G857" s="61"/>
    </row>
    <row r="858" spans="6:7" ht="12.75" customHeight="1" x14ac:dyDescent="0.25">
      <c r="F858" s="61"/>
      <c r="G858" s="61"/>
    </row>
    <row r="859" spans="6:7" ht="12.75" customHeight="1" x14ac:dyDescent="0.25">
      <c r="F859" s="61"/>
      <c r="G859" s="61"/>
    </row>
    <row r="860" spans="6:7" ht="12.75" customHeight="1" x14ac:dyDescent="0.25">
      <c r="F860" s="61"/>
      <c r="G860" s="61"/>
    </row>
    <row r="861" spans="6:7" ht="12.75" customHeight="1" x14ac:dyDescent="0.25">
      <c r="F861" s="61"/>
      <c r="G861" s="61"/>
    </row>
    <row r="862" spans="6:7" ht="12.75" customHeight="1" x14ac:dyDescent="0.25">
      <c r="F862" s="61"/>
      <c r="G862" s="61"/>
    </row>
    <row r="863" spans="6:7" ht="12.75" customHeight="1" x14ac:dyDescent="0.25">
      <c r="F863" s="61"/>
      <c r="G863" s="61"/>
    </row>
    <row r="864" spans="6:7" ht="12.75" customHeight="1" x14ac:dyDescent="0.25">
      <c r="F864" s="61"/>
      <c r="G864" s="61"/>
    </row>
    <row r="865" spans="6:7" ht="12.75" customHeight="1" x14ac:dyDescent="0.25">
      <c r="F865" s="61"/>
      <c r="G865" s="61"/>
    </row>
    <row r="866" spans="6:7" ht="12.75" customHeight="1" x14ac:dyDescent="0.25">
      <c r="F866" s="61"/>
      <c r="G866" s="61"/>
    </row>
    <row r="867" spans="6:7" ht="12.75" customHeight="1" x14ac:dyDescent="0.25">
      <c r="F867" s="61"/>
      <c r="G867" s="61"/>
    </row>
    <row r="868" spans="6:7" ht="12.75" customHeight="1" x14ac:dyDescent="0.25">
      <c r="F868" s="61"/>
      <c r="G868" s="61"/>
    </row>
    <row r="869" spans="6:7" ht="12.75" customHeight="1" x14ac:dyDescent="0.25">
      <c r="F869" s="61"/>
      <c r="G869" s="61"/>
    </row>
    <row r="870" spans="6:7" ht="12.75" customHeight="1" x14ac:dyDescent="0.25">
      <c r="F870" s="61"/>
      <c r="G870" s="61"/>
    </row>
    <row r="871" spans="6:7" ht="12.75" customHeight="1" x14ac:dyDescent="0.25">
      <c r="F871" s="61"/>
      <c r="G871" s="61"/>
    </row>
    <row r="872" spans="6:7" ht="12.75" customHeight="1" x14ac:dyDescent="0.25">
      <c r="F872" s="61"/>
      <c r="G872" s="61"/>
    </row>
    <row r="873" spans="6:7" ht="12.75" customHeight="1" x14ac:dyDescent="0.25">
      <c r="F873" s="61"/>
      <c r="G873" s="61"/>
    </row>
    <row r="874" spans="6:7" ht="12.75" customHeight="1" x14ac:dyDescent="0.25">
      <c r="F874" s="61"/>
      <c r="G874" s="61"/>
    </row>
    <row r="875" spans="6:7" ht="12.75" customHeight="1" x14ac:dyDescent="0.25">
      <c r="F875" s="61"/>
      <c r="G875" s="61"/>
    </row>
    <row r="876" spans="6:7" ht="12.75" customHeight="1" x14ac:dyDescent="0.25">
      <c r="F876" s="61"/>
      <c r="G876" s="61"/>
    </row>
    <row r="877" spans="6:7" ht="12.75" customHeight="1" x14ac:dyDescent="0.25">
      <c r="F877" s="61"/>
      <c r="G877" s="61"/>
    </row>
    <row r="878" spans="6:7" ht="12.75" customHeight="1" x14ac:dyDescent="0.25">
      <c r="F878" s="61"/>
      <c r="G878" s="61"/>
    </row>
    <row r="879" spans="6:7" ht="12.75" customHeight="1" x14ac:dyDescent="0.25">
      <c r="F879" s="61"/>
      <c r="G879" s="61"/>
    </row>
    <row r="880" spans="6:7" ht="12.75" customHeight="1" x14ac:dyDescent="0.25">
      <c r="F880" s="61"/>
      <c r="G880" s="61"/>
    </row>
    <row r="881" spans="6:7" ht="12.75" customHeight="1" x14ac:dyDescent="0.25">
      <c r="F881" s="61"/>
      <c r="G881" s="61"/>
    </row>
    <row r="882" spans="6:7" ht="12.75" customHeight="1" x14ac:dyDescent="0.25">
      <c r="F882" s="61"/>
      <c r="G882" s="61"/>
    </row>
    <row r="883" spans="6:7" ht="12.75" customHeight="1" x14ac:dyDescent="0.25">
      <c r="G883" s="61"/>
    </row>
    <row r="884" spans="6:7" ht="12.75" customHeight="1" x14ac:dyDescent="0.25">
      <c r="G884" s="61"/>
    </row>
    <row r="885" spans="6:7" ht="12.75" customHeight="1" x14ac:dyDescent="0.25">
      <c r="G885" s="61"/>
    </row>
    <row r="886" spans="6:7" ht="12.75" customHeight="1" x14ac:dyDescent="0.25">
      <c r="G886" s="61"/>
    </row>
    <row r="887" spans="6:7" ht="12.75" customHeight="1" x14ac:dyDescent="0.25">
      <c r="G887" s="61"/>
    </row>
    <row r="888" spans="6:7" ht="12.75" customHeight="1" x14ac:dyDescent="0.25">
      <c r="G888" s="61"/>
    </row>
    <row r="889" spans="6:7" ht="12.75" customHeight="1" x14ac:dyDescent="0.25">
      <c r="G889" s="61"/>
    </row>
    <row r="890" spans="6:7" ht="12.75" customHeight="1" x14ac:dyDescent="0.25">
      <c r="G890" s="61"/>
    </row>
    <row r="891" spans="6:7" ht="12.75" customHeight="1" x14ac:dyDescent="0.25">
      <c r="G891" s="61"/>
    </row>
    <row r="892" spans="6:7" ht="12.75" customHeight="1" x14ac:dyDescent="0.25">
      <c r="G892" s="61"/>
    </row>
    <row r="893" spans="6:7" ht="12.75" customHeight="1" x14ac:dyDescent="0.25">
      <c r="G893" s="61"/>
    </row>
    <row r="894" spans="6:7" ht="12.75" customHeight="1" x14ac:dyDescent="0.25">
      <c r="G894" s="61"/>
    </row>
    <row r="895" spans="6:7" ht="12.75" customHeight="1" x14ac:dyDescent="0.25">
      <c r="G895" s="61"/>
    </row>
    <row r="896" spans="6:7" ht="12.75" customHeight="1" x14ac:dyDescent="0.25">
      <c r="G896" s="61"/>
    </row>
    <row r="897" spans="7:7" ht="12.75" customHeight="1" x14ac:dyDescent="0.25">
      <c r="G897" s="61"/>
    </row>
    <row r="898" spans="7:7" ht="12.75" customHeight="1" x14ac:dyDescent="0.25">
      <c r="G898" s="61"/>
    </row>
    <row r="899" spans="7:7" ht="12.75" customHeight="1" x14ac:dyDescent="0.25">
      <c r="G899" s="61"/>
    </row>
    <row r="900" spans="7:7" ht="12.75" customHeight="1" x14ac:dyDescent="0.25">
      <c r="G900" s="61"/>
    </row>
    <row r="901" spans="7:7" ht="12.75" customHeight="1" x14ac:dyDescent="0.25">
      <c r="G901" s="61"/>
    </row>
    <row r="902" spans="7:7" ht="12.75" customHeight="1" x14ac:dyDescent="0.25">
      <c r="G902" s="61"/>
    </row>
    <row r="903" spans="7:7" ht="12.75" customHeight="1" x14ac:dyDescent="0.25">
      <c r="G903" s="61"/>
    </row>
    <row r="904" spans="7:7" ht="12.75" customHeight="1" x14ac:dyDescent="0.25">
      <c r="G904" s="61"/>
    </row>
    <row r="905" spans="7:7" ht="12.75" customHeight="1" x14ac:dyDescent="0.25">
      <c r="G905" s="61"/>
    </row>
    <row r="906" spans="7:7" ht="12.75" customHeight="1" x14ac:dyDescent="0.25">
      <c r="G906" s="61"/>
    </row>
    <row r="907" spans="7:7" ht="12.75" customHeight="1" x14ac:dyDescent="0.25">
      <c r="G907" s="61"/>
    </row>
    <row r="908" spans="7:7" ht="12.75" customHeight="1" x14ac:dyDescent="0.25">
      <c r="G908" s="61"/>
    </row>
    <row r="909" spans="7:7" ht="12.75" customHeight="1" x14ac:dyDescent="0.25">
      <c r="G909" s="61"/>
    </row>
    <row r="910" spans="7:7" ht="12.75" customHeight="1" x14ac:dyDescent="0.25">
      <c r="G910" s="61"/>
    </row>
    <row r="911" spans="7:7" ht="12.75" customHeight="1" x14ac:dyDescent="0.25">
      <c r="G911" s="61"/>
    </row>
    <row r="912" spans="7:7" ht="12.75" customHeight="1" x14ac:dyDescent="0.25">
      <c r="G912" s="61"/>
    </row>
    <row r="913" spans="7:7" ht="12.75" customHeight="1" x14ac:dyDescent="0.25">
      <c r="G913" s="61"/>
    </row>
    <row r="914" spans="7:7" ht="12.75" customHeight="1" x14ac:dyDescent="0.25">
      <c r="G914" s="61"/>
    </row>
    <row r="915" spans="7:7" ht="12.75" customHeight="1" x14ac:dyDescent="0.25">
      <c r="G915" s="61"/>
    </row>
    <row r="916" spans="7:7" ht="12.75" customHeight="1" x14ac:dyDescent="0.25">
      <c r="G916" s="61"/>
    </row>
    <row r="917" spans="7:7" ht="12.75" customHeight="1" x14ac:dyDescent="0.25">
      <c r="G917" s="61"/>
    </row>
    <row r="918" spans="7:7" ht="12.75" customHeight="1" x14ac:dyDescent="0.25">
      <c r="G918" s="61"/>
    </row>
    <row r="919" spans="7:7" ht="12.75" customHeight="1" x14ac:dyDescent="0.25">
      <c r="G919" s="61"/>
    </row>
    <row r="920" spans="7:7" ht="12.75" customHeight="1" x14ac:dyDescent="0.25">
      <c r="G920" s="61"/>
    </row>
    <row r="921" spans="7:7" ht="12.75" customHeight="1" x14ac:dyDescent="0.25">
      <c r="G921" s="61"/>
    </row>
    <row r="922" spans="7:7" ht="12.75" customHeight="1" x14ac:dyDescent="0.25">
      <c r="G922" s="61"/>
    </row>
    <row r="923" spans="7:7" ht="12.75" customHeight="1" x14ac:dyDescent="0.25">
      <c r="G923" s="61"/>
    </row>
    <row r="924" spans="7:7" ht="12.75" customHeight="1" x14ac:dyDescent="0.25">
      <c r="G924" s="61"/>
    </row>
    <row r="925" spans="7:7" ht="12.75" customHeight="1" x14ac:dyDescent="0.25">
      <c r="G925" s="61"/>
    </row>
    <row r="926" spans="7:7" ht="12.75" customHeight="1" x14ac:dyDescent="0.25">
      <c r="G926" s="61"/>
    </row>
    <row r="927" spans="7:7" ht="12.75" customHeight="1" x14ac:dyDescent="0.25">
      <c r="G927" s="61"/>
    </row>
    <row r="928" spans="7:7" ht="12.75" customHeight="1" x14ac:dyDescent="0.25">
      <c r="G928" s="61"/>
    </row>
    <row r="929" spans="7:7" ht="12.75" customHeight="1" x14ac:dyDescent="0.25">
      <c r="G929" s="61"/>
    </row>
    <row r="930" spans="7:7" ht="12.75" customHeight="1" x14ac:dyDescent="0.25">
      <c r="G930" s="61"/>
    </row>
    <row r="931" spans="7:7" ht="12.75" customHeight="1" x14ac:dyDescent="0.25">
      <c r="G931" s="61"/>
    </row>
    <row r="932" spans="7:7" ht="12.75" customHeight="1" x14ac:dyDescent="0.25">
      <c r="G932" s="61"/>
    </row>
    <row r="933" spans="7:7" ht="12.75" customHeight="1" x14ac:dyDescent="0.25">
      <c r="G933" s="61"/>
    </row>
    <row r="934" spans="7:7" ht="12.75" customHeight="1" x14ac:dyDescent="0.25">
      <c r="G934" s="61"/>
    </row>
    <row r="935" spans="7:7" ht="12.75" customHeight="1" x14ac:dyDescent="0.25">
      <c r="G935" s="61"/>
    </row>
    <row r="936" spans="7:7" ht="12.75" customHeight="1" x14ac:dyDescent="0.25">
      <c r="G936" s="61"/>
    </row>
    <row r="937" spans="7:7" ht="12.75" customHeight="1" x14ac:dyDescent="0.25">
      <c r="G937" s="61"/>
    </row>
    <row r="938" spans="7:7" ht="12.75" customHeight="1" x14ac:dyDescent="0.25">
      <c r="G938" s="61"/>
    </row>
    <row r="939" spans="7:7" ht="12.75" customHeight="1" x14ac:dyDescent="0.25">
      <c r="G939" s="61"/>
    </row>
    <row r="940" spans="7:7" ht="12.75" customHeight="1" x14ac:dyDescent="0.25">
      <c r="G940" s="61"/>
    </row>
    <row r="941" spans="7:7" ht="12.75" customHeight="1" x14ac:dyDescent="0.25">
      <c r="G941" s="61"/>
    </row>
    <row r="942" spans="7:7" ht="12.75" customHeight="1" x14ac:dyDescent="0.25">
      <c r="G942" s="61"/>
    </row>
    <row r="943" spans="7:7" ht="12.75" customHeight="1" x14ac:dyDescent="0.25">
      <c r="G943" s="61"/>
    </row>
    <row r="944" spans="7:7" ht="12.75" customHeight="1" x14ac:dyDescent="0.25">
      <c r="G944" s="61"/>
    </row>
    <row r="945" spans="7:7" ht="12.75" customHeight="1" x14ac:dyDescent="0.25">
      <c r="G945" s="61"/>
    </row>
    <row r="946" spans="7:7" ht="12.75" customHeight="1" x14ac:dyDescent="0.25">
      <c r="G946" s="61"/>
    </row>
    <row r="947" spans="7:7" ht="12.75" customHeight="1" x14ac:dyDescent="0.25">
      <c r="G947" s="61"/>
    </row>
    <row r="948" spans="7:7" ht="12.75" customHeight="1" x14ac:dyDescent="0.25">
      <c r="G948" s="61"/>
    </row>
    <row r="949" spans="7:7" ht="12.75" customHeight="1" x14ac:dyDescent="0.25">
      <c r="G949" s="61"/>
    </row>
    <row r="950" spans="7:7" ht="12.75" customHeight="1" x14ac:dyDescent="0.25">
      <c r="G950" s="61"/>
    </row>
    <row r="951" spans="7:7" ht="12.75" customHeight="1" x14ac:dyDescent="0.25">
      <c r="G951" s="61"/>
    </row>
    <row r="952" spans="7:7" ht="12.75" customHeight="1" x14ac:dyDescent="0.25">
      <c r="G952" s="61"/>
    </row>
    <row r="953" spans="7:7" ht="12.75" customHeight="1" x14ac:dyDescent="0.25">
      <c r="G953" s="61"/>
    </row>
    <row r="954" spans="7:7" ht="12.75" customHeight="1" x14ac:dyDescent="0.25">
      <c r="G954" s="61"/>
    </row>
    <row r="955" spans="7:7" ht="12.75" customHeight="1" x14ac:dyDescent="0.25">
      <c r="G955" s="61"/>
    </row>
    <row r="956" spans="7:7" ht="12.75" customHeight="1" x14ac:dyDescent="0.25">
      <c r="G956" s="61"/>
    </row>
    <row r="957" spans="7:7" ht="12.75" customHeight="1" x14ac:dyDescent="0.25">
      <c r="G957" s="61"/>
    </row>
    <row r="958" spans="7:7" ht="12.75" customHeight="1" x14ac:dyDescent="0.25">
      <c r="G958" s="61"/>
    </row>
    <row r="959" spans="7:7" ht="12.75" customHeight="1" x14ac:dyDescent="0.25">
      <c r="G959" s="61"/>
    </row>
    <row r="960" spans="7:7" ht="12.75" customHeight="1" x14ac:dyDescent="0.25">
      <c r="G960" s="61"/>
    </row>
    <row r="961" spans="7:7" ht="12.75" customHeight="1" x14ac:dyDescent="0.25">
      <c r="G961" s="61"/>
    </row>
    <row r="962" spans="7:7" ht="12.75" customHeight="1" x14ac:dyDescent="0.25">
      <c r="G962" s="61"/>
    </row>
    <row r="963" spans="7:7" ht="12.75" customHeight="1" x14ac:dyDescent="0.25">
      <c r="G963" s="61"/>
    </row>
    <row r="964" spans="7:7" ht="12.75" customHeight="1" x14ac:dyDescent="0.25">
      <c r="G964" s="61"/>
    </row>
    <row r="965" spans="7:7" ht="12.75" customHeight="1" x14ac:dyDescent="0.25">
      <c r="G965" s="61"/>
    </row>
    <row r="966" spans="7:7" ht="12.75" customHeight="1" x14ac:dyDescent="0.25">
      <c r="G966" s="61"/>
    </row>
    <row r="967" spans="7:7" ht="12.75" customHeight="1" x14ac:dyDescent="0.25">
      <c r="G967" s="61"/>
    </row>
    <row r="968" spans="7:7" ht="12.75" customHeight="1" x14ac:dyDescent="0.25">
      <c r="G968" s="61"/>
    </row>
    <row r="969" spans="7:7" ht="12.75" customHeight="1" x14ac:dyDescent="0.25">
      <c r="G969" s="61"/>
    </row>
    <row r="970" spans="7:7" ht="12.75" customHeight="1" x14ac:dyDescent="0.25">
      <c r="G970" s="61"/>
    </row>
    <row r="971" spans="7:7" ht="12.75" customHeight="1" x14ac:dyDescent="0.25">
      <c r="G971" s="61"/>
    </row>
    <row r="972" spans="7:7" ht="12.75" customHeight="1" x14ac:dyDescent="0.25">
      <c r="G972" s="61"/>
    </row>
    <row r="973" spans="7:7" ht="12.75" customHeight="1" x14ac:dyDescent="0.25">
      <c r="G973" s="61"/>
    </row>
    <row r="974" spans="7:7" ht="12.75" customHeight="1" x14ac:dyDescent="0.25">
      <c r="G974" s="61"/>
    </row>
    <row r="975" spans="7:7" ht="12.75" customHeight="1" x14ac:dyDescent="0.25">
      <c r="G975" s="61"/>
    </row>
    <row r="976" spans="7:7" ht="12.75" customHeight="1" x14ac:dyDescent="0.25">
      <c r="G976" s="61"/>
    </row>
    <row r="977" spans="7:7" ht="12.75" customHeight="1" x14ac:dyDescent="0.25">
      <c r="G977" s="61"/>
    </row>
    <row r="978" spans="7:7" ht="12.75" customHeight="1" x14ac:dyDescent="0.25">
      <c r="G978" s="61"/>
    </row>
    <row r="979" spans="7:7" ht="12.75" customHeight="1" x14ac:dyDescent="0.25">
      <c r="G979" s="61"/>
    </row>
    <row r="980" spans="7:7" ht="12.75" customHeight="1" x14ac:dyDescent="0.25">
      <c r="G980" s="61"/>
    </row>
    <row r="981" spans="7:7" ht="12.75" customHeight="1" x14ac:dyDescent="0.25">
      <c r="G981" s="61"/>
    </row>
    <row r="982" spans="7:7" ht="12.75" customHeight="1" x14ac:dyDescent="0.25">
      <c r="G982" s="61"/>
    </row>
    <row r="983" spans="7:7" ht="12.75" customHeight="1" x14ac:dyDescent="0.25">
      <c r="G983" s="61"/>
    </row>
    <row r="984" spans="7:7" ht="12.75" customHeight="1" x14ac:dyDescent="0.25">
      <c r="G984" s="61"/>
    </row>
    <row r="985" spans="7:7" ht="12.75" customHeight="1" x14ac:dyDescent="0.25">
      <c r="G985" s="61"/>
    </row>
    <row r="986" spans="7:7" ht="12.75" customHeight="1" x14ac:dyDescent="0.25">
      <c r="G986" s="61"/>
    </row>
    <row r="987" spans="7:7" ht="12.75" customHeight="1" x14ac:dyDescent="0.25">
      <c r="G987" s="61"/>
    </row>
    <row r="988" spans="7:7" ht="12.75" customHeight="1" x14ac:dyDescent="0.25">
      <c r="G988" s="61"/>
    </row>
    <row r="989" spans="7:7" ht="12.75" customHeight="1" x14ac:dyDescent="0.25">
      <c r="G989" s="61"/>
    </row>
    <row r="990" spans="7:7" ht="12.75" customHeight="1" x14ac:dyDescent="0.25">
      <c r="G990" s="61"/>
    </row>
    <row r="991" spans="7:7" ht="12.75" customHeight="1" x14ac:dyDescent="0.25">
      <c r="G991" s="61"/>
    </row>
    <row r="992" spans="7:7" ht="12.75" customHeight="1" x14ac:dyDescent="0.25">
      <c r="G992" s="61"/>
    </row>
    <row r="993" spans="7:7" ht="12.75" customHeight="1" x14ac:dyDescent="0.25">
      <c r="G993" s="61"/>
    </row>
    <row r="994" spans="7:7" ht="12.75" customHeight="1" x14ac:dyDescent="0.25">
      <c r="G994" s="61"/>
    </row>
    <row r="995" spans="7:7" ht="12.75" customHeight="1" x14ac:dyDescent="0.25">
      <c r="G995" s="61"/>
    </row>
    <row r="996" spans="7:7" ht="12.75" customHeight="1" x14ac:dyDescent="0.25">
      <c r="G996" s="61"/>
    </row>
    <row r="997" spans="7:7" ht="12.75" customHeight="1" x14ac:dyDescent="0.25">
      <c r="G997" s="61"/>
    </row>
    <row r="998" spans="7:7" ht="12.75" customHeight="1" x14ac:dyDescent="0.25">
      <c r="G998" s="61"/>
    </row>
    <row r="999" spans="7:7" ht="12.75" customHeight="1" x14ac:dyDescent="0.25">
      <c r="G999" s="61"/>
    </row>
    <row r="1000" spans="7:7" ht="12.75" customHeight="1" x14ac:dyDescent="0.25">
      <c r="G1000" s="61"/>
    </row>
    <row r="1001" spans="7:7" ht="12.75" customHeight="1" x14ac:dyDescent="0.25">
      <c r="G1001" s="61"/>
    </row>
    <row r="1002" spans="7:7" ht="12.75" customHeight="1" x14ac:dyDescent="0.25">
      <c r="G1002" s="61"/>
    </row>
    <row r="1003" spans="7:7" ht="12.75" customHeight="1" x14ac:dyDescent="0.25">
      <c r="G1003" s="61"/>
    </row>
    <row r="1004" spans="7:7" ht="12.75" customHeight="1" x14ac:dyDescent="0.25">
      <c r="G1004" s="61"/>
    </row>
    <row r="1005" spans="7:7" ht="12.75" customHeight="1" x14ac:dyDescent="0.25">
      <c r="G1005" s="61"/>
    </row>
    <row r="1006" spans="7:7" ht="12.75" customHeight="1" x14ac:dyDescent="0.25">
      <c r="G1006" s="61"/>
    </row>
    <row r="1007" spans="7:7" ht="12.75" customHeight="1" x14ac:dyDescent="0.25">
      <c r="G1007" s="61"/>
    </row>
    <row r="1008" spans="7:7" ht="12.75" customHeight="1" x14ac:dyDescent="0.25">
      <c r="G1008" s="61"/>
    </row>
    <row r="1009" spans="7:7" ht="12.75" customHeight="1" x14ac:dyDescent="0.25">
      <c r="G1009" s="61"/>
    </row>
    <row r="1010" spans="7:7" ht="12.75" customHeight="1" x14ac:dyDescent="0.25">
      <c r="G1010" s="61"/>
    </row>
    <row r="1011" spans="7:7" ht="12.75" customHeight="1" x14ac:dyDescent="0.25">
      <c r="G1011" s="61"/>
    </row>
    <row r="1012" spans="7:7" ht="12.75" customHeight="1" x14ac:dyDescent="0.25">
      <c r="G1012" s="61"/>
    </row>
    <row r="1013" spans="7:7" ht="12.75" customHeight="1" x14ac:dyDescent="0.25">
      <c r="G1013" s="61"/>
    </row>
    <row r="1014" spans="7:7" ht="12.75" customHeight="1" x14ac:dyDescent="0.25">
      <c r="G1014" s="61"/>
    </row>
    <row r="1015" spans="7:7" ht="12.75" customHeight="1" x14ac:dyDescent="0.25">
      <c r="G1015" s="61"/>
    </row>
    <row r="1016" spans="7:7" ht="12.75" customHeight="1" x14ac:dyDescent="0.25">
      <c r="G1016" s="61"/>
    </row>
    <row r="1017" spans="7:7" ht="12.75" customHeight="1" x14ac:dyDescent="0.25">
      <c r="G1017" s="61"/>
    </row>
    <row r="1018" spans="7:7" ht="12.75" customHeight="1" x14ac:dyDescent="0.25">
      <c r="G1018" s="61"/>
    </row>
    <row r="1019" spans="7:7" ht="12.75" customHeight="1" x14ac:dyDescent="0.25">
      <c r="G1019" s="61"/>
    </row>
    <row r="1020" spans="7:7" ht="12.75" customHeight="1" x14ac:dyDescent="0.25">
      <c r="G1020" s="61"/>
    </row>
    <row r="1021" spans="7:7" ht="12.75" customHeight="1" x14ac:dyDescent="0.25">
      <c r="G1021" s="61"/>
    </row>
    <row r="1022" spans="7:7" ht="12.75" customHeight="1" x14ac:dyDescent="0.25">
      <c r="G1022" s="61"/>
    </row>
    <row r="1023" spans="7:7" ht="12.75" customHeight="1" x14ac:dyDescent="0.25">
      <c r="G1023" s="61"/>
    </row>
    <row r="1024" spans="7:7" ht="12.75" customHeight="1" x14ac:dyDescent="0.25">
      <c r="G1024" s="61"/>
    </row>
    <row r="1025" spans="7:7" ht="12.75" customHeight="1" x14ac:dyDescent="0.25">
      <c r="G1025" s="61"/>
    </row>
    <row r="1026" spans="7:7" ht="12.75" customHeight="1" x14ac:dyDescent="0.25">
      <c r="G1026" s="61"/>
    </row>
    <row r="1027" spans="7:7" ht="12.75" customHeight="1" x14ac:dyDescent="0.25">
      <c r="G1027" s="61"/>
    </row>
    <row r="1028" spans="7:7" ht="12.75" customHeight="1" x14ac:dyDescent="0.25">
      <c r="G1028" s="61"/>
    </row>
    <row r="1029" spans="7:7" ht="12.75" customHeight="1" x14ac:dyDescent="0.25">
      <c r="G1029" s="61"/>
    </row>
    <row r="1030" spans="7:7" ht="12.75" customHeight="1" x14ac:dyDescent="0.25">
      <c r="G1030" s="61"/>
    </row>
    <row r="1031" spans="7:7" ht="12.75" customHeight="1" x14ac:dyDescent="0.25">
      <c r="G1031" s="61"/>
    </row>
    <row r="1032" spans="7:7" ht="12.75" customHeight="1" x14ac:dyDescent="0.25">
      <c r="G1032" s="61"/>
    </row>
    <row r="1033" spans="7:7" ht="12.75" customHeight="1" x14ac:dyDescent="0.25">
      <c r="G1033" s="61"/>
    </row>
    <row r="1034" spans="7:7" ht="12.75" customHeight="1" x14ac:dyDescent="0.25">
      <c r="G1034" s="61"/>
    </row>
    <row r="1035" spans="7:7" ht="12.75" customHeight="1" x14ac:dyDescent="0.25">
      <c r="G1035" s="61"/>
    </row>
    <row r="1036" spans="7:7" ht="12.75" customHeight="1" x14ac:dyDescent="0.25">
      <c r="G1036" s="61"/>
    </row>
    <row r="1037" spans="7:7" ht="12.75" customHeight="1" x14ac:dyDescent="0.25">
      <c r="G1037" s="61"/>
    </row>
    <row r="1038" spans="7:7" ht="12.75" customHeight="1" x14ac:dyDescent="0.25">
      <c r="G1038" s="61"/>
    </row>
    <row r="1039" spans="7:7" ht="12.75" customHeight="1" x14ac:dyDescent="0.25">
      <c r="G1039" s="61"/>
    </row>
    <row r="1040" spans="7:7" ht="12.75" customHeight="1" x14ac:dyDescent="0.25">
      <c r="G1040" s="61"/>
    </row>
    <row r="1041" spans="7:7" ht="12.75" customHeight="1" x14ac:dyDescent="0.25">
      <c r="G1041" s="61"/>
    </row>
    <row r="1042" spans="7:7" ht="12.75" customHeight="1" x14ac:dyDescent="0.25">
      <c r="G1042" s="61"/>
    </row>
    <row r="1043" spans="7:7" ht="12.75" customHeight="1" x14ac:dyDescent="0.25">
      <c r="G1043" s="61"/>
    </row>
    <row r="1044" spans="7:7" ht="12.75" customHeight="1" x14ac:dyDescent="0.25">
      <c r="G1044" s="61"/>
    </row>
    <row r="1045" spans="7:7" ht="12.75" customHeight="1" x14ac:dyDescent="0.25">
      <c r="G1045" s="61"/>
    </row>
    <row r="1046" spans="7:7" ht="12.75" customHeight="1" x14ac:dyDescent="0.25">
      <c r="G1046" s="61"/>
    </row>
    <row r="1047" spans="7:7" ht="12.75" customHeight="1" x14ac:dyDescent="0.25">
      <c r="G1047" s="61"/>
    </row>
    <row r="1048" spans="7:7" ht="12.75" customHeight="1" x14ac:dyDescent="0.25">
      <c r="G1048" s="61"/>
    </row>
    <row r="1049" spans="7:7" ht="12.75" customHeight="1" x14ac:dyDescent="0.25">
      <c r="G1049" s="61"/>
    </row>
    <row r="1050" spans="7:7" ht="12.75" customHeight="1" x14ac:dyDescent="0.25">
      <c r="G1050" s="61"/>
    </row>
    <row r="1051" spans="7:7" ht="12.75" customHeight="1" x14ac:dyDescent="0.25">
      <c r="G1051" s="61"/>
    </row>
    <row r="1052" spans="7:7" ht="12.75" customHeight="1" x14ac:dyDescent="0.25">
      <c r="G1052" s="61"/>
    </row>
    <row r="1053" spans="7:7" ht="12.75" customHeight="1" x14ac:dyDescent="0.25">
      <c r="G1053" s="61"/>
    </row>
    <row r="1054" spans="7:7" ht="12.75" customHeight="1" x14ac:dyDescent="0.25">
      <c r="G1054" s="61"/>
    </row>
    <row r="1055" spans="7:7" ht="12.75" customHeight="1" x14ac:dyDescent="0.25">
      <c r="G1055" s="61"/>
    </row>
    <row r="1056" spans="7:7" ht="12.75" customHeight="1" x14ac:dyDescent="0.25">
      <c r="G1056" s="61"/>
    </row>
    <row r="1057" spans="7:7" ht="12.75" customHeight="1" x14ac:dyDescent="0.25">
      <c r="G1057" s="61"/>
    </row>
    <row r="1058" spans="7:7" ht="12.75" customHeight="1" x14ac:dyDescent="0.25">
      <c r="G1058" s="61"/>
    </row>
    <row r="1059" spans="7:7" ht="12.75" customHeight="1" x14ac:dyDescent="0.25">
      <c r="G1059" s="61"/>
    </row>
    <row r="1060" spans="7:7" ht="12.75" customHeight="1" x14ac:dyDescent="0.25">
      <c r="G1060" s="61"/>
    </row>
    <row r="1061" spans="7:7" ht="12.75" customHeight="1" x14ac:dyDescent="0.25">
      <c r="G1061" s="61"/>
    </row>
    <row r="1062" spans="7:7" ht="12.75" customHeight="1" x14ac:dyDescent="0.25">
      <c r="G1062" s="61"/>
    </row>
    <row r="1063" spans="7:7" ht="12.75" customHeight="1" x14ac:dyDescent="0.25">
      <c r="G1063" s="61"/>
    </row>
    <row r="1064" spans="7:7" ht="12.75" customHeight="1" x14ac:dyDescent="0.25">
      <c r="G1064" s="61"/>
    </row>
    <row r="1065" spans="7:7" ht="12.75" customHeight="1" x14ac:dyDescent="0.25">
      <c r="G1065" s="61"/>
    </row>
    <row r="1066" spans="7:7" ht="12.75" customHeight="1" x14ac:dyDescent="0.25">
      <c r="G1066" s="61"/>
    </row>
    <row r="1067" spans="7:7" ht="12.75" customHeight="1" x14ac:dyDescent="0.25">
      <c r="G1067" s="61"/>
    </row>
    <row r="1068" spans="7:7" ht="12.75" customHeight="1" x14ac:dyDescent="0.25">
      <c r="G1068" s="61"/>
    </row>
    <row r="1069" spans="7:7" ht="12.75" customHeight="1" x14ac:dyDescent="0.25">
      <c r="G1069" s="61"/>
    </row>
    <row r="1070" spans="7:7" ht="12.75" customHeight="1" x14ac:dyDescent="0.25">
      <c r="G1070" s="61"/>
    </row>
    <row r="1071" spans="7:7" ht="12.75" customHeight="1" x14ac:dyDescent="0.25">
      <c r="G1071" s="61"/>
    </row>
    <row r="1072" spans="7:7" ht="12.75" customHeight="1" x14ac:dyDescent="0.25">
      <c r="G1072" s="61"/>
    </row>
    <row r="1073" spans="7:7" ht="12.75" customHeight="1" x14ac:dyDescent="0.25">
      <c r="G1073" s="61"/>
    </row>
    <row r="1074" spans="7:7" ht="12.75" customHeight="1" x14ac:dyDescent="0.25">
      <c r="G1074" s="61"/>
    </row>
    <row r="1075" spans="7:7" ht="12.75" customHeight="1" x14ac:dyDescent="0.25">
      <c r="G1075" s="61"/>
    </row>
    <row r="1076" spans="7:7" ht="12.75" customHeight="1" x14ac:dyDescent="0.25">
      <c r="G1076" s="61"/>
    </row>
    <row r="1077" spans="7:7" ht="12.75" customHeight="1" x14ac:dyDescent="0.25">
      <c r="G1077" s="61"/>
    </row>
    <row r="1078" spans="7:7" ht="12.75" customHeight="1" x14ac:dyDescent="0.25">
      <c r="G1078" s="61"/>
    </row>
    <row r="1079" spans="7:7" ht="12.75" customHeight="1" x14ac:dyDescent="0.25">
      <c r="G1079" s="61"/>
    </row>
    <row r="1080" spans="7:7" ht="12.75" customHeight="1" x14ac:dyDescent="0.25">
      <c r="G1080" s="61"/>
    </row>
    <row r="1081" spans="7:7" ht="12.75" customHeight="1" x14ac:dyDescent="0.25">
      <c r="G1081" s="61"/>
    </row>
    <row r="1082" spans="7:7" ht="12.75" customHeight="1" x14ac:dyDescent="0.25">
      <c r="G1082" s="61"/>
    </row>
    <row r="1083" spans="7:7" ht="12.75" customHeight="1" x14ac:dyDescent="0.25">
      <c r="G1083" s="61"/>
    </row>
    <row r="1084" spans="7:7" ht="12.75" customHeight="1" x14ac:dyDescent="0.25">
      <c r="G1084" s="61"/>
    </row>
    <row r="1085" spans="7:7" ht="12.75" customHeight="1" x14ac:dyDescent="0.25">
      <c r="G1085" s="61"/>
    </row>
    <row r="1086" spans="7:7" ht="12.75" customHeight="1" x14ac:dyDescent="0.25">
      <c r="G1086" s="61"/>
    </row>
    <row r="1087" spans="7:7" ht="12.75" customHeight="1" x14ac:dyDescent="0.25">
      <c r="G1087" s="61"/>
    </row>
    <row r="1088" spans="7:7" ht="12.75" customHeight="1" x14ac:dyDescent="0.25">
      <c r="G1088" s="61"/>
    </row>
    <row r="1089" spans="7:7" ht="12.75" customHeight="1" x14ac:dyDescent="0.25">
      <c r="G1089" s="61"/>
    </row>
    <row r="1090" spans="7:7" ht="12.75" customHeight="1" x14ac:dyDescent="0.25">
      <c r="G1090" s="61"/>
    </row>
    <row r="1091" spans="7:7" ht="12.75" customHeight="1" x14ac:dyDescent="0.25">
      <c r="G1091" s="61"/>
    </row>
    <row r="1092" spans="7:7" ht="12.75" customHeight="1" x14ac:dyDescent="0.25">
      <c r="G1092" s="61"/>
    </row>
    <row r="1093" spans="7:7" ht="12.75" customHeight="1" x14ac:dyDescent="0.25">
      <c r="G1093" s="61"/>
    </row>
    <row r="1094" spans="7:7" ht="12.75" customHeight="1" x14ac:dyDescent="0.25">
      <c r="G1094" s="61"/>
    </row>
    <row r="1095" spans="7:7" ht="12.75" customHeight="1" x14ac:dyDescent="0.25">
      <c r="G1095" s="61"/>
    </row>
    <row r="1096" spans="7:7" ht="12.75" customHeight="1" x14ac:dyDescent="0.25">
      <c r="G1096" s="61"/>
    </row>
    <row r="1097" spans="7:7" ht="12.75" customHeight="1" x14ac:dyDescent="0.25">
      <c r="G1097" s="61"/>
    </row>
    <row r="1098" spans="7:7" ht="12.75" customHeight="1" x14ac:dyDescent="0.25">
      <c r="G1098" s="61"/>
    </row>
    <row r="1099" spans="7:7" ht="12.75" customHeight="1" x14ac:dyDescent="0.25">
      <c r="G1099" s="61"/>
    </row>
    <row r="1100" spans="7:7" ht="12.75" customHeight="1" x14ac:dyDescent="0.25">
      <c r="G1100" s="61"/>
    </row>
    <row r="1101" spans="7:7" ht="12.75" customHeight="1" x14ac:dyDescent="0.25">
      <c r="G1101" s="61"/>
    </row>
    <row r="1102" spans="7:7" ht="12.75" customHeight="1" x14ac:dyDescent="0.25">
      <c r="G1102" s="61"/>
    </row>
    <row r="1103" spans="7:7" ht="12.75" customHeight="1" x14ac:dyDescent="0.25">
      <c r="G1103" s="61"/>
    </row>
    <row r="1104" spans="7:7" ht="12.75" customHeight="1" x14ac:dyDescent="0.25">
      <c r="G1104" s="61"/>
    </row>
    <row r="1105" spans="7:7" ht="12.75" customHeight="1" x14ac:dyDescent="0.25">
      <c r="G1105" s="61"/>
    </row>
    <row r="1106" spans="7:7" ht="12.75" customHeight="1" x14ac:dyDescent="0.25">
      <c r="G1106" s="61"/>
    </row>
    <row r="1107" spans="7:7" ht="12.75" customHeight="1" x14ac:dyDescent="0.25">
      <c r="G1107" s="61"/>
    </row>
    <row r="1108" spans="7:7" ht="12.75" customHeight="1" x14ac:dyDescent="0.25">
      <c r="G1108" s="61"/>
    </row>
    <row r="1109" spans="7:7" ht="12.75" customHeight="1" x14ac:dyDescent="0.25">
      <c r="G1109" s="61"/>
    </row>
    <row r="1110" spans="7:7" ht="12.75" customHeight="1" x14ac:dyDescent="0.25">
      <c r="G1110" s="61"/>
    </row>
    <row r="1111" spans="7:7" ht="12.75" customHeight="1" x14ac:dyDescent="0.25">
      <c r="G1111" s="61"/>
    </row>
    <row r="1112" spans="7:7" ht="12.75" customHeight="1" x14ac:dyDescent="0.25">
      <c r="G1112" s="61"/>
    </row>
    <row r="1113" spans="7:7" ht="12.75" customHeight="1" x14ac:dyDescent="0.25">
      <c r="G1113" s="61"/>
    </row>
    <row r="1114" spans="7:7" ht="12.75" customHeight="1" x14ac:dyDescent="0.25">
      <c r="G1114" s="61"/>
    </row>
    <row r="1115" spans="7:7" ht="12.75" customHeight="1" x14ac:dyDescent="0.25">
      <c r="G1115" s="61"/>
    </row>
    <row r="1116" spans="7:7" ht="12.75" customHeight="1" x14ac:dyDescent="0.25">
      <c r="G1116" s="61"/>
    </row>
    <row r="1117" spans="7:7" ht="12.75" customHeight="1" x14ac:dyDescent="0.25">
      <c r="G1117" s="61"/>
    </row>
    <row r="1118" spans="7:7" ht="12.75" customHeight="1" x14ac:dyDescent="0.25">
      <c r="G1118" s="61"/>
    </row>
    <row r="1119" spans="7:7" ht="12.75" customHeight="1" x14ac:dyDescent="0.25">
      <c r="G1119" s="61"/>
    </row>
    <row r="1120" spans="7:7" ht="12.75" customHeight="1" x14ac:dyDescent="0.25">
      <c r="G1120" s="61"/>
    </row>
    <row r="1121" spans="7:7" ht="12.75" customHeight="1" x14ac:dyDescent="0.25">
      <c r="G1121" s="61"/>
    </row>
    <row r="1122" spans="7:7" ht="12.75" customHeight="1" x14ac:dyDescent="0.25">
      <c r="G1122" s="61"/>
    </row>
    <row r="1123" spans="7:7" ht="12.75" customHeight="1" x14ac:dyDescent="0.25">
      <c r="G1123" s="61"/>
    </row>
    <row r="1124" spans="7:7" ht="12.75" customHeight="1" x14ac:dyDescent="0.25">
      <c r="G1124" s="61"/>
    </row>
    <row r="1125" spans="7:7" ht="12.75" customHeight="1" x14ac:dyDescent="0.25">
      <c r="G1125" s="61"/>
    </row>
    <row r="1126" spans="7:7" ht="12.75" customHeight="1" x14ac:dyDescent="0.25">
      <c r="G1126" s="61"/>
    </row>
    <row r="1127" spans="7:7" ht="12.75" customHeight="1" x14ac:dyDescent="0.25">
      <c r="G1127" s="61"/>
    </row>
    <row r="1128" spans="7:7" ht="12.75" customHeight="1" x14ac:dyDescent="0.25">
      <c r="G1128" s="61"/>
    </row>
    <row r="1129" spans="7:7" ht="12.75" customHeight="1" x14ac:dyDescent="0.25">
      <c r="G1129" s="61"/>
    </row>
    <row r="1130" spans="7:7" ht="12.75" customHeight="1" x14ac:dyDescent="0.25">
      <c r="G1130" s="61"/>
    </row>
    <row r="1131" spans="7:7" ht="12.75" customHeight="1" x14ac:dyDescent="0.25">
      <c r="G1131" s="61"/>
    </row>
    <row r="1132" spans="7:7" ht="12.75" customHeight="1" x14ac:dyDescent="0.25">
      <c r="G1132" s="61"/>
    </row>
    <row r="1133" spans="7:7" ht="12.75" customHeight="1" x14ac:dyDescent="0.25">
      <c r="G1133" s="61"/>
    </row>
    <row r="1134" spans="7:7" ht="12.75" customHeight="1" x14ac:dyDescent="0.25">
      <c r="G1134" s="61"/>
    </row>
    <row r="1135" spans="7:7" ht="12.75" customHeight="1" x14ac:dyDescent="0.25">
      <c r="G1135" s="61"/>
    </row>
    <row r="1136" spans="7:7" ht="12.75" customHeight="1" x14ac:dyDescent="0.25">
      <c r="G1136" s="61"/>
    </row>
    <row r="1137" spans="7:7" ht="12.75" customHeight="1" x14ac:dyDescent="0.25">
      <c r="G1137" s="61"/>
    </row>
    <row r="1138" spans="7:7" ht="12.75" customHeight="1" x14ac:dyDescent="0.25">
      <c r="G1138" s="61"/>
    </row>
    <row r="1139" spans="7:7" ht="12.75" customHeight="1" x14ac:dyDescent="0.25">
      <c r="G1139" s="61"/>
    </row>
    <row r="1140" spans="7:7" ht="12.75" customHeight="1" x14ac:dyDescent="0.25">
      <c r="G1140" s="61"/>
    </row>
    <row r="1141" spans="7:7" ht="12.75" customHeight="1" x14ac:dyDescent="0.25">
      <c r="G1141" s="61"/>
    </row>
    <row r="1142" spans="7:7" ht="12.75" customHeight="1" x14ac:dyDescent="0.25">
      <c r="G1142" s="61"/>
    </row>
    <row r="1143" spans="7:7" ht="12.75" customHeight="1" x14ac:dyDescent="0.25">
      <c r="G1143" s="61"/>
    </row>
    <row r="1144" spans="7:7" ht="12.75" customHeight="1" x14ac:dyDescent="0.25">
      <c r="G1144" s="61"/>
    </row>
    <row r="1145" spans="7:7" ht="12.75" customHeight="1" x14ac:dyDescent="0.25">
      <c r="G1145" s="61"/>
    </row>
    <row r="1146" spans="7:7" ht="12.75" customHeight="1" x14ac:dyDescent="0.25">
      <c r="G1146" s="61"/>
    </row>
    <row r="1147" spans="7:7" ht="12.75" customHeight="1" x14ac:dyDescent="0.25">
      <c r="G1147" s="61"/>
    </row>
    <row r="1148" spans="7:7" ht="12.75" customHeight="1" x14ac:dyDescent="0.25">
      <c r="G1148" s="61"/>
    </row>
    <row r="1149" spans="7:7" ht="12.75" customHeight="1" x14ac:dyDescent="0.25">
      <c r="G1149" s="61"/>
    </row>
    <row r="1150" spans="7:7" ht="12.75" customHeight="1" x14ac:dyDescent="0.25">
      <c r="G1150" s="61"/>
    </row>
    <row r="1151" spans="7:7" ht="12.75" customHeight="1" x14ac:dyDescent="0.25">
      <c r="G1151" s="61"/>
    </row>
    <row r="1152" spans="7:7" ht="12.75" customHeight="1" x14ac:dyDescent="0.25">
      <c r="G1152" s="61"/>
    </row>
    <row r="1153" spans="7:7" ht="12.75" customHeight="1" x14ac:dyDescent="0.25">
      <c r="G1153" s="61"/>
    </row>
    <row r="1154" spans="7:7" ht="12.75" customHeight="1" x14ac:dyDescent="0.25">
      <c r="G1154" s="61"/>
    </row>
    <row r="1155" spans="7:7" ht="12.75" customHeight="1" x14ac:dyDescent="0.25">
      <c r="G1155" s="61"/>
    </row>
    <row r="1156" spans="7:7" ht="12.75" customHeight="1" x14ac:dyDescent="0.25">
      <c r="G1156" s="61"/>
    </row>
    <row r="1157" spans="7:7" ht="12.75" customHeight="1" x14ac:dyDescent="0.25">
      <c r="G1157" s="61"/>
    </row>
    <row r="1158" spans="7:7" ht="12.75" customHeight="1" x14ac:dyDescent="0.25">
      <c r="G1158" s="61"/>
    </row>
    <row r="1159" spans="7:7" ht="12.75" customHeight="1" x14ac:dyDescent="0.25">
      <c r="G1159" s="61"/>
    </row>
    <row r="1160" spans="7:7" ht="12.75" customHeight="1" x14ac:dyDescent="0.25">
      <c r="G1160" s="61"/>
    </row>
    <row r="1161" spans="7:7" ht="12.75" customHeight="1" x14ac:dyDescent="0.25">
      <c r="G1161" s="61"/>
    </row>
    <row r="1162" spans="7:7" ht="12.75" customHeight="1" x14ac:dyDescent="0.25">
      <c r="G1162" s="61"/>
    </row>
    <row r="1163" spans="7:7" ht="12.75" customHeight="1" x14ac:dyDescent="0.25">
      <c r="G1163" s="61"/>
    </row>
    <row r="1164" spans="7:7" ht="12.75" customHeight="1" x14ac:dyDescent="0.25">
      <c r="G1164" s="61"/>
    </row>
    <row r="1165" spans="7:7" ht="12.75" customHeight="1" x14ac:dyDescent="0.25">
      <c r="G1165" s="61"/>
    </row>
    <row r="1166" spans="7:7" ht="12.75" customHeight="1" x14ac:dyDescent="0.25">
      <c r="G1166" s="61"/>
    </row>
    <row r="1167" spans="7:7" ht="12.75" customHeight="1" x14ac:dyDescent="0.25">
      <c r="G1167" s="61"/>
    </row>
    <row r="1168" spans="7:7" ht="12.75" customHeight="1" x14ac:dyDescent="0.25">
      <c r="G1168" s="61"/>
    </row>
    <row r="1169" spans="7:7" ht="12.75" customHeight="1" x14ac:dyDescent="0.25">
      <c r="G1169" s="61"/>
    </row>
    <row r="1170" spans="7:7" ht="12.75" customHeight="1" x14ac:dyDescent="0.25">
      <c r="G1170" s="61"/>
    </row>
    <row r="1171" spans="7:7" ht="12.75" customHeight="1" x14ac:dyDescent="0.25">
      <c r="G1171" s="61"/>
    </row>
    <row r="1172" spans="7:7" ht="12.75" customHeight="1" x14ac:dyDescent="0.25">
      <c r="G1172" s="61"/>
    </row>
    <row r="1173" spans="7:7" ht="12.75" customHeight="1" x14ac:dyDescent="0.25">
      <c r="G1173" s="61"/>
    </row>
    <row r="1174" spans="7:7" ht="12.75" customHeight="1" x14ac:dyDescent="0.25">
      <c r="G1174" s="61"/>
    </row>
    <row r="1175" spans="7:7" ht="12.75" customHeight="1" x14ac:dyDescent="0.25">
      <c r="G1175" s="61"/>
    </row>
    <row r="1176" spans="7:7" ht="12.75" customHeight="1" x14ac:dyDescent="0.25">
      <c r="G1176" s="61"/>
    </row>
    <row r="1177" spans="7:7" ht="12.75" customHeight="1" x14ac:dyDescent="0.25">
      <c r="G1177" s="61"/>
    </row>
    <row r="1178" spans="7:7" ht="12.75" customHeight="1" x14ac:dyDescent="0.25">
      <c r="G1178" s="61"/>
    </row>
    <row r="1179" spans="7:7" ht="12.75" customHeight="1" x14ac:dyDescent="0.25">
      <c r="G1179" s="61"/>
    </row>
    <row r="1180" spans="7:7" ht="12.75" customHeight="1" x14ac:dyDescent="0.25">
      <c r="G1180" s="61"/>
    </row>
    <row r="1181" spans="7:7" ht="12.75" customHeight="1" x14ac:dyDescent="0.25">
      <c r="G1181" s="61"/>
    </row>
    <row r="1182" spans="7:7" ht="12.75" customHeight="1" x14ac:dyDescent="0.25">
      <c r="G1182" s="61"/>
    </row>
    <row r="1183" spans="7:7" ht="12.75" customHeight="1" x14ac:dyDescent="0.25">
      <c r="G1183" s="61"/>
    </row>
    <row r="1184" spans="7:7" ht="12.75" customHeight="1" x14ac:dyDescent="0.25">
      <c r="G1184" s="61"/>
    </row>
    <row r="1185" spans="7:7" ht="12.75" customHeight="1" x14ac:dyDescent="0.25">
      <c r="G1185" s="61"/>
    </row>
    <row r="1186" spans="7:7" ht="12.75" customHeight="1" x14ac:dyDescent="0.25">
      <c r="G1186" s="61"/>
    </row>
    <row r="1187" spans="7:7" ht="12.75" customHeight="1" x14ac:dyDescent="0.25">
      <c r="G1187" s="61"/>
    </row>
    <row r="1188" spans="7:7" ht="12.75" customHeight="1" x14ac:dyDescent="0.25">
      <c r="G1188" s="61"/>
    </row>
    <row r="1189" spans="7:7" ht="12.75" customHeight="1" x14ac:dyDescent="0.25">
      <c r="G1189" s="61"/>
    </row>
    <row r="1190" spans="7:7" ht="12.75" customHeight="1" x14ac:dyDescent="0.25">
      <c r="G1190" s="61"/>
    </row>
    <row r="1191" spans="7:7" ht="12.75" customHeight="1" x14ac:dyDescent="0.25">
      <c r="G1191" s="61"/>
    </row>
    <row r="1192" spans="7:7" ht="12.75" customHeight="1" x14ac:dyDescent="0.25">
      <c r="G1192" s="61"/>
    </row>
    <row r="1193" spans="7:7" ht="12.75" customHeight="1" x14ac:dyDescent="0.25">
      <c r="G1193" s="61"/>
    </row>
    <row r="1194" spans="7:7" ht="12.75" customHeight="1" x14ac:dyDescent="0.25">
      <c r="G1194" s="61"/>
    </row>
    <row r="1195" spans="7:7" ht="12.75" customHeight="1" x14ac:dyDescent="0.25">
      <c r="G1195" s="61"/>
    </row>
    <row r="1196" spans="7:7" ht="12.75" customHeight="1" x14ac:dyDescent="0.25">
      <c r="G1196" s="61"/>
    </row>
    <row r="1197" spans="7:7" ht="12.75" customHeight="1" x14ac:dyDescent="0.25">
      <c r="G1197" s="61"/>
    </row>
    <row r="1198" spans="7:7" ht="12.75" customHeight="1" x14ac:dyDescent="0.25">
      <c r="G1198" s="61"/>
    </row>
    <row r="1199" spans="7:7" ht="12.75" customHeight="1" x14ac:dyDescent="0.25">
      <c r="G1199" s="61"/>
    </row>
    <row r="1200" spans="7:7" ht="12.75" customHeight="1" x14ac:dyDescent="0.25">
      <c r="G1200" s="61"/>
    </row>
    <row r="1201" spans="7:7" ht="12.75" customHeight="1" x14ac:dyDescent="0.25">
      <c r="G1201" s="61"/>
    </row>
    <row r="1202" spans="7:7" ht="12.75" customHeight="1" x14ac:dyDescent="0.25">
      <c r="G1202" s="61"/>
    </row>
    <row r="1203" spans="7:7" ht="12.75" customHeight="1" x14ac:dyDescent="0.25">
      <c r="G1203" s="61"/>
    </row>
    <row r="1204" spans="7:7" ht="12.75" customHeight="1" x14ac:dyDescent="0.25">
      <c r="G1204" s="61"/>
    </row>
    <row r="1205" spans="7:7" ht="12.75" customHeight="1" x14ac:dyDescent="0.25">
      <c r="G1205" s="61"/>
    </row>
    <row r="1206" spans="7:7" ht="12.75" customHeight="1" x14ac:dyDescent="0.25">
      <c r="G1206" s="61"/>
    </row>
    <row r="1207" spans="7:7" ht="12.75" customHeight="1" x14ac:dyDescent="0.25">
      <c r="G1207" s="61"/>
    </row>
    <row r="1208" spans="7:7" ht="12.75" customHeight="1" x14ac:dyDescent="0.25">
      <c r="G1208" s="61"/>
    </row>
    <row r="1209" spans="7:7" ht="12.75" customHeight="1" x14ac:dyDescent="0.25">
      <c r="G1209" s="61"/>
    </row>
    <row r="1210" spans="7:7" ht="12.75" customHeight="1" x14ac:dyDescent="0.25">
      <c r="G1210" s="61"/>
    </row>
    <row r="1211" spans="7:7" ht="12.75" customHeight="1" x14ac:dyDescent="0.25">
      <c r="G1211" s="61"/>
    </row>
    <row r="1212" spans="7:7" ht="12.75" customHeight="1" x14ac:dyDescent="0.25">
      <c r="G1212" s="61"/>
    </row>
    <row r="1213" spans="7:7" ht="12.75" customHeight="1" x14ac:dyDescent="0.25">
      <c r="G1213" s="61"/>
    </row>
    <row r="1214" spans="7:7" ht="12.75" customHeight="1" x14ac:dyDescent="0.25">
      <c r="G1214" s="61"/>
    </row>
    <row r="1215" spans="7:7" ht="12.75" customHeight="1" x14ac:dyDescent="0.25">
      <c r="G1215" s="61"/>
    </row>
    <row r="1216" spans="7:7" ht="12.75" customHeight="1" x14ac:dyDescent="0.25">
      <c r="G1216" s="61"/>
    </row>
    <row r="1217" spans="7:7" ht="12.75" customHeight="1" x14ac:dyDescent="0.25">
      <c r="G1217" s="61"/>
    </row>
    <row r="1218" spans="7:7" ht="12.75" customHeight="1" x14ac:dyDescent="0.25">
      <c r="G1218" s="61"/>
    </row>
    <row r="1219" spans="7:7" ht="12.75" customHeight="1" x14ac:dyDescent="0.25">
      <c r="G1219" s="61"/>
    </row>
    <row r="1220" spans="7:7" ht="12.75" customHeight="1" x14ac:dyDescent="0.25">
      <c r="G1220" s="61"/>
    </row>
    <row r="1221" spans="7:7" ht="12.75" customHeight="1" x14ac:dyDescent="0.25">
      <c r="G1221" s="61"/>
    </row>
    <row r="1222" spans="7:7" ht="12.75" customHeight="1" x14ac:dyDescent="0.25">
      <c r="G1222" s="61"/>
    </row>
    <row r="1223" spans="7:7" ht="12.75" customHeight="1" x14ac:dyDescent="0.25">
      <c r="G1223" s="61"/>
    </row>
    <row r="1224" spans="7:7" ht="12.75" customHeight="1" x14ac:dyDescent="0.25">
      <c r="G1224" s="61"/>
    </row>
    <row r="1225" spans="7:7" ht="12.75" customHeight="1" x14ac:dyDescent="0.25">
      <c r="G1225" s="61"/>
    </row>
    <row r="1226" spans="7:7" ht="12.75" customHeight="1" x14ac:dyDescent="0.25">
      <c r="G1226" s="61"/>
    </row>
    <row r="1227" spans="7:7" ht="12.75" customHeight="1" x14ac:dyDescent="0.25">
      <c r="G1227" s="61"/>
    </row>
    <row r="1228" spans="7:7" ht="12.75" customHeight="1" x14ac:dyDescent="0.25">
      <c r="G1228" s="61"/>
    </row>
    <row r="1229" spans="7:7" ht="12.75" customHeight="1" x14ac:dyDescent="0.25">
      <c r="G1229" s="61"/>
    </row>
    <row r="1230" spans="7:7" ht="12.75" customHeight="1" x14ac:dyDescent="0.25">
      <c r="G1230" s="61"/>
    </row>
    <row r="1231" spans="7:7" ht="12.75" customHeight="1" x14ac:dyDescent="0.25">
      <c r="G1231" s="61"/>
    </row>
    <row r="1232" spans="7:7" ht="12.75" customHeight="1" x14ac:dyDescent="0.25">
      <c r="G1232" s="61"/>
    </row>
    <row r="1233" spans="7:7" ht="12.75" customHeight="1" x14ac:dyDescent="0.25">
      <c r="G1233" s="61"/>
    </row>
    <row r="1234" spans="7:7" ht="12.75" customHeight="1" x14ac:dyDescent="0.25">
      <c r="G1234" s="61"/>
    </row>
    <row r="1235" spans="7:7" ht="12.75" customHeight="1" x14ac:dyDescent="0.25">
      <c r="G1235" s="61"/>
    </row>
    <row r="1236" spans="7:7" ht="12.75" customHeight="1" x14ac:dyDescent="0.25">
      <c r="G1236" s="61"/>
    </row>
    <row r="1237" spans="7:7" ht="12.75" customHeight="1" x14ac:dyDescent="0.25">
      <c r="G1237" s="61"/>
    </row>
    <row r="1238" spans="7:7" ht="12.75" customHeight="1" x14ac:dyDescent="0.25">
      <c r="G1238" s="61"/>
    </row>
    <row r="1239" spans="7:7" ht="12.75" customHeight="1" x14ac:dyDescent="0.25">
      <c r="G1239" s="61"/>
    </row>
    <row r="1240" spans="7:7" ht="12.75" customHeight="1" x14ac:dyDescent="0.25">
      <c r="G1240" s="61"/>
    </row>
    <row r="1241" spans="7:7" ht="12.75" customHeight="1" x14ac:dyDescent="0.25">
      <c r="G1241" s="61"/>
    </row>
    <row r="1242" spans="7:7" ht="12.75" customHeight="1" x14ac:dyDescent="0.25">
      <c r="G1242" s="61"/>
    </row>
    <row r="1243" spans="7:7" ht="12.75" customHeight="1" x14ac:dyDescent="0.25">
      <c r="G1243" s="61"/>
    </row>
    <row r="1244" spans="7:7" ht="12.75" customHeight="1" x14ac:dyDescent="0.25">
      <c r="G1244" s="61"/>
    </row>
    <row r="1245" spans="7:7" ht="12.75" customHeight="1" x14ac:dyDescent="0.25">
      <c r="G1245" s="61"/>
    </row>
    <row r="1246" spans="7:7" ht="12.75" customHeight="1" x14ac:dyDescent="0.25">
      <c r="G1246" s="61"/>
    </row>
    <row r="1247" spans="7:7" ht="12.75" customHeight="1" x14ac:dyDescent="0.25">
      <c r="G1247" s="61"/>
    </row>
    <row r="1248" spans="7:7" ht="12.75" customHeight="1" x14ac:dyDescent="0.25">
      <c r="G1248" s="61"/>
    </row>
    <row r="1249" spans="7:7" ht="12.75" customHeight="1" x14ac:dyDescent="0.25">
      <c r="G1249" s="61"/>
    </row>
    <row r="1250" spans="7:7" ht="12.75" customHeight="1" x14ac:dyDescent="0.25">
      <c r="G1250" s="61"/>
    </row>
    <row r="1251" spans="7:7" ht="12.75" customHeight="1" x14ac:dyDescent="0.25">
      <c r="G1251" s="61"/>
    </row>
    <row r="1252" spans="7:7" ht="12.75" customHeight="1" x14ac:dyDescent="0.25">
      <c r="G1252" s="61"/>
    </row>
    <row r="1253" spans="7:7" ht="12.75" customHeight="1" x14ac:dyDescent="0.25">
      <c r="G1253" s="61"/>
    </row>
    <row r="1254" spans="7:7" ht="12.75" customHeight="1" x14ac:dyDescent="0.25">
      <c r="G1254" s="61"/>
    </row>
    <row r="1255" spans="7:7" ht="12.75" customHeight="1" x14ac:dyDescent="0.25">
      <c r="G1255" s="61"/>
    </row>
    <row r="1256" spans="7:7" ht="12.75" customHeight="1" x14ac:dyDescent="0.25">
      <c r="G1256" s="61"/>
    </row>
    <row r="1257" spans="7:7" ht="12.75" customHeight="1" x14ac:dyDescent="0.25">
      <c r="G1257" s="61"/>
    </row>
    <row r="1258" spans="7:7" ht="12.75" customHeight="1" x14ac:dyDescent="0.25">
      <c r="G1258" s="61"/>
    </row>
    <row r="1259" spans="7:7" ht="12.75" customHeight="1" x14ac:dyDescent="0.25">
      <c r="G1259" s="61"/>
    </row>
    <row r="1260" spans="7:7" ht="12.75" customHeight="1" x14ac:dyDescent="0.25">
      <c r="G1260" s="61"/>
    </row>
    <row r="1261" spans="7:7" ht="12.75" customHeight="1" x14ac:dyDescent="0.25">
      <c r="G1261" s="61"/>
    </row>
    <row r="1262" spans="7:7" ht="12.75" customHeight="1" x14ac:dyDescent="0.25">
      <c r="G1262" s="61"/>
    </row>
    <row r="1263" spans="7:7" ht="12.75" customHeight="1" x14ac:dyDescent="0.25">
      <c r="G1263" s="61"/>
    </row>
    <row r="1264" spans="7:7" ht="12.75" customHeight="1" x14ac:dyDescent="0.25">
      <c r="G1264" s="61"/>
    </row>
    <row r="1265" spans="7:7" ht="12.75" customHeight="1" x14ac:dyDescent="0.25">
      <c r="G1265" s="61"/>
    </row>
    <row r="1266" spans="7:7" ht="12.75" customHeight="1" x14ac:dyDescent="0.25">
      <c r="G1266" s="61"/>
    </row>
    <row r="1267" spans="7:7" ht="12.75" customHeight="1" x14ac:dyDescent="0.25">
      <c r="G1267" s="61"/>
    </row>
    <row r="1268" spans="7:7" ht="12.75" customHeight="1" x14ac:dyDescent="0.25">
      <c r="G1268" s="61"/>
    </row>
    <row r="1269" spans="7:7" ht="12.75" customHeight="1" x14ac:dyDescent="0.25">
      <c r="G1269" s="61"/>
    </row>
    <row r="1270" spans="7:7" ht="12.75" customHeight="1" x14ac:dyDescent="0.25">
      <c r="G1270" s="61"/>
    </row>
    <row r="1271" spans="7:7" ht="12.75" customHeight="1" x14ac:dyDescent="0.25">
      <c r="G1271" s="61"/>
    </row>
    <row r="1272" spans="7:7" ht="12.75" customHeight="1" x14ac:dyDescent="0.25">
      <c r="G1272" s="61"/>
    </row>
    <row r="1273" spans="7:7" ht="12.75" customHeight="1" x14ac:dyDescent="0.25">
      <c r="G1273" s="61"/>
    </row>
    <row r="1274" spans="7:7" ht="12.75" customHeight="1" x14ac:dyDescent="0.25">
      <c r="G1274" s="61"/>
    </row>
    <row r="1275" spans="7:7" ht="12.75" customHeight="1" x14ac:dyDescent="0.25">
      <c r="G1275" s="61"/>
    </row>
    <row r="1276" spans="7:7" ht="12.75" customHeight="1" x14ac:dyDescent="0.25">
      <c r="G1276" s="61"/>
    </row>
    <row r="1277" spans="7:7" ht="12.75" customHeight="1" x14ac:dyDescent="0.25">
      <c r="G1277" s="61"/>
    </row>
    <row r="1278" spans="7:7" ht="12.75" customHeight="1" x14ac:dyDescent="0.25">
      <c r="G1278" s="61"/>
    </row>
    <row r="1279" spans="7:7" ht="12.75" customHeight="1" x14ac:dyDescent="0.25">
      <c r="G1279" s="61"/>
    </row>
    <row r="1280" spans="7:7" ht="12.75" customHeight="1" x14ac:dyDescent="0.25">
      <c r="G1280" s="61"/>
    </row>
    <row r="1281" spans="7:7" ht="12.75" customHeight="1" x14ac:dyDescent="0.25">
      <c r="G1281" s="61"/>
    </row>
    <row r="1282" spans="7:7" ht="12.75" customHeight="1" x14ac:dyDescent="0.25">
      <c r="G1282" s="61"/>
    </row>
    <row r="1283" spans="7:7" ht="12.75" customHeight="1" x14ac:dyDescent="0.25">
      <c r="G1283" s="61"/>
    </row>
    <row r="1284" spans="7:7" ht="12.75" customHeight="1" x14ac:dyDescent="0.25">
      <c r="G1284" s="61"/>
    </row>
    <row r="1285" spans="7:7" ht="12.75" customHeight="1" x14ac:dyDescent="0.25">
      <c r="G1285" s="61"/>
    </row>
    <row r="1286" spans="7:7" ht="12.75" customHeight="1" x14ac:dyDescent="0.25">
      <c r="G1286" s="61"/>
    </row>
    <row r="1287" spans="7:7" ht="12.75" customHeight="1" x14ac:dyDescent="0.25">
      <c r="G1287" s="61"/>
    </row>
    <row r="1288" spans="7:7" ht="12.75" customHeight="1" x14ac:dyDescent="0.25">
      <c r="G1288" s="61"/>
    </row>
    <row r="1289" spans="7:7" ht="12.75" customHeight="1" x14ac:dyDescent="0.25">
      <c r="G1289" s="61"/>
    </row>
    <row r="1290" spans="7:7" ht="12.75" customHeight="1" x14ac:dyDescent="0.25">
      <c r="G1290" s="61"/>
    </row>
    <row r="1291" spans="7:7" ht="12.75" customHeight="1" x14ac:dyDescent="0.25">
      <c r="G1291" s="61"/>
    </row>
    <row r="1292" spans="7:7" ht="12.75" customHeight="1" x14ac:dyDescent="0.25">
      <c r="G1292" s="61"/>
    </row>
    <row r="1293" spans="7:7" ht="12.75" customHeight="1" x14ac:dyDescent="0.25">
      <c r="G1293" s="61"/>
    </row>
    <row r="1294" spans="7:7" ht="12.75" customHeight="1" x14ac:dyDescent="0.25">
      <c r="G1294" s="61"/>
    </row>
    <row r="1295" spans="7:7" ht="12.75" customHeight="1" x14ac:dyDescent="0.25">
      <c r="G1295" s="61"/>
    </row>
    <row r="1296" spans="7:7" ht="12.75" customHeight="1" x14ac:dyDescent="0.25">
      <c r="G1296" s="61"/>
    </row>
    <row r="1297" spans="7:7" ht="12.75" customHeight="1" x14ac:dyDescent="0.25">
      <c r="G1297" s="61"/>
    </row>
    <row r="1298" spans="7:7" ht="12.75" customHeight="1" x14ac:dyDescent="0.25">
      <c r="G1298" s="61"/>
    </row>
    <row r="1299" spans="7:7" ht="12.75" customHeight="1" x14ac:dyDescent="0.25">
      <c r="G1299" s="61"/>
    </row>
    <row r="1300" spans="7:7" ht="12.75" customHeight="1" x14ac:dyDescent="0.25">
      <c r="G1300" s="61"/>
    </row>
    <row r="1301" spans="7:7" ht="12.75" customHeight="1" x14ac:dyDescent="0.25">
      <c r="G1301" s="61"/>
    </row>
    <row r="1302" spans="7:7" ht="12.75" customHeight="1" x14ac:dyDescent="0.25">
      <c r="G1302" s="61"/>
    </row>
    <row r="1303" spans="7:7" ht="12.75" customHeight="1" x14ac:dyDescent="0.25">
      <c r="G1303" s="61"/>
    </row>
    <row r="1304" spans="7:7" ht="12.75" customHeight="1" x14ac:dyDescent="0.25">
      <c r="G1304" s="61"/>
    </row>
    <row r="1305" spans="7:7" ht="12.75" customHeight="1" x14ac:dyDescent="0.25">
      <c r="G1305" s="61"/>
    </row>
    <row r="1306" spans="7:7" ht="12.75" customHeight="1" x14ac:dyDescent="0.25">
      <c r="G1306" s="61"/>
    </row>
    <row r="1307" spans="7:7" ht="12.75" customHeight="1" x14ac:dyDescent="0.25">
      <c r="G1307" s="61"/>
    </row>
    <row r="1308" spans="7:7" ht="12.75" customHeight="1" x14ac:dyDescent="0.25">
      <c r="G1308" s="61"/>
    </row>
    <row r="1309" spans="7:7" ht="12.75" customHeight="1" x14ac:dyDescent="0.25">
      <c r="G1309" s="61"/>
    </row>
    <row r="1310" spans="7:7" ht="12.75" customHeight="1" x14ac:dyDescent="0.25">
      <c r="G1310" s="61"/>
    </row>
    <row r="1311" spans="7:7" ht="12.75" customHeight="1" x14ac:dyDescent="0.25">
      <c r="G1311" s="61"/>
    </row>
    <row r="1312" spans="7:7" ht="12.75" customHeight="1" x14ac:dyDescent="0.25">
      <c r="G1312" s="61"/>
    </row>
    <row r="1313" spans="7:7" ht="12.75" customHeight="1" x14ac:dyDescent="0.25">
      <c r="G1313" s="61"/>
    </row>
    <row r="1314" spans="7:7" ht="12.75" customHeight="1" x14ac:dyDescent="0.25">
      <c r="G1314" s="61"/>
    </row>
    <row r="1315" spans="7:7" ht="12.75" customHeight="1" x14ac:dyDescent="0.25">
      <c r="G1315" s="61"/>
    </row>
    <row r="1316" spans="7:7" ht="12.75" customHeight="1" x14ac:dyDescent="0.25">
      <c r="G1316" s="61"/>
    </row>
    <row r="1317" spans="7:7" ht="12.75" customHeight="1" x14ac:dyDescent="0.25">
      <c r="G1317" s="61"/>
    </row>
    <row r="1318" spans="7:7" ht="12.75" customHeight="1" x14ac:dyDescent="0.25">
      <c r="G1318" s="61"/>
    </row>
    <row r="1319" spans="7:7" ht="12.75" customHeight="1" x14ac:dyDescent="0.25">
      <c r="G1319" s="61"/>
    </row>
    <row r="1320" spans="7:7" ht="12.75" customHeight="1" x14ac:dyDescent="0.25">
      <c r="G1320" s="61"/>
    </row>
    <row r="1321" spans="7:7" ht="12.75" customHeight="1" x14ac:dyDescent="0.25">
      <c r="G1321" s="61"/>
    </row>
    <row r="1322" spans="7:7" ht="12.75" customHeight="1" x14ac:dyDescent="0.25">
      <c r="G1322" s="61"/>
    </row>
    <row r="1323" spans="7:7" ht="12.75" customHeight="1" x14ac:dyDescent="0.25">
      <c r="G1323" s="61"/>
    </row>
    <row r="1324" spans="7:7" ht="12.75" customHeight="1" x14ac:dyDescent="0.25">
      <c r="G1324" s="61"/>
    </row>
    <row r="1325" spans="7:7" ht="12.75" customHeight="1" x14ac:dyDescent="0.25">
      <c r="G1325" s="61"/>
    </row>
    <row r="1326" spans="7:7" ht="12.75" customHeight="1" x14ac:dyDescent="0.25">
      <c r="G1326" s="61"/>
    </row>
    <row r="1327" spans="7:7" ht="12.75" customHeight="1" x14ac:dyDescent="0.25">
      <c r="G1327" s="61"/>
    </row>
    <row r="1328" spans="7:7" ht="12.75" customHeight="1" x14ac:dyDescent="0.25">
      <c r="G1328" s="61"/>
    </row>
    <row r="1329" spans="7:7" ht="12.75" customHeight="1" x14ac:dyDescent="0.25">
      <c r="G1329" s="61"/>
    </row>
    <row r="1330" spans="7:7" ht="12.75" customHeight="1" x14ac:dyDescent="0.25">
      <c r="G1330" s="61"/>
    </row>
    <row r="1331" spans="7:7" ht="12.75" customHeight="1" x14ac:dyDescent="0.25">
      <c r="G1331" s="61"/>
    </row>
    <row r="1332" spans="7:7" ht="12.75" customHeight="1" x14ac:dyDescent="0.25">
      <c r="G1332" s="61"/>
    </row>
    <row r="1333" spans="7:7" ht="12.75" customHeight="1" x14ac:dyDescent="0.25">
      <c r="G1333" s="61"/>
    </row>
    <row r="1334" spans="7:7" ht="12.75" customHeight="1" x14ac:dyDescent="0.25">
      <c r="G1334" s="61"/>
    </row>
    <row r="1335" spans="7:7" ht="12.75" customHeight="1" x14ac:dyDescent="0.25">
      <c r="G1335" s="61"/>
    </row>
    <row r="1336" spans="7:7" ht="12.75" customHeight="1" x14ac:dyDescent="0.25">
      <c r="G1336" s="61"/>
    </row>
    <row r="1337" spans="7:7" ht="12.75" customHeight="1" x14ac:dyDescent="0.25">
      <c r="G1337" s="61"/>
    </row>
    <row r="1338" spans="7:7" ht="12.75" customHeight="1" x14ac:dyDescent="0.25">
      <c r="G1338" s="61"/>
    </row>
    <row r="1339" spans="7:7" ht="12.75" customHeight="1" x14ac:dyDescent="0.25">
      <c r="G1339" s="61"/>
    </row>
    <row r="1340" spans="7:7" ht="12.75" customHeight="1" x14ac:dyDescent="0.25">
      <c r="G1340" s="61"/>
    </row>
    <row r="1341" spans="7:7" ht="12.75" customHeight="1" x14ac:dyDescent="0.25">
      <c r="G1341" s="61"/>
    </row>
    <row r="1342" spans="7:7" ht="12.75" customHeight="1" x14ac:dyDescent="0.25">
      <c r="G1342" s="61"/>
    </row>
    <row r="1343" spans="7:7" ht="12.75" customHeight="1" x14ac:dyDescent="0.25">
      <c r="G1343" s="61"/>
    </row>
    <row r="1344" spans="7:7" ht="12.75" customHeight="1" x14ac:dyDescent="0.25">
      <c r="G1344" s="61"/>
    </row>
    <row r="1345" spans="7:7" ht="12.75" customHeight="1" x14ac:dyDescent="0.25">
      <c r="G1345" s="61"/>
    </row>
    <row r="1346" spans="7:7" ht="12.75" customHeight="1" x14ac:dyDescent="0.25">
      <c r="G1346" s="61"/>
    </row>
    <row r="1347" spans="7:7" ht="12.75" customHeight="1" x14ac:dyDescent="0.25">
      <c r="G1347" s="61"/>
    </row>
    <row r="1348" spans="7:7" ht="12.75" customHeight="1" x14ac:dyDescent="0.25">
      <c r="G1348" s="61"/>
    </row>
    <row r="1349" spans="7:7" ht="12.75" customHeight="1" x14ac:dyDescent="0.25">
      <c r="G1349" s="61"/>
    </row>
    <row r="1350" spans="7:7" ht="12.75" customHeight="1" x14ac:dyDescent="0.25">
      <c r="G1350" s="61"/>
    </row>
    <row r="1351" spans="7:7" ht="12.75" customHeight="1" x14ac:dyDescent="0.25">
      <c r="G1351" s="61"/>
    </row>
    <row r="1352" spans="7:7" ht="12.75" customHeight="1" x14ac:dyDescent="0.25">
      <c r="G1352" s="61"/>
    </row>
    <row r="1353" spans="7:7" ht="12.75" customHeight="1" x14ac:dyDescent="0.25">
      <c r="G1353" s="61"/>
    </row>
    <row r="1354" spans="7:7" ht="12.75" customHeight="1" x14ac:dyDescent="0.25">
      <c r="G1354" s="61"/>
    </row>
    <row r="1355" spans="7:7" ht="12.75" customHeight="1" x14ac:dyDescent="0.25">
      <c r="G1355" s="61"/>
    </row>
    <row r="1356" spans="7:7" ht="12.75" customHeight="1" x14ac:dyDescent="0.25">
      <c r="G1356" s="61"/>
    </row>
    <row r="1357" spans="7:7" ht="12.75" customHeight="1" x14ac:dyDescent="0.25">
      <c r="G1357" s="61"/>
    </row>
    <row r="1358" spans="7:7" ht="12.75" customHeight="1" x14ac:dyDescent="0.25">
      <c r="G1358" s="61"/>
    </row>
    <row r="1359" spans="7:7" ht="12.75" customHeight="1" x14ac:dyDescent="0.25">
      <c r="G1359" s="61"/>
    </row>
    <row r="1360" spans="7:7" ht="12.75" customHeight="1" x14ac:dyDescent="0.25">
      <c r="G1360" s="61"/>
    </row>
    <row r="1361" spans="7:7" ht="12.75" customHeight="1" x14ac:dyDescent="0.25">
      <c r="G1361" s="61"/>
    </row>
    <row r="1362" spans="7:7" ht="12.75" customHeight="1" x14ac:dyDescent="0.25">
      <c r="G1362" s="61"/>
    </row>
    <row r="1363" spans="7:7" ht="12.75" customHeight="1" x14ac:dyDescent="0.25">
      <c r="G1363" s="61"/>
    </row>
    <row r="1364" spans="7:7" ht="12.75" customHeight="1" x14ac:dyDescent="0.25">
      <c r="G1364" s="61"/>
    </row>
    <row r="1365" spans="7:7" ht="12.75" customHeight="1" x14ac:dyDescent="0.25">
      <c r="G1365" s="61"/>
    </row>
    <row r="1366" spans="7:7" ht="12.75" customHeight="1" x14ac:dyDescent="0.25">
      <c r="G1366" s="61"/>
    </row>
    <row r="1367" spans="7:7" ht="12.75" customHeight="1" x14ac:dyDescent="0.25">
      <c r="G1367" s="61"/>
    </row>
    <row r="1368" spans="7:7" ht="12.75" customHeight="1" x14ac:dyDescent="0.25">
      <c r="G1368" s="61"/>
    </row>
    <row r="1369" spans="7:7" ht="12.75" customHeight="1" x14ac:dyDescent="0.25">
      <c r="G1369" s="61"/>
    </row>
    <row r="1370" spans="7:7" ht="12.75" customHeight="1" x14ac:dyDescent="0.25">
      <c r="G1370" s="61"/>
    </row>
    <row r="1371" spans="7:7" ht="12.75" customHeight="1" x14ac:dyDescent="0.25">
      <c r="G1371" s="61"/>
    </row>
    <row r="1372" spans="7:7" ht="12.75" customHeight="1" x14ac:dyDescent="0.25">
      <c r="G1372" s="61"/>
    </row>
    <row r="1373" spans="7:7" ht="12.75" customHeight="1" x14ac:dyDescent="0.25">
      <c r="G1373" s="61"/>
    </row>
    <row r="1374" spans="7:7" ht="12.75" customHeight="1" x14ac:dyDescent="0.25">
      <c r="G1374" s="61"/>
    </row>
    <row r="1375" spans="7:7" ht="12.75" customHeight="1" x14ac:dyDescent="0.25">
      <c r="G1375" s="61"/>
    </row>
    <row r="1376" spans="7:7" ht="12.75" customHeight="1" x14ac:dyDescent="0.25">
      <c r="G1376" s="61"/>
    </row>
    <row r="1377" spans="7:7" ht="12.75" customHeight="1" x14ac:dyDescent="0.25">
      <c r="G1377" s="61"/>
    </row>
    <row r="1378" spans="7:7" ht="12.75" customHeight="1" x14ac:dyDescent="0.25">
      <c r="G1378" s="61"/>
    </row>
    <row r="1379" spans="7:7" ht="12.75" customHeight="1" x14ac:dyDescent="0.25">
      <c r="G1379" s="61"/>
    </row>
    <row r="1380" spans="7:7" ht="12.75" customHeight="1" x14ac:dyDescent="0.25">
      <c r="G1380" s="61"/>
    </row>
    <row r="1381" spans="7:7" ht="12.75" customHeight="1" x14ac:dyDescent="0.25">
      <c r="G1381" s="61"/>
    </row>
    <row r="1382" spans="7:7" ht="12.75" customHeight="1" x14ac:dyDescent="0.25">
      <c r="G1382" s="61"/>
    </row>
    <row r="1383" spans="7:7" ht="12.75" customHeight="1" x14ac:dyDescent="0.25">
      <c r="G1383" s="61"/>
    </row>
    <row r="1384" spans="7:7" ht="12.75" customHeight="1" x14ac:dyDescent="0.25">
      <c r="G1384" s="61"/>
    </row>
    <row r="1385" spans="7:7" ht="12.75" customHeight="1" x14ac:dyDescent="0.25">
      <c r="G1385" s="61"/>
    </row>
    <row r="1386" spans="7:7" ht="12.75" customHeight="1" x14ac:dyDescent="0.25">
      <c r="G1386" s="61"/>
    </row>
    <row r="1387" spans="7:7" ht="12.75" customHeight="1" x14ac:dyDescent="0.25">
      <c r="G1387" s="61"/>
    </row>
    <row r="1388" spans="7:7" ht="12.75" customHeight="1" x14ac:dyDescent="0.25">
      <c r="G1388" s="61"/>
    </row>
    <row r="1389" spans="7:7" ht="12.75" customHeight="1" x14ac:dyDescent="0.25">
      <c r="G1389" s="61"/>
    </row>
    <row r="1390" spans="7:7" ht="12.75" customHeight="1" x14ac:dyDescent="0.25">
      <c r="G1390" s="61"/>
    </row>
    <row r="1391" spans="7:7" ht="12.75" customHeight="1" x14ac:dyDescent="0.25">
      <c r="G1391" s="61"/>
    </row>
    <row r="1392" spans="7:7" ht="12.75" customHeight="1" x14ac:dyDescent="0.25">
      <c r="G1392" s="61"/>
    </row>
    <row r="1393" spans="7:7" ht="12.75" customHeight="1" x14ac:dyDescent="0.25">
      <c r="G1393" s="61"/>
    </row>
    <row r="1394" spans="7:7" ht="12.75" customHeight="1" x14ac:dyDescent="0.25">
      <c r="G1394" s="61"/>
    </row>
    <row r="1395" spans="7:7" ht="12.75" customHeight="1" x14ac:dyDescent="0.25">
      <c r="G1395" s="61"/>
    </row>
    <row r="1396" spans="7:7" ht="12.75" customHeight="1" x14ac:dyDescent="0.25">
      <c r="G1396" s="61"/>
    </row>
    <row r="1397" spans="7:7" ht="12.75" customHeight="1" x14ac:dyDescent="0.25">
      <c r="G1397" s="61"/>
    </row>
    <row r="1398" spans="7:7" ht="12.75" customHeight="1" x14ac:dyDescent="0.25">
      <c r="G1398" s="61"/>
    </row>
    <row r="1399" spans="7:7" ht="12.75" customHeight="1" x14ac:dyDescent="0.25">
      <c r="G1399" s="61"/>
    </row>
    <row r="1400" spans="7:7" ht="12.75" customHeight="1" x14ac:dyDescent="0.25">
      <c r="G1400" s="61"/>
    </row>
    <row r="1401" spans="7:7" ht="12.75" customHeight="1" x14ac:dyDescent="0.25">
      <c r="G1401" s="61"/>
    </row>
    <row r="1402" spans="7:7" ht="12.75" customHeight="1" x14ac:dyDescent="0.25">
      <c r="G1402" s="61"/>
    </row>
    <row r="1403" spans="7:7" ht="12.75" customHeight="1" x14ac:dyDescent="0.25">
      <c r="G1403" s="61"/>
    </row>
    <row r="1404" spans="7:7" ht="12.75" customHeight="1" x14ac:dyDescent="0.25">
      <c r="G1404" s="61"/>
    </row>
    <row r="1405" spans="7:7" ht="12.75" customHeight="1" x14ac:dyDescent="0.25">
      <c r="G1405" s="61"/>
    </row>
    <row r="1406" spans="7:7" ht="12.75" customHeight="1" x14ac:dyDescent="0.25">
      <c r="G1406" s="61"/>
    </row>
    <row r="1407" spans="7:7" ht="12.75" customHeight="1" x14ac:dyDescent="0.25">
      <c r="G1407" s="61"/>
    </row>
    <row r="1408" spans="7:7" ht="12.75" customHeight="1" x14ac:dyDescent="0.25">
      <c r="G1408" s="61"/>
    </row>
    <row r="1409" spans="7:7" ht="12.75" customHeight="1" x14ac:dyDescent="0.25">
      <c r="G1409" s="61"/>
    </row>
    <row r="1410" spans="7:7" ht="12.75" customHeight="1" x14ac:dyDescent="0.25">
      <c r="G1410" s="61"/>
    </row>
    <row r="1411" spans="7:7" ht="12.75" customHeight="1" x14ac:dyDescent="0.25">
      <c r="G1411" s="61"/>
    </row>
    <row r="1412" spans="7:7" ht="12.75" customHeight="1" x14ac:dyDescent="0.25">
      <c r="G1412" s="61"/>
    </row>
    <row r="1413" spans="7:7" ht="12.75" customHeight="1" x14ac:dyDescent="0.25">
      <c r="G1413" s="61"/>
    </row>
    <row r="1414" spans="7:7" ht="12.75" customHeight="1" x14ac:dyDescent="0.25">
      <c r="G1414" s="61"/>
    </row>
    <row r="1415" spans="7:7" ht="12.75" customHeight="1" x14ac:dyDescent="0.25">
      <c r="G1415" s="61"/>
    </row>
    <row r="1416" spans="7:7" ht="12.75" customHeight="1" x14ac:dyDescent="0.25">
      <c r="G1416" s="61"/>
    </row>
    <row r="1417" spans="7:7" ht="12.75" customHeight="1" x14ac:dyDescent="0.25">
      <c r="G1417" s="61"/>
    </row>
    <row r="1418" spans="7:7" ht="12.75" customHeight="1" x14ac:dyDescent="0.25">
      <c r="G1418" s="61"/>
    </row>
    <row r="1419" spans="7:7" ht="12.75" customHeight="1" x14ac:dyDescent="0.25">
      <c r="G1419" s="61"/>
    </row>
    <row r="1420" spans="7:7" ht="12.75" customHeight="1" x14ac:dyDescent="0.25">
      <c r="G1420" s="61"/>
    </row>
    <row r="1421" spans="7:7" ht="12.75" customHeight="1" x14ac:dyDescent="0.25">
      <c r="G1421" s="61"/>
    </row>
    <row r="1422" spans="7:7" ht="12.75" customHeight="1" x14ac:dyDescent="0.25">
      <c r="G1422" s="61"/>
    </row>
    <row r="1423" spans="7:7" ht="12.75" customHeight="1" x14ac:dyDescent="0.25">
      <c r="G1423" s="61"/>
    </row>
    <row r="1424" spans="7:7" ht="12.75" customHeight="1" x14ac:dyDescent="0.25">
      <c r="G1424" s="61"/>
    </row>
    <row r="1425" spans="7:7" ht="12.75" customHeight="1" x14ac:dyDescent="0.25">
      <c r="G1425" s="61"/>
    </row>
    <row r="1426" spans="7:7" ht="12.75" customHeight="1" x14ac:dyDescent="0.25">
      <c r="G1426" s="61"/>
    </row>
    <row r="1427" spans="7:7" ht="12.75" customHeight="1" x14ac:dyDescent="0.25">
      <c r="G1427" s="61"/>
    </row>
    <row r="1428" spans="7:7" ht="12.75" customHeight="1" x14ac:dyDescent="0.25">
      <c r="G1428" s="61"/>
    </row>
    <row r="1429" spans="7:7" ht="12.75" customHeight="1" x14ac:dyDescent="0.25">
      <c r="G1429" s="61"/>
    </row>
    <row r="1430" spans="7:7" ht="12.75" customHeight="1" x14ac:dyDescent="0.25">
      <c r="G1430" s="61"/>
    </row>
    <row r="1431" spans="7:7" ht="12.75" customHeight="1" x14ac:dyDescent="0.25">
      <c r="G1431" s="61"/>
    </row>
    <row r="1432" spans="7:7" ht="12.75" customHeight="1" x14ac:dyDescent="0.25">
      <c r="G1432" s="61"/>
    </row>
    <row r="1433" spans="7:7" ht="12.75" customHeight="1" x14ac:dyDescent="0.25">
      <c r="G1433" s="61"/>
    </row>
    <row r="1434" spans="7:7" ht="12.75" customHeight="1" x14ac:dyDescent="0.25">
      <c r="G1434" s="61"/>
    </row>
    <row r="1435" spans="7:7" ht="12.75" customHeight="1" x14ac:dyDescent="0.25">
      <c r="G1435" s="61"/>
    </row>
    <row r="1436" spans="7:7" ht="12.75" customHeight="1" x14ac:dyDescent="0.25">
      <c r="G1436" s="61"/>
    </row>
    <row r="1437" spans="7:7" ht="12.75" customHeight="1" x14ac:dyDescent="0.25">
      <c r="G1437" s="61"/>
    </row>
    <row r="1438" spans="7:7" ht="12.75" customHeight="1" x14ac:dyDescent="0.25">
      <c r="G1438" s="61"/>
    </row>
    <row r="1439" spans="7:7" ht="12.75" customHeight="1" x14ac:dyDescent="0.25">
      <c r="G1439" s="61"/>
    </row>
    <row r="1440" spans="7:7" ht="12.75" customHeight="1" x14ac:dyDescent="0.25">
      <c r="G1440" s="61"/>
    </row>
    <row r="1441" spans="7:7" ht="12.75" customHeight="1" x14ac:dyDescent="0.25">
      <c r="G1441" s="61"/>
    </row>
    <row r="1442" spans="7:7" ht="12.75" customHeight="1" x14ac:dyDescent="0.25">
      <c r="G1442" s="61"/>
    </row>
    <row r="1443" spans="7:7" ht="12.75" customHeight="1" x14ac:dyDescent="0.25">
      <c r="G1443" s="61"/>
    </row>
    <row r="1444" spans="7:7" ht="12.75" customHeight="1" x14ac:dyDescent="0.25">
      <c r="G1444" s="61"/>
    </row>
    <row r="1445" spans="7:7" ht="12.75" customHeight="1" x14ac:dyDescent="0.25">
      <c r="G1445" s="61"/>
    </row>
    <row r="1446" spans="7:7" ht="12.75" customHeight="1" x14ac:dyDescent="0.25">
      <c r="G1446" s="61"/>
    </row>
    <row r="1447" spans="7:7" ht="12.75" customHeight="1" x14ac:dyDescent="0.25">
      <c r="G1447" s="61"/>
    </row>
    <row r="1448" spans="7:7" ht="12.75" customHeight="1" x14ac:dyDescent="0.25">
      <c r="G1448" s="61"/>
    </row>
    <row r="1449" spans="7:7" ht="12.75" customHeight="1" x14ac:dyDescent="0.25">
      <c r="G1449" s="61"/>
    </row>
    <row r="1450" spans="7:7" ht="12.75" customHeight="1" x14ac:dyDescent="0.25">
      <c r="G1450" s="61"/>
    </row>
    <row r="1451" spans="7:7" ht="12.75" customHeight="1" x14ac:dyDescent="0.25">
      <c r="G1451" s="61"/>
    </row>
    <row r="1452" spans="7:7" ht="12.75" customHeight="1" x14ac:dyDescent="0.25">
      <c r="G1452" s="61"/>
    </row>
    <row r="1453" spans="7:7" ht="12.75" customHeight="1" x14ac:dyDescent="0.25">
      <c r="G1453" s="61"/>
    </row>
    <row r="1454" spans="7:7" ht="12.75" customHeight="1" x14ac:dyDescent="0.25">
      <c r="G1454" s="61"/>
    </row>
    <row r="1455" spans="7:7" ht="12.75" customHeight="1" x14ac:dyDescent="0.25">
      <c r="G1455" s="61"/>
    </row>
    <row r="1456" spans="7:7" ht="12.75" customHeight="1" x14ac:dyDescent="0.25">
      <c r="G1456" s="61"/>
    </row>
    <row r="1457" spans="7:7" ht="12.75" customHeight="1" x14ac:dyDescent="0.25">
      <c r="G1457" s="61"/>
    </row>
    <row r="1458" spans="7:7" ht="12.75" customHeight="1" x14ac:dyDescent="0.25">
      <c r="G1458" s="61"/>
    </row>
    <row r="1459" spans="7:7" ht="12.75" customHeight="1" x14ac:dyDescent="0.25">
      <c r="G1459" s="61"/>
    </row>
    <row r="1460" spans="7:7" ht="12.75" customHeight="1" x14ac:dyDescent="0.25">
      <c r="G1460" s="61"/>
    </row>
    <row r="1461" spans="7:7" ht="12.75" customHeight="1" x14ac:dyDescent="0.25">
      <c r="G1461" s="61"/>
    </row>
    <row r="1462" spans="7:7" ht="12.75" customHeight="1" x14ac:dyDescent="0.25">
      <c r="G1462" s="61"/>
    </row>
    <row r="1463" spans="7:7" ht="12.75" customHeight="1" x14ac:dyDescent="0.25">
      <c r="G1463" s="61"/>
    </row>
    <row r="1464" spans="7:7" ht="12.75" customHeight="1" x14ac:dyDescent="0.25">
      <c r="G1464" s="61"/>
    </row>
    <row r="1465" spans="7:7" ht="12.75" customHeight="1" x14ac:dyDescent="0.25">
      <c r="G1465" s="61"/>
    </row>
    <row r="1466" spans="7:7" ht="12.75" customHeight="1" x14ac:dyDescent="0.25">
      <c r="G1466" s="61"/>
    </row>
    <row r="1467" spans="7:7" ht="12.75" customHeight="1" x14ac:dyDescent="0.25">
      <c r="G1467" s="61"/>
    </row>
    <row r="1468" spans="7:7" ht="12.75" customHeight="1" x14ac:dyDescent="0.25">
      <c r="G1468" s="61"/>
    </row>
    <row r="1469" spans="7:7" ht="12.75" customHeight="1" x14ac:dyDescent="0.25">
      <c r="G1469" s="61"/>
    </row>
    <row r="1470" spans="7:7" ht="12.75" customHeight="1" x14ac:dyDescent="0.25">
      <c r="G1470" s="61"/>
    </row>
    <row r="1471" spans="7:7" ht="12.75" customHeight="1" x14ac:dyDescent="0.25">
      <c r="G1471" s="61"/>
    </row>
    <row r="1472" spans="7:7" ht="12.75" customHeight="1" x14ac:dyDescent="0.25">
      <c r="G1472" s="61"/>
    </row>
    <row r="1473" spans="7:7" ht="12.75" customHeight="1" x14ac:dyDescent="0.25">
      <c r="G1473" s="61"/>
    </row>
    <row r="1474" spans="7:7" ht="12.75" customHeight="1" x14ac:dyDescent="0.25">
      <c r="G1474" s="61"/>
    </row>
    <row r="1475" spans="7:7" ht="12.75" customHeight="1" x14ac:dyDescent="0.25">
      <c r="G1475" s="61"/>
    </row>
    <row r="1476" spans="7:7" ht="12.75" customHeight="1" x14ac:dyDescent="0.25">
      <c r="G1476" s="61"/>
    </row>
    <row r="1477" spans="7:7" ht="12.75" customHeight="1" x14ac:dyDescent="0.25">
      <c r="G1477" s="61"/>
    </row>
    <row r="1478" spans="7:7" ht="12.75" customHeight="1" x14ac:dyDescent="0.25">
      <c r="G1478" s="61"/>
    </row>
    <row r="1479" spans="7:7" ht="12.75" customHeight="1" x14ac:dyDescent="0.25">
      <c r="G1479" s="61"/>
    </row>
    <row r="1480" spans="7:7" ht="12.75" customHeight="1" x14ac:dyDescent="0.25">
      <c r="G1480" s="61"/>
    </row>
    <row r="1481" spans="7:7" ht="12.75" customHeight="1" x14ac:dyDescent="0.25">
      <c r="G1481" s="61"/>
    </row>
    <row r="1482" spans="7:7" ht="12.75" customHeight="1" x14ac:dyDescent="0.25">
      <c r="G1482" s="61"/>
    </row>
    <row r="1483" spans="7:7" ht="12.75" customHeight="1" x14ac:dyDescent="0.25">
      <c r="G1483" s="61"/>
    </row>
    <row r="1484" spans="7:7" ht="12.75" customHeight="1" x14ac:dyDescent="0.25">
      <c r="G1484" s="61"/>
    </row>
    <row r="1485" spans="7:7" ht="12.75" customHeight="1" x14ac:dyDescent="0.25">
      <c r="G1485" s="61"/>
    </row>
    <row r="1486" spans="7:7" ht="12.75" customHeight="1" x14ac:dyDescent="0.25">
      <c r="G1486" s="61"/>
    </row>
    <row r="1487" spans="7:7" ht="12.75" customHeight="1" x14ac:dyDescent="0.25">
      <c r="G1487" s="61"/>
    </row>
    <row r="1488" spans="7:7" ht="12.75" customHeight="1" x14ac:dyDescent="0.25">
      <c r="G1488" s="61"/>
    </row>
    <row r="1489" spans="7:7" ht="12.75" customHeight="1" x14ac:dyDescent="0.25">
      <c r="G1489" s="61"/>
    </row>
    <row r="1490" spans="7:7" ht="12.75" customHeight="1" x14ac:dyDescent="0.25">
      <c r="G1490" s="61"/>
    </row>
    <row r="1491" spans="7:7" ht="12.75" customHeight="1" x14ac:dyDescent="0.25">
      <c r="G1491" s="61"/>
    </row>
    <row r="1492" spans="7:7" ht="12.75" customHeight="1" x14ac:dyDescent="0.25">
      <c r="G1492" s="61"/>
    </row>
    <row r="1493" spans="7:7" ht="12.75" customHeight="1" x14ac:dyDescent="0.25">
      <c r="G1493" s="61"/>
    </row>
    <row r="1494" spans="7:7" ht="12.75" customHeight="1" x14ac:dyDescent="0.25">
      <c r="G1494" s="61"/>
    </row>
    <row r="1495" spans="7:7" ht="12.75" customHeight="1" x14ac:dyDescent="0.25">
      <c r="G1495" s="61"/>
    </row>
    <row r="1496" spans="7:7" ht="12.75" customHeight="1" x14ac:dyDescent="0.25">
      <c r="G1496" s="61"/>
    </row>
    <row r="1497" spans="7:7" ht="12.75" customHeight="1" x14ac:dyDescent="0.25">
      <c r="G1497" s="61"/>
    </row>
    <row r="1498" spans="7:7" ht="12.75" customHeight="1" x14ac:dyDescent="0.25">
      <c r="G1498" s="61"/>
    </row>
    <row r="1499" spans="7:7" ht="12.75" customHeight="1" x14ac:dyDescent="0.25">
      <c r="G1499" s="61"/>
    </row>
    <row r="1500" spans="7:7" ht="12.75" customHeight="1" x14ac:dyDescent="0.25">
      <c r="G1500" s="61"/>
    </row>
    <row r="1501" spans="7:7" ht="12.75" customHeight="1" x14ac:dyDescent="0.25">
      <c r="G1501" s="61"/>
    </row>
    <row r="1502" spans="7:7" ht="12.75" customHeight="1" x14ac:dyDescent="0.25">
      <c r="G1502" s="61"/>
    </row>
    <row r="1503" spans="7:7" ht="12.75" customHeight="1" x14ac:dyDescent="0.25">
      <c r="G1503" s="61"/>
    </row>
    <row r="1504" spans="7:7" ht="12.75" customHeight="1" x14ac:dyDescent="0.25">
      <c r="G1504" s="61"/>
    </row>
    <row r="1505" spans="7:7" ht="12.75" customHeight="1" x14ac:dyDescent="0.25">
      <c r="G1505" s="61"/>
    </row>
    <row r="1506" spans="7:7" ht="12.75" customHeight="1" x14ac:dyDescent="0.25">
      <c r="G1506" s="61"/>
    </row>
    <row r="1507" spans="7:7" ht="12.75" customHeight="1" x14ac:dyDescent="0.25">
      <c r="G1507" s="61"/>
    </row>
    <row r="1508" spans="7:7" ht="12.75" customHeight="1" x14ac:dyDescent="0.25">
      <c r="G1508" s="61"/>
    </row>
    <row r="1509" spans="7:7" ht="12.75" customHeight="1" x14ac:dyDescent="0.25">
      <c r="G1509" s="61"/>
    </row>
    <row r="1510" spans="7:7" ht="12.75" customHeight="1" x14ac:dyDescent="0.25">
      <c r="G1510" s="61"/>
    </row>
    <row r="1511" spans="7:7" ht="12.75" customHeight="1" x14ac:dyDescent="0.25">
      <c r="G1511" s="61"/>
    </row>
    <row r="1512" spans="7:7" ht="12.75" customHeight="1" x14ac:dyDescent="0.25">
      <c r="G1512" s="61"/>
    </row>
    <row r="1513" spans="7:7" ht="12.75" customHeight="1" x14ac:dyDescent="0.25">
      <c r="G1513" s="61"/>
    </row>
    <row r="1514" spans="7:7" ht="12.75" customHeight="1" x14ac:dyDescent="0.25">
      <c r="G1514" s="61"/>
    </row>
    <row r="1515" spans="7:7" ht="12.75" customHeight="1" x14ac:dyDescent="0.25">
      <c r="G1515" s="61"/>
    </row>
    <row r="1516" spans="7:7" ht="12.75" customHeight="1" x14ac:dyDescent="0.25">
      <c r="G1516" s="61"/>
    </row>
    <row r="1517" spans="7:7" ht="12.75" customHeight="1" x14ac:dyDescent="0.25">
      <c r="G1517" s="61"/>
    </row>
    <row r="1518" spans="7:7" ht="12.75" customHeight="1" x14ac:dyDescent="0.25">
      <c r="G1518" s="61"/>
    </row>
    <row r="1519" spans="7:7" ht="12.75" customHeight="1" x14ac:dyDescent="0.25">
      <c r="G1519" s="61"/>
    </row>
    <row r="1520" spans="7:7" ht="12.75" customHeight="1" x14ac:dyDescent="0.25">
      <c r="G1520" s="61"/>
    </row>
    <row r="1521" spans="7:7" ht="12.75" customHeight="1" x14ac:dyDescent="0.25">
      <c r="G1521" s="61"/>
    </row>
    <row r="1522" spans="7:7" ht="12.75" customHeight="1" x14ac:dyDescent="0.25">
      <c r="G1522" s="61"/>
    </row>
    <row r="1523" spans="7:7" ht="12.75" customHeight="1" x14ac:dyDescent="0.25">
      <c r="G1523" s="61"/>
    </row>
    <row r="1524" spans="7:7" ht="12.75" customHeight="1" x14ac:dyDescent="0.25">
      <c r="G1524" s="61"/>
    </row>
    <row r="1525" spans="7:7" ht="12.75" customHeight="1" x14ac:dyDescent="0.25">
      <c r="G1525" s="61"/>
    </row>
    <row r="1526" spans="7:7" ht="12.75" customHeight="1" x14ac:dyDescent="0.25">
      <c r="G1526" s="61"/>
    </row>
    <row r="1527" spans="7:7" ht="12.75" customHeight="1" x14ac:dyDescent="0.25">
      <c r="G1527" s="61"/>
    </row>
    <row r="1528" spans="7:7" ht="12.75" customHeight="1" x14ac:dyDescent="0.25">
      <c r="G1528" s="61"/>
    </row>
    <row r="1529" spans="7:7" ht="12.75" customHeight="1" x14ac:dyDescent="0.25">
      <c r="G1529" s="61"/>
    </row>
    <row r="1530" spans="7:7" ht="12.75" customHeight="1" x14ac:dyDescent="0.25">
      <c r="G1530" s="61"/>
    </row>
    <row r="1531" spans="7:7" ht="12.75" customHeight="1" x14ac:dyDescent="0.25">
      <c r="G1531" s="61"/>
    </row>
    <row r="1532" spans="7:7" ht="12.75" customHeight="1" x14ac:dyDescent="0.25">
      <c r="G1532" s="61"/>
    </row>
    <row r="1533" spans="7:7" ht="12.75" customHeight="1" x14ac:dyDescent="0.25">
      <c r="G1533" s="61"/>
    </row>
    <row r="1534" spans="7:7" ht="12.75" customHeight="1" x14ac:dyDescent="0.25">
      <c r="G1534" s="61"/>
    </row>
    <row r="1535" spans="7:7" ht="12.75" customHeight="1" x14ac:dyDescent="0.25">
      <c r="G1535" s="61"/>
    </row>
    <row r="1536" spans="7:7" ht="12.75" customHeight="1" x14ac:dyDescent="0.25">
      <c r="G1536" s="61"/>
    </row>
    <row r="1537" spans="7:7" ht="12.75" customHeight="1" x14ac:dyDescent="0.25">
      <c r="G1537" s="61"/>
    </row>
    <row r="1538" spans="7:7" ht="12.75" customHeight="1" x14ac:dyDescent="0.25">
      <c r="G1538" s="61"/>
    </row>
    <row r="1539" spans="7:7" ht="12.75" customHeight="1" x14ac:dyDescent="0.25">
      <c r="G1539" s="61"/>
    </row>
    <row r="1540" spans="7:7" ht="12.75" customHeight="1" x14ac:dyDescent="0.25">
      <c r="G1540" s="61"/>
    </row>
    <row r="1541" spans="7:7" ht="12.75" customHeight="1" x14ac:dyDescent="0.25">
      <c r="G1541" s="61"/>
    </row>
    <row r="1542" spans="7:7" ht="12.75" customHeight="1" x14ac:dyDescent="0.25">
      <c r="G1542" s="61"/>
    </row>
    <row r="1543" spans="7:7" ht="12.75" customHeight="1" x14ac:dyDescent="0.25">
      <c r="G1543" s="61"/>
    </row>
    <row r="1544" spans="7:7" ht="12.75" customHeight="1" x14ac:dyDescent="0.25">
      <c r="G1544" s="61"/>
    </row>
    <row r="1545" spans="7:7" ht="12.75" customHeight="1" x14ac:dyDescent="0.25">
      <c r="G1545" s="61"/>
    </row>
    <row r="1546" spans="7:7" ht="12.75" customHeight="1" x14ac:dyDescent="0.25">
      <c r="G1546" s="61"/>
    </row>
    <row r="1547" spans="7:7" ht="12.75" customHeight="1" x14ac:dyDescent="0.25">
      <c r="G1547" s="61"/>
    </row>
    <row r="1548" spans="7:7" ht="12.75" customHeight="1" x14ac:dyDescent="0.25">
      <c r="G1548" s="61"/>
    </row>
    <row r="1549" spans="7:7" ht="12.75" customHeight="1" x14ac:dyDescent="0.25">
      <c r="G1549" s="61"/>
    </row>
    <row r="1550" spans="7:7" ht="12.75" customHeight="1" x14ac:dyDescent="0.25">
      <c r="G1550" s="61"/>
    </row>
    <row r="1551" spans="7:7" ht="12.75" customHeight="1" x14ac:dyDescent="0.25">
      <c r="G1551" s="61"/>
    </row>
    <row r="1552" spans="7:7" ht="12.75" customHeight="1" x14ac:dyDescent="0.25">
      <c r="G1552" s="61"/>
    </row>
    <row r="1553" spans="7:7" ht="12.75" customHeight="1" x14ac:dyDescent="0.25">
      <c r="G1553" s="61"/>
    </row>
    <row r="1554" spans="7:7" ht="12.75" customHeight="1" x14ac:dyDescent="0.25">
      <c r="G1554" s="61"/>
    </row>
    <row r="1555" spans="7:7" ht="12.75" customHeight="1" x14ac:dyDescent="0.25">
      <c r="G1555" s="61"/>
    </row>
  </sheetData>
  <pageMargins left="0.25" right="0.25" top="0.75" bottom="0.75" header="0.3" footer="0.3"/>
  <pageSetup paperSize="9" scale="68" fitToHeight="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9"/>
  <sheetViews>
    <sheetView workbookViewId="0">
      <selection activeCell="G7" sqref="G7"/>
    </sheetView>
  </sheetViews>
  <sheetFormatPr defaultColWidth="9.140625" defaultRowHeight="15" customHeight="1" x14ac:dyDescent="0.3"/>
  <cols>
    <col min="1" max="1" width="13.28515625" style="3" bestFit="1" customWidth="1"/>
    <col min="2" max="7" width="12.28515625" style="3" customWidth="1"/>
    <col min="8" max="8" width="11.5703125" style="3" bestFit="1" customWidth="1"/>
    <col min="9" max="9" width="9.140625" style="3" customWidth="1"/>
    <col min="10" max="10" width="9.5703125" style="3" bestFit="1" customWidth="1"/>
    <col min="11" max="11" width="9.140625" style="3" customWidth="1"/>
    <col min="12" max="16384" width="9.140625" style="3"/>
  </cols>
  <sheetData>
    <row r="1" spans="1:10" ht="32.25" customHeight="1" x14ac:dyDescent="0.3">
      <c r="A1" s="147" t="s">
        <v>537</v>
      </c>
      <c r="B1" s="147"/>
      <c r="C1" s="147"/>
      <c r="D1" s="147"/>
      <c r="E1" s="147"/>
      <c r="F1" s="147"/>
      <c r="G1" s="147"/>
    </row>
    <row r="4" spans="1:10" ht="15" customHeight="1" x14ac:dyDescent="0.3">
      <c r="A4" s="3" t="s">
        <v>545</v>
      </c>
      <c r="B4" s="124">
        <v>0.35</v>
      </c>
      <c r="C4" s="3" t="s">
        <v>546</v>
      </c>
      <c r="D4" s="3" t="s">
        <v>547</v>
      </c>
    </row>
    <row r="6" spans="1:10" ht="28.5" x14ac:dyDescent="0.3">
      <c r="A6" s="101" t="s">
        <v>37</v>
      </c>
      <c r="B6" s="101" t="s">
        <v>38</v>
      </c>
      <c r="C6" s="101" t="s">
        <v>39</v>
      </c>
      <c r="D6" s="101" t="s">
        <v>40</v>
      </c>
      <c r="E6" s="101" t="s">
        <v>41</v>
      </c>
      <c r="F6" s="101" t="s">
        <v>42</v>
      </c>
      <c r="G6" s="101" t="s">
        <v>43</v>
      </c>
      <c r="H6" s="92" t="s">
        <v>76</v>
      </c>
    </row>
    <row r="7" spans="1:10" ht="16.5" x14ac:dyDescent="0.3">
      <c r="A7" s="45" t="s">
        <v>44</v>
      </c>
      <c r="B7" s="46">
        <v>3.5</v>
      </c>
      <c r="C7" s="46">
        <v>2.2000000000000002</v>
      </c>
      <c r="D7" s="47">
        <v>380</v>
      </c>
      <c r="E7" s="48">
        <f t="shared" ref="E7:E18" si="0">D7*B7</f>
        <v>1330</v>
      </c>
      <c r="F7" s="48">
        <f t="shared" ref="F7:F18" si="1">D7*C7</f>
        <v>836.00000000000011</v>
      </c>
      <c r="G7" s="116">
        <f t="shared" ref="G7:G18" si="2">(E7-F7)/(E7)</f>
        <v>0.37142857142857133</v>
      </c>
      <c r="H7" s="63" t="str">
        <f t="shared" ref="H7:H18" si="3">IF(G7&gt;=$B$4,$C$4,$D$4)</f>
        <v>Bom</v>
      </c>
      <c r="J7" s="88"/>
    </row>
    <row r="8" spans="1:10" ht="16.5" x14ac:dyDescent="0.3">
      <c r="A8" s="45" t="s">
        <v>45</v>
      </c>
      <c r="B8" s="46">
        <v>2</v>
      </c>
      <c r="C8" s="46">
        <v>0.75</v>
      </c>
      <c r="D8" s="47">
        <v>970</v>
      </c>
      <c r="E8" s="48">
        <f t="shared" si="0"/>
        <v>1940</v>
      </c>
      <c r="F8" s="48">
        <f t="shared" si="1"/>
        <v>727.5</v>
      </c>
      <c r="G8" s="116">
        <f t="shared" si="2"/>
        <v>0.625</v>
      </c>
      <c r="H8" s="63" t="str">
        <f t="shared" si="3"/>
        <v>Bom</v>
      </c>
      <c r="J8" s="88"/>
    </row>
    <row r="9" spans="1:10" ht="16.5" x14ac:dyDescent="0.3">
      <c r="A9" s="45" t="s">
        <v>46</v>
      </c>
      <c r="B9" s="46">
        <v>1</v>
      </c>
      <c r="C9" s="46">
        <v>0.35</v>
      </c>
      <c r="D9" s="47">
        <v>500</v>
      </c>
      <c r="E9" s="48">
        <f t="shared" si="0"/>
        <v>500</v>
      </c>
      <c r="F9" s="48">
        <f t="shared" si="1"/>
        <v>175</v>
      </c>
      <c r="G9" s="116">
        <f t="shared" si="2"/>
        <v>0.65</v>
      </c>
      <c r="H9" s="63" t="str">
        <f t="shared" si="3"/>
        <v>Bom</v>
      </c>
      <c r="J9" s="88"/>
    </row>
    <row r="10" spans="1:10" ht="16.5" x14ac:dyDescent="0.3">
      <c r="A10" s="45" t="s">
        <v>47</v>
      </c>
      <c r="B10" s="46">
        <v>1</v>
      </c>
      <c r="C10" s="46">
        <v>0.75</v>
      </c>
      <c r="D10" s="47">
        <v>1180</v>
      </c>
      <c r="E10" s="48">
        <f t="shared" si="0"/>
        <v>1180</v>
      </c>
      <c r="F10" s="48">
        <f t="shared" si="1"/>
        <v>885</v>
      </c>
      <c r="G10" s="116">
        <f t="shared" si="2"/>
        <v>0.25</v>
      </c>
      <c r="H10" s="63" t="str">
        <f t="shared" si="3"/>
        <v>Ruim</v>
      </c>
      <c r="J10" s="88"/>
    </row>
    <row r="11" spans="1:10" ht="16.5" x14ac:dyDescent="0.3">
      <c r="A11" s="45" t="s">
        <v>48</v>
      </c>
      <c r="B11" s="46">
        <v>1</v>
      </c>
      <c r="C11" s="46">
        <v>0.88</v>
      </c>
      <c r="D11" s="47">
        <v>1245</v>
      </c>
      <c r="E11" s="48">
        <f t="shared" si="0"/>
        <v>1245</v>
      </c>
      <c r="F11" s="48">
        <f t="shared" si="1"/>
        <v>1095.5999999999999</v>
      </c>
      <c r="G11" s="116">
        <f t="shared" si="2"/>
        <v>0.12000000000000008</v>
      </c>
      <c r="H11" s="63" t="str">
        <f t="shared" si="3"/>
        <v>Ruim</v>
      </c>
      <c r="J11" s="88"/>
    </row>
    <row r="12" spans="1:10" ht="16.5" x14ac:dyDescent="0.3">
      <c r="A12" s="45" t="s">
        <v>49</v>
      </c>
      <c r="B12" s="46">
        <v>1</v>
      </c>
      <c r="C12" s="46">
        <v>0.8</v>
      </c>
      <c r="D12" s="47">
        <v>1270</v>
      </c>
      <c r="E12" s="48">
        <f t="shared" si="0"/>
        <v>1270</v>
      </c>
      <c r="F12" s="48">
        <f t="shared" si="1"/>
        <v>1016</v>
      </c>
      <c r="G12" s="116">
        <f t="shared" si="2"/>
        <v>0.2</v>
      </c>
      <c r="H12" s="63" t="str">
        <f t="shared" si="3"/>
        <v>Ruim</v>
      </c>
      <c r="J12" s="88"/>
    </row>
    <row r="13" spans="1:10" ht="16.5" x14ac:dyDescent="0.3">
      <c r="A13" s="45" t="s">
        <v>50</v>
      </c>
      <c r="B13" s="46">
        <v>0.5</v>
      </c>
      <c r="C13" s="46">
        <v>0.35</v>
      </c>
      <c r="D13" s="47">
        <v>900</v>
      </c>
      <c r="E13" s="48">
        <f t="shared" si="0"/>
        <v>450</v>
      </c>
      <c r="F13" s="48">
        <f t="shared" si="1"/>
        <v>315</v>
      </c>
      <c r="G13" s="116">
        <f t="shared" si="2"/>
        <v>0.3</v>
      </c>
      <c r="H13" s="63" t="str">
        <f t="shared" si="3"/>
        <v>Ruim</v>
      </c>
      <c r="J13" s="88"/>
    </row>
    <row r="14" spans="1:10" ht="16.5" x14ac:dyDescent="0.3">
      <c r="A14" s="45" t="s">
        <v>51</v>
      </c>
      <c r="B14" s="46">
        <v>2</v>
      </c>
      <c r="C14" s="46">
        <v>0.87</v>
      </c>
      <c r="D14" s="47">
        <v>920</v>
      </c>
      <c r="E14" s="48">
        <f t="shared" si="0"/>
        <v>1840</v>
      </c>
      <c r="F14" s="48">
        <f t="shared" si="1"/>
        <v>800.4</v>
      </c>
      <c r="G14" s="116">
        <f t="shared" si="2"/>
        <v>0.56499999999999995</v>
      </c>
      <c r="H14" s="63" t="str">
        <f t="shared" si="3"/>
        <v>Bom</v>
      </c>
      <c r="J14" s="88"/>
    </row>
    <row r="15" spans="1:10" ht="16.5" x14ac:dyDescent="0.3">
      <c r="A15" s="45" t="s">
        <v>52</v>
      </c>
      <c r="B15" s="46">
        <v>2.1</v>
      </c>
      <c r="C15" s="46">
        <v>1.1499999999999999</v>
      </c>
      <c r="D15" s="47">
        <v>1850</v>
      </c>
      <c r="E15" s="48">
        <f t="shared" si="0"/>
        <v>3885</v>
      </c>
      <c r="F15" s="48">
        <f t="shared" si="1"/>
        <v>2127.5</v>
      </c>
      <c r="G15" s="116">
        <f t="shared" si="2"/>
        <v>0.45238095238095238</v>
      </c>
      <c r="H15" s="63" t="str">
        <f t="shared" si="3"/>
        <v>Bom</v>
      </c>
      <c r="J15" s="88"/>
    </row>
    <row r="16" spans="1:10" ht="16.5" x14ac:dyDescent="0.3">
      <c r="A16" s="45" t="s">
        <v>53</v>
      </c>
      <c r="B16" s="46">
        <v>1.5</v>
      </c>
      <c r="C16" s="46">
        <v>0.87</v>
      </c>
      <c r="D16" s="47">
        <v>860</v>
      </c>
      <c r="E16" s="48">
        <f t="shared" si="0"/>
        <v>1290</v>
      </c>
      <c r="F16" s="48">
        <f t="shared" si="1"/>
        <v>748.2</v>
      </c>
      <c r="G16" s="116">
        <f t="shared" si="2"/>
        <v>0.42</v>
      </c>
      <c r="H16" s="63" t="str">
        <f t="shared" si="3"/>
        <v>Bom</v>
      </c>
      <c r="J16" s="88"/>
    </row>
    <row r="17" spans="1:10" ht="16.5" x14ac:dyDescent="0.3">
      <c r="A17" s="45" t="s">
        <v>54</v>
      </c>
      <c r="B17" s="46">
        <v>1.2</v>
      </c>
      <c r="C17" s="46">
        <v>0.85</v>
      </c>
      <c r="D17" s="47">
        <v>1220</v>
      </c>
      <c r="E17" s="48">
        <f t="shared" si="0"/>
        <v>1464</v>
      </c>
      <c r="F17" s="48">
        <f t="shared" si="1"/>
        <v>1037</v>
      </c>
      <c r="G17" s="116">
        <f t="shared" si="2"/>
        <v>0.29166666666666669</v>
      </c>
      <c r="H17" s="63" t="str">
        <f t="shared" si="3"/>
        <v>Ruim</v>
      </c>
      <c r="J17" s="88"/>
    </row>
    <row r="18" spans="1:10" ht="16.5" x14ac:dyDescent="0.3">
      <c r="A18" s="45" t="s">
        <v>55</v>
      </c>
      <c r="B18" s="46">
        <v>7</v>
      </c>
      <c r="C18" s="46">
        <v>3</v>
      </c>
      <c r="D18" s="47">
        <v>900</v>
      </c>
      <c r="E18" s="48">
        <f t="shared" si="0"/>
        <v>6300</v>
      </c>
      <c r="F18" s="48">
        <f t="shared" si="1"/>
        <v>2700</v>
      </c>
      <c r="G18" s="116">
        <f t="shared" si="2"/>
        <v>0.5714285714285714</v>
      </c>
      <c r="H18" s="63" t="str">
        <f t="shared" si="3"/>
        <v>Bom</v>
      </c>
      <c r="J18" s="88"/>
    </row>
    <row r="19" spans="1:10" ht="16.5" x14ac:dyDescent="0.3">
      <c r="A19" s="49"/>
      <c r="B19" s="50"/>
      <c r="C19" s="50"/>
      <c r="D19" s="51"/>
      <c r="E19" s="52"/>
      <c r="F19" s="52"/>
      <c r="G19" s="53"/>
      <c r="H19" s="54"/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workbookViewId="0">
      <selection activeCell="I16" sqref="I16"/>
    </sheetView>
  </sheetViews>
  <sheetFormatPr defaultColWidth="9.140625" defaultRowHeight="14.25" x14ac:dyDescent="0.25"/>
  <cols>
    <col min="1" max="1" width="13.42578125" style="1" customWidth="1"/>
    <col min="2" max="5" width="9.140625" style="1" customWidth="1"/>
    <col min="6" max="6" width="12.42578125" style="1" customWidth="1"/>
    <col min="7" max="7" width="10.85546875" style="1" bestFit="1" customWidth="1"/>
    <col min="8" max="8" width="9.140625" style="1" customWidth="1"/>
    <col min="9" max="9" width="10.28515625" style="1" bestFit="1" customWidth="1"/>
    <col min="10" max="25" width="9.140625" style="1" customWidth="1"/>
    <col min="26" max="26" width="12.7109375" style="1" customWidth="1"/>
    <col min="27" max="16384" width="9.140625" style="1"/>
  </cols>
  <sheetData>
    <row r="1" spans="1:10" ht="48.75" customHeight="1" x14ac:dyDescent="0.25">
      <c r="A1" s="131" t="s">
        <v>538</v>
      </c>
      <c r="B1" s="131"/>
      <c r="C1" s="131"/>
      <c r="D1" s="131"/>
      <c r="E1" s="131"/>
      <c r="F1" s="131"/>
      <c r="G1" s="131"/>
      <c r="H1" s="131"/>
      <c r="I1" s="131"/>
      <c r="J1" s="131"/>
    </row>
    <row r="2" spans="1:10" ht="22.9" customHeight="1" x14ac:dyDescent="0.25">
      <c r="A2" s="131"/>
      <c r="B2" s="131"/>
      <c r="C2" s="131"/>
      <c r="D2" s="131"/>
      <c r="E2" s="131"/>
      <c r="F2" s="131"/>
      <c r="G2" s="131"/>
      <c r="H2" s="131"/>
      <c r="I2" s="131"/>
      <c r="J2" s="131"/>
    </row>
    <row r="3" spans="1:10" x14ac:dyDescent="0.25">
      <c r="A3" s="1" t="s">
        <v>545</v>
      </c>
      <c r="B3" s="1">
        <v>7</v>
      </c>
      <c r="C3" s="1" t="s">
        <v>548</v>
      </c>
      <c r="D3" s="1" t="s">
        <v>549</v>
      </c>
    </row>
    <row r="5" spans="1:10" x14ac:dyDescent="0.25">
      <c r="A5" s="102" t="s">
        <v>91</v>
      </c>
      <c r="B5" s="102" t="s">
        <v>92</v>
      </c>
      <c r="C5" s="102" t="s">
        <v>93</v>
      </c>
      <c r="D5" s="102" t="s">
        <v>94</v>
      </c>
      <c r="E5" s="102" t="s">
        <v>515</v>
      </c>
      <c r="F5" s="102" t="s">
        <v>516</v>
      </c>
      <c r="G5" s="102" t="s">
        <v>517</v>
      </c>
      <c r="H5" s="102" t="s">
        <v>95</v>
      </c>
      <c r="I5" s="102" t="s">
        <v>96</v>
      </c>
    </row>
    <row r="6" spans="1:10" x14ac:dyDescent="0.25">
      <c r="A6" s="27" t="s">
        <v>15</v>
      </c>
      <c r="B6" s="44">
        <v>7</v>
      </c>
      <c r="C6" s="44">
        <v>9</v>
      </c>
      <c r="D6" s="44">
        <v>6.7</v>
      </c>
      <c r="E6" s="44">
        <v>4.0999999999999996</v>
      </c>
      <c r="F6" s="44">
        <v>4.9000000000000004</v>
      </c>
      <c r="G6" s="44">
        <v>9.5</v>
      </c>
      <c r="H6" s="60">
        <f t="shared" ref="H6:H14" si="0">AVERAGE(B6:G6)</f>
        <v>6.8666666666666663</v>
      </c>
      <c r="I6" s="27" t="str">
        <f t="shared" ref="I6:I14" si="1">IF(H6&gt;=$B$3,$C$3,$D$3)</f>
        <v>Reprovado</v>
      </c>
    </row>
    <row r="7" spans="1:10" x14ac:dyDescent="0.25">
      <c r="A7" s="27" t="s">
        <v>19</v>
      </c>
      <c r="B7" s="44">
        <v>7.5</v>
      </c>
      <c r="C7" s="44">
        <v>10</v>
      </c>
      <c r="D7" s="44">
        <v>8.9</v>
      </c>
      <c r="E7" s="44">
        <v>2.4</v>
      </c>
      <c r="F7" s="44">
        <v>10.4</v>
      </c>
      <c r="G7" s="44">
        <v>3.9</v>
      </c>
      <c r="H7" s="60">
        <f t="shared" si="0"/>
        <v>7.1833333333333327</v>
      </c>
      <c r="I7" s="27" t="str">
        <f t="shared" si="1"/>
        <v>Aprovado</v>
      </c>
    </row>
    <row r="8" spans="1:10" x14ac:dyDescent="0.25">
      <c r="A8" s="27" t="s">
        <v>97</v>
      </c>
      <c r="B8" s="44">
        <v>8</v>
      </c>
      <c r="C8" s="44">
        <v>10</v>
      </c>
      <c r="D8" s="44">
        <v>8.9</v>
      </c>
      <c r="E8" s="44">
        <v>10.9</v>
      </c>
      <c r="F8" s="44">
        <v>7.8</v>
      </c>
      <c r="G8" s="44">
        <v>9.4</v>
      </c>
      <c r="H8" s="60">
        <f t="shared" si="0"/>
        <v>9.1666666666666661</v>
      </c>
      <c r="I8" s="27" t="str">
        <f t="shared" si="1"/>
        <v>Aprovado</v>
      </c>
    </row>
    <row r="9" spans="1:10" x14ac:dyDescent="0.25">
      <c r="A9" s="27" t="s">
        <v>98</v>
      </c>
      <c r="B9" s="44">
        <v>5</v>
      </c>
      <c r="C9" s="44">
        <v>9</v>
      </c>
      <c r="D9" s="44">
        <v>5.6</v>
      </c>
      <c r="E9" s="44">
        <v>8.5</v>
      </c>
      <c r="F9" s="44">
        <v>8.1</v>
      </c>
      <c r="G9" s="44">
        <v>4.8</v>
      </c>
      <c r="H9" s="60">
        <f t="shared" si="0"/>
        <v>6.833333333333333</v>
      </c>
      <c r="I9" s="27" t="str">
        <f t="shared" si="1"/>
        <v>Reprovado</v>
      </c>
    </row>
    <row r="10" spans="1:10" x14ac:dyDescent="0.25">
      <c r="A10" s="27" t="s">
        <v>99</v>
      </c>
      <c r="B10" s="44">
        <v>3.6</v>
      </c>
      <c r="C10" s="44">
        <v>7</v>
      </c>
      <c r="D10" s="44">
        <v>8</v>
      </c>
      <c r="E10" s="44">
        <v>6.1</v>
      </c>
      <c r="F10" s="44">
        <v>6.6</v>
      </c>
      <c r="G10" s="44">
        <v>1.6</v>
      </c>
      <c r="H10" s="60">
        <f t="shared" si="0"/>
        <v>5.4833333333333343</v>
      </c>
      <c r="I10" s="27" t="str">
        <f t="shared" si="1"/>
        <v>Reprovado</v>
      </c>
    </row>
    <row r="11" spans="1:10" x14ac:dyDescent="0.25">
      <c r="A11" s="27" t="s">
        <v>100</v>
      </c>
      <c r="B11" s="44">
        <v>7</v>
      </c>
      <c r="C11" s="44">
        <v>9</v>
      </c>
      <c r="D11" s="44">
        <v>7</v>
      </c>
      <c r="E11" s="44">
        <v>8.9</v>
      </c>
      <c r="F11" s="44">
        <v>4.5</v>
      </c>
      <c r="G11" s="44">
        <v>8.6</v>
      </c>
      <c r="H11" s="60">
        <f t="shared" si="0"/>
        <v>7.5</v>
      </c>
      <c r="I11" s="27" t="str">
        <f t="shared" si="1"/>
        <v>Aprovado</v>
      </c>
    </row>
    <row r="12" spans="1:10" x14ac:dyDescent="0.25">
      <c r="A12" s="27" t="s">
        <v>101</v>
      </c>
      <c r="B12" s="44">
        <v>4</v>
      </c>
      <c r="C12" s="44">
        <v>4</v>
      </c>
      <c r="D12" s="44">
        <v>3.9</v>
      </c>
      <c r="E12" s="44">
        <v>10.5</v>
      </c>
      <c r="F12" s="44">
        <v>4.4000000000000004</v>
      </c>
      <c r="G12" s="44">
        <v>7.3</v>
      </c>
      <c r="H12" s="60">
        <f t="shared" si="0"/>
        <v>5.6833333333333327</v>
      </c>
      <c r="I12" s="27" t="str">
        <f t="shared" si="1"/>
        <v>Reprovado</v>
      </c>
    </row>
    <row r="13" spans="1:10" x14ac:dyDescent="0.25">
      <c r="A13" s="27" t="s">
        <v>102</v>
      </c>
      <c r="B13" s="44">
        <v>10</v>
      </c>
      <c r="C13" s="44">
        <v>7</v>
      </c>
      <c r="D13" s="44">
        <v>6.7</v>
      </c>
      <c r="E13" s="44">
        <v>1</v>
      </c>
      <c r="F13" s="44">
        <v>4.0999999999999996</v>
      </c>
      <c r="G13" s="44">
        <v>1.5</v>
      </c>
      <c r="H13" s="60">
        <f t="shared" si="0"/>
        <v>5.05</v>
      </c>
      <c r="I13" s="27" t="str">
        <f t="shared" si="1"/>
        <v>Reprovado</v>
      </c>
    </row>
    <row r="14" spans="1:10" x14ac:dyDescent="0.25">
      <c r="A14" s="27" t="s">
        <v>103</v>
      </c>
      <c r="B14" s="44">
        <v>8</v>
      </c>
      <c r="C14" s="44">
        <v>3.2</v>
      </c>
      <c r="D14" s="44">
        <v>8.9</v>
      </c>
      <c r="E14" s="44">
        <v>7</v>
      </c>
      <c r="F14" s="44">
        <v>1.6</v>
      </c>
      <c r="G14" s="44">
        <v>1.9</v>
      </c>
      <c r="H14" s="60">
        <f t="shared" si="0"/>
        <v>5.1000000000000005</v>
      </c>
      <c r="I14" s="27" t="str">
        <f t="shared" si="1"/>
        <v>Reprovado</v>
      </c>
    </row>
  </sheetData>
  <mergeCells count="1">
    <mergeCell ref="A1:J2"/>
  </mergeCells>
  <conditionalFormatting sqref="I6:I14">
    <cfRule type="cellIs" dxfId="1" priority="1" operator="equal">
      <formula>$C$3</formula>
    </cfRule>
    <cfRule type="cellIs" dxfId="0" priority="2" operator="equal">
      <formula>$D$3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Exerc1</vt:lpstr>
      <vt:lpstr>Exerc2</vt:lpstr>
      <vt:lpstr>Exerc3</vt:lpstr>
      <vt:lpstr>Exerc4</vt:lpstr>
      <vt:lpstr>Exerc5</vt:lpstr>
      <vt:lpstr>Exerc6</vt:lpstr>
      <vt:lpstr>Exerc7</vt:lpstr>
      <vt:lpstr>Exerc8</vt:lpstr>
      <vt:lpstr>Exerc9</vt:lpstr>
      <vt:lpstr>Exerc10</vt:lpstr>
      <vt:lpstr>Exerc11</vt:lpstr>
      <vt:lpstr>Exerc12</vt:lpstr>
      <vt:lpstr>Exerc13</vt:lpstr>
      <vt:lpstr>Notas</vt:lpstr>
      <vt:lpstr>Exerc7!Area_de_impressao</vt:lpstr>
      <vt:lpstr>Exerc7!Titulos_de_impressao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</dc:creator>
  <cp:lastModifiedBy>Lucas Kaminski</cp:lastModifiedBy>
  <cp:lastPrinted>2021-05-31T12:30:42Z</cp:lastPrinted>
  <dcterms:created xsi:type="dcterms:W3CDTF">2018-03-13T15:20:15Z</dcterms:created>
  <dcterms:modified xsi:type="dcterms:W3CDTF">2021-05-31T12:33:14Z</dcterms:modified>
</cp:coreProperties>
</file>