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Excel Solutions\Cursos\3 - Nível Master\"/>
    </mc:Choice>
  </mc:AlternateContent>
  <xr:revisionPtr revIDLastSave="0" documentId="13_ncr:1_{C75AE29F-F673-4C42-A46F-6B31EEB43375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rocv Básico" sheetId="24" r:id="rId1"/>
    <sheet name="Lista Materiais" sheetId="3" r:id="rId2"/>
    <sheet name="Procv" sheetId="15" r:id="rId3"/>
    <sheet name="TextoNum" sheetId="18" state="hidden" r:id="rId4"/>
    <sheet name="Procv1" sheetId="21" r:id="rId5"/>
    <sheet name="ProcH" sheetId="22" r:id="rId6"/>
    <sheet name="Somases" sheetId="19" r:id="rId7"/>
    <sheet name="Desafio" sheetId="20" r:id="rId8"/>
  </sheets>
  <definedNames>
    <definedName name="_xlnm._FilterDatabase" localSheetId="6" hidden="1">Somases!$A$1:$E$10</definedName>
    <definedName name="CONTAS" localSheetId="0">#REF!</definedName>
    <definedName name="CONTAS">#REF!</definedName>
    <definedName name="PEÇAS" localSheetId="0">#REF!</definedName>
    <definedName name="PEÇAS">#REF!</definedName>
  </definedNames>
  <calcPr calcId="191029"/>
</workbook>
</file>

<file path=xl/calcChain.xml><?xml version="1.0" encoding="utf-8"?>
<calcChain xmlns="http://schemas.openxmlformats.org/spreadsheetml/2006/main">
  <c r="A7" i="15" l="1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6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P11" i="15"/>
  <c r="P7" i="15"/>
  <c r="K5" i="3"/>
  <c r="H6" i="24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P14" i="15" s="1"/>
  <c r="P15" i="15" s="1"/>
  <c r="L6" i="15"/>
  <c r="P19" i="15" l="1"/>
  <c r="P20" i="15" s="1"/>
  <c r="C2" i="19"/>
  <c r="C3" i="19"/>
  <c r="C4" i="19"/>
  <c r="C5" i="19"/>
  <c r="C6" i="19"/>
  <c r="C7" i="19"/>
  <c r="C8" i="19"/>
  <c r="C9" i="19"/>
  <c r="C10" i="19"/>
  <c r="B2" i="19"/>
  <c r="B3" i="19"/>
  <c r="B4" i="19"/>
  <c r="B5" i="19"/>
  <c r="B6" i="19"/>
  <c r="B7" i="19"/>
  <c r="B8" i="19"/>
  <c r="B9" i="19"/>
  <c r="B10" i="19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D2" i="19" l="1"/>
  <c r="D5" i="19"/>
  <c r="D6" i="19"/>
  <c r="D9" i="19"/>
  <c r="D10" i="19"/>
  <c r="D7" i="19" l="1"/>
  <c r="D3" i="19"/>
  <c r="D8" i="19"/>
  <c r="D4" i="19"/>
  <c r="C6" i="24"/>
  <c r="D6" i="24" s="1"/>
  <c r="E6" i="24" s="1"/>
  <c r="F6" i="24" l="1"/>
  <c r="C7" i="24" s="1"/>
  <c r="D7" i="24" s="1"/>
  <c r="E7" i="24" s="1"/>
  <c r="F7" i="24" s="1"/>
  <c r="C8" i="24" s="1"/>
  <c r="D8" i="24" s="1"/>
  <c r="E8" i="24" s="1"/>
  <c r="A7" i="22"/>
  <c r="B7" i="22" s="1"/>
  <c r="F8" i="24" l="1"/>
  <c r="A8" i="22"/>
  <c r="B8" i="22" l="1"/>
  <c r="A9" i="22"/>
  <c r="C2" i="20"/>
  <c r="D2" i="20" s="1"/>
  <c r="E2" i="20" s="1"/>
  <c r="B4" i="20" s="1"/>
  <c r="C4" i="20" s="1"/>
  <c r="D4" i="20" s="1"/>
  <c r="E4" i="20" s="1"/>
  <c r="C8" i="20" s="1"/>
  <c r="E3" i="19"/>
  <c r="C45" i="18"/>
  <c r="D45" i="18"/>
  <c r="E4" i="19" l="1"/>
  <c r="B9" i="22"/>
  <c r="A10" i="22"/>
  <c r="E5" i="19" l="1"/>
  <c r="B10" i="22"/>
  <c r="A11" i="22"/>
  <c r="E6" i="19" l="1"/>
  <c r="E7" i="19" s="1"/>
  <c r="B11" i="22"/>
  <c r="A12" i="22"/>
  <c r="E8" i="19" l="1"/>
  <c r="B12" i="22"/>
  <c r="A13" i="22"/>
  <c r="E9" i="19" l="1"/>
  <c r="B13" i="22"/>
  <c r="A14" i="22"/>
  <c r="E10" i="19" l="1"/>
  <c r="A15" i="22"/>
  <c r="B14" i="22"/>
  <c r="B15" i="22" l="1"/>
  <c r="A16" i="22"/>
  <c r="B16" i="22" l="1"/>
  <c r="A17" i="22"/>
  <c r="B17" i="22" s="1"/>
</calcChain>
</file>

<file path=xl/sharedStrings.xml><?xml version="1.0" encoding="utf-8"?>
<sst xmlns="http://schemas.openxmlformats.org/spreadsheetml/2006/main" count="172" uniqueCount="114">
  <si>
    <t>Mês 1</t>
  </si>
  <si>
    <t>Mês 2</t>
  </si>
  <si>
    <t>Mês 3</t>
  </si>
  <si>
    <t>Mês 4</t>
  </si>
  <si>
    <t>Mês 5</t>
  </si>
  <si>
    <t>Item 1</t>
  </si>
  <si>
    <t>Item 2</t>
  </si>
  <si>
    <t>Item 3</t>
  </si>
  <si>
    <t>Item 4</t>
  </si>
  <si>
    <t>Item 5</t>
  </si>
  <si>
    <t>Total</t>
  </si>
  <si>
    <t>Item 6</t>
  </si>
  <si>
    <t>Item 7</t>
  </si>
  <si>
    <t>Item 8</t>
  </si>
  <si>
    <t>Item 9</t>
  </si>
  <si>
    <t>Item 10</t>
  </si>
  <si>
    <t>=VLOOKUP(VALOR_PROC;MATRIZ_TABELA;N° DA COLUNA;0)</t>
  </si>
  <si>
    <t>Item 11</t>
  </si>
  <si>
    <t>Item 12</t>
  </si>
  <si>
    <t>Item 13</t>
  </si>
  <si>
    <t>Item 14</t>
  </si>
  <si>
    <t>Item 15</t>
  </si>
  <si>
    <t>Mês 6</t>
  </si>
  <si>
    <t>Mês 7</t>
  </si>
  <si>
    <t>Mês 8</t>
  </si>
  <si>
    <t>Itens</t>
  </si>
  <si>
    <t>=PROCV(VALOR_PROC;MATRIZ_TABELA;N° DA COL;0)</t>
  </si>
  <si>
    <t>Descrição</t>
  </si>
  <si>
    <t>Qtde</t>
  </si>
  <si>
    <t>Preço</t>
  </si>
  <si>
    <t>Bis ao Leite</t>
  </si>
  <si>
    <t>Bis Yogo</t>
  </si>
  <si>
    <t>Bis Branco</t>
  </si>
  <si>
    <t>=SOMASE(INTERVALO_CRITÉRIO; CRITÉRIO; INTERVALO DE SOMA)</t>
  </si>
  <si>
    <t>&lt;=</t>
  </si>
  <si>
    <t>3</t>
  </si>
  <si>
    <t>4</t>
  </si>
  <si>
    <t>5</t>
  </si>
  <si>
    <t>6</t>
  </si>
  <si>
    <t>7</t>
  </si>
  <si>
    <t>DESCONTO</t>
  </si>
  <si>
    <t>Salário Bruto</t>
  </si>
  <si>
    <t>Máx</t>
  </si>
  <si>
    <t>Mín</t>
  </si>
  <si>
    <t>Tabela de Resultados</t>
  </si>
  <si>
    <t>LIMITES PARA DESCONTO</t>
  </si>
  <si>
    <t>Saturday</t>
  </si>
  <si>
    <t>Friday</t>
  </si>
  <si>
    <t>Thursday</t>
  </si>
  <si>
    <t>Wednesday</t>
  </si>
  <si>
    <t>Tuesday</t>
  </si>
  <si>
    <t>Monday</t>
  </si>
  <si>
    <t>Sunday</t>
  </si>
  <si>
    <t>SEQ</t>
  </si>
  <si>
    <t>DIA SEMANA</t>
  </si>
  <si>
    <t>IND</t>
  </si>
  <si>
    <t>Data</t>
  </si>
  <si>
    <t>Qual a produção do Item 2 no mês 3?</t>
  </si>
  <si>
    <t>"&lt;="&amp;</t>
  </si>
  <si>
    <t>Preencher a coluna dos dias das semana,  a partir dos  índices gerados pela função respectiva</t>
  </si>
  <si>
    <t>Tabela de Preços</t>
  </si>
  <si>
    <t xml:space="preserve">Produção Mensal </t>
  </si>
  <si>
    <t xml:space="preserve">Qual a produção do Item 10, no mês 5? </t>
  </si>
  <si>
    <t>Qual a produção do Prod 1, no mês 8?</t>
  </si>
  <si>
    <t>Ana Amélia</t>
  </si>
  <si>
    <t>Ana Clara</t>
  </si>
  <si>
    <t>Ana Cristina</t>
  </si>
  <si>
    <t>Ana Maria</t>
  </si>
  <si>
    <t>Ana Paula</t>
  </si>
  <si>
    <t xml:space="preserve">Nome do Paciente </t>
  </si>
  <si>
    <t xml:space="preserve">Alta </t>
  </si>
  <si>
    <t xml:space="preserve">Leito </t>
  </si>
  <si>
    <t>Quando o leito 2 ficará vago?</t>
  </si>
  <si>
    <t>0001</t>
  </si>
  <si>
    <t>0003</t>
  </si>
  <si>
    <t>0005</t>
  </si>
  <si>
    <t>0007</t>
  </si>
  <si>
    <t>0009</t>
  </si>
  <si>
    <t>DAY</t>
  </si>
  <si>
    <t>TAG</t>
  </si>
  <si>
    <t>JOUR</t>
  </si>
  <si>
    <t>Usar a função PROCH, pesquisando a tabela dos dias da semana ao lado.</t>
  </si>
  <si>
    <t>Sonntag</t>
  </si>
  <si>
    <t>Montag</t>
  </si>
  <si>
    <t>Dienstag</t>
  </si>
  <si>
    <t>Mittwoch</t>
  </si>
  <si>
    <t>Donnerstag</t>
  </si>
  <si>
    <t>Freitag</t>
  </si>
  <si>
    <t>Samstag</t>
  </si>
  <si>
    <t>Lundi</t>
  </si>
  <si>
    <t>Mardi</t>
  </si>
  <si>
    <t>Mercredi</t>
  </si>
  <si>
    <t>Jeudi</t>
  </si>
  <si>
    <t>Vendredi</t>
  </si>
  <si>
    <t>Samedi</t>
  </si>
  <si>
    <t>Dimanche</t>
  </si>
  <si>
    <t>Lunedi</t>
  </si>
  <si>
    <t>Martedi</t>
  </si>
  <si>
    <t>Mercoledi</t>
  </si>
  <si>
    <t>Giovedi</t>
  </si>
  <si>
    <t>Venerdi</t>
  </si>
  <si>
    <t>Sabato</t>
  </si>
  <si>
    <t>Domenica</t>
  </si>
  <si>
    <t>Produto</t>
  </si>
  <si>
    <t>Quantidade</t>
  </si>
  <si>
    <t>GIORNI</t>
  </si>
  <si>
    <t>Em que mês houve a maior produção?</t>
  </si>
  <si>
    <t>=SOMASES(intervalo_soma;intervalo_critérios1;critérios1;...)</t>
  </si>
  <si>
    <t>=ALEATÓRIOENTRE(1000;2000)</t>
  </si>
  <si>
    <t>Que item teve o maior total produzido?</t>
  </si>
  <si>
    <t>Maior total produzido</t>
  </si>
  <si>
    <t xml:space="preserve">Que item teve a maior produção mensal? </t>
  </si>
  <si>
    <t>Maior Prod Mensal</t>
  </si>
  <si>
    <t>Coloca zero para não pegar o valor aproximado -&gt; que é o menor a partir do valor passado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</si>
</sst>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_(&quot;R$&quot;* #,##0.00_);_(&quot;R$&quot;* \(#,##0.00\);_(&quot;R$&quot;* &quot;-&quot;??_);_(@_)"/>
    <numFmt numFmtId="166" formatCode="[$-416]dd\-mmm\-yy;@"/>
    <numFmt numFmtId="167" formatCode="0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1"/>
      <name val="Segoe UI"/>
      <family val="2"/>
    </font>
    <font>
      <sz val="18"/>
      <name val="Segoe UI"/>
      <family val="2"/>
    </font>
    <font>
      <sz val="22"/>
      <name val="Segoe UI"/>
      <family val="2"/>
    </font>
    <font>
      <b/>
      <sz val="10"/>
      <name val="Segoe UI"/>
      <family val="2"/>
    </font>
    <font>
      <sz val="14"/>
      <name val="Segoe UI"/>
      <family val="2"/>
    </font>
    <font>
      <sz val="16"/>
      <name val="Segoe UI"/>
      <family val="2"/>
    </font>
    <font>
      <sz val="11"/>
      <color theme="1"/>
      <name val="Segoe UI"/>
      <family val="2"/>
    </font>
    <font>
      <sz val="12"/>
      <name val="Segoe UI"/>
      <family val="2"/>
    </font>
    <font>
      <sz val="12"/>
      <color rgb="FF0000FF"/>
      <name val="Segoe U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Segoe UI"/>
      <family val="2"/>
    </font>
    <font>
      <b/>
      <sz val="11"/>
      <name val="Segoe UI"/>
      <family val="2"/>
    </font>
    <font>
      <b/>
      <sz val="12"/>
      <color theme="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AD4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074E7C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1B5C86"/>
        <bgColor theme="4"/>
      </patternFill>
    </fill>
  </fills>
  <borders count="2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theme="2" tint="-0.749961851863155"/>
      </right>
      <top style="thin">
        <color indexed="64"/>
      </top>
      <bottom style="thick">
        <color theme="2" tint="-0.749961851863155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</cellStyleXfs>
  <cellXfs count="121">
    <xf numFmtId="0" fontId="0" fillId="0" borderId="0" xfId="0"/>
    <xf numFmtId="0" fontId="4" fillId="0" borderId="0" xfId="0" applyFont="1"/>
    <xf numFmtId="0" fontId="5" fillId="5" borderId="0" xfId="0" applyFont="1" applyFill="1"/>
    <xf numFmtId="0" fontId="5" fillId="5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9" fillId="0" borderId="0" xfId="0" quotePrefix="1" applyFont="1"/>
    <xf numFmtId="0" fontId="5" fillId="5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quotePrefix="1" applyFont="1"/>
    <xf numFmtId="2" fontId="4" fillId="0" borderId="0" xfId="2" quotePrefix="1" applyNumberFormat="1" applyFont="1" applyBorder="1" applyAlignment="1"/>
    <xf numFmtId="2" fontId="4" fillId="0" borderId="0" xfId="0" applyNumberFormat="1" applyFont="1" applyAlignment="1">
      <alignment horizontal="center"/>
    </xf>
    <xf numFmtId="0" fontId="5" fillId="8" borderId="0" xfId="0" applyFont="1" applyFill="1" applyAlignment="1">
      <alignment horizontal="centerContinuous" vertical="center"/>
    </xf>
    <xf numFmtId="0" fontId="5" fillId="8" borderId="0" xfId="0" applyFont="1" applyFill="1" applyAlignment="1">
      <alignment horizontal="centerContinuous"/>
    </xf>
    <xf numFmtId="0" fontId="14" fillId="0" borderId="0" xfId="3" applyFont="1"/>
    <xf numFmtId="164" fontId="6" fillId="6" borderId="3" xfId="1" applyFont="1" applyFill="1" applyBorder="1"/>
    <xf numFmtId="164" fontId="6" fillId="6" borderId="4" xfId="1" applyFont="1" applyFill="1" applyBorder="1"/>
    <xf numFmtId="9" fontId="6" fillId="6" borderId="4" xfId="2" applyFont="1" applyFill="1" applyBorder="1"/>
    <xf numFmtId="164" fontId="6" fillId="7" borderId="5" xfId="1" applyFont="1" applyFill="1" applyBorder="1"/>
    <xf numFmtId="164" fontId="6" fillId="7" borderId="1" xfId="1" applyFont="1" applyFill="1" applyBorder="1"/>
    <xf numFmtId="9" fontId="6" fillId="7" borderId="1" xfId="2" applyFont="1" applyFill="1" applyBorder="1"/>
    <xf numFmtId="164" fontId="6" fillId="6" borderId="5" xfId="1" applyFont="1" applyFill="1" applyBorder="1"/>
    <xf numFmtId="164" fontId="6" fillId="6" borderId="1" xfId="1" applyFont="1" applyFill="1" applyBorder="1"/>
    <xf numFmtId="9" fontId="6" fillId="6" borderId="1" xfId="2" applyFont="1" applyFill="1" applyBorder="1"/>
    <xf numFmtId="0" fontId="4" fillId="0" borderId="0" xfId="6" applyFont="1"/>
    <xf numFmtId="0" fontId="5" fillId="5" borderId="2" xfId="0" applyFont="1" applyFill="1" applyBorder="1"/>
    <xf numFmtId="0" fontId="5" fillId="5" borderId="6" xfId="0" applyFont="1" applyFill="1" applyBorder="1"/>
    <xf numFmtId="0" fontId="6" fillId="6" borderId="4" xfId="6" applyFont="1" applyFill="1" applyBorder="1" applyAlignment="1">
      <alignment horizontal="center"/>
    </xf>
    <xf numFmtId="166" fontId="6" fillId="6" borderId="3" xfId="6" applyNumberFormat="1" applyFont="1" applyFill="1" applyBorder="1" applyAlignment="1">
      <alignment horizontal="center"/>
    </xf>
    <xf numFmtId="0" fontId="6" fillId="6" borderId="4" xfId="6" applyFont="1" applyFill="1" applyBorder="1"/>
    <xf numFmtId="0" fontId="6" fillId="7" borderId="1" xfId="6" applyFont="1" applyFill="1" applyBorder="1" applyAlignment="1">
      <alignment horizontal="center"/>
    </xf>
    <xf numFmtId="166" fontId="6" fillId="7" borderId="5" xfId="6" applyNumberFormat="1" applyFont="1" applyFill="1" applyBorder="1" applyAlignment="1">
      <alignment horizontal="center"/>
    </xf>
    <xf numFmtId="0" fontId="6" fillId="7" borderId="1" xfId="6" applyFont="1" applyFill="1" applyBorder="1"/>
    <xf numFmtId="166" fontId="6" fillId="6" borderId="5" xfId="6" applyNumberFormat="1" applyFont="1" applyFill="1" applyBorder="1" applyAlignment="1">
      <alignment horizontal="center"/>
    </xf>
    <xf numFmtId="0" fontId="6" fillId="6" borderId="1" xfId="6" applyFont="1" applyFill="1" applyBorder="1" applyAlignment="1">
      <alignment horizontal="center"/>
    </xf>
    <xf numFmtId="0" fontId="6" fillId="6" borderId="1" xfId="6" applyFont="1" applyFill="1" applyBorder="1"/>
    <xf numFmtId="0" fontId="15" fillId="0" borderId="0" xfId="0" applyFont="1"/>
    <xf numFmtId="0" fontId="16" fillId="0" borderId="0" xfId="0" applyFont="1"/>
    <xf numFmtId="14" fontId="4" fillId="0" borderId="0" xfId="0" applyNumberFormat="1" applyFont="1"/>
    <xf numFmtId="14" fontId="0" fillId="0" borderId="0" xfId="0" applyNumberFormat="1"/>
    <xf numFmtId="49" fontId="17" fillId="10" borderId="7" xfId="0" applyNumberFormat="1" applyFont="1" applyFill="1" applyBorder="1"/>
    <xf numFmtId="0" fontId="17" fillId="10" borderId="8" xfId="0" applyFont="1" applyFill="1" applyBorder="1"/>
    <xf numFmtId="14" fontId="17" fillId="10" borderId="9" xfId="0" applyNumberFormat="1" applyFont="1" applyFill="1" applyBorder="1"/>
    <xf numFmtId="0" fontId="18" fillId="9" borderId="10" xfId="0" applyFont="1" applyFill="1" applyBorder="1"/>
    <xf numFmtId="0" fontId="18" fillId="9" borderId="11" xfId="0" applyFont="1" applyFill="1" applyBorder="1"/>
    <xf numFmtId="0" fontId="18" fillId="9" borderId="12" xfId="0" applyFont="1" applyFill="1" applyBorder="1"/>
    <xf numFmtId="49" fontId="17" fillId="10" borderId="10" xfId="0" applyNumberFormat="1" applyFont="1" applyFill="1" applyBorder="1"/>
    <xf numFmtId="0" fontId="17" fillId="10" borderId="11" xfId="0" applyFont="1" applyFill="1" applyBorder="1"/>
    <xf numFmtId="14" fontId="17" fillId="10" borderId="12" xfId="0" applyNumberFormat="1" applyFont="1" applyFill="1" applyBorder="1"/>
    <xf numFmtId="49" fontId="17" fillId="0" borderId="10" xfId="0" applyNumberFormat="1" applyFont="1" applyBorder="1"/>
    <xf numFmtId="0" fontId="17" fillId="0" borderId="11" xfId="0" applyFont="1" applyBorder="1"/>
    <xf numFmtId="14" fontId="17" fillId="0" borderId="12" xfId="0" applyNumberFormat="1" applyFont="1" applyBorder="1"/>
    <xf numFmtId="167" fontId="17" fillId="10" borderId="0" xfId="0" applyNumberFormat="1" applyFont="1" applyFill="1"/>
    <xf numFmtId="0" fontId="10" fillId="0" borderId="0" xfId="0" quotePrefix="1" applyFont="1" applyAlignment="1">
      <alignment horizontal="center"/>
    </xf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8" fillId="11" borderId="16" xfId="0" applyFont="1" applyFill="1" applyBorder="1"/>
    <xf numFmtId="0" fontId="18" fillId="11" borderId="17" xfId="0" applyFont="1" applyFill="1" applyBorder="1"/>
    <xf numFmtId="0" fontId="18" fillId="11" borderId="18" xfId="0" applyFont="1" applyFill="1" applyBorder="1"/>
    <xf numFmtId="0" fontId="17" fillId="12" borderId="16" xfId="0" applyFont="1" applyFill="1" applyBorder="1"/>
    <xf numFmtId="0" fontId="17" fillId="12" borderId="17" xfId="0" applyFont="1" applyFill="1" applyBorder="1"/>
    <xf numFmtId="0" fontId="17" fillId="12" borderId="18" xfId="0" applyFont="1" applyFill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10" borderId="7" xfId="0" applyFont="1" applyFill="1" applyBorder="1"/>
    <xf numFmtId="0" fontId="17" fillId="10" borderId="10" xfId="0" applyFont="1" applyFill="1" applyBorder="1"/>
    <xf numFmtId="0" fontId="17" fillId="0" borderId="10" xfId="0" applyFont="1" applyBorder="1"/>
    <xf numFmtId="0" fontId="19" fillId="10" borderId="12" xfId="0" applyFont="1" applyFill="1" applyBorder="1"/>
    <xf numFmtId="0" fontId="19" fillId="0" borderId="12" xfId="0" applyFont="1" applyBorder="1"/>
    <xf numFmtId="0" fontId="19" fillId="10" borderId="9" xfId="0" applyFont="1" applyFill="1" applyBorder="1"/>
    <xf numFmtId="0" fontId="18" fillId="13" borderId="10" xfId="0" applyFont="1" applyFill="1" applyBorder="1"/>
    <xf numFmtId="0" fontId="18" fillId="13" borderId="11" xfId="0" applyFont="1" applyFill="1" applyBorder="1"/>
    <xf numFmtId="0" fontId="18" fillId="13" borderId="12" xfId="0" applyFont="1" applyFill="1" applyBorder="1"/>
    <xf numFmtId="0" fontId="18" fillId="15" borderId="10" xfId="0" applyFont="1" applyFill="1" applyBorder="1"/>
    <xf numFmtId="0" fontId="18" fillId="15" borderId="11" xfId="0" applyFont="1" applyFill="1" applyBorder="1"/>
    <xf numFmtId="0" fontId="18" fillId="15" borderId="12" xfId="0" applyFont="1" applyFill="1" applyBorder="1"/>
    <xf numFmtId="0" fontId="20" fillId="14" borderId="4" xfId="1" applyNumberFormat="1" applyFont="1" applyFill="1" applyBorder="1" applyAlignment="1">
      <alignment horizontal="center"/>
    </xf>
    <xf numFmtId="164" fontId="20" fillId="14" borderId="4" xfId="1" applyFont="1" applyFill="1" applyBorder="1"/>
    <xf numFmtId="14" fontId="14" fillId="14" borderId="4" xfId="0" applyNumberFormat="1" applyFont="1" applyFill="1" applyBorder="1"/>
    <xf numFmtId="14" fontId="8" fillId="0" borderId="0" xfId="0" applyNumberFormat="1" applyFont="1"/>
    <xf numFmtId="0" fontId="20" fillId="10" borderId="1" xfId="1" applyNumberFormat="1" applyFont="1" applyFill="1" applyBorder="1" applyAlignment="1">
      <alignment horizontal="center"/>
    </xf>
    <xf numFmtId="164" fontId="20" fillId="10" borderId="1" xfId="1" applyFont="1" applyFill="1" applyBorder="1"/>
    <xf numFmtId="14" fontId="20" fillId="10" borderId="1" xfId="0" applyNumberFormat="1" applyFont="1" applyFill="1" applyBorder="1"/>
    <xf numFmtId="14" fontId="21" fillId="0" borderId="0" xfId="0" applyNumberFormat="1" applyFont="1"/>
    <xf numFmtId="0" fontId="14" fillId="10" borderId="1" xfId="0" applyFont="1" applyFill="1" applyBorder="1"/>
    <xf numFmtId="164" fontId="14" fillId="10" borderId="1" xfId="1" applyFont="1" applyFill="1" applyBorder="1" applyAlignment="1">
      <alignment horizontal="center"/>
    </xf>
    <xf numFmtId="0" fontId="14" fillId="10" borderId="1" xfId="1" applyNumberFormat="1" applyFont="1" applyFill="1" applyBorder="1" applyAlignment="1">
      <alignment horizontal="center"/>
    </xf>
    <xf numFmtId="0" fontId="20" fillId="14" borderId="1" xfId="1" applyNumberFormat="1" applyFont="1" applyFill="1" applyBorder="1" applyAlignment="1">
      <alignment horizontal="center"/>
    </xf>
    <xf numFmtId="164" fontId="20" fillId="14" borderId="1" xfId="1" applyFont="1" applyFill="1" applyBorder="1"/>
    <xf numFmtId="14" fontId="20" fillId="14" borderId="1" xfId="0" applyNumberFormat="1" applyFont="1" applyFill="1" applyBorder="1"/>
    <xf numFmtId="0" fontId="14" fillId="14" borderId="1" xfId="0" applyFont="1" applyFill="1" applyBorder="1"/>
    <xf numFmtId="164" fontId="14" fillId="14" borderId="1" xfId="1" applyFont="1" applyFill="1" applyBorder="1" applyAlignment="1">
      <alignment horizontal="center"/>
    </xf>
    <xf numFmtId="0" fontId="14" fillId="14" borderId="1" xfId="1" applyNumberFormat="1" applyFont="1" applyFill="1" applyBorder="1" applyAlignment="1">
      <alignment horizontal="center"/>
    </xf>
    <xf numFmtId="164" fontId="21" fillId="0" borderId="0" xfId="1" applyFont="1"/>
    <xf numFmtId="0" fontId="22" fillId="13" borderId="0" xfId="0" applyFont="1" applyFill="1"/>
    <xf numFmtId="0" fontId="22" fillId="13" borderId="2" xfId="0" applyFont="1" applyFill="1" applyBorder="1" applyAlignment="1">
      <alignment horizontal="center"/>
    </xf>
    <xf numFmtId="0" fontId="22" fillId="13" borderId="0" xfId="0" applyFont="1" applyFill="1" applyAlignment="1">
      <alignment horizontal="centerContinuous"/>
    </xf>
    <xf numFmtId="0" fontId="22" fillId="13" borderId="2" xfId="0" applyFont="1" applyFill="1" applyBorder="1" applyAlignment="1">
      <alignment horizontal="centerContinuous"/>
    </xf>
    <xf numFmtId="0" fontId="14" fillId="14" borderId="4" xfId="0" applyFont="1" applyFill="1" applyBorder="1"/>
    <xf numFmtId="0" fontId="10" fillId="0" borderId="0" xfId="0" quotePrefix="1" applyFont="1"/>
    <xf numFmtId="164" fontId="8" fillId="0" borderId="0" xfId="1" applyFont="1"/>
    <xf numFmtId="0" fontId="10" fillId="0" borderId="0" xfId="0" applyFont="1"/>
    <xf numFmtId="0" fontId="4" fillId="0" borderId="0" xfId="0" quotePrefix="1" applyFont="1"/>
    <xf numFmtId="0" fontId="14" fillId="14" borderId="4" xfId="1" applyNumberFormat="1" applyFont="1" applyFill="1" applyBorder="1" applyAlignment="1">
      <alignment horizontal="center"/>
    </xf>
    <xf numFmtId="164" fontId="14" fillId="14" borderId="4" xfId="1" applyFont="1" applyFill="1" applyBorder="1"/>
    <xf numFmtId="0" fontId="4" fillId="0" borderId="19" xfId="0" applyFont="1" applyBorder="1"/>
    <xf numFmtId="0" fontId="19" fillId="10" borderId="21" xfId="0" applyFont="1" applyFill="1" applyBorder="1"/>
    <xf numFmtId="0" fontId="18" fillId="15" borderId="20" xfId="0" applyFont="1" applyFill="1" applyBorder="1" applyAlignment="1">
      <alignment horizontal="center"/>
    </xf>
    <xf numFmtId="0" fontId="18" fillId="13" borderId="20" xfId="0" applyFont="1" applyFill="1" applyBorder="1"/>
    <xf numFmtId="0" fontId="0" fillId="0" borderId="22" xfId="0" applyBorder="1"/>
    <xf numFmtId="0" fontId="18" fillId="13" borderId="20" xfId="0" applyFont="1" applyFill="1" applyBorder="1" applyAlignment="1">
      <alignment vertical="center" wrapText="1"/>
    </xf>
    <xf numFmtId="0" fontId="19" fillId="10" borderId="23" xfId="0" applyFont="1" applyFill="1" applyBorder="1" applyAlignment="1">
      <alignment horizontal="center"/>
    </xf>
    <xf numFmtId="0" fontId="19" fillId="10" borderId="24" xfId="0" applyFont="1" applyFill="1" applyBorder="1" applyAlignment="1">
      <alignment horizontal="center"/>
    </xf>
  </cellXfs>
  <cellStyles count="7">
    <cellStyle name="Moeda" xfId="1" builtinId="4"/>
    <cellStyle name="Moeda 9" xfId="5" xr:uid="{00000000-0005-0000-0000-000001000000}"/>
    <cellStyle name="Normal" xfId="0" builtinId="0"/>
    <cellStyle name="Normal 2" xfId="6" xr:uid="{00000000-0005-0000-0000-000003000000}"/>
    <cellStyle name="Normal 2 2" xfId="3" xr:uid="{00000000-0005-0000-0000-000004000000}"/>
    <cellStyle name="Porcentagem" xfId="2" builtinId="5"/>
    <cellStyle name="Porcentagem 2" xfId="4" xr:uid="{00000000-0005-0000-0000-000006000000}"/>
  </cellStyles>
  <dxfs count="0"/>
  <tableStyles count="0" defaultTableStyle="TableStyleMedium2" defaultPivotStyle="PivotStyleLight16"/>
  <colors>
    <mruColors>
      <color rgb="FF1B5C86"/>
      <color rgb="FF074E7C"/>
      <color rgb="FF0000FF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6"/>
  <sheetViews>
    <sheetView showGridLines="0" tabSelected="1" topLeftCell="A16" zoomScale="145" zoomScaleNormal="145" workbookViewId="0">
      <selection activeCell="C15" sqref="C15"/>
    </sheetView>
  </sheetViews>
  <sheetFormatPr defaultColWidth="8.85546875" defaultRowHeight="14.25" x14ac:dyDescent="0.25"/>
  <cols>
    <col min="1" max="1" width="1.85546875" style="1" customWidth="1"/>
    <col min="2" max="2" width="7.140625" style="1" customWidth="1"/>
    <col min="3" max="6" width="8.28515625" style="1" customWidth="1"/>
    <col min="7" max="7" width="10.28515625" style="1" customWidth="1"/>
    <col min="8" max="16384" width="8.85546875" style="1"/>
  </cols>
  <sheetData>
    <row r="2" spans="2:22" x14ac:dyDescent="0.25">
      <c r="I2" s="1" t="s">
        <v>57</v>
      </c>
    </row>
    <row r="4" spans="2:22" x14ac:dyDescent="0.25">
      <c r="B4" s="63" t="s">
        <v>25</v>
      </c>
      <c r="C4" s="64" t="s">
        <v>0</v>
      </c>
      <c r="D4" s="64" t="s">
        <v>1</v>
      </c>
      <c r="E4" s="64" t="s">
        <v>2</v>
      </c>
      <c r="F4" s="65" t="s">
        <v>3</v>
      </c>
      <c r="G4" s="4" t="s">
        <v>25</v>
      </c>
      <c r="H4" s="65" t="s">
        <v>3</v>
      </c>
    </row>
    <row r="5" spans="2:22" x14ac:dyDescent="0.25">
      <c r="B5" s="66" t="s">
        <v>5</v>
      </c>
      <c r="C5" s="67">
        <v>1</v>
      </c>
      <c r="D5" s="67">
        <v>3</v>
      </c>
      <c r="E5" s="67">
        <v>5</v>
      </c>
      <c r="F5" s="68">
        <v>7</v>
      </c>
      <c r="G5" s="5" t="s">
        <v>5</v>
      </c>
      <c r="H5" s="66" t="s">
        <v>8</v>
      </c>
    </row>
    <row r="6" spans="2:22" x14ac:dyDescent="0.25">
      <c r="B6" s="69" t="s">
        <v>6</v>
      </c>
      <c r="C6" s="70">
        <f>F5+2</f>
        <v>9</v>
      </c>
      <c r="D6" s="70">
        <f>C6+2</f>
        <v>11</v>
      </c>
      <c r="E6" s="70">
        <f t="shared" ref="E5:E6" si="0">D6+2</f>
        <v>13</v>
      </c>
      <c r="F6" s="71">
        <f>E6+2</f>
        <v>15</v>
      </c>
      <c r="G6" s="6" t="s">
        <v>6</v>
      </c>
      <c r="H6" s="113" t="e">
        <f>VLOOKUP(H5,B4:F8,H4,0)</f>
        <v>#REF!</v>
      </c>
    </row>
    <row r="7" spans="2:22" x14ac:dyDescent="0.25">
      <c r="B7" s="66" t="s">
        <v>7</v>
      </c>
      <c r="C7" s="67">
        <f t="shared" ref="C7:C8" si="1">F6+2</f>
        <v>17</v>
      </c>
      <c r="D7" s="67">
        <f t="shared" ref="D7:F7" si="2">C7+2</f>
        <v>19</v>
      </c>
      <c r="E7" s="67">
        <f t="shared" si="2"/>
        <v>21</v>
      </c>
      <c r="F7" s="68">
        <f t="shared" si="2"/>
        <v>23</v>
      </c>
      <c r="G7" s="5" t="s">
        <v>7</v>
      </c>
    </row>
    <row r="8" spans="2:22" x14ac:dyDescent="0.25">
      <c r="B8" s="60" t="s">
        <v>8</v>
      </c>
      <c r="C8" s="61">
        <f t="shared" si="1"/>
        <v>25</v>
      </c>
      <c r="D8" s="61">
        <f t="shared" ref="D8:F8" si="3">C8+2</f>
        <v>27</v>
      </c>
      <c r="E8" s="61">
        <f t="shared" si="3"/>
        <v>29</v>
      </c>
      <c r="F8" s="62">
        <f t="shared" si="3"/>
        <v>31</v>
      </c>
      <c r="G8" s="6" t="s">
        <v>8</v>
      </c>
    </row>
    <row r="9" spans="2:22" ht="20.100000000000001" customHeight="1" x14ac:dyDescent="0.3">
      <c r="G9" s="7"/>
    </row>
    <row r="10" spans="2:22" ht="20.100000000000001" customHeight="1" x14ac:dyDescent="0.3">
      <c r="G10" s="7"/>
    </row>
    <row r="11" spans="2:22" ht="20.100000000000001" customHeight="1" x14ac:dyDescent="0.25"/>
    <row r="12" spans="2:22" ht="20.100000000000001" customHeight="1" x14ac:dyDescent="0.25"/>
    <row r="13" spans="2:22" ht="30" customHeight="1" x14ac:dyDescent="0.45">
      <c r="C13" s="8" t="s">
        <v>26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20.100000000000001" customHeight="1" x14ac:dyDescent="0.25">
      <c r="C14" s="1" t="s">
        <v>113</v>
      </c>
    </row>
    <row r="15" spans="2:22" ht="20.100000000000001" customHeight="1" x14ac:dyDescent="0.25"/>
    <row r="16" spans="2:22" ht="30" customHeight="1" x14ac:dyDescent="0.6">
      <c r="H16" s="59"/>
      <c r="I16" s="59"/>
      <c r="J16" s="59"/>
      <c r="K16" s="59"/>
      <c r="N16" s="59"/>
      <c r="O16" s="59"/>
      <c r="P16" s="59"/>
      <c r="Q16" s="59"/>
      <c r="R16" s="59"/>
      <c r="S16" s="59"/>
      <c r="T16" s="59"/>
      <c r="U16" s="59"/>
      <c r="V16" s="59"/>
    </row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24"/>
  <sheetViews>
    <sheetView showGridLines="0" zoomScale="130" zoomScaleNormal="130" workbookViewId="0">
      <selection activeCell="L4" sqref="L4"/>
    </sheetView>
  </sheetViews>
  <sheetFormatPr defaultColWidth="8.85546875" defaultRowHeight="14.25" x14ac:dyDescent="0.25"/>
  <cols>
    <col min="1" max="1" width="3.85546875" style="1" customWidth="1"/>
    <col min="2" max="2" width="7.7109375" style="1" customWidth="1"/>
    <col min="3" max="7" width="7.5703125" style="1" customWidth="1"/>
    <col min="8" max="8" width="7.140625" style="1" customWidth="1"/>
    <col min="9" max="9" width="12.42578125" style="12" customWidth="1"/>
    <col min="10" max="10" width="9.42578125" style="1" customWidth="1"/>
    <col min="11" max="11" width="15.140625" style="1" customWidth="1"/>
    <col min="12" max="13" width="9.42578125" style="1" customWidth="1"/>
    <col min="14" max="16384" width="8.85546875" style="1"/>
  </cols>
  <sheetData>
    <row r="2" spans="2:12" x14ac:dyDescent="0.25">
      <c r="B2" s="81"/>
      <c r="C2" s="82" t="s">
        <v>0</v>
      </c>
      <c r="D2" s="82" t="s">
        <v>1</v>
      </c>
      <c r="E2" s="82" t="s">
        <v>2</v>
      </c>
      <c r="F2" s="82" t="s">
        <v>3</v>
      </c>
      <c r="G2" s="82" t="s">
        <v>4</v>
      </c>
      <c r="H2" s="83" t="s">
        <v>10</v>
      </c>
    </row>
    <row r="3" spans="2:12" hidden="1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/>
    </row>
    <row r="4" spans="2:12" x14ac:dyDescent="0.25">
      <c r="B4" s="73" t="s">
        <v>5</v>
      </c>
      <c r="C4" s="53">
        <v>1</v>
      </c>
      <c r="D4" s="53">
        <v>2</v>
      </c>
      <c r="E4" s="53">
        <v>3</v>
      </c>
      <c r="F4" s="53">
        <v>4</v>
      </c>
      <c r="G4" s="53">
        <v>5</v>
      </c>
      <c r="H4" s="75">
        <f t="shared" ref="H4:H18" si="0">SUM(C4:G4)</f>
        <v>15</v>
      </c>
      <c r="J4" s="13"/>
      <c r="K4" s="115" t="s">
        <v>21</v>
      </c>
      <c r="L4" s="115" t="s">
        <v>10</v>
      </c>
    </row>
    <row r="5" spans="2:12" x14ac:dyDescent="0.25">
      <c r="B5" s="74" t="s">
        <v>6</v>
      </c>
      <c r="C5" s="56">
        <v>6</v>
      </c>
      <c r="D5" s="56">
        <v>7</v>
      </c>
      <c r="E5" s="56">
        <v>8</v>
      </c>
      <c r="F5" s="56">
        <v>9</v>
      </c>
      <c r="G5" s="56">
        <v>10</v>
      </c>
      <c r="H5" s="76">
        <f t="shared" si="0"/>
        <v>40</v>
      </c>
      <c r="J5" s="13"/>
      <c r="K5" s="119">
        <f>VLOOKUP(K4,B2:H18,HLOOKUP(L4,B2:H3,2,0),0)</f>
        <v>365</v>
      </c>
      <c r="L5" s="120"/>
    </row>
    <row r="6" spans="2:12" x14ac:dyDescent="0.25">
      <c r="B6" s="73" t="s">
        <v>7</v>
      </c>
      <c r="C6" s="53">
        <v>11</v>
      </c>
      <c r="D6" s="53">
        <v>12</v>
      </c>
      <c r="E6" s="53">
        <v>13</v>
      </c>
      <c r="F6" s="53">
        <v>14</v>
      </c>
      <c r="G6" s="53">
        <v>15</v>
      </c>
      <c r="H6" s="75">
        <f t="shared" si="0"/>
        <v>65</v>
      </c>
      <c r="J6" s="13"/>
    </row>
    <row r="7" spans="2:12" x14ac:dyDescent="0.25">
      <c r="B7" s="74" t="s">
        <v>8</v>
      </c>
      <c r="C7" s="56">
        <v>16</v>
      </c>
      <c r="D7" s="56">
        <v>17</v>
      </c>
      <c r="E7" s="56">
        <v>18</v>
      </c>
      <c r="F7" s="56">
        <v>19</v>
      </c>
      <c r="G7" s="56">
        <v>20</v>
      </c>
      <c r="H7" s="76">
        <f t="shared" si="0"/>
        <v>90</v>
      </c>
      <c r="J7" s="13"/>
    </row>
    <row r="8" spans="2:12" x14ac:dyDescent="0.25">
      <c r="B8" s="73" t="s">
        <v>9</v>
      </c>
      <c r="C8" s="53">
        <v>21</v>
      </c>
      <c r="D8" s="53">
        <v>22</v>
      </c>
      <c r="E8" s="53">
        <v>23</v>
      </c>
      <c r="F8" s="53">
        <v>24</v>
      </c>
      <c r="G8" s="53">
        <v>25</v>
      </c>
      <c r="H8" s="75">
        <f t="shared" si="0"/>
        <v>115</v>
      </c>
      <c r="J8" s="13"/>
    </row>
    <row r="9" spans="2:12" x14ac:dyDescent="0.25">
      <c r="B9" s="74" t="s">
        <v>11</v>
      </c>
      <c r="C9" s="56">
        <v>26</v>
      </c>
      <c r="D9" s="56">
        <v>27</v>
      </c>
      <c r="E9" s="56">
        <v>28</v>
      </c>
      <c r="F9" s="56">
        <v>29</v>
      </c>
      <c r="G9" s="56">
        <v>30</v>
      </c>
      <c r="H9" s="76">
        <f t="shared" si="0"/>
        <v>140</v>
      </c>
      <c r="J9" s="13"/>
    </row>
    <row r="10" spans="2:12" x14ac:dyDescent="0.25">
      <c r="B10" s="73" t="s">
        <v>12</v>
      </c>
      <c r="C10" s="53">
        <v>31</v>
      </c>
      <c r="D10" s="53">
        <v>32</v>
      </c>
      <c r="E10" s="53">
        <v>33</v>
      </c>
      <c r="F10" s="53">
        <v>34</v>
      </c>
      <c r="G10" s="53">
        <v>35</v>
      </c>
      <c r="H10" s="75">
        <f t="shared" si="0"/>
        <v>165</v>
      </c>
      <c r="J10" s="13"/>
    </row>
    <row r="11" spans="2:12" x14ac:dyDescent="0.25">
      <c r="B11" s="74" t="s">
        <v>13</v>
      </c>
      <c r="C11" s="56">
        <v>36</v>
      </c>
      <c r="D11" s="56">
        <v>37</v>
      </c>
      <c r="E11" s="56">
        <v>38</v>
      </c>
      <c r="F11" s="56">
        <v>39</v>
      </c>
      <c r="G11" s="56">
        <v>40</v>
      </c>
      <c r="H11" s="76">
        <f t="shared" si="0"/>
        <v>190</v>
      </c>
      <c r="J11" s="13"/>
    </row>
    <row r="12" spans="2:12" x14ac:dyDescent="0.25">
      <c r="B12" s="73" t="s">
        <v>14</v>
      </c>
      <c r="C12" s="53">
        <v>41</v>
      </c>
      <c r="D12" s="53">
        <v>42</v>
      </c>
      <c r="E12" s="53">
        <v>43</v>
      </c>
      <c r="F12" s="53">
        <v>44</v>
      </c>
      <c r="G12" s="53">
        <v>45</v>
      </c>
      <c r="H12" s="75">
        <f t="shared" si="0"/>
        <v>215</v>
      </c>
      <c r="J12" s="13"/>
    </row>
    <row r="13" spans="2:12" x14ac:dyDescent="0.25">
      <c r="B13" s="74" t="s">
        <v>15</v>
      </c>
      <c r="C13" s="56">
        <v>46</v>
      </c>
      <c r="D13" s="56">
        <v>47</v>
      </c>
      <c r="E13" s="56">
        <v>48</v>
      </c>
      <c r="F13" s="56">
        <v>49</v>
      </c>
      <c r="G13" s="56">
        <v>50</v>
      </c>
      <c r="H13" s="76">
        <f t="shared" si="0"/>
        <v>240</v>
      </c>
    </row>
    <row r="14" spans="2:12" x14ac:dyDescent="0.25">
      <c r="B14" s="73" t="s">
        <v>17</v>
      </c>
      <c r="C14" s="53">
        <v>51</v>
      </c>
      <c r="D14" s="53">
        <v>52</v>
      </c>
      <c r="E14" s="53">
        <v>53</v>
      </c>
      <c r="F14" s="53">
        <v>54</v>
      </c>
      <c r="G14" s="53">
        <v>55</v>
      </c>
      <c r="H14" s="75">
        <f t="shared" si="0"/>
        <v>265</v>
      </c>
    </row>
    <row r="15" spans="2:12" x14ac:dyDescent="0.25">
      <c r="B15" s="74" t="s">
        <v>18</v>
      </c>
      <c r="C15" s="56">
        <v>56</v>
      </c>
      <c r="D15" s="56">
        <v>57</v>
      </c>
      <c r="E15" s="56">
        <v>58</v>
      </c>
      <c r="F15" s="56">
        <v>59</v>
      </c>
      <c r="G15" s="56">
        <v>60</v>
      </c>
      <c r="H15" s="76">
        <f t="shared" si="0"/>
        <v>290</v>
      </c>
    </row>
    <row r="16" spans="2:12" x14ac:dyDescent="0.25">
      <c r="B16" s="73" t="s">
        <v>19</v>
      </c>
      <c r="C16" s="53">
        <v>61</v>
      </c>
      <c r="D16" s="53">
        <v>62</v>
      </c>
      <c r="E16" s="53">
        <v>63</v>
      </c>
      <c r="F16" s="53">
        <v>64</v>
      </c>
      <c r="G16" s="53">
        <v>65</v>
      </c>
      <c r="H16" s="75">
        <f t="shared" si="0"/>
        <v>315</v>
      </c>
    </row>
    <row r="17" spans="2:9" x14ac:dyDescent="0.25">
      <c r="B17" s="74" t="s">
        <v>20</v>
      </c>
      <c r="C17" s="56">
        <v>66</v>
      </c>
      <c r="D17" s="56">
        <v>67</v>
      </c>
      <c r="E17" s="56">
        <v>68</v>
      </c>
      <c r="F17" s="56">
        <v>69</v>
      </c>
      <c r="G17" s="56">
        <v>70</v>
      </c>
      <c r="H17" s="76">
        <f t="shared" si="0"/>
        <v>340</v>
      </c>
    </row>
    <row r="18" spans="2:9" x14ac:dyDescent="0.25">
      <c r="B18" s="72" t="s">
        <v>21</v>
      </c>
      <c r="C18" s="47">
        <v>71</v>
      </c>
      <c r="D18" s="47">
        <v>72</v>
      </c>
      <c r="E18" s="47">
        <v>73</v>
      </c>
      <c r="F18" s="47">
        <v>74</v>
      </c>
      <c r="G18" s="47">
        <v>75</v>
      </c>
      <c r="H18" s="77">
        <f t="shared" si="0"/>
        <v>365</v>
      </c>
    </row>
    <row r="19" spans="2:9" ht="13.9" customHeight="1" x14ac:dyDescent="0.25">
      <c r="I19" s="1"/>
    </row>
    <row r="20" spans="2:9" ht="13.9" customHeight="1" x14ac:dyDescent="0.25">
      <c r="D20" s="13"/>
      <c r="G20" s="14"/>
    </row>
    <row r="21" spans="2:9" ht="13.9" customHeight="1" x14ac:dyDescent="0.25"/>
    <row r="22" spans="2:9" ht="13.9" customHeight="1" x14ac:dyDescent="0.25"/>
    <row r="23" spans="2:9" ht="13.9" customHeight="1" x14ac:dyDescent="0.25"/>
    <row r="24" spans="2:9" ht="21.95" customHeight="1" x14ac:dyDescent="0.5">
      <c r="B24" s="15" t="s">
        <v>16</v>
      </c>
    </row>
  </sheetData>
  <mergeCells count="1">
    <mergeCell ref="K5:L5"/>
  </mergeCells>
  <phoneticPr fontId="0" type="noConversion"/>
  <dataValidations count="2">
    <dataValidation type="list" allowBlank="1" showInputMessage="1" showErrorMessage="1" sqref="J25:J40 K4" xr:uid="{00000000-0002-0000-0100-000000000000}">
      <formula1>$B$4:$B$18</formula1>
    </dataValidation>
    <dataValidation type="list" allowBlank="1" showInputMessage="1" showErrorMessage="1" sqref="L4" xr:uid="{4A388778-CE21-4629-981F-5D44F1B80C6A}">
      <formula1>$C$2:$H$2</formula1>
    </dataValidation>
  </dataValidations>
  <pageMargins left="0.75" right="0.75" top="1" bottom="1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2:T38"/>
  <sheetViews>
    <sheetView showGridLines="0" topLeftCell="C1" zoomScale="110" zoomScaleNormal="110" workbookViewId="0">
      <selection activeCell="E3" sqref="E3"/>
    </sheetView>
  </sheetViews>
  <sheetFormatPr defaultColWidth="8.85546875" defaultRowHeight="14.25" x14ac:dyDescent="0.25"/>
  <cols>
    <col min="1" max="1" width="0" style="1" hidden="1" customWidth="1"/>
    <col min="2" max="2" width="6.42578125" style="1" hidden="1" customWidth="1"/>
    <col min="3" max="3" width="6.85546875" style="1" customWidth="1"/>
    <col min="4" max="12" width="7.7109375" style="1" customWidth="1"/>
    <col min="13" max="13" width="9.5703125" style="1" customWidth="1"/>
    <col min="14" max="14" width="8.85546875" style="1"/>
    <col min="15" max="15" width="20.7109375" style="1" customWidth="1"/>
    <col min="16" max="16384" width="8.85546875" style="1"/>
  </cols>
  <sheetData>
    <row r="2" spans="1:16" ht="16.5" x14ac:dyDescent="0.3">
      <c r="C2" s="7" t="s">
        <v>61</v>
      </c>
      <c r="D2" s="7"/>
    </row>
    <row r="3" spans="1:16" x14ac:dyDescent="0.25">
      <c r="O3" s="1" t="s">
        <v>62</v>
      </c>
    </row>
    <row r="4" spans="1:16" x14ac:dyDescent="0.25">
      <c r="C4" s="78" t="s">
        <v>25</v>
      </c>
      <c r="D4" s="79" t="s">
        <v>0</v>
      </c>
      <c r="E4" s="79" t="s">
        <v>1</v>
      </c>
      <c r="F4" s="79" t="s">
        <v>2</v>
      </c>
      <c r="G4" s="79" t="s">
        <v>3</v>
      </c>
      <c r="H4" s="79" t="s">
        <v>4</v>
      </c>
      <c r="I4" s="79" t="s">
        <v>22</v>
      </c>
      <c r="J4" s="79" t="s">
        <v>23</v>
      </c>
      <c r="K4" s="79" t="s">
        <v>24</v>
      </c>
      <c r="L4" s="80" t="s">
        <v>10</v>
      </c>
    </row>
    <row r="5" spans="1:16" hidden="1" x14ac:dyDescent="0.25">
      <c r="C5" s="78">
        <v>1</v>
      </c>
      <c r="D5" s="79">
        <v>2</v>
      </c>
      <c r="E5" s="78">
        <v>3</v>
      </c>
      <c r="F5" s="79">
        <v>4</v>
      </c>
      <c r="G5" s="78">
        <v>5</v>
      </c>
      <c r="H5" s="79">
        <v>6</v>
      </c>
      <c r="I5" s="78">
        <v>7</v>
      </c>
      <c r="J5" s="79">
        <v>8</v>
      </c>
      <c r="K5" s="78">
        <v>9</v>
      </c>
      <c r="L5" s="79">
        <v>10</v>
      </c>
    </row>
    <row r="6" spans="1:16" x14ac:dyDescent="0.25">
      <c r="A6" s="1">
        <f>MAX(D6:K6)</f>
        <v>1827</v>
      </c>
      <c r="B6" s="75">
        <f t="shared" ref="B6:B20" si="0">SUM(D6:K6)</f>
        <v>10790</v>
      </c>
      <c r="C6" s="73" t="s">
        <v>5</v>
      </c>
      <c r="D6" s="53">
        <v>1325</v>
      </c>
      <c r="E6" s="53">
        <v>1189</v>
      </c>
      <c r="F6" s="53">
        <v>1290</v>
      </c>
      <c r="G6" s="53">
        <v>1391</v>
      </c>
      <c r="H6" s="53">
        <v>1827</v>
      </c>
      <c r="I6" s="53">
        <v>1016</v>
      </c>
      <c r="J6" s="53">
        <v>1548</v>
      </c>
      <c r="K6" s="53">
        <v>1204</v>
      </c>
      <c r="L6" s="75">
        <f>SUM(D6:K6)</f>
        <v>10790</v>
      </c>
      <c r="M6" s="10"/>
      <c r="O6" s="116" t="s">
        <v>4</v>
      </c>
    </row>
    <row r="7" spans="1:16" ht="15" thickBot="1" x14ac:dyDescent="0.3">
      <c r="A7" s="1">
        <f t="shared" ref="A7:A20" si="1">MAX(D7:K7)</f>
        <v>1885</v>
      </c>
      <c r="B7" s="76">
        <f t="shared" si="0"/>
        <v>11013</v>
      </c>
      <c r="C7" s="74" t="s">
        <v>6</v>
      </c>
      <c r="D7" s="56">
        <v>1885</v>
      </c>
      <c r="E7" s="56">
        <v>1424</v>
      </c>
      <c r="F7" s="56">
        <v>1212</v>
      </c>
      <c r="G7" s="56">
        <v>1487</v>
      </c>
      <c r="H7" s="56">
        <v>1685</v>
      </c>
      <c r="I7" s="56">
        <v>1154</v>
      </c>
      <c r="J7" s="56">
        <v>1051</v>
      </c>
      <c r="K7" s="56">
        <v>1115</v>
      </c>
      <c r="L7" s="76">
        <f t="shared" ref="L7:L20" si="2">SUM(D7:K7)</f>
        <v>11013</v>
      </c>
      <c r="M7" s="10"/>
      <c r="O7" s="114" t="s">
        <v>15</v>
      </c>
      <c r="P7" s="117">
        <f>VLOOKUP(O7,$C$4:$L$20,HLOOKUP(O6,$C$4:$L$5,2),0)</f>
        <v>1372</v>
      </c>
    </row>
    <row r="8" spans="1:16" ht="15" thickTop="1" x14ac:dyDescent="0.25">
      <c r="A8" s="1">
        <f t="shared" si="1"/>
        <v>1986</v>
      </c>
      <c r="B8" s="75">
        <f t="shared" si="0"/>
        <v>12367</v>
      </c>
      <c r="C8" s="73" t="s">
        <v>7</v>
      </c>
      <c r="D8" s="53">
        <v>1693</v>
      </c>
      <c r="E8" s="53">
        <v>1618</v>
      </c>
      <c r="F8" s="53">
        <v>1986</v>
      </c>
      <c r="G8" s="53">
        <v>1453</v>
      </c>
      <c r="H8" s="53">
        <v>1229</v>
      </c>
      <c r="I8" s="53">
        <v>1090</v>
      </c>
      <c r="J8" s="53">
        <v>1858</v>
      </c>
      <c r="K8" s="53">
        <v>1440</v>
      </c>
      <c r="L8" s="75">
        <f t="shared" si="2"/>
        <v>12367</v>
      </c>
      <c r="M8" s="10"/>
    </row>
    <row r="9" spans="1:16" x14ac:dyDescent="0.25">
      <c r="A9" s="1">
        <f t="shared" si="1"/>
        <v>1861</v>
      </c>
      <c r="B9" s="76">
        <f t="shared" si="0"/>
        <v>11017</v>
      </c>
      <c r="C9" s="74" t="s">
        <v>8</v>
      </c>
      <c r="D9" s="56">
        <v>1500</v>
      </c>
      <c r="E9" s="56">
        <v>1218</v>
      </c>
      <c r="F9" s="56">
        <v>1861</v>
      </c>
      <c r="G9" s="56">
        <v>1395</v>
      </c>
      <c r="H9" s="56">
        <v>1634</v>
      </c>
      <c r="I9" s="56">
        <v>1116</v>
      </c>
      <c r="J9" s="56">
        <v>1217</v>
      </c>
      <c r="K9" s="56">
        <v>1076</v>
      </c>
      <c r="L9" s="76">
        <f t="shared" si="2"/>
        <v>11017</v>
      </c>
      <c r="M9" s="10"/>
      <c r="O9" s="1" t="s">
        <v>63</v>
      </c>
    </row>
    <row r="10" spans="1:16" x14ac:dyDescent="0.25">
      <c r="A10" s="1">
        <f t="shared" si="1"/>
        <v>1791</v>
      </c>
      <c r="B10" s="75">
        <f t="shared" si="0"/>
        <v>11405</v>
      </c>
      <c r="C10" s="73" t="s">
        <v>9</v>
      </c>
      <c r="D10" s="53">
        <v>1225</v>
      </c>
      <c r="E10" s="53">
        <v>1202</v>
      </c>
      <c r="F10" s="53">
        <v>1591</v>
      </c>
      <c r="G10" s="53">
        <v>1682</v>
      </c>
      <c r="H10" s="53">
        <v>1281</v>
      </c>
      <c r="I10" s="53">
        <v>1105</v>
      </c>
      <c r="J10" s="53">
        <v>1528</v>
      </c>
      <c r="K10" s="53">
        <v>1791</v>
      </c>
      <c r="L10" s="75">
        <f t="shared" si="2"/>
        <v>11405</v>
      </c>
      <c r="M10" s="10"/>
      <c r="O10" s="116" t="s">
        <v>24</v>
      </c>
    </row>
    <row r="11" spans="1:16" ht="15" thickBot="1" x14ac:dyDescent="0.3">
      <c r="A11" s="1">
        <f t="shared" si="1"/>
        <v>1706</v>
      </c>
      <c r="B11" s="76">
        <f t="shared" si="0"/>
        <v>10728</v>
      </c>
      <c r="C11" s="74" t="s">
        <v>11</v>
      </c>
      <c r="D11" s="56">
        <v>1007</v>
      </c>
      <c r="E11" s="56">
        <v>1706</v>
      </c>
      <c r="F11" s="56">
        <v>1643</v>
      </c>
      <c r="G11" s="56">
        <v>1355</v>
      </c>
      <c r="H11" s="56">
        <v>1005</v>
      </c>
      <c r="I11" s="56">
        <v>1369</v>
      </c>
      <c r="J11" s="56">
        <v>1378</v>
      </c>
      <c r="K11" s="56">
        <v>1265</v>
      </c>
      <c r="L11" s="76">
        <f t="shared" si="2"/>
        <v>10728</v>
      </c>
      <c r="M11" s="10"/>
      <c r="O11" s="114" t="s">
        <v>5</v>
      </c>
      <c r="P11" s="117">
        <f>VLOOKUP(O11,$C$4:$L$20,HLOOKUP(O10,$C$4:$L$5,2),0)</f>
        <v>1204</v>
      </c>
    </row>
    <row r="12" spans="1:16" ht="15" thickTop="1" x14ac:dyDescent="0.25">
      <c r="A12" s="1">
        <f t="shared" si="1"/>
        <v>1470</v>
      </c>
      <c r="B12" s="75">
        <f t="shared" si="0"/>
        <v>10206</v>
      </c>
      <c r="C12" s="73" t="s">
        <v>12</v>
      </c>
      <c r="D12" s="53">
        <v>1279</v>
      </c>
      <c r="E12" s="53">
        <v>1085</v>
      </c>
      <c r="F12" s="53">
        <v>1035</v>
      </c>
      <c r="G12" s="53">
        <v>1225</v>
      </c>
      <c r="H12" s="53">
        <v>1345</v>
      </c>
      <c r="I12" s="53">
        <v>1368</v>
      </c>
      <c r="J12" s="53">
        <v>1399</v>
      </c>
      <c r="K12" s="53">
        <v>1470</v>
      </c>
      <c r="L12" s="75">
        <f t="shared" si="2"/>
        <v>10206</v>
      </c>
      <c r="M12" s="10"/>
    </row>
    <row r="13" spans="1:16" x14ac:dyDescent="0.25">
      <c r="A13" s="1">
        <f t="shared" si="1"/>
        <v>1806</v>
      </c>
      <c r="B13" s="76">
        <f t="shared" si="0"/>
        <v>10864</v>
      </c>
      <c r="C13" s="74" t="s">
        <v>13</v>
      </c>
      <c r="D13" s="56">
        <v>1154</v>
      </c>
      <c r="E13" s="56">
        <v>1794</v>
      </c>
      <c r="F13" s="56">
        <v>1164</v>
      </c>
      <c r="G13" s="56">
        <v>1176</v>
      </c>
      <c r="H13" s="56">
        <v>1084</v>
      </c>
      <c r="I13" s="56">
        <v>1140</v>
      </c>
      <c r="J13" s="56">
        <v>1546</v>
      </c>
      <c r="K13" s="56">
        <v>1806</v>
      </c>
      <c r="L13" s="76">
        <f t="shared" si="2"/>
        <v>10864</v>
      </c>
      <c r="M13" s="10"/>
      <c r="O13" s="1" t="s">
        <v>109</v>
      </c>
    </row>
    <row r="14" spans="1:16" x14ac:dyDescent="0.25">
      <c r="A14" s="1">
        <f t="shared" si="1"/>
        <v>1948</v>
      </c>
      <c r="B14" s="75">
        <f t="shared" si="0"/>
        <v>12640</v>
      </c>
      <c r="C14" s="73" t="s">
        <v>14</v>
      </c>
      <c r="D14" s="53">
        <v>1846</v>
      </c>
      <c r="E14" s="53">
        <v>1248</v>
      </c>
      <c r="F14" s="53">
        <v>1359</v>
      </c>
      <c r="G14" s="53">
        <v>1260</v>
      </c>
      <c r="H14" s="53">
        <v>1497</v>
      </c>
      <c r="I14" s="53">
        <v>1948</v>
      </c>
      <c r="J14" s="53">
        <v>1893</v>
      </c>
      <c r="K14" s="53">
        <v>1589</v>
      </c>
      <c r="L14" s="75">
        <f t="shared" si="2"/>
        <v>12640</v>
      </c>
      <c r="M14" s="10"/>
      <c r="P14" s="1">
        <f>MAX(L6:L20)</f>
        <v>12692</v>
      </c>
    </row>
    <row r="15" spans="1:16" ht="15" thickBot="1" x14ac:dyDescent="0.3">
      <c r="A15" s="1">
        <f t="shared" si="1"/>
        <v>1926</v>
      </c>
      <c r="B15" s="76">
        <f t="shared" si="0"/>
        <v>12692</v>
      </c>
      <c r="C15" s="74" t="s">
        <v>15</v>
      </c>
      <c r="D15" s="56">
        <v>1667</v>
      </c>
      <c r="E15" s="56">
        <v>1424</v>
      </c>
      <c r="F15" s="56">
        <v>1481</v>
      </c>
      <c r="G15" s="56">
        <v>1467</v>
      </c>
      <c r="H15" s="56">
        <v>1372</v>
      </c>
      <c r="I15" s="56">
        <v>1926</v>
      </c>
      <c r="J15" s="56">
        <v>1872</v>
      </c>
      <c r="K15" s="56">
        <v>1483</v>
      </c>
      <c r="L15" s="76">
        <f t="shared" si="2"/>
        <v>12692</v>
      </c>
      <c r="M15" s="10"/>
      <c r="O15" s="118" t="s">
        <v>110</v>
      </c>
      <c r="P15" s="117" t="str">
        <f>VLOOKUP(P14,B4:L20,2,0)</f>
        <v>Item 10</v>
      </c>
    </row>
    <row r="16" spans="1:16" ht="15" thickTop="1" x14ac:dyDescent="0.25">
      <c r="A16" s="1">
        <f t="shared" si="1"/>
        <v>1921</v>
      </c>
      <c r="B16" s="75">
        <f t="shared" si="0"/>
        <v>11620</v>
      </c>
      <c r="C16" s="73" t="s">
        <v>17</v>
      </c>
      <c r="D16" s="53">
        <v>1921</v>
      </c>
      <c r="E16" s="53">
        <v>1223</v>
      </c>
      <c r="F16" s="53">
        <v>1031</v>
      </c>
      <c r="G16" s="53">
        <v>1449</v>
      </c>
      <c r="H16" s="53">
        <v>1588</v>
      </c>
      <c r="I16" s="53">
        <v>1816</v>
      </c>
      <c r="J16" s="53">
        <v>1339</v>
      </c>
      <c r="K16" s="53">
        <v>1253</v>
      </c>
      <c r="L16" s="75">
        <f t="shared" si="2"/>
        <v>11620</v>
      </c>
      <c r="M16" s="10"/>
    </row>
    <row r="17" spans="1:20" x14ac:dyDescent="0.25">
      <c r="A17" s="1">
        <f t="shared" si="1"/>
        <v>1842</v>
      </c>
      <c r="B17" s="76">
        <f t="shared" si="0"/>
        <v>10944</v>
      </c>
      <c r="C17" s="74" t="s">
        <v>18</v>
      </c>
      <c r="D17" s="56">
        <v>1610</v>
      </c>
      <c r="E17" s="56">
        <v>1170</v>
      </c>
      <c r="F17" s="56">
        <v>1520</v>
      </c>
      <c r="G17" s="56">
        <v>1093</v>
      </c>
      <c r="H17" s="56">
        <v>1037</v>
      </c>
      <c r="I17" s="56">
        <v>1842</v>
      </c>
      <c r="J17" s="56">
        <v>1616</v>
      </c>
      <c r="K17" s="56">
        <v>1056</v>
      </c>
      <c r="L17" s="76">
        <f t="shared" si="2"/>
        <v>10944</v>
      </c>
      <c r="M17" s="10"/>
    </row>
    <row r="18" spans="1:20" x14ac:dyDescent="0.25">
      <c r="A18" s="1">
        <f t="shared" si="1"/>
        <v>1748</v>
      </c>
      <c r="B18" s="75">
        <f t="shared" si="0"/>
        <v>11884</v>
      </c>
      <c r="C18" s="73" t="s">
        <v>19</v>
      </c>
      <c r="D18" s="53">
        <v>1694</v>
      </c>
      <c r="E18" s="53">
        <v>1551</v>
      </c>
      <c r="F18" s="53">
        <v>1748</v>
      </c>
      <c r="G18" s="53">
        <v>1624</v>
      </c>
      <c r="H18" s="53">
        <v>1326</v>
      </c>
      <c r="I18" s="53">
        <v>1535</v>
      </c>
      <c r="J18" s="53">
        <v>1010</v>
      </c>
      <c r="K18" s="53">
        <v>1396</v>
      </c>
      <c r="L18" s="75">
        <f t="shared" si="2"/>
        <v>11884</v>
      </c>
      <c r="M18" s="10"/>
      <c r="O18" s="1" t="s">
        <v>111</v>
      </c>
    </row>
    <row r="19" spans="1:20" x14ac:dyDescent="0.25">
      <c r="A19" s="1">
        <f t="shared" si="1"/>
        <v>1950</v>
      </c>
      <c r="B19" s="76">
        <f t="shared" si="0"/>
        <v>11991</v>
      </c>
      <c r="C19" s="74" t="s">
        <v>20</v>
      </c>
      <c r="D19" s="56">
        <v>1347</v>
      </c>
      <c r="E19" s="56">
        <v>1304</v>
      </c>
      <c r="F19" s="56">
        <v>1950</v>
      </c>
      <c r="G19" s="56">
        <v>1207</v>
      </c>
      <c r="H19" s="56">
        <v>1514</v>
      </c>
      <c r="I19" s="56">
        <v>1619</v>
      </c>
      <c r="J19" s="56">
        <v>1786</v>
      </c>
      <c r="K19" s="56">
        <v>1264</v>
      </c>
      <c r="L19" s="76">
        <f t="shared" si="2"/>
        <v>11991</v>
      </c>
      <c r="M19" s="10"/>
      <c r="P19" s="1">
        <f>MAX(A6:A20)</f>
        <v>1991</v>
      </c>
    </row>
    <row r="20" spans="1:20" ht="15" thickBot="1" x14ac:dyDescent="0.3">
      <c r="A20" s="1">
        <f t="shared" si="1"/>
        <v>1991</v>
      </c>
      <c r="B20" s="77">
        <f t="shared" si="0"/>
        <v>11865</v>
      </c>
      <c r="C20" s="72" t="s">
        <v>21</v>
      </c>
      <c r="D20" s="47">
        <v>1939</v>
      </c>
      <c r="E20" s="47">
        <v>1345</v>
      </c>
      <c r="F20" s="47">
        <v>1361</v>
      </c>
      <c r="G20" s="47">
        <v>1915</v>
      </c>
      <c r="H20" s="47">
        <v>1991</v>
      </c>
      <c r="I20" s="47">
        <v>1073</v>
      </c>
      <c r="J20" s="47">
        <v>1180</v>
      </c>
      <c r="K20" s="47">
        <v>1061</v>
      </c>
      <c r="L20" s="77">
        <f t="shared" si="2"/>
        <v>11865</v>
      </c>
      <c r="M20" s="10"/>
      <c r="O20" s="116" t="s">
        <v>112</v>
      </c>
      <c r="P20" s="117" t="str">
        <f>VLOOKUP(P19,A6:C20,3,0)</f>
        <v>Item 15</v>
      </c>
    </row>
    <row r="21" spans="1:20" ht="20.100000000000001" customHeight="1" thickTop="1" x14ac:dyDescent="0.3">
      <c r="M21" s="7"/>
    </row>
    <row r="22" spans="1:20" ht="20.100000000000001" customHeight="1" x14ac:dyDescent="0.35">
      <c r="M22" s="11"/>
      <c r="O22" s="1" t="s">
        <v>106</v>
      </c>
    </row>
    <row r="23" spans="1:20" ht="20.100000000000001" customHeight="1" x14ac:dyDescent="0.25"/>
    <row r="24" spans="1:20" ht="20.100000000000001" customHeight="1" thickBot="1" x14ac:dyDescent="0.5">
      <c r="C24" s="8" t="s">
        <v>26</v>
      </c>
      <c r="O24" s="117"/>
    </row>
    <row r="25" spans="1:20" ht="20.100000000000001" customHeight="1" thickTop="1" x14ac:dyDescent="0.45">
      <c r="T25" s="8"/>
    </row>
    <row r="26" spans="1:20" ht="20.100000000000001" customHeight="1" x14ac:dyDescent="0.6">
      <c r="C26" s="110" t="s">
        <v>108</v>
      </c>
      <c r="O26" s="59"/>
    </row>
    <row r="27" spans="1:20" ht="20.100000000000001" customHeight="1" x14ac:dyDescent="0.25"/>
    <row r="28" spans="1:20" ht="30" customHeight="1" x14ac:dyDescent="0.6"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</row>
    <row r="29" spans="1:20" ht="20.100000000000001" customHeight="1" x14ac:dyDescent="0.25"/>
    <row r="30" spans="1:20" ht="20.100000000000001" customHeight="1" x14ac:dyDescent="0.25"/>
    <row r="31" spans="1:20" ht="20.100000000000001" customHeight="1" x14ac:dyDescent="0.25"/>
    <row r="32" spans="1:20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H45"/>
  <sheetViews>
    <sheetView showGridLines="0" zoomScaleNormal="100" workbookViewId="0">
      <selection activeCell="G15" sqref="G15"/>
    </sheetView>
  </sheetViews>
  <sheetFormatPr defaultRowHeight="12.75" x14ac:dyDescent="0.2"/>
  <cols>
    <col min="1" max="1" width="4.140625" customWidth="1"/>
    <col min="2" max="2" width="8.7109375" customWidth="1"/>
    <col min="3" max="3" width="19" customWidth="1"/>
    <col min="4" max="5" width="12.7109375" customWidth="1"/>
    <col min="7" max="8" width="16.7109375" customWidth="1"/>
    <col min="9" max="9" width="10.140625" bestFit="1" customWidth="1"/>
  </cols>
  <sheetData>
    <row r="1" spans="1:8" ht="14.25" x14ac:dyDescent="0.25">
      <c r="A1" s="1"/>
      <c r="B1" s="1"/>
      <c r="C1" s="1"/>
      <c r="D1" s="1"/>
      <c r="E1" s="1"/>
      <c r="F1" s="1"/>
      <c r="G1" s="1"/>
    </row>
    <row r="2" spans="1:8" ht="14.25" x14ac:dyDescent="0.25">
      <c r="A2" s="1"/>
      <c r="B2" s="49" t="s">
        <v>71</v>
      </c>
      <c r="C2" s="50" t="s">
        <v>69</v>
      </c>
      <c r="D2" s="51" t="s">
        <v>70</v>
      </c>
      <c r="F2" s="1"/>
      <c r="G2" s="1" t="s">
        <v>72</v>
      </c>
    </row>
    <row r="3" spans="1:8" ht="14.25" x14ac:dyDescent="0.25">
      <c r="A3" s="1"/>
      <c r="B3" s="52" t="s">
        <v>73</v>
      </c>
      <c r="C3" s="53" t="s">
        <v>64</v>
      </c>
      <c r="D3" s="54">
        <v>43389</v>
      </c>
      <c r="F3" s="1"/>
    </row>
    <row r="4" spans="1:8" ht="14.25" x14ac:dyDescent="0.25">
      <c r="A4" s="1"/>
      <c r="B4" s="55" t="s">
        <v>74</v>
      </c>
      <c r="C4" s="56" t="s">
        <v>65</v>
      </c>
      <c r="D4" s="57">
        <v>43337</v>
      </c>
      <c r="F4" s="1"/>
    </row>
    <row r="5" spans="1:8" ht="14.25" x14ac:dyDescent="0.25">
      <c r="A5" s="1"/>
      <c r="B5" s="52" t="s">
        <v>75</v>
      </c>
      <c r="C5" s="53" t="s">
        <v>66</v>
      </c>
      <c r="D5" s="54">
        <v>43378</v>
      </c>
      <c r="F5" s="1"/>
      <c r="G5" s="58">
        <v>5</v>
      </c>
      <c r="H5" s="45"/>
    </row>
    <row r="6" spans="1:8" ht="14.25" x14ac:dyDescent="0.25">
      <c r="A6" s="1"/>
      <c r="B6" s="55" t="s">
        <v>76</v>
      </c>
      <c r="C6" s="56" t="s">
        <v>67</v>
      </c>
      <c r="D6" s="57">
        <v>43415</v>
      </c>
      <c r="F6" s="1"/>
      <c r="G6" s="1"/>
    </row>
    <row r="7" spans="1:8" ht="14.25" x14ac:dyDescent="0.25">
      <c r="A7" s="1"/>
      <c r="B7" s="46" t="s">
        <v>77</v>
      </c>
      <c r="C7" s="47" t="s">
        <v>68</v>
      </c>
      <c r="D7" s="48">
        <v>43389</v>
      </c>
      <c r="F7" s="1"/>
      <c r="G7" s="1"/>
    </row>
    <row r="8" spans="1:8" ht="14.25" x14ac:dyDescent="0.25">
      <c r="A8" s="1"/>
      <c r="B8" s="13"/>
      <c r="F8" s="1"/>
      <c r="G8" s="1"/>
    </row>
    <row r="9" spans="1:8" ht="14.25" x14ac:dyDescent="0.25">
      <c r="A9" s="1"/>
      <c r="B9" s="1"/>
      <c r="C9" s="1"/>
      <c r="D9" s="1"/>
      <c r="E9" s="1"/>
      <c r="F9" s="1"/>
      <c r="G9" s="1"/>
    </row>
    <row r="23" spans="3:5" ht="14.25" x14ac:dyDescent="0.25">
      <c r="C23" s="1"/>
      <c r="D23" s="1"/>
      <c r="E23" s="1"/>
    </row>
    <row r="40" spans="3:4" ht="14.25" x14ac:dyDescent="0.25">
      <c r="C40" s="16" t="s">
        <v>35</v>
      </c>
      <c r="D40" s="1">
        <v>3</v>
      </c>
    </row>
    <row r="41" spans="3:4" ht="14.25" x14ac:dyDescent="0.25">
      <c r="C41" s="16" t="s">
        <v>36</v>
      </c>
      <c r="D41" s="1">
        <v>4</v>
      </c>
    </row>
    <row r="42" spans="3:4" ht="14.25" x14ac:dyDescent="0.25">
      <c r="C42" s="16" t="s">
        <v>37</v>
      </c>
      <c r="D42" s="1">
        <v>5</v>
      </c>
    </row>
    <row r="43" spans="3:4" ht="14.25" x14ac:dyDescent="0.25">
      <c r="C43" s="16" t="s">
        <v>38</v>
      </c>
      <c r="D43" s="1">
        <v>6</v>
      </c>
    </row>
    <row r="44" spans="3:4" ht="14.25" x14ac:dyDescent="0.25">
      <c r="C44" s="16" t="s">
        <v>39</v>
      </c>
      <c r="D44" s="1">
        <v>7</v>
      </c>
    </row>
    <row r="45" spans="3:4" ht="14.25" x14ac:dyDescent="0.25">
      <c r="C45" s="17">
        <f>SUM(C40:C44)</f>
        <v>0</v>
      </c>
      <c r="D45" s="13">
        <f>SUM(D40:D44)</f>
        <v>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showGridLines="0" zoomScale="120" zoomScaleNormal="120" workbookViewId="0">
      <selection activeCell="A10" sqref="A10"/>
    </sheetView>
  </sheetViews>
  <sheetFormatPr defaultColWidth="9.140625" defaultRowHeight="16.5" x14ac:dyDescent="0.3"/>
  <cols>
    <col min="1" max="1" width="12.5703125" style="20" customWidth="1"/>
    <col min="2" max="2" width="12.5703125" style="20" bestFit="1" customWidth="1"/>
    <col min="3" max="3" width="12.7109375" style="20" customWidth="1"/>
    <col min="4" max="5" width="9.140625" style="20"/>
    <col min="6" max="6" width="13.5703125" style="20" bestFit="1" customWidth="1"/>
    <col min="7" max="7" width="13.5703125" style="20" customWidth="1"/>
    <col min="8" max="23" width="9.140625" style="20"/>
    <col min="24" max="24" width="13.140625" style="20" customWidth="1"/>
    <col min="25" max="16384" width="9.140625" style="20"/>
  </cols>
  <sheetData>
    <row r="1" spans="1:7" ht="16.5" customHeight="1" x14ac:dyDescent="0.3">
      <c r="A1" s="18" t="s">
        <v>45</v>
      </c>
      <c r="B1" s="18"/>
      <c r="C1" s="18"/>
      <c r="D1" s="1"/>
      <c r="E1" s="1"/>
      <c r="F1" s="19" t="s">
        <v>44</v>
      </c>
      <c r="G1" s="19"/>
    </row>
    <row r="2" spans="1:7" ht="7.5" customHeight="1" x14ac:dyDescent="0.3">
      <c r="A2" s="1"/>
      <c r="B2" s="1"/>
      <c r="C2" s="1"/>
      <c r="D2" s="1"/>
      <c r="E2" s="1"/>
      <c r="F2" s="1"/>
      <c r="G2" s="1"/>
    </row>
    <row r="3" spans="1:7" ht="17.25" thickBot="1" x14ac:dyDescent="0.35">
      <c r="A3" s="9" t="s">
        <v>43</v>
      </c>
      <c r="B3" s="3" t="s">
        <v>42</v>
      </c>
      <c r="C3" s="3" t="s">
        <v>40</v>
      </c>
      <c r="D3" s="1"/>
      <c r="E3" s="1"/>
      <c r="F3" s="9" t="s">
        <v>41</v>
      </c>
      <c r="G3" s="3" t="s">
        <v>40</v>
      </c>
    </row>
    <row r="4" spans="1:7" ht="17.25" thickTop="1" x14ac:dyDescent="0.3">
      <c r="A4" s="21">
        <v>0</v>
      </c>
      <c r="B4" s="22">
        <v>1000</v>
      </c>
      <c r="C4" s="23">
        <v>0.03</v>
      </c>
      <c r="D4" s="1"/>
      <c r="E4" s="1"/>
      <c r="F4" s="21">
        <v>897</v>
      </c>
      <c r="G4" s="23"/>
    </row>
    <row r="5" spans="1:7" x14ac:dyDescent="0.3">
      <c r="A5" s="24">
        <v>1001</v>
      </c>
      <c r="B5" s="25">
        <v>1700</v>
      </c>
      <c r="C5" s="26">
        <v>0.04</v>
      </c>
      <c r="D5" s="1"/>
      <c r="E5" s="1"/>
      <c r="F5" s="24">
        <v>15000</v>
      </c>
      <c r="G5" s="26"/>
    </row>
    <row r="6" spans="1:7" x14ac:dyDescent="0.3">
      <c r="A6" s="27">
        <v>1701</v>
      </c>
      <c r="B6" s="28">
        <v>2400</v>
      </c>
      <c r="C6" s="29">
        <v>0.05</v>
      </c>
      <c r="D6" s="1"/>
      <c r="E6" s="1"/>
      <c r="F6" s="27">
        <v>1234</v>
      </c>
      <c r="G6" s="29"/>
    </row>
    <row r="7" spans="1:7" x14ac:dyDescent="0.3">
      <c r="A7" s="24">
        <v>2401</v>
      </c>
      <c r="B7" s="25">
        <v>3100</v>
      </c>
      <c r="C7" s="26">
        <v>0.06</v>
      </c>
      <c r="D7" s="1"/>
      <c r="E7" s="1"/>
      <c r="F7" s="24">
        <v>2345</v>
      </c>
      <c r="G7" s="26"/>
    </row>
    <row r="8" spans="1:7" x14ac:dyDescent="0.3">
      <c r="A8" s="27">
        <v>3101</v>
      </c>
      <c r="B8" s="28">
        <v>3800</v>
      </c>
      <c r="C8" s="29">
        <v>7.0000000000000007E-2</v>
      </c>
      <c r="D8" s="1"/>
      <c r="E8" s="1"/>
      <c r="F8" s="1"/>
      <c r="G8" s="1"/>
    </row>
    <row r="9" spans="1:7" x14ac:dyDescent="0.3">
      <c r="A9" s="24">
        <v>3800.01</v>
      </c>
      <c r="B9" s="25">
        <v>9999</v>
      </c>
      <c r="C9" s="26">
        <v>0.08</v>
      </c>
      <c r="D9" s="1"/>
      <c r="E9" s="1"/>
      <c r="F9" s="1"/>
      <c r="G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showGridLines="0" zoomScale="130" zoomScaleNormal="130" workbookViewId="0">
      <selection activeCell="A4" sqref="A4"/>
    </sheetView>
  </sheetViews>
  <sheetFormatPr defaultColWidth="9.140625" defaultRowHeight="14.25" x14ac:dyDescent="0.25"/>
  <cols>
    <col min="1" max="1" width="10.42578125" style="30" bestFit="1" customWidth="1"/>
    <col min="2" max="2" width="7.140625" style="30" bestFit="1" customWidth="1"/>
    <col min="3" max="3" width="15" style="30" bestFit="1" customWidth="1"/>
    <col min="4" max="5" width="3.5703125" style="30" customWidth="1"/>
    <col min="6" max="6" width="9.140625" style="30" customWidth="1"/>
    <col min="7" max="13" width="11.85546875" style="30" customWidth="1"/>
    <col min="14" max="15" width="9.140625" style="30" customWidth="1"/>
    <col min="16" max="25" width="9.140625" style="30"/>
    <col min="26" max="26" width="13.140625" style="30" customWidth="1"/>
    <col min="27" max="16384" width="9.140625" style="30"/>
  </cols>
  <sheetData>
    <row r="1" spans="1:13" s="1" customFormat="1" x14ac:dyDescent="0.25">
      <c r="A1" s="31" t="s">
        <v>59</v>
      </c>
      <c r="B1" s="31"/>
      <c r="C1" s="31"/>
      <c r="D1" s="31"/>
      <c r="E1" s="31"/>
      <c r="F1" s="31"/>
      <c r="G1" s="31"/>
      <c r="H1" s="31"/>
      <c r="I1" s="31"/>
    </row>
    <row r="2" spans="1:13" s="1" customFormat="1" x14ac:dyDescent="0.25">
      <c r="A2" s="31" t="s">
        <v>81</v>
      </c>
      <c r="B2" s="31"/>
      <c r="C2" s="31"/>
      <c r="D2" s="31"/>
      <c r="E2" s="31"/>
      <c r="F2" s="31"/>
      <c r="G2" s="31"/>
      <c r="H2" s="31"/>
      <c r="I2" s="2"/>
    </row>
    <row r="4" spans="1:13" ht="16.5" x14ac:dyDescent="0.3">
      <c r="A4" s="20"/>
    </row>
    <row r="5" spans="1:13" ht="15" thickBot="1" x14ac:dyDescent="0.3"/>
    <row r="6" spans="1:13" ht="15.75" thickTop="1" thickBot="1" x14ac:dyDescent="0.3">
      <c r="A6" s="2" t="s">
        <v>56</v>
      </c>
      <c r="B6" s="31" t="s">
        <v>55</v>
      </c>
      <c r="C6" s="31" t="s">
        <v>54</v>
      </c>
      <c r="F6" s="32" t="s">
        <v>53</v>
      </c>
      <c r="G6" s="33">
        <v>1</v>
      </c>
      <c r="H6" s="33">
        <v>2</v>
      </c>
      <c r="I6" s="33">
        <v>3</v>
      </c>
      <c r="J6" s="33">
        <v>4</v>
      </c>
      <c r="K6" s="33">
        <v>5</v>
      </c>
      <c r="L6" s="33">
        <v>6</v>
      </c>
      <c r="M6" s="33">
        <v>7</v>
      </c>
    </row>
    <row r="7" spans="1:13" ht="15.75" thickTop="1" thickBot="1" x14ac:dyDescent="0.3">
      <c r="A7" s="34">
        <f ca="1">TODAY()</f>
        <v>44335</v>
      </c>
      <c r="B7" s="33">
        <f t="shared" ref="B7:B17" ca="1" si="0">WEEKDAY(A7)</f>
        <v>4</v>
      </c>
      <c r="C7" s="35"/>
      <c r="F7" s="32" t="s">
        <v>78</v>
      </c>
      <c r="G7" s="36" t="s">
        <v>52</v>
      </c>
      <c r="H7" s="36" t="s">
        <v>51</v>
      </c>
      <c r="I7" s="36" t="s">
        <v>50</v>
      </c>
      <c r="J7" s="36" t="s">
        <v>49</v>
      </c>
      <c r="K7" s="36" t="s">
        <v>48</v>
      </c>
      <c r="L7" s="36" t="s">
        <v>47</v>
      </c>
      <c r="M7" s="36" t="s">
        <v>46</v>
      </c>
    </row>
    <row r="8" spans="1:13" x14ac:dyDescent="0.25">
      <c r="A8" s="37">
        <f t="shared" ref="A8:A17" ca="1" si="1">A7+2</f>
        <v>44337</v>
      </c>
      <c r="B8" s="36">
        <f t="shared" ca="1" si="0"/>
        <v>6</v>
      </c>
      <c r="C8" s="38"/>
    </row>
    <row r="9" spans="1:13" x14ac:dyDescent="0.25">
      <c r="A9" s="39">
        <f t="shared" ca="1" si="1"/>
        <v>44339</v>
      </c>
      <c r="B9" s="40">
        <f t="shared" ca="1" si="0"/>
        <v>1</v>
      </c>
      <c r="C9" s="41"/>
    </row>
    <row r="10" spans="1:13" x14ac:dyDescent="0.25">
      <c r="A10" s="37">
        <f t="shared" ca="1" si="1"/>
        <v>44341</v>
      </c>
      <c r="B10" s="36">
        <f t="shared" ca="1" si="0"/>
        <v>3</v>
      </c>
      <c r="C10" s="38"/>
    </row>
    <row r="11" spans="1:13" x14ac:dyDescent="0.25">
      <c r="A11" s="39">
        <f t="shared" ca="1" si="1"/>
        <v>44343</v>
      </c>
      <c r="B11" s="40">
        <f t="shared" ca="1" si="0"/>
        <v>5</v>
      </c>
      <c r="C11" s="41"/>
    </row>
    <row r="12" spans="1:13" ht="16.5" x14ac:dyDescent="0.3">
      <c r="A12" s="37">
        <f t="shared" ca="1" si="1"/>
        <v>44345</v>
      </c>
      <c r="B12" s="36">
        <f t="shared" ca="1" si="0"/>
        <v>7</v>
      </c>
      <c r="C12" s="38"/>
      <c r="G12" s="20"/>
      <c r="H12" s="20"/>
      <c r="I12" s="20"/>
      <c r="J12" s="20"/>
      <c r="K12" s="20"/>
      <c r="L12" s="20"/>
      <c r="M12" s="20"/>
    </row>
    <row r="13" spans="1:13" x14ac:dyDescent="0.25">
      <c r="A13" s="39">
        <f t="shared" ca="1" si="1"/>
        <v>44347</v>
      </c>
      <c r="B13" s="40">
        <f t="shared" ca="1" si="0"/>
        <v>2</v>
      </c>
      <c r="C13" s="41"/>
    </row>
    <row r="14" spans="1:13" x14ac:dyDescent="0.25">
      <c r="A14" s="37">
        <f t="shared" ca="1" si="1"/>
        <v>44349</v>
      </c>
      <c r="B14" s="36">
        <f t="shared" ca="1" si="0"/>
        <v>4</v>
      </c>
      <c r="C14" s="38"/>
    </row>
    <row r="15" spans="1:13" x14ac:dyDescent="0.25">
      <c r="A15" s="39">
        <f t="shared" ca="1" si="1"/>
        <v>44351</v>
      </c>
      <c r="B15" s="40">
        <f t="shared" ca="1" si="0"/>
        <v>6</v>
      </c>
      <c r="C15" s="41"/>
    </row>
    <row r="16" spans="1:13" ht="16.5" x14ac:dyDescent="0.3">
      <c r="A16" s="37">
        <f t="shared" ca="1" si="1"/>
        <v>44353</v>
      </c>
      <c r="B16" s="36">
        <f t="shared" ca="1" si="0"/>
        <v>1</v>
      </c>
      <c r="C16" s="38"/>
      <c r="D16" s="20"/>
    </row>
    <row r="17" spans="1:13" ht="16.5" x14ac:dyDescent="0.3">
      <c r="A17" s="39">
        <f t="shared" ca="1" si="1"/>
        <v>44355</v>
      </c>
      <c r="B17" s="40">
        <f t="shared" ca="1" si="0"/>
        <v>3</v>
      </c>
      <c r="C17" s="41"/>
      <c r="D17" s="20"/>
    </row>
    <row r="18" spans="1:13" ht="16.5" x14ac:dyDescent="0.3">
      <c r="A18" s="20"/>
      <c r="B18" s="20"/>
      <c r="C18" s="20"/>
      <c r="D18" s="20"/>
    </row>
    <row r="19" spans="1:13" ht="16.5" x14ac:dyDescent="0.3">
      <c r="A19" s="20"/>
      <c r="B19" s="20"/>
      <c r="C19" s="20"/>
      <c r="D19" s="20"/>
    </row>
    <row r="20" spans="1:13" ht="16.5" x14ac:dyDescent="0.3">
      <c r="A20" s="20"/>
      <c r="B20" s="20"/>
      <c r="C20" s="20"/>
      <c r="D20" s="20"/>
    </row>
    <row r="21" spans="1:13" ht="16.5" x14ac:dyDescent="0.3">
      <c r="A21" s="20"/>
      <c r="B21" s="20"/>
      <c r="C21" s="20"/>
      <c r="D21" s="20"/>
    </row>
    <row r="22" spans="1:13" ht="16.5" x14ac:dyDescent="0.3">
      <c r="A22" s="20"/>
      <c r="B22" s="20"/>
      <c r="C22" s="20"/>
      <c r="D22" s="20"/>
    </row>
    <row r="23" spans="1:13" ht="16.5" x14ac:dyDescent="0.3">
      <c r="A23" s="20"/>
      <c r="B23" s="20"/>
      <c r="C23" s="20"/>
      <c r="D23" s="20"/>
    </row>
    <row r="24" spans="1:13" ht="16.5" x14ac:dyDescent="0.3">
      <c r="A24" s="20"/>
      <c r="B24" s="20"/>
      <c r="C24" s="20"/>
      <c r="D24" s="20"/>
    </row>
    <row r="25" spans="1:13" ht="16.5" x14ac:dyDescent="0.3">
      <c r="A25" s="20"/>
      <c r="B25" s="20"/>
      <c r="C25" s="20"/>
      <c r="D25" s="20"/>
    </row>
    <row r="26" spans="1:13" ht="16.5" x14ac:dyDescent="0.3">
      <c r="A26" s="20"/>
      <c r="B26" s="20"/>
      <c r="C26" s="20"/>
      <c r="D26" s="20"/>
    </row>
    <row r="27" spans="1:13" ht="16.5" x14ac:dyDescent="0.3">
      <c r="A27" s="20"/>
      <c r="B27" s="20"/>
      <c r="C27" s="20"/>
      <c r="D27" s="20"/>
    </row>
    <row r="31" spans="1:13" ht="15" thickBot="1" x14ac:dyDescent="0.3"/>
    <row r="32" spans="1:13" ht="15.75" thickTop="1" thickBot="1" x14ac:dyDescent="0.3">
      <c r="F32" s="32" t="s">
        <v>79</v>
      </c>
      <c r="G32" s="33" t="s">
        <v>82</v>
      </c>
      <c r="H32" s="33" t="s">
        <v>83</v>
      </c>
      <c r="I32" s="33" t="s">
        <v>84</v>
      </c>
      <c r="J32" s="33" t="s">
        <v>85</v>
      </c>
      <c r="K32" s="33" t="s">
        <v>86</v>
      </c>
      <c r="L32" s="33" t="s">
        <v>87</v>
      </c>
      <c r="M32" s="33" t="s">
        <v>88</v>
      </c>
    </row>
    <row r="33" spans="6:13" ht="15" thickBot="1" x14ac:dyDescent="0.3">
      <c r="F33" s="32" t="s">
        <v>80</v>
      </c>
      <c r="G33" s="36" t="s">
        <v>95</v>
      </c>
      <c r="H33" s="36" t="s">
        <v>89</v>
      </c>
      <c r="I33" s="36" t="s">
        <v>90</v>
      </c>
      <c r="J33" s="36" t="s">
        <v>91</v>
      </c>
      <c r="K33" s="36" t="s">
        <v>92</v>
      </c>
      <c r="L33" s="36" t="s">
        <v>93</v>
      </c>
      <c r="M33" s="36" t="s">
        <v>94</v>
      </c>
    </row>
    <row r="34" spans="6:13" ht="15.75" thickTop="1" thickBot="1" x14ac:dyDescent="0.3">
      <c r="F34" s="32" t="s">
        <v>105</v>
      </c>
      <c r="G34" s="33" t="s">
        <v>102</v>
      </c>
      <c r="H34" s="33" t="s">
        <v>96</v>
      </c>
      <c r="I34" s="33" t="s">
        <v>97</v>
      </c>
      <c r="J34" s="33" t="s">
        <v>98</v>
      </c>
      <c r="K34" s="33" t="s">
        <v>99</v>
      </c>
      <c r="L34" s="33" t="s">
        <v>100</v>
      </c>
      <c r="M34" s="33" t="s">
        <v>101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23"/>
  <sheetViews>
    <sheetView showGridLines="0" zoomScaleNormal="100" workbookViewId="0">
      <selection activeCell="B2" sqref="B2"/>
    </sheetView>
  </sheetViews>
  <sheetFormatPr defaultColWidth="8.85546875" defaultRowHeight="17.25" x14ac:dyDescent="0.3"/>
  <cols>
    <col min="1" max="1" width="13.85546875" style="42" customWidth="1"/>
    <col min="2" max="2" width="10.28515625" style="42" bestFit="1" customWidth="1"/>
    <col min="3" max="3" width="10.5703125" style="42" bestFit="1" customWidth="1"/>
    <col min="4" max="4" width="12" style="42" bestFit="1" customWidth="1"/>
    <col min="5" max="5" width="13.7109375" style="42" bestFit="1" customWidth="1"/>
    <col min="6" max="6" width="3.140625" style="42" customWidth="1"/>
    <col min="7" max="7" width="11.140625" style="42" bestFit="1" customWidth="1"/>
    <col min="8" max="8" width="18.5703125" style="42" customWidth="1"/>
    <col min="9" max="9" width="13.28515625" style="42" bestFit="1" customWidth="1"/>
    <col min="10" max="10" width="16.7109375" style="42" bestFit="1" customWidth="1"/>
    <col min="11" max="14" width="8.85546875" style="42"/>
    <col min="15" max="15" width="10.5703125" style="42" bestFit="1" customWidth="1"/>
    <col min="16" max="16384" width="8.85546875" style="42"/>
  </cols>
  <sheetData>
    <row r="1" spans="1:13" ht="18" thickBot="1" x14ac:dyDescent="0.35">
      <c r="A1" s="102" t="s">
        <v>27</v>
      </c>
      <c r="B1" s="103" t="s">
        <v>28</v>
      </c>
      <c r="C1" s="103" t="s">
        <v>29</v>
      </c>
      <c r="D1" s="103" t="s">
        <v>10</v>
      </c>
      <c r="E1" s="103" t="s">
        <v>56</v>
      </c>
      <c r="H1" s="104" t="s">
        <v>60</v>
      </c>
      <c r="I1" s="105"/>
      <c r="J1" s="105"/>
      <c r="K1" s="7"/>
    </row>
    <row r="2" spans="1:13" ht="18" thickTop="1" x14ac:dyDescent="0.3">
      <c r="A2" s="106" t="s">
        <v>30</v>
      </c>
      <c r="B2" s="84">
        <f t="shared" ref="B2:B10" si="0">VLOOKUP(A2,$H$2:$J$5,3,0)</f>
        <v>10</v>
      </c>
      <c r="C2" s="85">
        <f t="shared" ref="C2:C10" si="1">VLOOKUP(A2,$H$2:$J$5,2,0)</f>
        <v>3</v>
      </c>
      <c r="D2" s="85">
        <f t="shared" ref="D2:D10" si="2">B2*C2</f>
        <v>30</v>
      </c>
      <c r="E2" s="86">
        <v>43179</v>
      </c>
      <c r="F2" s="87"/>
      <c r="G2" s="7"/>
      <c r="H2" s="106" t="s">
        <v>103</v>
      </c>
      <c r="I2" s="111" t="s">
        <v>29</v>
      </c>
      <c r="J2" s="112" t="s">
        <v>104</v>
      </c>
      <c r="K2" s="7"/>
    </row>
    <row r="3" spans="1:13" x14ac:dyDescent="0.3">
      <c r="A3" s="92" t="s">
        <v>31</v>
      </c>
      <c r="B3" s="88">
        <f t="shared" si="0"/>
        <v>12</v>
      </c>
      <c r="C3" s="89">
        <f t="shared" si="1"/>
        <v>2.5</v>
      </c>
      <c r="D3" s="89">
        <f t="shared" si="2"/>
        <v>30</v>
      </c>
      <c r="E3" s="90">
        <f t="shared" ref="E3:E10" si="3">E2+1</f>
        <v>43180</v>
      </c>
      <c r="F3" s="91"/>
      <c r="G3" s="7"/>
      <c r="H3" s="92" t="s">
        <v>30</v>
      </c>
      <c r="I3" s="93">
        <v>3</v>
      </c>
      <c r="J3" s="94">
        <v>10</v>
      </c>
      <c r="K3" s="7"/>
    </row>
    <row r="4" spans="1:13" x14ac:dyDescent="0.3">
      <c r="A4" s="98" t="s">
        <v>32</v>
      </c>
      <c r="B4" s="95">
        <f t="shared" si="0"/>
        <v>14</v>
      </c>
      <c r="C4" s="96">
        <f t="shared" si="1"/>
        <v>3.2</v>
      </c>
      <c r="D4" s="96">
        <f t="shared" si="2"/>
        <v>44.800000000000004</v>
      </c>
      <c r="E4" s="97">
        <f t="shared" si="3"/>
        <v>43181</v>
      </c>
      <c r="F4" s="91"/>
      <c r="G4" s="7"/>
      <c r="H4" s="98" t="s">
        <v>31</v>
      </c>
      <c r="I4" s="99">
        <v>2.5</v>
      </c>
      <c r="J4" s="100">
        <v>12</v>
      </c>
      <c r="K4" s="7"/>
    </row>
    <row r="5" spans="1:13" x14ac:dyDescent="0.3">
      <c r="A5" s="92" t="s">
        <v>30</v>
      </c>
      <c r="B5" s="88">
        <f t="shared" si="0"/>
        <v>10</v>
      </c>
      <c r="C5" s="89">
        <f t="shared" si="1"/>
        <v>3</v>
      </c>
      <c r="D5" s="89">
        <f t="shared" si="2"/>
        <v>30</v>
      </c>
      <c r="E5" s="90">
        <f t="shared" si="3"/>
        <v>43182</v>
      </c>
      <c r="F5" s="91"/>
      <c r="G5" s="7"/>
      <c r="H5" s="92" t="s">
        <v>32</v>
      </c>
      <c r="I5" s="93">
        <v>3.2</v>
      </c>
      <c r="J5" s="94">
        <v>14</v>
      </c>
      <c r="K5" s="7"/>
    </row>
    <row r="6" spans="1:13" x14ac:dyDescent="0.3">
      <c r="A6" s="98" t="s">
        <v>31</v>
      </c>
      <c r="B6" s="95">
        <f t="shared" si="0"/>
        <v>12</v>
      </c>
      <c r="C6" s="96">
        <f t="shared" si="1"/>
        <v>2.5</v>
      </c>
      <c r="D6" s="96">
        <f t="shared" si="2"/>
        <v>30</v>
      </c>
      <c r="E6" s="97">
        <f t="shared" si="3"/>
        <v>43183</v>
      </c>
      <c r="F6" s="91"/>
      <c r="G6" s="7"/>
      <c r="H6" s="7"/>
      <c r="I6" s="7"/>
      <c r="J6" s="7"/>
      <c r="K6" s="7"/>
    </row>
    <row r="7" spans="1:13" x14ac:dyDescent="0.3">
      <c r="A7" s="92" t="s">
        <v>32</v>
      </c>
      <c r="B7" s="88">
        <f t="shared" si="0"/>
        <v>14</v>
      </c>
      <c r="C7" s="89">
        <f t="shared" si="1"/>
        <v>3.2</v>
      </c>
      <c r="D7" s="89">
        <f t="shared" si="2"/>
        <v>44.800000000000004</v>
      </c>
      <c r="E7" s="90">
        <f t="shared" si="3"/>
        <v>43184</v>
      </c>
      <c r="F7" s="91"/>
      <c r="G7" s="7"/>
      <c r="H7" s="7"/>
      <c r="I7" s="7"/>
      <c r="J7" s="7"/>
      <c r="K7" s="7"/>
    </row>
    <row r="8" spans="1:13" x14ac:dyDescent="0.3">
      <c r="A8" s="98" t="s">
        <v>30</v>
      </c>
      <c r="B8" s="95">
        <f t="shared" si="0"/>
        <v>10</v>
      </c>
      <c r="C8" s="96">
        <f t="shared" si="1"/>
        <v>3</v>
      </c>
      <c r="D8" s="96">
        <f t="shared" si="2"/>
        <v>30</v>
      </c>
      <c r="E8" s="97">
        <f t="shared" si="3"/>
        <v>43185</v>
      </c>
      <c r="F8" s="91"/>
      <c r="G8" s="7"/>
      <c r="H8" s="7" t="s">
        <v>32</v>
      </c>
      <c r="I8" s="101"/>
      <c r="J8" s="108"/>
      <c r="K8" s="7"/>
      <c r="M8" s="43"/>
    </row>
    <row r="9" spans="1:13" x14ac:dyDescent="0.3">
      <c r="A9" s="92" t="s">
        <v>32</v>
      </c>
      <c r="B9" s="88">
        <f t="shared" si="0"/>
        <v>14</v>
      </c>
      <c r="C9" s="89">
        <f t="shared" si="1"/>
        <v>3.2</v>
      </c>
      <c r="D9" s="89">
        <f t="shared" si="2"/>
        <v>44.800000000000004</v>
      </c>
      <c r="E9" s="90">
        <f t="shared" si="3"/>
        <v>43186</v>
      </c>
      <c r="F9" s="91"/>
      <c r="G9" s="7"/>
      <c r="H9" s="87">
        <v>43184</v>
      </c>
      <c r="I9" s="101"/>
      <c r="M9" s="43"/>
    </row>
    <row r="10" spans="1:13" x14ac:dyDescent="0.3">
      <c r="A10" s="98" t="s">
        <v>31</v>
      </c>
      <c r="B10" s="95">
        <f t="shared" si="0"/>
        <v>12</v>
      </c>
      <c r="C10" s="96">
        <f t="shared" si="1"/>
        <v>2.5</v>
      </c>
      <c r="D10" s="96">
        <f t="shared" si="2"/>
        <v>30</v>
      </c>
      <c r="E10" s="97">
        <f t="shared" si="3"/>
        <v>43187</v>
      </c>
      <c r="F10" s="91"/>
      <c r="G10" s="7"/>
      <c r="H10" s="7"/>
      <c r="I10" s="7" t="s">
        <v>34</v>
      </c>
      <c r="J10" s="108"/>
      <c r="K10" s="7"/>
      <c r="M10" s="43"/>
    </row>
    <row r="11" spans="1:1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3" ht="33" x14ac:dyDescent="0.6">
      <c r="A12" s="107" t="s">
        <v>107</v>
      </c>
    </row>
    <row r="16" spans="1:13" ht="33" x14ac:dyDescent="0.6">
      <c r="A16" s="109" t="s">
        <v>58</v>
      </c>
    </row>
    <row r="23" spans="1:1" ht="26.25" x14ac:dyDescent="0.45">
      <c r="A23" s="8" t="s">
        <v>33</v>
      </c>
    </row>
  </sheetData>
  <sortState xmlns:xlrd2="http://schemas.microsoft.com/office/spreadsheetml/2017/richdata2" ref="O15:P22">
    <sortCondition ref="P14"/>
  </sortState>
  <dataValidations count="2">
    <dataValidation type="list" allowBlank="1" showInputMessage="1" showErrorMessage="1" sqref="H8" xr:uid="{00000000-0002-0000-0600-000000000000}">
      <formula1>$H$3:$H$5</formula1>
    </dataValidation>
    <dataValidation type="list" allowBlank="1" showInputMessage="1" showErrorMessage="1" sqref="H9" xr:uid="{00000000-0002-0000-0600-000001000000}">
      <formula1>$E$2:$E$10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1"/>
  <sheetViews>
    <sheetView showGridLines="0" zoomScale="160" zoomScaleNormal="160" workbookViewId="0">
      <selection activeCell="C9" sqref="C9"/>
    </sheetView>
  </sheetViews>
  <sheetFormatPr defaultColWidth="8.85546875" defaultRowHeight="14.25" x14ac:dyDescent="0.25"/>
  <cols>
    <col min="1" max="1" width="4.85546875" style="1" customWidth="1"/>
    <col min="2" max="5" width="10.5703125" style="1" bestFit="1" customWidth="1"/>
    <col min="6" max="16384" width="8.85546875" style="1"/>
  </cols>
  <sheetData>
    <row r="2" spans="2:5" x14ac:dyDescent="0.25">
      <c r="B2" s="44">
        <v>42083</v>
      </c>
      <c r="C2" s="44">
        <f t="shared" ref="C2:E2" si="0">B2+1</f>
        <v>42084</v>
      </c>
      <c r="D2" s="44">
        <f t="shared" si="0"/>
        <v>42085</v>
      </c>
      <c r="E2" s="44">
        <f t="shared" si="0"/>
        <v>42086</v>
      </c>
    </row>
    <row r="3" spans="2:5" x14ac:dyDescent="0.25">
      <c r="B3" s="1">
        <v>1</v>
      </c>
      <c r="C3" s="1">
        <v>2</v>
      </c>
      <c r="D3" s="1">
        <v>3</v>
      </c>
      <c r="E3" s="1">
        <v>4</v>
      </c>
    </row>
    <row r="4" spans="2:5" x14ac:dyDescent="0.25">
      <c r="B4" s="44">
        <f>E2+1</f>
        <v>42087</v>
      </c>
      <c r="C4" s="44">
        <f>B4+1</f>
        <v>42088</v>
      </c>
      <c r="D4" s="44">
        <f>C4+1</f>
        <v>42089</v>
      </c>
      <c r="E4" s="44">
        <f>D4+1</f>
        <v>42090</v>
      </c>
    </row>
    <row r="5" spans="2:5" x14ac:dyDescent="0.25">
      <c r="B5" s="1">
        <v>5</v>
      </c>
      <c r="C5" s="1">
        <v>6</v>
      </c>
      <c r="D5" s="1">
        <v>7</v>
      </c>
      <c r="E5" s="1">
        <v>8</v>
      </c>
    </row>
    <row r="8" spans="2:5" x14ac:dyDescent="0.25">
      <c r="C8" s="44">
        <f>E4</f>
        <v>42090</v>
      </c>
    </row>
    <row r="9" spans="2:5" x14ac:dyDescent="0.25">
      <c r="C9" s="13">
        <v>8</v>
      </c>
    </row>
    <row r="16" spans="2:5" x14ac:dyDescent="0.25">
      <c r="B16" s="44"/>
      <c r="C16" s="44"/>
      <c r="D16" s="44"/>
      <c r="E16" s="44"/>
    </row>
    <row r="18" spans="2:5" x14ac:dyDescent="0.25">
      <c r="B18" s="44"/>
      <c r="C18" s="44"/>
      <c r="D18" s="44"/>
      <c r="E18" s="44"/>
    </row>
    <row r="21" spans="2:5" x14ac:dyDescent="0.25">
      <c r="C21" s="4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Procv Básico</vt:lpstr>
      <vt:lpstr>Lista Materiais</vt:lpstr>
      <vt:lpstr>Procv</vt:lpstr>
      <vt:lpstr>TextoNum</vt:lpstr>
      <vt:lpstr>Procv1</vt:lpstr>
      <vt:lpstr>ProcH</vt:lpstr>
      <vt:lpstr>Somases</vt:lpstr>
      <vt:lpstr>Desafio</vt:lpstr>
    </vt:vector>
  </TitlesOfParts>
  <Company>PUCPR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PUCPR</dc:creator>
  <cp:lastModifiedBy>Lucas Kaminski</cp:lastModifiedBy>
  <dcterms:created xsi:type="dcterms:W3CDTF">2009-05-23T14:21:18Z</dcterms:created>
  <dcterms:modified xsi:type="dcterms:W3CDTF">2021-05-19T16:40:39Z</dcterms:modified>
</cp:coreProperties>
</file>