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Solutions\Cursos\Nível Trainee\Planilhas de aula\"/>
    </mc:Choice>
  </mc:AlternateContent>
  <xr:revisionPtr revIDLastSave="0" documentId="13_ncr:1_{B3FBA8F4-EADB-4021-A238-4428EA7C5F37}" xr6:coauthVersionLast="46" xr6:coauthVersionMax="46" xr10:uidLastSave="{00000000-0000-0000-0000-000000000000}"/>
  <bookViews>
    <workbookView xWindow="-120" yWindow="-120" windowWidth="29040" windowHeight="15990" activeTab="8" xr2:uid="{00000000-000D-0000-FFFF-FFFF00000000}"/>
  </bookViews>
  <sheets>
    <sheet name="Loja (k)" sheetId="3" r:id="rId1"/>
    <sheet name="Cotação" sheetId="4" r:id="rId2"/>
    <sheet name="Controle Clientes" sheetId="5" r:id="rId3"/>
    <sheet name="Horas" sheetId="6" r:id="rId4"/>
    <sheet name="Indice Corporal" sheetId="7" r:id="rId5"/>
    <sheet name="Funções Texto" sheetId="9" r:id="rId6"/>
    <sheet name="Impressão" sheetId="2" r:id="rId7"/>
    <sheet name="Orçamento" sheetId="11" r:id="rId8"/>
    <sheet name="Boa Apresentação" sheetId="12" r:id="rId9"/>
  </sheets>
  <definedNames>
    <definedName name="_xlnm._FilterDatabase" localSheetId="2" hidden="1">'Controle Clientes'!#REF!</definedName>
    <definedName name="_xlnm._FilterDatabase" localSheetId="6" hidden="1">Impressão!$A$6:$E$121</definedName>
    <definedName name="_xlnm.Print_Area" localSheetId="6">Impressão!$A$6:$E$121</definedName>
    <definedName name="_xlnm.Print_Titles" localSheetId="6">Impressão!$A:$A,Impressão!$6:$6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9" l="1"/>
  <c r="E6" i="9"/>
  <c r="E7" i="9"/>
  <c r="E8" i="9"/>
  <c r="E9" i="9"/>
  <c r="E10" i="9"/>
  <c r="E11" i="9"/>
  <c r="D6" i="9"/>
  <c r="D7" i="9"/>
  <c r="D8" i="9"/>
  <c r="D9" i="9"/>
  <c r="D10" i="9"/>
  <c r="D11" i="9"/>
  <c r="D5" i="9"/>
  <c r="C6" i="9"/>
  <c r="C7" i="9"/>
  <c r="C8" i="9"/>
  <c r="C9" i="9"/>
  <c r="C10" i="9"/>
  <c r="C11" i="9"/>
  <c r="C5" i="9"/>
  <c r="C9" i="7"/>
  <c r="C8" i="7"/>
  <c r="F24" i="6"/>
  <c r="F23" i="6"/>
  <c r="E24" i="6"/>
  <c r="E23" i="6"/>
  <c r="E22" i="6"/>
  <c r="E21" i="6"/>
  <c r="E20" i="6"/>
  <c r="B9" i="5"/>
  <c r="B8" i="5"/>
  <c r="B7" i="5"/>
  <c r="B6" i="5"/>
  <c r="B18" i="4"/>
  <c r="G15" i="3"/>
  <c r="G14" i="3"/>
  <c r="F17" i="3"/>
  <c r="E17" i="3"/>
  <c r="F16" i="3"/>
  <c r="E16" i="3"/>
  <c r="F15" i="3"/>
  <c r="E15" i="3"/>
  <c r="F14" i="3"/>
  <c r="E14" i="3"/>
  <c r="G7" i="3"/>
  <c r="G8" i="3"/>
  <c r="G9" i="3"/>
  <c r="G10" i="3"/>
  <c r="G11" i="3"/>
  <c r="G12" i="3"/>
  <c r="G6" i="3"/>
  <c r="F6" i="3"/>
  <c r="F7" i="3"/>
  <c r="F8" i="3"/>
  <c r="F9" i="3"/>
  <c r="F10" i="3"/>
  <c r="F11" i="3"/>
  <c r="F12" i="3"/>
  <c r="E6" i="3"/>
  <c r="E7" i="3"/>
  <c r="E8" i="3"/>
  <c r="E9" i="3"/>
  <c r="E10" i="3"/>
  <c r="E11" i="3"/>
  <c r="E12" i="3"/>
  <c r="E8" i="7"/>
  <c r="D8" i="7"/>
  <c r="G24" i="6"/>
  <c r="G23" i="6"/>
  <c r="B7" i="4" l="1"/>
</calcChain>
</file>

<file path=xl/sharedStrings.xml><?xml version="1.0" encoding="utf-8"?>
<sst xmlns="http://schemas.openxmlformats.org/spreadsheetml/2006/main" count="604" uniqueCount="352">
  <si>
    <t>Economia</t>
  </si>
  <si>
    <t>Efetivo</t>
  </si>
  <si>
    <t>LeBron James</t>
  </si>
  <si>
    <t>Tercerizado</t>
  </si>
  <si>
    <t>Whitney Wolfe Herd </t>
  </si>
  <si>
    <t>Administração</t>
  </si>
  <si>
    <t>Ryan Coogler </t>
  </si>
  <si>
    <t>Engenharia</t>
  </si>
  <si>
    <t>Nicole Kidman </t>
  </si>
  <si>
    <t>Psicologia</t>
  </si>
  <si>
    <t>Jennifer Lopez </t>
  </si>
  <si>
    <t>Direito</t>
  </si>
  <si>
    <t>Guilherme Del Toro </t>
  </si>
  <si>
    <t>Justin Trudeau </t>
  </si>
  <si>
    <t>Sean Hannity </t>
  </si>
  <si>
    <t>Sinta Nuriyah </t>
  </si>
  <si>
    <t>Lionel Messi</t>
  </si>
  <si>
    <t>Rachel Den Hollander </t>
  </si>
  <si>
    <t>Tiger Woods</t>
  </si>
  <si>
    <t>Kevin Durant </t>
  </si>
  <si>
    <t>Haider Al-Abadi </t>
  </si>
  <si>
    <t>Mahendra Singh Dhoni</t>
  </si>
  <si>
    <t>Marica Branchesi </t>
  </si>
  <si>
    <t>Novak Djokovic </t>
  </si>
  <si>
    <t>Peggy Whitson </t>
  </si>
  <si>
    <t>Sterling K. Brown </t>
  </si>
  <si>
    <t>José Andrés</t>
  </si>
  <si>
    <t>Xi Jinping </t>
  </si>
  <si>
    <t>Jimmy Kimmel </t>
  </si>
  <si>
    <t>Cristiano Ronaldo</t>
  </si>
  <si>
    <t>Nice Nailantei Leng’Ete </t>
  </si>
  <si>
    <t>Jian-Wei Pan </t>
  </si>
  <si>
    <t>Nancy Pelosi </t>
  </si>
  <si>
    <t>Masayoshi Son </t>
  </si>
  <si>
    <t>Scott Pruit </t>
  </si>
  <si>
    <t>Usain Bolt</t>
  </si>
  <si>
    <t>Robert Mueller </t>
  </si>
  <si>
    <t>Carmen Yulín Cruz </t>
  </si>
  <si>
    <t>Moon Jae-in </t>
  </si>
  <si>
    <t>Emmerson Mnangagwa </t>
  </si>
  <si>
    <t>Chloe Kim </t>
  </si>
  <si>
    <t>Elizabeth Diller </t>
  </si>
  <si>
    <t>Tarana Burke </t>
  </si>
  <si>
    <t>Janet Mock </t>
  </si>
  <si>
    <t>Rafael Nadal</t>
  </si>
  <si>
    <t>Sonia Friedman </t>
  </si>
  <si>
    <t>Roger Federer</t>
  </si>
  <si>
    <t>Savannah Guthrie e Hoda Kotb </t>
  </si>
  <si>
    <t>Adam Rippon </t>
  </si>
  <si>
    <t>Giuliano Testa </t>
  </si>
  <si>
    <t>Oprah Winfrey </t>
  </si>
  <si>
    <t>Carl June </t>
  </si>
  <si>
    <t>Kumail Nanjiani </t>
  </si>
  <si>
    <t>Shawn Mendes </t>
  </si>
  <si>
    <t>Leo Varadkar </t>
  </si>
  <si>
    <t>Donald Trump </t>
  </si>
  <si>
    <t>Christian Siriano </t>
  </si>
  <si>
    <t>Gal Gadot </t>
  </si>
  <si>
    <t>Neymar</t>
  </si>
  <si>
    <t>Daniela Veiga </t>
  </si>
  <si>
    <t>Phil Mickelson</t>
  </si>
  <si>
    <t>Stephen Curry </t>
  </si>
  <si>
    <t>Virat Kohli</t>
  </si>
  <si>
    <t>Jeff Bezos </t>
  </si>
  <si>
    <t>Kesha </t>
  </si>
  <si>
    <t>Satya Nadella </t>
  </si>
  <si>
    <t>Jacinda Ardern </t>
  </si>
  <si>
    <t>Jeff Sessions </t>
  </si>
  <si>
    <t>Elon Musk </t>
  </si>
  <si>
    <t>Cameron Kasky</t>
  </si>
  <si>
    <t>Greta Gerwig </t>
  </si>
  <si>
    <t>Meghan Markle </t>
  </si>
  <si>
    <t>Ronda Rousey</t>
  </si>
  <si>
    <t>Jordan Spieth</t>
  </si>
  <si>
    <t>Emmanuel Macron </t>
  </si>
  <si>
    <t>Judy Chicago </t>
  </si>
  <si>
    <t>Pony Ma </t>
  </si>
  <si>
    <t>Trevor Noah </t>
  </si>
  <si>
    <t>Kim Jong Un </t>
  </si>
  <si>
    <t>Ronan Farrow</t>
  </si>
  <si>
    <t>Ruth Davidson </t>
  </si>
  <si>
    <t>Mauricio Macri </t>
  </si>
  <si>
    <t>Issa Rae </t>
  </si>
  <si>
    <t>Cardi B </t>
  </si>
  <si>
    <t>Rory McIlroy</t>
  </si>
  <si>
    <t>Cindy Holland </t>
  </si>
  <si>
    <t>Shinzo Abe </t>
  </si>
  <si>
    <t>Millie Bob Brown </t>
  </si>
  <si>
    <t>Adam Neumann </t>
  </si>
  <si>
    <t>Virgil Abloh </t>
  </si>
  <si>
    <t>Kenneth C. Frazier </t>
  </si>
  <si>
    <t>J.J Watt </t>
  </si>
  <si>
    <t>Kevin Durant</t>
  </si>
  <si>
    <t>Kevin Kwan </t>
  </si>
  <si>
    <t>Príncipe Harry </t>
  </si>
  <si>
    <t>Kehinde Wiley </t>
  </si>
  <si>
    <t>Lena Waithe </t>
  </si>
  <si>
    <t>Jesmyn Ward </t>
  </si>
  <si>
    <t>Christina Jiménez </t>
  </si>
  <si>
    <t>Chadwick Boseman </t>
  </si>
  <si>
    <t>Bhavish Aggarwal </t>
  </si>
  <si>
    <t>Sadiq Khan </t>
  </si>
  <si>
    <t>Maxine Waters </t>
  </si>
  <si>
    <t>Virat Kohli </t>
  </si>
  <si>
    <t>Rihanna </t>
  </si>
  <si>
    <t>Jan Rader </t>
  </si>
  <si>
    <t>Roseanne Barr </t>
  </si>
  <si>
    <t>Tiffany Haddish </t>
  </si>
  <si>
    <t>John Krasinski </t>
  </si>
  <si>
    <t>Christopher Wylie </t>
  </si>
  <si>
    <t>Roger Federer </t>
  </si>
  <si>
    <t>Deepika Padukone </t>
  </si>
  <si>
    <t>Príncipe Mohammed Bin Salman </t>
  </si>
  <si>
    <t>Hugh Jackman </t>
  </si>
  <si>
    <t>Sheikh Hasina </t>
  </si>
  <si>
    <t>Ann Mackee </t>
  </si>
  <si>
    <t xml:space="preserve">Salário </t>
  </si>
  <si>
    <t>Faltas</t>
  </si>
  <si>
    <t>Formação</t>
  </si>
  <si>
    <t>Empresa</t>
  </si>
  <si>
    <t>Funcionário</t>
  </si>
  <si>
    <t xml:space="preserve">Este enunciado não deve ser impresso. </t>
  </si>
  <si>
    <t>O cabecalho não deve ser dividido em duas páginas</t>
  </si>
  <si>
    <t>O cabecalho deve aparecer um todas as páginas impressas.</t>
  </si>
  <si>
    <t>Prepare a tabela para impressão de forma que a tabela impressa seja de fácil interpretação e visualização</t>
  </si>
  <si>
    <t xml:space="preserve">Valor Máximo </t>
  </si>
  <si>
    <t xml:space="preserve">Valor Mínimo </t>
  </si>
  <si>
    <t xml:space="preserve">Média </t>
  </si>
  <si>
    <t>Soma</t>
  </si>
  <si>
    <t>Revistas</t>
  </si>
  <si>
    <t>Biscoitos</t>
  </si>
  <si>
    <t>Café</t>
  </si>
  <si>
    <t>Doces</t>
  </si>
  <si>
    <t>Salgados</t>
  </si>
  <si>
    <t>Cervejas</t>
  </si>
  <si>
    <t>Refrigerantes</t>
  </si>
  <si>
    <t>Margem Bruta (%)</t>
  </si>
  <si>
    <t>Total de  Custos</t>
  </si>
  <si>
    <t>Total de  Vendas</t>
  </si>
  <si>
    <t xml:space="preserve">Quantidade </t>
  </si>
  <si>
    <t>Preço Custo</t>
  </si>
  <si>
    <t xml:space="preserve">Preço Venda </t>
  </si>
  <si>
    <t>Categoria</t>
  </si>
  <si>
    <t>Loja de Conveniências</t>
  </si>
  <si>
    <t>Efetuar os cálculos solicitados, usando as funções apropriadas.</t>
  </si>
  <si>
    <t>Total a Pagar:</t>
  </si>
  <si>
    <t>Banco de couro</t>
  </si>
  <si>
    <t>Alarme</t>
  </si>
  <si>
    <t>Rodas esportivas</t>
  </si>
  <si>
    <t>Película</t>
  </si>
  <si>
    <t>Multimídia</t>
  </si>
  <si>
    <t>Desconto</t>
  </si>
  <si>
    <t>Valor</t>
  </si>
  <si>
    <t>Fiat Toro</t>
  </si>
  <si>
    <t>Veículo</t>
  </si>
  <si>
    <t>Data Venda:</t>
  </si>
  <si>
    <t>Ana Clara</t>
  </si>
  <si>
    <t>Vendedor:</t>
  </si>
  <si>
    <t>Veículos VB</t>
  </si>
  <si>
    <t>Faça os cálculos necessários</t>
  </si>
  <si>
    <t>Em Aberto</t>
  </si>
  <si>
    <t>José Gonzales</t>
  </si>
  <si>
    <t>Catia Abdul</t>
  </si>
  <si>
    <t>Brad McKormick</t>
  </si>
  <si>
    <t>Hilda Wolf</t>
  </si>
  <si>
    <t>Susana Beech</t>
  </si>
  <si>
    <t>Miguel Johnson</t>
  </si>
  <si>
    <t>Ellen McGuire</t>
  </si>
  <si>
    <t>Cara West</t>
  </si>
  <si>
    <t>Charles Cortina</t>
  </si>
  <si>
    <t>Carla Sampson</t>
  </si>
  <si>
    <t>Rica Smith</t>
  </si>
  <si>
    <t>Erika Larssen</t>
  </si>
  <si>
    <t>Felicio Fossatti</t>
  </si>
  <si>
    <t>Mark Samuel</t>
  </si>
  <si>
    <t>Samuel Farley</t>
  </si>
  <si>
    <t>Brent Cronometro</t>
  </si>
  <si>
    <t>Roberto North</t>
  </si>
  <si>
    <t>Donaldo Lark</t>
  </si>
  <si>
    <t>Ari Solomon</t>
  </si>
  <si>
    <t>Ariel Sofia</t>
  </si>
  <si>
    <t>Bobby Berger</t>
  </si>
  <si>
    <t>Alex Hodge</t>
  </si>
  <si>
    <t>Matthias Seidel</t>
  </si>
  <si>
    <t>Burt Constancia</t>
  </si>
  <si>
    <t>Davi Price</t>
  </si>
  <si>
    <t>Bill Hardy</t>
  </si>
  <si>
    <t>Lisa Ygarre</t>
  </si>
  <si>
    <t>Julio Fernando</t>
  </si>
  <si>
    <t>Melissa Zostoc</t>
  </si>
  <si>
    <t>Everett Townes</t>
  </si>
  <si>
    <t>Sandra Bartholomeu</t>
  </si>
  <si>
    <t>Carolina Fein</t>
  </si>
  <si>
    <t>Tammy Wu</t>
  </si>
  <si>
    <t>Cindy Stone</t>
  </si>
  <si>
    <t>Sara Morton</t>
  </si>
  <si>
    <t>Megan Homes</t>
  </si>
  <si>
    <t>Rowena Bankler</t>
  </si>
  <si>
    <t>Lise-Anne Tupã</t>
  </si>
  <si>
    <t>Wes Gladys</t>
  </si>
  <si>
    <t>Samuel Weston</t>
  </si>
  <si>
    <t>Alice Raye</t>
  </si>
  <si>
    <t>Edison Nelson</t>
  </si>
  <si>
    <t>Bob Robinson</t>
  </si>
  <si>
    <t>Lisa Barbeiro</t>
  </si>
  <si>
    <t>Barbara Smith</t>
  </si>
  <si>
    <t>Alyssa Mann</t>
  </si>
  <si>
    <t>Gail Scoteiro</t>
  </si>
  <si>
    <t>David Cummins</t>
  </si>
  <si>
    <t>Francisco Bellwood</t>
  </si>
  <si>
    <t>Ralph Taylor</t>
  </si>
  <si>
    <t>Kendrick Hapsbuch</t>
  </si>
  <si>
    <t>Jessica White</t>
  </si>
  <si>
    <t>Stephanie Alexi</t>
  </si>
  <si>
    <t>Pamela Kegler</t>
  </si>
  <si>
    <t>Sherrie Dixon-Waite</t>
  </si>
  <si>
    <t>Melissa Brwyne</t>
  </si>
  <si>
    <t>Ellen Price</t>
  </si>
  <si>
    <t>Theodoro Kourios</t>
  </si>
  <si>
    <t>Leslie Smythe</t>
  </si>
  <si>
    <t>Dennis Coyote</t>
  </si>
  <si>
    <t>Karen Quanto</t>
  </si>
  <si>
    <t>Tom Bellini</t>
  </si>
  <si>
    <t>Rose Wells</t>
  </si>
  <si>
    <t>Natan Canela</t>
  </si>
  <si>
    <t>Tuome Vuanuo</t>
  </si>
  <si>
    <t>Ellen Smith</t>
  </si>
  <si>
    <t>Maria Casimiro</t>
  </si>
  <si>
    <t>Liza Preston</t>
  </si>
  <si>
    <t>Jaime Melo</t>
  </si>
  <si>
    <t>Hazel Gordon</t>
  </si>
  <si>
    <t>Francisco Boucinhas</t>
  </si>
  <si>
    <t>Anna Selznick</t>
  </si>
  <si>
    <t>Midori Kaneko</t>
  </si>
  <si>
    <t>Roberto Tercio</t>
  </si>
  <si>
    <t>Evelina Sargento</t>
  </si>
  <si>
    <t>Steven Chuveiro</t>
  </si>
  <si>
    <t>Randy Sinval</t>
  </si>
  <si>
    <t>Sandra Simplicio</t>
  </si>
  <si>
    <t>Tadeu Szcznyck</t>
  </si>
  <si>
    <t>Karen Davino</t>
  </si>
  <si>
    <t>Isolda Alsino</t>
  </si>
  <si>
    <t>Lisa Batista</t>
  </si>
  <si>
    <t>Kristina Mueller</t>
  </si>
  <si>
    <t>Allen Planta</t>
  </si>
  <si>
    <t>Jean Fontoura</t>
  </si>
  <si>
    <t>Mark Henrique</t>
  </si>
  <si>
    <t>Phillipe Ricardo</t>
  </si>
  <si>
    <t>Linda Cooper</t>
  </si>
  <si>
    <t>Alexandra Lemos</t>
  </si>
  <si>
    <t>Maximo Alberto</t>
  </si>
  <si>
    <t>Jay Silveira</t>
  </si>
  <si>
    <t>Tommie Kelly</t>
  </si>
  <si>
    <t>Mollie Maguila</t>
  </si>
  <si>
    <t>Howard Smith</t>
  </si>
  <si>
    <t>Iain Stenio</t>
  </si>
  <si>
    <t>Peter Lampião</t>
  </si>
  <si>
    <t>Malcolm Goldberg</t>
  </si>
  <si>
    <t>Eileen Bartolomeu</t>
  </si>
  <si>
    <t>Aaron Abel</t>
  </si>
  <si>
    <t>Erico Levi</t>
  </si>
  <si>
    <t>Janete Miller</t>
  </si>
  <si>
    <t>Sara Martinez</t>
  </si>
  <si>
    <t>Daoud Al-Sabah</t>
  </si>
  <si>
    <t>Michael Lino</t>
  </si>
  <si>
    <t>Robinson Correia</t>
  </si>
  <si>
    <t>Sheryl Kane</t>
  </si>
  <si>
    <t>Jason Wellington</t>
  </si>
  <si>
    <t>Felicio Arruda</t>
  </si>
  <si>
    <t>Ursula Mueller</t>
  </si>
  <si>
    <t>Samuel Bernice</t>
  </si>
  <si>
    <t>Jeremias Dorio</t>
  </si>
  <si>
    <t>Toninho Assunção</t>
  </si>
  <si>
    <t>Roberto Petri</t>
  </si>
  <si>
    <t>Lauro Franco</t>
  </si>
  <si>
    <t>Pagamento</t>
  </si>
  <si>
    <t>Cliente</t>
  </si>
  <si>
    <t>Controle Pagamento 2018</t>
  </si>
  <si>
    <t>Total de clientes inadimplentes</t>
  </si>
  <si>
    <t>Total arrecadado em reais dos clientes em dia</t>
  </si>
  <si>
    <t>Total de clientes em dia</t>
  </si>
  <si>
    <t>Total de clientes</t>
  </si>
  <si>
    <t>Calcular a quantidade de clientes inadimplentes</t>
  </si>
  <si>
    <t>Total arrecadado em reais;
Calcular a quantidade de clientes inadimplentes</t>
  </si>
  <si>
    <t xml:space="preserve">Contar o total de clientes em dia;
</t>
  </si>
  <si>
    <t xml:space="preserve">Contar o total de clientes da carteira;
</t>
  </si>
  <si>
    <t>Menor tempo de horas trabalhadas no mês de Abril</t>
  </si>
  <si>
    <t>Maior tempo de horas trabalhadas no mês de Abril</t>
  </si>
  <si>
    <t>Média de horas trabalhadas no período</t>
  </si>
  <si>
    <t>Total de horas trabalhadas no período</t>
  </si>
  <si>
    <t>Número de colaboradores</t>
  </si>
  <si>
    <t>Cristiane</t>
  </si>
  <si>
    <t>Joaquim</t>
  </si>
  <si>
    <t>Marcello</t>
  </si>
  <si>
    <t>Luis</t>
  </si>
  <si>
    <t>Cristina</t>
  </si>
  <si>
    <t>Sandra</t>
  </si>
  <si>
    <t>Pedro</t>
  </si>
  <si>
    <t>Diego</t>
  </si>
  <si>
    <t>Maria</t>
  </si>
  <si>
    <t>José</t>
  </si>
  <si>
    <t>Carlos</t>
  </si>
  <si>
    <t>Paulo</t>
  </si>
  <si>
    <t>Mai</t>
  </si>
  <si>
    <t>Abr</t>
  </si>
  <si>
    <t>Mar</t>
  </si>
  <si>
    <t>Fev</t>
  </si>
  <si>
    <t>Jan</t>
  </si>
  <si>
    <t>Colaborador</t>
  </si>
  <si>
    <t>QUANTIDADE DE HORAS TRABALHADAS</t>
  </si>
  <si>
    <t>Faça os cálculos, utilizando as funções apropriadas</t>
  </si>
  <si>
    <t>IMC</t>
  </si>
  <si>
    <t>Altura</t>
  </si>
  <si>
    <t>Peso</t>
  </si>
  <si>
    <t>Fórmula IMC:</t>
  </si>
  <si>
    <t>IMC - Índice de Massa Corporal</t>
  </si>
  <si>
    <t xml:space="preserve">Faça a arredondamento do IMC para 3 casas decimais
</t>
  </si>
  <si>
    <t>VilbertO</t>
  </si>
  <si>
    <t>aNa MaRiA</t>
  </si>
  <si>
    <t>Lucas</t>
  </si>
  <si>
    <t>jOÃO</t>
  </si>
  <si>
    <t>PEDRO</t>
  </si>
  <si>
    <t>josé</t>
  </si>
  <si>
    <t>maria</t>
  </si>
  <si>
    <t>=PRI.MAIÚSCULA</t>
  </si>
  <si>
    <t>=MINÚSCULA</t>
  </si>
  <si>
    <t>=MAIÚSCULA</t>
  </si>
  <si>
    <t>NOMES</t>
  </si>
  <si>
    <t>Banco de Nomes</t>
  </si>
  <si>
    <t>Dica</t>
  </si>
  <si>
    <t>&gt; Criar nova planilha para esse objetivo.</t>
  </si>
  <si>
    <t>OBJ: Criar um controle de finanças pessoais.</t>
  </si>
  <si>
    <t>&gt; Fazer uma tabela e resumos.</t>
  </si>
  <si>
    <t>Segoe UI</t>
  </si>
  <si>
    <t>Avenir Next LT Pro</t>
  </si>
  <si>
    <t>Century Gothic</t>
  </si>
  <si>
    <t>Fonte:</t>
  </si>
  <si>
    <t>●</t>
  </si>
  <si>
    <t xml:space="preserve">Estilo de borda: </t>
  </si>
  <si>
    <t>Apenas linha, 1ª e 2ª espessura.</t>
  </si>
  <si>
    <t xml:space="preserve">Cor fonte e borda: </t>
  </si>
  <si>
    <t>No máximo Chumbo</t>
  </si>
  <si>
    <t>Boas práticas para uma Boa Apresentação</t>
  </si>
  <si>
    <t>Não entregar com.</t>
  </si>
  <si>
    <t>Primeira Elemento visto ao abrir</t>
  </si>
  <si>
    <t>Salvar na aba certa:</t>
  </si>
  <si>
    <t>Linhas de grade:</t>
  </si>
  <si>
    <t xml:space="preserve">Zoom: </t>
  </si>
  <si>
    <t>Sempre que possível deixar em 100% (resoluções dif.)</t>
  </si>
  <si>
    <t>Para pegar no n maior valor máximo</t>
  </si>
  <si>
    <t>Tomar cuidado que ele não distingue valores repetidos, ou seja, se tem 5,5,8,9 -&gt; o 1º e o 2º menor valor será 5</t>
  </si>
  <si>
    <t>Layout da Página -&gt; Área de Impressão -&gt; Imprimir Títulos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</si>
</sst>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* #,##0.0_-;_-* #,##0.0\-;_-* &quot;-&quot;??_-;_-@_-"/>
    <numFmt numFmtId="166" formatCode="[$-416]dd\-mmm\-yy;@"/>
    <numFmt numFmtId="167" formatCode="_(&quot;R$ &quot;* #,##0.00_);_(&quot;R$ &quot;* \(#,##0.00\);_(&quot;R$ &quot;* &quot;-&quot;??_);_(@_)"/>
    <numFmt numFmtId="168" formatCode="&quot;$&quot;#,##0.00_);[Red]\(&quot;$&quot;#,##0.00\)"/>
    <numFmt numFmtId="169" formatCode="&quot;$&quot;#,##0_);[Red]\(&quot;$&quot;#,##0\)"/>
    <numFmt numFmtId="170" formatCode="m/d/yy"/>
    <numFmt numFmtId="173" formatCode="_-* #,##0_-;\-* #,##0_-;_-* &quot;-&quot;??_-;_-@_-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0"/>
      <color theme="1" tint="0.14999847407452621"/>
      <name val="Segoe UI"/>
      <family val="2"/>
    </font>
    <font>
      <sz val="11"/>
      <color theme="1" tint="0.14999847407452621"/>
      <name val="Segoe UI"/>
      <family val="2"/>
    </font>
    <font>
      <b/>
      <sz val="11"/>
      <color theme="1" tint="0.14999847407452621"/>
      <name val="Segoe UI"/>
      <family val="2"/>
    </font>
    <font>
      <b/>
      <sz val="14"/>
      <color theme="1" tint="0.14999847407452621"/>
      <name val="Segoe UI"/>
      <family val="2"/>
    </font>
    <font>
      <sz val="10"/>
      <name val="Arial"/>
      <family val="2"/>
    </font>
    <font>
      <b/>
      <sz val="14"/>
      <color theme="0"/>
      <name val="Segoe UI"/>
      <family val="2"/>
    </font>
    <font>
      <b/>
      <sz val="12"/>
      <color theme="1" tint="0.14999847407452621"/>
      <name val="Segoe UI"/>
      <family val="2"/>
    </font>
    <font>
      <sz val="12"/>
      <color theme="1" tint="0.14999847407452621"/>
      <name val="Segoe UI"/>
      <family val="2"/>
    </font>
    <font>
      <sz val="10"/>
      <name val="MS Sans Serif"/>
      <family val="2"/>
    </font>
    <font>
      <sz val="8"/>
      <color theme="1" tint="0.14999847407452621"/>
      <name val="Segoe UI"/>
      <family val="2"/>
    </font>
    <font>
      <sz val="9"/>
      <color theme="1" tint="0.14999847407452621"/>
      <name val="Segoe UI"/>
      <family val="2"/>
    </font>
    <font>
      <b/>
      <sz val="8"/>
      <color theme="1" tint="0.14999847407452621"/>
      <name val="Segoe UI"/>
      <family val="2"/>
    </font>
    <font>
      <b/>
      <sz val="10"/>
      <color theme="0"/>
      <name val="Segoe UI"/>
      <family val="2"/>
    </font>
    <font>
      <b/>
      <i/>
      <sz val="10"/>
      <color theme="1" tint="0.14999847407452621"/>
      <name val="Segoe UI"/>
      <family val="2"/>
    </font>
    <font>
      <b/>
      <sz val="10"/>
      <color theme="1" tint="0.14999847407452621"/>
      <name val="Segoe UI"/>
      <family val="2"/>
    </font>
    <font>
      <sz val="14"/>
      <name val="Arial"/>
      <family val="2"/>
    </font>
    <font>
      <sz val="14"/>
      <color theme="1" tint="0.14999847407452621"/>
      <name val="Segoe UI"/>
      <family val="2"/>
    </font>
    <font>
      <b/>
      <sz val="14"/>
      <color theme="1" tint="0.14999847407452621"/>
      <name val="Segoe UI Semibold"/>
      <family val="2"/>
    </font>
    <font>
      <b/>
      <sz val="12"/>
      <color theme="0"/>
      <name val="Arial"/>
      <family val="2"/>
    </font>
    <font>
      <b/>
      <sz val="12"/>
      <color theme="0"/>
      <name val="Segoe UI"/>
      <family val="2"/>
    </font>
    <font>
      <sz val="10"/>
      <name val="Arial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8"/>
      <color theme="1" tint="0.249977111117893"/>
      <name val="Calibri Light"/>
      <family val="2"/>
      <scheme val="major"/>
    </font>
    <font>
      <sz val="16"/>
      <color theme="1"/>
      <name val="Calibri"/>
      <family val="2"/>
      <scheme val="minor"/>
    </font>
    <font>
      <sz val="16"/>
      <color theme="1" tint="0.14999847407452621"/>
      <name val="Segoe UI"/>
      <family val="2"/>
    </font>
    <font>
      <sz val="16"/>
      <color theme="1" tint="0.14999847407452621"/>
      <name val="Calibri"/>
      <family val="2"/>
      <scheme val="minor"/>
    </font>
    <font>
      <sz val="16"/>
      <color theme="1" tint="0.14999847407452621"/>
      <name val="Avenir Next LT Pro"/>
      <family val="2"/>
    </font>
    <font>
      <sz val="16"/>
      <color theme="1" tint="0.14999847407452621"/>
      <name val="Century Gothic"/>
      <family val="2"/>
    </font>
    <font>
      <sz val="20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08AFA7"/>
        <bgColor indexed="64"/>
      </patternFill>
    </fill>
    <fill>
      <patternFill patternType="solid">
        <fgColor rgb="FFEB7F1D"/>
        <bgColor theme="9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1"/>
      </top>
      <bottom style="thin">
        <color theme="1"/>
      </bottom>
      <diagonal/>
    </border>
    <border>
      <left style="thin">
        <color theme="9" tint="0.39997558519241921"/>
      </left>
      <right/>
      <top style="thin">
        <color theme="1"/>
      </top>
      <bottom style="thin">
        <color theme="1"/>
      </bottom>
      <diagonal/>
    </border>
    <border>
      <left/>
      <right style="thin">
        <color theme="9" tint="0.39997558519241921"/>
      </right>
      <top style="thin">
        <color theme="1"/>
      </top>
      <bottom/>
      <diagonal/>
    </border>
    <border>
      <left style="thin">
        <color theme="9" tint="0.39997558519241921"/>
      </left>
      <right/>
      <top style="thin">
        <color theme="1"/>
      </top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0" tint="-0.24994659260841701"/>
      </left>
      <right style="medium">
        <color theme="1" tint="0.34998626667073579"/>
      </right>
      <top style="thin">
        <color theme="0" tint="-0.24994659260841701"/>
      </top>
      <bottom style="medium">
        <color theme="1" tint="0.34998626667073579"/>
      </bottom>
      <diagonal/>
    </border>
    <border>
      <left/>
      <right style="thin">
        <color theme="0" tint="-0.24994659260841701"/>
      </right>
      <top style="thin">
        <color theme="0" tint="-0.14996795556505021"/>
      </top>
      <bottom style="medium">
        <color theme="1" tint="0.34998626667073579"/>
      </bottom>
      <diagonal/>
    </border>
    <border>
      <left/>
      <right/>
      <top style="thin">
        <color theme="0" tint="-0.14996795556505021"/>
      </top>
      <bottom style="medium">
        <color theme="1" tint="0.34998626667073579"/>
      </bottom>
      <diagonal/>
    </border>
    <border>
      <left style="medium">
        <color theme="1" tint="0.34998626667073579"/>
      </left>
      <right/>
      <top style="thin">
        <color theme="0" tint="-0.14996795556505021"/>
      </top>
      <bottom style="medium">
        <color theme="1" tint="0.34998626667073579"/>
      </bottom>
      <diagonal/>
    </border>
    <border>
      <left style="thin">
        <color theme="0" tint="-0.24994659260841701"/>
      </left>
      <right style="medium">
        <color theme="1" tint="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medium">
        <color theme="1" tint="0.34998626667073579"/>
      </right>
      <top style="medium">
        <color theme="1" tint="0.34998626667073579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1" tint="0.34998626667073579"/>
      </top>
      <bottom style="thin">
        <color theme="0" tint="-0.14996795556505021"/>
      </bottom>
      <diagonal/>
    </border>
    <border>
      <left/>
      <right/>
      <top style="medium">
        <color theme="1" tint="0.34998626667073579"/>
      </top>
      <bottom style="thin">
        <color theme="0" tint="-0.14996795556505021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indexed="64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0" tint="-0.14996795556505021"/>
      </left>
      <right style="medium">
        <color theme="1" tint="0.34998626667073579"/>
      </right>
      <top style="thin">
        <color theme="0" tint="-0.14996795556505021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0" tint="-0.14996795556505021"/>
      </right>
      <top style="thin">
        <color theme="0" tint="-0.14996795556505021"/>
      </top>
      <bottom style="medium">
        <color theme="1" tint="0.34998626667073579"/>
      </bottom>
      <diagonal/>
    </border>
    <border>
      <left style="thin">
        <color theme="0" tint="-0.14996795556505021"/>
      </left>
      <right style="medium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 tint="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 tint="0.34998626667073579"/>
      </right>
      <top style="medium">
        <color theme="1" tint="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theme="1" tint="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1" tint="0.34998626667073579"/>
      </top>
      <bottom style="thin">
        <color theme="0" tint="-0.14996795556505021"/>
      </bottom>
      <diagonal/>
    </border>
    <border>
      <left style="medium">
        <color theme="1" tint="0.34998626667073579"/>
      </left>
      <right style="thin">
        <color theme="0" tint="-0.14996795556505021"/>
      </right>
      <top style="medium">
        <color theme="1" tint="0.34998626667073579"/>
      </top>
      <bottom style="thin">
        <color theme="0" tint="-0.14996795556505021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thin">
        <color theme="2" tint="-9.9917600024414813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1" fillId="0" borderId="0"/>
    <xf numFmtId="16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1" fillId="0" borderId="0"/>
    <xf numFmtId="0" fontId="1" fillId="0" borderId="0"/>
    <xf numFmtId="167" fontId="6" fillId="0" borderId="0" applyFont="0" applyFill="0" applyBorder="0" applyAlignment="0" applyProtection="0"/>
    <xf numFmtId="0" fontId="15" fillId="0" borderId="0"/>
    <xf numFmtId="168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0" fontId="2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quotePrefix="1"/>
    <xf numFmtId="9" fontId="0" fillId="0" borderId="0" xfId="0" applyNumberFormat="1"/>
    <xf numFmtId="164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 indent="1"/>
    </xf>
    <xf numFmtId="164" fontId="0" fillId="2" borderId="1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/>
    <xf numFmtId="164" fontId="0" fillId="0" borderId="3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/>
    <xf numFmtId="164" fontId="0" fillId="2" borderId="3" xfId="0" applyNumberFormat="1" applyFont="1" applyFill="1" applyBorder="1" applyAlignment="1">
      <alignment horizontal="center" vertical="center"/>
    </xf>
    <xf numFmtId="1" fontId="0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 vertical="center"/>
    </xf>
    <xf numFmtId="0" fontId="0" fillId="2" borderId="4" xfId="0" applyFont="1" applyFill="1" applyBorder="1"/>
    <xf numFmtId="0" fontId="2" fillId="0" borderId="4" xfId="0" applyFont="1" applyBorder="1" applyAlignment="1">
      <alignment vertical="center" wrapText="1"/>
    </xf>
    <xf numFmtId="164" fontId="0" fillId="0" borderId="0" xfId="1" applyFont="1"/>
    <xf numFmtId="0" fontId="2" fillId="2" borderId="4" xfId="0" applyFont="1" applyFill="1" applyBorder="1" applyAlignment="1">
      <alignment vertical="center" wrapText="1"/>
    </xf>
    <xf numFmtId="0" fontId="0" fillId="0" borderId="0" xfId="0" applyNumberFormat="1"/>
    <xf numFmtId="0" fontId="3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left" indent="1"/>
    </xf>
    <xf numFmtId="0" fontId="5" fillId="4" borderId="0" xfId="0" applyFont="1" applyFill="1"/>
    <xf numFmtId="0" fontId="7" fillId="0" borderId="0" xfId="2" applyFont="1" applyFill="1"/>
    <xf numFmtId="0" fontId="8" fillId="0" borderId="0" xfId="3" applyFont="1" applyFill="1"/>
    <xf numFmtId="0" fontId="7" fillId="0" borderId="5" xfId="2" applyNumberFormat="1" applyFont="1" applyFill="1" applyBorder="1"/>
    <xf numFmtId="0" fontId="9" fillId="0" borderId="5" xfId="2" applyFont="1" applyFill="1" applyBorder="1" applyAlignment="1">
      <alignment horizontal="right"/>
    </xf>
    <xf numFmtId="0" fontId="7" fillId="0" borderId="0" xfId="2" applyFont="1" applyFill="1" applyBorder="1"/>
    <xf numFmtId="165" fontId="7" fillId="0" borderId="0" xfId="2" applyNumberFormat="1" applyFont="1" applyFill="1"/>
    <xf numFmtId="164" fontId="7" fillId="0" borderId="5" xfId="4" applyFont="1" applyFill="1" applyBorder="1"/>
    <xf numFmtId="0" fontId="7" fillId="0" borderId="5" xfId="5" applyNumberFormat="1" applyFont="1" applyFill="1" applyBorder="1" applyAlignment="1">
      <alignment horizontal="center"/>
    </xf>
    <xf numFmtId="0" fontId="7" fillId="0" borderId="5" xfId="2" applyFont="1" applyFill="1" applyBorder="1" applyAlignment="1">
      <alignment horizontal="left"/>
    </xf>
    <xf numFmtId="4" fontId="8" fillId="0" borderId="0" xfId="3" applyNumberFormat="1" applyFont="1" applyFill="1"/>
    <xf numFmtId="0" fontId="9" fillId="0" borderId="5" xfId="2" applyFont="1" applyFill="1" applyBorder="1" applyAlignment="1">
      <alignment horizontal="center" vertical="center" wrapText="1"/>
    </xf>
    <xf numFmtId="0" fontId="10" fillId="0" borderId="6" xfId="2" applyFont="1" applyFill="1" applyBorder="1" applyAlignment="1">
      <alignment horizontal="centerContinuous"/>
    </xf>
    <xf numFmtId="0" fontId="10" fillId="0" borderId="7" xfId="2" applyFont="1" applyFill="1" applyBorder="1" applyAlignment="1">
      <alignment horizontal="centerContinuous"/>
    </xf>
    <xf numFmtId="0" fontId="10" fillId="0" borderId="8" xfId="2" applyFont="1" applyFill="1" applyBorder="1" applyAlignment="1">
      <alignment horizontal="centerContinuous"/>
    </xf>
    <xf numFmtId="0" fontId="7" fillId="0" borderId="0" xfId="6" applyFont="1" applyFill="1"/>
    <xf numFmtId="0" fontId="12" fillId="4" borderId="0" xfId="7" applyFont="1" applyFill="1" applyAlignment="1">
      <alignment horizontal="centerContinuous" vertical="center" wrapText="1"/>
    </xf>
    <xf numFmtId="43" fontId="7" fillId="0" borderId="5" xfId="8" applyNumberFormat="1" applyFont="1" applyFill="1" applyBorder="1"/>
    <xf numFmtId="0" fontId="13" fillId="0" borderId="5" xfId="2" applyFont="1" applyFill="1" applyBorder="1"/>
    <xf numFmtId="0" fontId="14" fillId="0" borderId="0" xfId="2" applyFont="1" applyFill="1"/>
    <xf numFmtId="167" fontId="14" fillId="0" borderId="5" xfId="8" applyFont="1" applyFill="1" applyBorder="1"/>
    <xf numFmtId="0" fontId="14" fillId="0" borderId="5" xfId="2" applyFont="1" applyFill="1" applyBorder="1"/>
    <xf numFmtId="0" fontId="13" fillId="0" borderId="5" xfId="2" applyFont="1" applyFill="1" applyBorder="1" applyAlignment="1">
      <alignment horizontal="center"/>
    </xf>
    <xf numFmtId="14" fontId="14" fillId="0" borderId="5" xfId="2" applyNumberFormat="1" applyFont="1" applyFill="1" applyBorder="1" applyAlignment="1">
      <alignment horizontal="center"/>
    </xf>
    <xf numFmtId="0" fontId="14" fillId="0" borderId="5" xfId="2" applyFont="1" applyFill="1" applyBorder="1" applyAlignment="1">
      <alignment horizontal="center"/>
    </xf>
    <xf numFmtId="0" fontId="14" fillId="0" borderId="5" xfId="2" applyFont="1" applyFill="1" applyBorder="1" applyAlignment="1">
      <alignment horizontal="left"/>
    </xf>
    <xf numFmtId="0" fontId="13" fillId="0" borderId="0" xfId="2" applyFont="1" applyFill="1" applyAlignment="1">
      <alignment horizontal="center"/>
    </xf>
    <xf numFmtId="0" fontId="16" fillId="0" borderId="0" xfId="9" applyFont="1" applyFill="1"/>
    <xf numFmtId="169" fontId="16" fillId="0" borderId="0" xfId="10" applyNumberFormat="1" applyFont="1" applyFill="1"/>
    <xf numFmtId="164" fontId="17" fillId="0" borderId="11" xfId="4" applyNumberFormat="1" applyFont="1" applyBorder="1" applyAlignment="1"/>
    <xf numFmtId="0" fontId="7" fillId="0" borderId="12" xfId="2" applyNumberFormat="1" applyFont="1" applyBorder="1" applyAlignment="1"/>
    <xf numFmtId="164" fontId="17" fillId="2" borderId="13" xfId="4" applyNumberFormat="1" applyFont="1" applyFill="1" applyBorder="1" applyAlignment="1"/>
    <xf numFmtId="0" fontId="7" fillId="2" borderId="14" xfId="2" applyNumberFormat="1" applyFont="1" applyFill="1" applyBorder="1" applyAlignment="1"/>
    <xf numFmtId="170" fontId="16" fillId="0" borderId="0" xfId="9" applyNumberFormat="1" applyFont="1" applyFill="1"/>
    <xf numFmtId="164" fontId="17" fillId="0" borderId="13" xfId="4" applyNumberFormat="1" applyFont="1" applyBorder="1" applyAlignment="1"/>
    <xf numFmtId="0" fontId="7" fillId="0" borderId="14" xfId="2" applyNumberFormat="1" applyFont="1" applyBorder="1" applyAlignment="1"/>
    <xf numFmtId="164" fontId="17" fillId="2" borderId="15" xfId="4" applyNumberFormat="1" applyFont="1" applyFill="1" applyBorder="1" applyAlignment="1"/>
    <xf numFmtId="0" fontId="7" fillId="2" borderId="16" xfId="2" applyNumberFormat="1" applyFont="1" applyFill="1" applyBorder="1" applyAlignment="1"/>
    <xf numFmtId="0" fontId="18" fillId="0" borderId="0" xfId="9" applyFont="1" applyFill="1" applyAlignment="1">
      <alignment horizontal="center"/>
    </xf>
    <xf numFmtId="0" fontId="19" fillId="5" borderId="0" xfId="2" applyNumberFormat="1" applyFont="1" applyFill="1" applyBorder="1" applyAlignment="1">
      <alignment horizontal="center" vertical="center" wrapText="1"/>
    </xf>
    <xf numFmtId="0" fontId="19" fillId="5" borderId="0" xfId="2" applyNumberFormat="1" applyFont="1" applyFill="1" applyBorder="1" applyAlignment="1">
      <alignment horizontal="center" vertical="center"/>
    </xf>
    <xf numFmtId="164" fontId="16" fillId="0" borderId="0" xfId="9" applyNumberFormat="1" applyFont="1" applyFill="1"/>
    <xf numFmtId="0" fontId="11" fillId="0" borderId="0" xfId="6"/>
    <xf numFmtId="169" fontId="16" fillId="0" borderId="0" xfId="10" applyNumberFormat="1" applyFont="1" applyFill="1" applyBorder="1"/>
    <xf numFmtId="0" fontId="16" fillId="0" borderId="0" xfId="9" applyFont="1" applyFill="1" applyBorder="1"/>
    <xf numFmtId="0" fontId="20" fillId="0" borderId="0" xfId="9" applyNumberFormat="1" applyFont="1" applyFill="1" applyBorder="1" applyAlignment="1">
      <alignment horizontal="center"/>
    </xf>
    <xf numFmtId="0" fontId="21" fillId="0" borderId="0" xfId="9" applyFont="1" applyFill="1" applyBorder="1" applyAlignment="1">
      <alignment horizontal="right"/>
    </xf>
    <xf numFmtId="0" fontId="20" fillId="0" borderId="5" xfId="9" applyNumberFormat="1" applyFont="1" applyFill="1" applyBorder="1" applyAlignment="1">
      <alignment horizontal="center"/>
    </xf>
    <xf numFmtId="0" fontId="7" fillId="0" borderId="5" xfId="9" applyFont="1" applyFill="1" applyBorder="1" applyAlignment="1">
      <alignment horizontal="left"/>
    </xf>
    <xf numFmtId="164" fontId="7" fillId="0" borderId="5" xfId="10" applyNumberFormat="1" applyFont="1" applyFill="1" applyBorder="1" applyAlignment="1">
      <alignment horizontal="center"/>
    </xf>
    <xf numFmtId="0" fontId="7" fillId="0" borderId="5" xfId="10" applyNumberFormat="1" applyFont="1" applyFill="1" applyBorder="1" applyAlignment="1">
      <alignment horizontal="center"/>
    </xf>
    <xf numFmtId="0" fontId="9" fillId="0" borderId="0" xfId="7" applyFont="1" applyFill="1" applyAlignment="1">
      <alignment horizontal="left" vertical="top" wrapText="1"/>
    </xf>
    <xf numFmtId="0" fontId="23" fillId="0" borderId="0" xfId="6" applyFont="1" applyFill="1"/>
    <xf numFmtId="0" fontId="14" fillId="0" borderId="17" xfId="6" applyFont="1" applyFill="1" applyBorder="1"/>
    <xf numFmtId="0" fontId="11" fillId="0" borderId="18" xfId="6" applyBorder="1"/>
    <xf numFmtId="0" fontId="11" fillId="0" borderId="19" xfId="6" applyBorder="1"/>
    <xf numFmtId="0" fontId="7" fillId="0" borderId="19" xfId="6" applyFont="1" applyFill="1" applyBorder="1"/>
    <xf numFmtId="0" fontId="14" fillId="0" borderId="20" xfId="6" applyFont="1" applyFill="1" applyBorder="1" applyAlignment="1">
      <alignment horizontal="left"/>
    </xf>
    <xf numFmtId="0" fontId="14" fillId="0" borderId="21" xfId="6" applyFont="1" applyFill="1" applyBorder="1"/>
    <xf numFmtId="0" fontId="11" fillId="0" borderId="22" xfId="6" applyBorder="1"/>
    <xf numFmtId="0" fontId="11" fillId="0" borderId="23" xfId="6" applyBorder="1"/>
    <xf numFmtId="0" fontId="7" fillId="0" borderId="23" xfId="6" applyFont="1" applyFill="1" applyBorder="1"/>
    <xf numFmtId="0" fontId="14" fillId="0" borderId="24" xfId="6" applyFont="1" applyFill="1" applyBorder="1" applyAlignment="1">
      <alignment horizontal="left"/>
    </xf>
    <xf numFmtId="0" fontId="14" fillId="0" borderId="25" xfId="6" applyFont="1" applyFill="1" applyBorder="1"/>
    <xf numFmtId="0" fontId="11" fillId="0" borderId="26" xfId="6" applyBorder="1"/>
    <xf numFmtId="0" fontId="11" fillId="0" borderId="27" xfId="6" applyBorder="1"/>
    <xf numFmtId="0" fontId="7" fillId="0" borderId="27" xfId="6" applyFont="1" applyFill="1" applyBorder="1"/>
    <xf numFmtId="0" fontId="14" fillId="0" borderId="28" xfId="6" applyFont="1" applyFill="1" applyBorder="1" applyAlignment="1">
      <alignment horizontal="left"/>
    </xf>
    <xf numFmtId="0" fontId="14" fillId="0" borderId="5" xfId="6" applyFont="1" applyFill="1" applyBorder="1" applyAlignment="1">
      <alignment horizontal="center"/>
    </xf>
    <xf numFmtId="0" fontId="14" fillId="0" borderId="5" xfId="6" applyFont="1" applyFill="1" applyBorder="1" applyAlignment="1">
      <alignment horizontal="left" indent="1"/>
    </xf>
    <xf numFmtId="0" fontId="24" fillId="0" borderId="5" xfId="6" applyFont="1" applyFill="1" applyBorder="1" applyAlignment="1">
      <alignment horizontal="center" vertical="center"/>
    </xf>
    <xf numFmtId="0" fontId="8" fillId="0" borderId="0" xfId="12" applyFont="1" applyFill="1"/>
    <xf numFmtId="0" fontId="8" fillId="0" borderId="5" xfId="12" applyFont="1" applyFill="1" applyBorder="1" applyAlignment="1">
      <alignment horizontal="center"/>
    </xf>
    <xf numFmtId="2" fontId="8" fillId="0" borderId="5" xfId="12" applyNumberFormat="1" applyFont="1" applyFill="1" applyBorder="1" applyAlignment="1">
      <alignment horizontal="center"/>
    </xf>
    <xf numFmtId="0" fontId="9" fillId="6" borderId="5" xfId="12" applyFont="1" applyFill="1" applyBorder="1" applyAlignment="1">
      <alignment horizontal="center"/>
    </xf>
    <xf numFmtId="0" fontId="9" fillId="0" borderId="0" xfId="12" applyFont="1" applyFill="1" applyBorder="1" applyAlignment="1">
      <alignment horizontal="center" vertical="center"/>
    </xf>
    <xf numFmtId="0" fontId="8" fillId="0" borderId="0" xfId="13" applyFont="1" applyFill="1" applyAlignment="1">
      <alignment horizontal="left" vertical="top" wrapText="1"/>
    </xf>
    <xf numFmtId="0" fontId="6" fillId="0" borderId="0" xfId="6" applyFont="1"/>
    <xf numFmtId="0" fontId="14" fillId="0" borderId="0" xfId="14" applyFont="1" applyFill="1"/>
    <xf numFmtId="0" fontId="27" fillId="0" borderId="0" xfId="14"/>
    <xf numFmtId="0" fontId="14" fillId="0" borderId="0" xfId="14" applyFont="1" applyFill="1" applyAlignment="1">
      <alignment horizontal="right" vertical="center"/>
    </xf>
    <xf numFmtId="0" fontId="14" fillId="0" borderId="31" xfId="14" applyFont="1" applyFill="1" applyBorder="1" applyAlignment="1">
      <alignment horizontal="center"/>
    </xf>
    <xf numFmtId="0" fontId="14" fillId="0" borderId="32" xfId="14" applyFont="1" applyFill="1" applyBorder="1" applyAlignment="1">
      <alignment horizontal="center"/>
    </xf>
    <xf numFmtId="0" fontId="14" fillId="0" borderId="0" xfId="14" applyFont="1" applyFill="1" applyAlignment="1">
      <alignment horizontal="right"/>
    </xf>
    <xf numFmtId="0" fontId="14" fillId="0" borderId="33" xfId="14" applyFont="1" applyFill="1" applyBorder="1" applyAlignment="1">
      <alignment horizontal="center"/>
    </xf>
    <xf numFmtId="0" fontId="14" fillId="0" borderId="34" xfId="14" applyFont="1" applyFill="1" applyBorder="1" applyAlignment="1">
      <alignment horizontal="center"/>
    </xf>
    <xf numFmtId="0" fontId="14" fillId="0" borderId="35" xfId="14" applyFont="1" applyFill="1" applyBorder="1" applyAlignment="1">
      <alignment horizontal="center"/>
    </xf>
    <xf numFmtId="0" fontId="14" fillId="0" borderId="36" xfId="14" applyFont="1" applyFill="1" applyBorder="1" applyAlignment="1">
      <alignment horizontal="center"/>
    </xf>
    <xf numFmtId="0" fontId="14" fillId="0" borderId="0" xfId="14" applyFont="1" applyFill="1" applyBorder="1"/>
    <xf numFmtId="0" fontId="26" fillId="4" borderId="33" xfId="14" quotePrefix="1" applyFont="1" applyFill="1" applyBorder="1" applyAlignment="1">
      <alignment horizontal="center"/>
    </xf>
    <xf numFmtId="0" fontId="26" fillId="4" borderId="34" xfId="14" quotePrefix="1" applyFont="1" applyFill="1" applyBorder="1" applyAlignment="1">
      <alignment horizontal="center"/>
    </xf>
    <xf numFmtId="0" fontId="26" fillId="4" borderId="35" xfId="14" quotePrefix="1" applyFont="1" applyFill="1" applyBorder="1" applyAlignment="1">
      <alignment horizontal="center"/>
    </xf>
    <xf numFmtId="0" fontId="26" fillId="4" borderId="36" xfId="14" applyFont="1" applyFill="1" applyBorder="1" applyAlignment="1">
      <alignment horizontal="center"/>
    </xf>
    <xf numFmtId="0" fontId="26" fillId="4" borderId="37" xfId="14" applyFont="1" applyFill="1" applyBorder="1" applyAlignment="1">
      <alignment horizontal="centerContinuous"/>
    </xf>
    <xf numFmtId="0" fontId="26" fillId="4" borderId="38" xfId="14" applyFont="1" applyFill="1" applyBorder="1" applyAlignment="1">
      <alignment horizontal="centerContinuous"/>
    </xf>
    <xf numFmtId="0" fontId="26" fillId="4" borderId="39" xfId="14" applyFont="1" applyFill="1" applyBorder="1" applyAlignment="1">
      <alignment horizontal="centerContinuous"/>
    </xf>
    <xf numFmtId="0" fontId="12" fillId="4" borderId="40" xfId="14" applyFont="1" applyFill="1" applyBorder="1" applyAlignment="1">
      <alignment horizontal="centerContinuous"/>
    </xf>
    <xf numFmtId="0" fontId="29" fillId="0" borderId="0" xfId="0" applyFont="1"/>
    <xf numFmtId="0" fontId="30" fillId="0" borderId="0" xfId="15" applyFont="1"/>
    <xf numFmtId="0" fontId="31" fillId="0" borderId="43" xfId="0" applyFont="1" applyBorder="1"/>
    <xf numFmtId="0" fontId="31" fillId="0" borderId="0" xfId="0" applyFont="1"/>
    <xf numFmtId="0" fontId="32" fillId="0" borderId="41" xfId="0" applyFont="1" applyBorder="1"/>
    <xf numFmtId="0" fontId="33" fillId="0" borderId="41" xfId="0" applyFont="1" applyBorder="1"/>
    <xf numFmtId="0" fontId="32" fillId="0" borderId="42" xfId="0" applyFont="1" applyBorder="1"/>
    <xf numFmtId="0" fontId="33" fillId="0" borderId="42" xfId="0" applyFont="1" applyBorder="1"/>
    <xf numFmtId="0" fontId="32" fillId="0" borderId="45" xfId="0" applyFont="1" applyBorder="1" applyAlignment="1">
      <alignment horizontal="center"/>
    </xf>
    <xf numFmtId="0" fontId="34" fillId="0" borderId="44" xfId="0" applyFont="1" applyBorder="1" applyAlignment="1">
      <alignment horizontal="center"/>
    </xf>
    <xf numFmtId="0" fontId="35" fillId="0" borderId="44" xfId="0" applyFont="1" applyBorder="1" applyAlignment="1">
      <alignment horizontal="center"/>
    </xf>
    <xf numFmtId="0" fontId="36" fillId="0" borderId="43" xfId="15" applyFont="1" applyBorder="1"/>
    <xf numFmtId="0" fontId="13" fillId="0" borderId="5" xfId="2" applyFont="1" applyFill="1" applyBorder="1" applyAlignment="1">
      <alignment horizontal="center"/>
    </xf>
    <xf numFmtId="0" fontId="14" fillId="0" borderId="10" xfId="2" applyFont="1" applyFill="1" applyBorder="1" applyAlignment="1">
      <alignment horizontal="center"/>
    </xf>
    <xf numFmtId="0" fontId="14" fillId="0" borderId="9" xfId="2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"/>
    </xf>
    <xf numFmtId="0" fontId="7" fillId="0" borderId="5" xfId="9" applyFont="1" applyFill="1" applyBorder="1" applyAlignment="1">
      <alignment horizontal="center" vertical="center"/>
    </xf>
    <xf numFmtId="0" fontId="12" fillId="4" borderId="0" xfId="7" applyFont="1" applyFill="1" applyAlignment="1">
      <alignment horizontal="left" vertical="top" wrapText="1"/>
    </xf>
    <xf numFmtId="0" fontId="22" fillId="4" borderId="0" xfId="6" applyFont="1" applyFill="1" applyAlignment="1">
      <alignment horizontal="left" vertical="top" wrapText="1"/>
    </xf>
    <xf numFmtId="0" fontId="12" fillId="4" borderId="0" xfId="6" applyFont="1" applyFill="1" applyAlignment="1">
      <alignment horizontal="left" vertical="center" wrapText="1"/>
    </xf>
    <xf numFmtId="0" fontId="24" fillId="0" borderId="5" xfId="6" applyFont="1" applyFill="1" applyBorder="1" applyAlignment="1">
      <alignment horizontal="center" vertical="center"/>
    </xf>
    <xf numFmtId="0" fontId="9" fillId="0" borderId="30" xfId="12" applyFont="1" applyFill="1" applyBorder="1" applyAlignment="1">
      <alignment horizontal="center"/>
    </xf>
    <xf numFmtId="0" fontId="9" fillId="0" borderId="29" xfId="12" applyFont="1" applyFill="1" applyBorder="1" applyAlignment="1">
      <alignment horizontal="center"/>
    </xf>
    <xf numFmtId="0" fontId="26" fillId="4" borderId="0" xfId="13" applyFont="1" applyFill="1" applyAlignment="1">
      <alignment horizontal="left" vertical="top" wrapText="1"/>
    </xf>
    <xf numFmtId="0" fontId="25" fillId="4" borderId="0" xfId="6" applyFont="1" applyFill="1" applyAlignment="1">
      <alignment horizontal="left" vertical="top" wrapText="1"/>
    </xf>
    <xf numFmtId="10" fontId="7" fillId="0" borderId="5" xfId="16" applyNumberFormat="1" applyFont="1" applyFill="1" applyBorder="1"/>
    <xf numFmtId="164" fontId="7" fillId="0" borderId="5" xfId="2" applyNumberFormat="1" applyFont="1" applyFill="1" applyBorder="1"/>
    <xf numFmtId="173" fontId="14" fillId="0" borderId="21" xfId="11" applyNumberFormat="1" applyFont="1" applyFill="1" applyBorder="1"/>
    <xf numFmtId="43" fontId="14" fillId="0" borderId="21" xfId="11" applyNumberFormat="1" applyFont="1" applyFill="1" applyBorder="1"/>
  </cellXfs>
  <cellStyles count="17">
    <cellStyle name="Moeda 2" xfId="1" xr:uid="{00000000-0005-0000-0000-000000000000}"/>
    <cellStyle name="Moeda 4" xfId="4" xr:uid="{00000000-0005-0000-0000-000001000000}"/>
    <cellStyle name="Moeda 4 2" xfId="5" xr:uid="{00000000-0005-0000-0000-000002000000}"/>
    <cellStyle name="Moeda_Exercicio Hds_2" xfId="8" xr:uid="{00000000-0005-0000-0000-000003000000}"/>
    <cellStyle name="Moeda_Lista Geral" xfId="10" xr:uid="{00000000-0005-0000-0000-000004000000}"/>
    <cellStyle name="Normal" xfId="0" builtinId="0"/>
    <cellStyle name="Normal 2" xfId="6" xr:uid="{00000000-0005-0000-0000-000006000000}"/>
    <cellStyle name="Normal 2 2" xfId="2" xr:uid="{00000000-0005-0000-0000-000007000000}"/>
    <cellStyle name="Normal 3" xfId="14" xr:uid="{E9E53465-0DFE-410C-81FD-97B5AD36523F}"/>
    <cellStyle name="Normal 4 2" xfId="3" xr:uid="{00000000-0005-0000-0000-000008000000}"/>
    <cellStyle name="Normal 5 2" xfId="7" xr:uid="{00000000-0005-0000-0000-000009000000}"/>
    <cellStyle name="Normal 5 2 2" xfId="13" xr:uid="{00000000-0005-0000-0000-00000A000000}"/>
    <cellStyle name="Normal 6 2" xfId="12" xr:uid="{00000000-0005-0000-0000-00000B000000}"/>
    <cellStyle name="Normal_Lista Geral" xfId="9" xr:uid="{00000000-0005-0000-0000-00000C000000}"/>
    <cellStyle name="Porcentagem" xfId="16" builtinId="5"/>
    <cellStyle name="Título" xfId="15" builtinId="15"/>
    <cellStyle name="Vírgula 4" xfId="11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0"/>
        <c:ser>
          <c:idx val="0"/>
          <c:order val="0"/>
          <c:tx>
            <c:strRef>
              <c:f>'Loja (k)'!$AE$5</c:f>
              <c:strCache>
                <c:ptCount val="1"/>
              </c:strCache>
            </c:strRef>
          </c:tx>
          <c:dLbls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D9-4DAD-9074-E9CA3BD1D17F}"/>
                </c:ext>
              </c:extLst>
            </c:dLbl>
            <c:dLbl>
              <c:idx val="3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D9-4DAD-9074-E9CA3BD1D17F}"/>
                </c:ext>
              </c:extLst>
            </c:dLbl>
            <c:dLbl>
              <c:idx val="4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D9-4DAD-9074-E9CA3BD1D17F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'Loja (k)'!$X$6:$X$12</c:f>
              <c:numCache>
                <c:formatCode>General</c:formatCode>
                <c:ptCount val="7"/>
              </c:numCache>
            </c:numRef>
          </c:cat>
          <c:val>
            <c:numRef>
              <c:f>'Loja (k)'!$AE$6:$AE$12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99D9-4DAD-9074-E9CA3BD1D17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293" footer="0.4921259850000029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590550</xdr:colOff>
      <xdr:row>29</xdr:row>
      <xdr:rowOff>142875</xdr:rowOff>
    </xdr:from>
    <xdr:to>
      <xdr:col>34</xdr:col>
      <xdr:colOff>219075</xdr:colOff>
      <xdr:row>56</xdr:row>
      <xdr:rowOff>47625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FCB3E29A-8A1B-4D61-9134-A8AB49C5C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3</xdr:row>
      <xdr:rowOff>109537</xdr:rowOff>
    </xdr:from>
    <xdr:ext cx="1323975" cy="709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B2352CB-1ED2-4F40-85A3-ED22E9C57CC5}"/>
                </a:ext>
              </a:extLst>
            </xdr:cNvPr>
            <xdr:cNvSpPr txBox="1"/>
          </xdr:nvSpPr>
          <xdr:spPr>
            <a:xfrm>
              <a:off x="657225" y="595312"/>
              <a:ext cx="1323975" cy="70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𝑃𝐸𝑆𝑂</m:t>
                        </m:r>
                      </m:num>
                      <m:den>
                        <m:sSup>
                          <m:sSupPr>
                            <m:ctrlPr>
                              <a:rPr lang="pt-BR" sz="18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𝐴𝑙𝑡𝑢𝑟𝑎</m:t>
                            </m:r>
                          </m:e>
                          <m:sup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 i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B2352CB-1ED2-4F40-85A3-ED22E9C57CC5}"/>
                </a:ext>
              </a:extLst>
            </xdr:cNvPr>
            <xdr:cNvSpPr txBox="1"/>
          </xdr:nvSpPr>
          <xdr:spPr>
            <a:xfrm>
              <a:off x="657225" y="595312"/>
              <a:ext cx="1323975" cy="70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𝑃𝐸𝑆𝑂/〖𝐴𝑙𝑡𝑢𝑟𝑎〗^2 </a:t>
              </a:r>
              <a:endParaRPr lang="pt-BR" sz="1100" i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  <pageSetUpPr autoPageBreaks="0"/>
  </sheetPr>
  <dimension ref="A1:AL17"/>
  <sheetViews>
    <sheetView showGridLines="0" topLeftCell="A3" zoomScaleNormal="100" workbookViewId="0">
      <selection activeCell="J19" sqref="J19"/>
    </sheetView>
  </sheetViews>
  <sheetFormatPr defaultColWidth="9.140625" defaultRowHeight="16.5" x14ac:dyDescent="0.3"/>
  <cols>
    <col min="1" max="1" width="13.85546875" style="28" customWidth="1"/>
    <col min="2" max="3" width="11.5703125" style="28" customWidth="1"/>
    <col min="4" max="4" width="15.140625" style="28" customWidth="1"/>
    <col min="5" max="7" width="13" style="28" bestFit="1" customWidth="1"/>
    <col min="8" max="8" width="2.85546875" style="28" customWidth="1"/>
    <col min="9" max="9" width="9.140625" style="29" customWidth="1"/>
    <col min="10" max="23" width="9.140625" style="28"/>
    <col min="24" max="38" width="9.140625" style="29"/>
    <col min="39" max="16384" width="9.140625" style="28"/>
  </cols>
  <sheetData>
    <row r="1" spans="1:9" ht="30" customHeight="1" x14ac:dyDescent="0.3">
      <c r="A1" s="43" t="s">
        <v>144</v>
      </c>
      <c r="B1" s="43"/>
      <c r="C1" s="43"/>
      <c r="D1" s="43"/>
      <c r="E1" s="43"/>
      <c r="F1" s="43"/>
      <c r="G1" s="43"/>
    </row>
    <row r="2" spans="1:9" s="42" customFormat="1" ht="15" thickBot="1" x14ac:dyDescent="0.3"/>
    <row r="3" spans="1:9" ht="21" thickBot="1" x14ac:dyDescent="0.4">
      <c r="A3" s="41" t="s">
        <v>143</v>
      </c>
      <c r="B3" s="40"/>
      <c r="C3" s="40"/>
      <c r="D3" s="40"/>
      <c r="E3" s="40"/>
      <c r="F3" s="40"/>
      <c r="G3" s="39"/>
    </row>
    <row r="5" spans="1:9" ht="33" x14ac:dyDescent="0.3">
      <c r="A5" s="38" t="s">
        <v>142</v>
      </c>
      <c r="B5" s="38" t="s">
        <v>141</v>
      </c>
      <c r="C5" s="38" t="s">
        <v>140</v>
      </c>
      <c r="D5" s="38" t="s">
        <v>139</v>
      </c>
      <c r="E5" s="38" t="s">
        <v>138</v>
      </c>
      <c r="F5" s="38" t="s">
        <v>137</v>
      </c>
      <c r="G5" s="38" t="s">
        <v>136</v>
      </c>
    </row>
    <row r="6" spans="1:9" x14ac:dyDescent="0.3">
      <c r="A6" s="36" t="s">
        <v>135</v>
      </c>
      <c r="B6" s="34">
        <v>3.5</v>
      </c>
      <c r="C6" s="34">
        <v>2</v>
      </c>
      <c r="D6" s="35">
        <v>400</v>
      </c>
      <c r="E6" s="34">
        <f t="shared" ref="E6:E12" si="0">B6*D6</f>
        <v>1400</v>
      </c>
      <c r="F6" s="34">
        <f t="shared" ref="F6:F12" si="1">C6*D6</f>
        <v>800</v>
      </c>
      <c r="G6" s="149">
        <f>(E6-F6)/E6</f>
        <v>0.42857142857142855</v>
      </c>
      <c r="I6" s="37"/>
    </row>
    <row r="7" spans="1:9" x14ac:dyDescent="0.3">
      <c r="A7" s="36" t="s">
        <v>134</v>
      </c>
      <c r="B7" s="34">
        <v>2</v>
      </c>
      <c r="C7" s="34">
        <v>0.7</v>
      </c>
      <c r="D7" s="35">
        <v>320</v>
      </c>
      <c r="E7" s="34">
        <f t="shared" si="0"/>
        <v>640</v>
      </c>
      <c r="F7" s="34">
        <f t="shared" si="1"/>
        <v>224</v>
      </c>
      <c r="G7" s="149">
        <f t="shared" ref="G7:G12" si="2">(E7-F7)/E7</f>
        <v>0.65</v>
      </c>
    </row>
    <row r="8" spans="1:9" x14ac:dyDescent="0.3">
      <c r="A8" s="36" t="s">
        <v>133</v>
      </c>
      <c r="B8" s="34">
        <v>1</v>
      </c>
      <c r="C8" s="34">
        <v>0.4</v>
      </c>
      <c r="D8" s="35">
        <v>150</v>
      </c>
      <c r="E8" s="34">
        <f t="shared" si="0"/>
        <v>150</v>
      </c>
      <c r="F8" s="34">
        <f t="shared" si="1"/>
        <v>60</v>
      </c>
      <c r="G8" s="149">
        <f t="shared" si="2"/>
        <v>0.6</v>
      </c>
    </row>
    <row r="9" spans="1:9" x14ac:dyDescent="0.3">
      <c r="A9" s="36" t="s">
        <v>132</v>
      </c>
      <c r="B9" s="34">
        <v>1</v>
      </c>
      <c r="C9" s="34">
        <v>0.75</v>
      </c>
      <c r="D9" s="35">
        <v>168</v>
      </c>
      <c r="E9" s="34">
        <f t="shared" si="0"/>
        <v>168</v>
      </c>
      <c r="F9" s="34">
        <f t="shared" si="1"/>
        <v>126</v>
      </c>
      <c r="G9" s="149">
        <f t="shared" si="2"/>
        <v>0.25</v>
      </c>
    </row>
    <row r="10" spans="1:9" x14ac:dyDescent="0.3">
      <c r="A10" s="36" t="s">
        <v>131</v>
      </c>
      <c r="B10" s="34">
        <v>1</v>
      </c>
      <c r="C10" s="34">
        <v>0.74</v>
      </c>
      <c r="D10" s="35">
        <v>120</v>
      </c>
      <c r="E10" s="34">
        <f t="shared" si="0"/>
        <v>120</v>
      </c>
      <c r="F10" s="34">
        <f t="shared" si="1"/>
        <v>88.8</v>
      </c>
      <c r="G10" s="149">
        <f t="shared" si="2"/>
        <v>0.26</v>
      </c>
    </row>
    <row r="11" spans="1:9" x14ac:dyDescent="0.3">
      <c r="A11" s="36" t="s">
        <v>130</v>
      </c>
      <c r="B11" s="34">
        <v>1</v>
      </c>
      <c r="C11" s="34">
        <v>0.8</v>
      </c>
      <c r="D11" s="35">
        <v>85</v>
      </c>
      <c r="E11" s="34">
        <f t="shared" si="0"/>
        <v>85</v>
      </c>
      <c r="F11" s="34">
        <f t="shared" si="1"/>
        <v>68</v>
      </c>
      <c r="G11" s="149">
        <f t="shared" si="2"/>
        <v>0.2</v>
      </c>
    </row>
    <row r="12" spans="1:9" x14ac:dyDescent="0.3">
      <c r="A12" s="36" t="s">
        <v>129</v>
      </c>
      <c r="B12" s="34">
        <v>7</v>
      </c>
      <c r="C12" s="34">
        <v>2.8</v>
      </c>
      <c r="D12" s="35">
        <v>60</v>
      </c>
      <c r="E12" s="34">
        <f t="shared" si="0"/>
        <v>420</v>
      </c>
      <c r="F12" s="34">
        <f t="shared" si="1"/>
        <v>168</v>
      </c>
      <c r="G12" s="149">
        <f t="shared" si="2"/>
        <v>0.6</v>
      </c>
    </row>
    <row r="13" spans="1:9" ht="6.75" customHeight="1" x14ac:dyDescent="0.3">
      <c r="D13" s="33"/>
    </row>
    <row r="14" spans="1:9" x14ac:dyDescent="0.3">
      <c r="B14" s="32"/>
      <c r="C14" s="32"/>
      <c r="D14" s="31" t="s">
        <v>128</v>
      </c>
      <c r="E14" s="150">
        <f>SUM(E6:E13)</f>
        <v>2983</v>
      </c>
      <c r="F14" s="150">
        <f>SUM(F6:F13)</f>
        <v>1534.8</v>
      </c>
      <c r="G14" s="149">
        <f>(E14-F14)/E14</f>
        <v>0.48548441166610795</v>
      </c>
    </row>
    <row r="15" spans="1:9" x14ac:dyDescent="0.3">
      <c r="B15" s="32"/>
      <c r="C15" s="32"/>
      <c r="D15" s="31" t="s">
        <v>127</v>
      </c>
      <c r="E15" s="150">
        <f>AVERAGE(E6:E12)</f>
        <v>426.14285714285717</v>
      </c>
      <c r="F15" s="150">
        <f>AVERAGE(F6:F12)</f>
        <v>219.25714285714284</v>
      </c>
      <c r="G15" s="149">
        <f>(E15-F15)/E15</f>
        <v>0.48548441166610801</v>
      </c>
    </row>
    <row r="16" spans="1:9" x14ac:dyDescent="0.3">
      <c r="B16" s="32"/>
      <c r="C16" s="32"/>
      <c r="D16" s="31" t="s">
        <v>126</v>
      </c>
      <c r="E16" s="150">
        <f>MIN(E6:E12)</f>
        <v>85</v>
      </c>
      <c r="F16" s="150">
        <f>MIN(F6:F12)</f>
        <v>60</v>
      </c>
      <c r="G16" s="30"/>
    </row>
    <row r="17" spans="2:7" x14ac:dyDescent="0.3">
      <c r="B17" s="32"/>
      <c r="C17" s="32"/>
      <c r="D17" s="31" t="s">
        <v>125</v>
      </c>
      <c r="E17" s="150">
        <f>MAX(E6:E12)</f>
        <v>1400</v>
      </c>
      <c r="F17" s="150">
        <f>MAX(F6:F12)</f>
        <v>800</v>
      </c>
      <c r="G17" s="30"/>
    </row>
  </sheetData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showGridLines="0" zoomScaleNormal="100" workbookViewId="0">
      <selection activeCell="B11" sqref="B11"/>
    </sheetView>
  </sheetViews>
  <sheetFormatPr defaultRowHeight="14.25" x14ac:dyDescent="0.25"/>
  <cols>
    <col min="1" max="1" width="25" style="28" customWidth="1"/>
    <col min="2" max="2" width="18.5703125" style="28" customWidth="1"/>
    <col min="3" max="256" width="9.140625" style="28"/>
    <col min="257" max="257" width="25" style="28" customWidth="1"/>
    <col min="258" max="258" width="18.5703125" style="28" customWidth="1"/>
    <col min="259" max="512" width="9.140625" style="28"/>
    <col min="513" max="513" width="25" style="28" customWidth="1"/>
    <col min="514" max="514" width="18.5703125" style="28" customWidth="1"/>
    <col min="515" max="768" width="9.140625" style="28"/>
    <col min="769" max="769" width="25" style="28" customWidth="1"/>
    <col min="770" max="770" width="18.5703125" style="28" customWidth="1"/>
    <col min="771" max="1024" width="9.140625" style="28"/>
    <col min="1025" max="1025" width="25" style="28" customWidth="1"/>
    <col min="1026" max="1026" width="18.5703125" style="28" customWidth="1"/>
    <col min="1027" max="1280" width="9.140625" style="28"/>
    <col min="1281" max="1281" width="25" style="28" customWidth="1"/>
    <col min="1282" max="1282" width="18.5703125" style="28" customWidth="1"/>
    <col min="1283" max="1536" width="9.140625" style="28"/>
    <col min="1537" max="1537" width="25" style="28" customWidth="1"/>
    <col min="1538" max="1538" width="18.5703125" style="28" customWidth="1"/>
    <col min="1539" max="1792" width="9.140625" style="28"/>
    <col min="1793" max="1793" width="25" style="28" customWidth="1"/>
    <col min="1794" max="1794" width="18.5703125" style="28" customWidth="1"/>
    <col min="1795" max="2048" width="9.140625" style="28"/>
    <col min="2049" max="2049" width="25" style="28" customWidth="1"/>
    <col min="2050" max="2050" width="18.5703125" style="28" customWidth="1"/>
    <col min="2051" max="2304" width="9.140625" style="28"/>
    <col min="2305" max="2305" width="25" style="28" customWidth="1"/>
    <col min="2306" max="2306" width="18.5703125" style="28" customWidth="1"/>
    <col min="2307" max="2560" width="9.140625" style="28"/>
    <col min="2561" max="2561" width="25" style="28" customWidth="1"/>
    <col min="2562" max="2562" width="18.5703125" style="28" customWidth="1"/>
    <col min="2563" max="2816" width="9.140625" style="28"/>
    <col min="2817" max="2817" width="25" style="28" customWidth="1"/>
    <col min="2818" max="2818" width="18.5703125" style="28" customWidth="1"/>
    <col min="2819" max="3072" width="9.140625" style="28"/>
    <col min="3073" max="3073" width="25" style="28" customWidth="1"/>
    <col min="3074" max="3074" width="18.5703125" style="28" customWidth="1"/>
    <col min="3075" max="3328" width="9.140625" style="28"/>
    <col min="3329" max="3329" width="25" style="28" customWidth="1"/>
    <col min="3330" max="3330" width="18.5703125" style="28" customWidth="1"/>
    <col min="3331" max="3584" width="9.140625" style="28"/>
    <col min="3585" max="3585" width="25" style="28" customWidth="1"/>
    <col min="3586" max="3586" width="18.5703125" style="28" customWidth="1"/>
    <col min="3587" max="3840" width="9.140625" style="28"/>
    <col min="3841" max="3841" width="25" style="28" customWidth="1"/>
    <col min="3842" max="3842" width="18.5703125" style="28" customWidth="1"/>
    <col min="3843" max="4096" width="9.140625" style="28"/>
    <col min="4097" max="4097" width="25" style="28" customWidth="1"/>
    <col min="4098" max="4098" width="18.5703125" style="28" customWidth="1"/>
    <col min="4099" max="4352" width="9.140625" style="28"/>
    <col min="4353" max="4353" width="25" style="28" customWidth="1"/>
    <col min="4354" max="4354" width="18.5703125" style="28" customWidth="1"/>
    <col min="4355" max="4608" width="9.140625" style="28"/>
    <col min="4609" max="4609" width="25" style="28" customWidth="1"/>
    <col min="4610" max="4610" width="18.5703125" style="28" customWidth="1"/>
    <col min="4611" max="4864" width="9.140625" style="28"/>
    <col min="4865" max="4865" width="25" style="28" customWidth="1"/>
    <col min="4866" max="4866" width="18.5703125" style="28" customWidth="1"/>
    <col min="4867" max="5120" width="9.140625" style="28"/>
    <col min="5121" max="5121" width="25" style="28" customWidth="1"/>
    <col min="5122" max="5122" width="18.5703125" style="28" customWidth="1"/>
    <col min="5123" max="5376" width="9.140625" style="28"/>
    <col min="5377" max="5377" width="25" style="28" customWidth="1"/>
    <col min="5378" max="5378" width="18.5703125" style="28" customWidth="1"/>
    <col min="5379" max="5632" width="9.140625" style="28"/>
    <col min="5633" max="5633" width="25" style="28" customWidth="1"/>
    <col min="5634" max="5634" width="18.5703125" style="28" customWidth="1"/>
    <col min="5635" max="5888" width="9.140625" style="28"/>
    <col min="5889" max="5889" width="25" style="28" customWidth="1"/>
    <col min="5890" max="5890" width="18.5703125" style="28" customWidth="1"/>
    <col min="5891" max="6144" width="9.140625" style="28"/>
    <col min="6145" max="6145" width="25" style="28" customWidth="1"/>
    <col min="6146" max="6146" width="18.5703125" style="28" customWidth="1"/>
    <col min="6147" max="6400" width="9.140625" style="28"/>
    <col min="6401" max="6401" width="25" style="28" customWidth="1"/>
    <col min="6402" max="6402" width="18.5703125" style="28" customWidth="1"/>
    <col min="6403" max="6656" width="9.140625" style="28"/>
    <col min="6657" max="6657" width="25" style="28" customWidth="1"/>
    <col min="6658" max="6658" width="18.5703125" style="28" customWidth="1"/>
    <col min="6659" max="6912" width="9.140625" style="28"/>
    <col min="6913" max="6913" width="25" style="28" customWidth="1"/>
    <col min="6914" max="6914" width="18.5703125" style="28" customWidth="1"/>
    <col min="6915" max="7168" width="9.140625" style="28"/>
    <col min="7169" max="7169" width="25" style="28" customWidth="1"/>
    <col min="7170" max="7170" width="18.5703125" style="28" customWidth="1"/>
    <col min="7171" max="7424" width="9.140625" style="28"/>
    <col min="7425" max="7425" width="25" style="28" customWidth="1"/>
    <col min="7426" max="7426" width="18.5703125" style="28" customWidth="1"/>
    <col min="7427" max="7680" width="9.140625" style="28"/>
    <col min="7681" max="7681" width="25" style="28" customWidth="1"/>
    <col min="7682" max="7682" width="18.5703125" style="28" customWidth="1"/>
    <col min="7683" max="7936" width="9.140625" style="28"/>
    <col min="7937" max="7937" width="25" style="28" customWidth="1"/>
    <col min="7938" max="7938" width="18.5703125" style="28" customWidth="1"/>
    <col min="7939" max="8192" width="9.140625" style="28"/>
    <col min="8193" max="8193" width="25" style="28" customWidth="1"/>
    <col min="8194" max="8194" width="18.5703125" style="28" customWidth="1"/>
    <col min="8195" max="8448" width="9.140625" style="28"/>
    <col min="8449" max="8449" width="25" style="28" customWidth="1"/>
    <col min="8450" max="8450" width="18.5703125" style="28" customWidth="1"/>
    <col min="8451" max="8704" width="9.140625" style="28"/>
    <col min="8705" max="8705" width="25" style="28" customWidth="1"/>
    <col min="8706" max="8706" width="18.5703125" style="28" customWidth="1"/>
    <col min="8707" max="8960" width="9.140625" style="28"/>
    <col min="8961" max="8961" width="25" style="28" customWidth="1"/>
    <col min="8962" max="8962" width="18.5703125" style="28" customWidth="1"/>
    <col min="8963" max="9216" width="9.140625" style="28"/>
    <col min="9217" max="9217" width="25" style="28" customWidth="1"/>
    <col min="9218" max="9218" width="18.5703125" style="28" customWidth="1"/>
    <col min="9219" max="9472" width="9.140625" style="28"/>
    <col min="9473" max="9473" width="25" style="28" customWidth="1"/>
    <col min="9474" max="9474" width="18.5703125" style="28" customWidth="1"/>
    <col min="9475" max="9728" width="9.140625" style="28"/>
    <col min="9729" max="9729" width="25" style="28" customWidth="1"/>
    <col min="9730" max="9730" width="18.5703125" style="28" customWidth="1"/>
    <col min="9731" max="9984" width="9.140625" style="28"/>
    <col min="9985" max="9985" width="25" style="28" customWidth="1"/>
    <col min="9986" max="9986" width="18.5703125" style="28" customWidth="1"/>
    <col min="9987" max="10240" width="9.140625" style="28"/>
    <col min="10241" max="10241" width="25" style="28" customWidth="1"/>
    <col min="10242" max="10242" width="18.5703125" style="28" customWidth="1"/>
    <col min="10243" max="10496" width="9.140625" style="28"/>
    <col min="10497" max="10497" width="25" style="28" customWidth="1"/>
    <col min="10498" max="10498" width="18.5703125" style="28" customWidth="1"/>
    <col min="10499" max="10752" width="9.140625" style="28"/>
    <col min="10753" max="10753" width="25" style="28" customWidth="1"/>
    <col min="10754" max="10754" width="18.5703125" style="28" customWidth="1"/>
    <col min="10755" max="11008" width="9.140625" style="28"/>
    <col min="11009" max="11009" width="25" style="28" customWidth="1"/>
    <col min="11010" max="11010" width="18.5703125" style="28" customWidth="1"/>
    <col min="11011" max="11264" width="9.140625" style="28"/>
    <col min="11265" max="11265" width="25" style="28" customWidth="1"/>
    <col min="11266" max="11266" width="18.5703125" style="28" customWidth="1"/>
    <col min="11267" max="11520" width="9.140625" style="28"/>
    <col min="11521" max="11521" width="25" style="28" customWidth="1"/>
    <col min="11522" max="11522" width="18.5703125" style="28" customWidth="1"/>
    <col min="11523" max="11776" width="9.140625" style="28"/>
    <col min="11777" max="11777" width="25" style="28" customWidth="1"/>
    <col min="11778" max="11778" width="18.5703125" style="28" customWidth="1"/>
    <col min="11779" max="12032" width="9.140625" style="28"/>
    <col min="12033" max="12033" width="25" style="28" customWidth="1"/>
    <col min="12034" max="12034" width="18.5703125" style="28" customWidth="1"/>
    <col min="12035" max="12288" width="9.140625" style="28"/>
    <col min="12289" max="12289" width="25" style="28" customWidth="1"/>
    <col min="12290" max="12290" width="18.5703125" style="28" customWidth="1"/>
    <col min="12291" max="12544" width="9.140625" style="28"/>
    <col min="12545" max="12545" width="25" style="28" customWidth="1"/>
    <col min="12546" max="12546" width="18.5703125" style="28" customWidth="1"/>
    <col min="12547" max="12800" width="9.140625" style="28"/>
    <col min="12801" max="12801" width="25" style="28" customWidth="1"/>
    <col min="12802" max="12802" width="18.5703125" style="28" customWidth="1"/>
    <col min="12803" max="13056" width="9.140625" style="28"/>
    <col min="13057" max="13057" width="25" style="28" customWidth="1"/>
    <col min="13058" max="13058" width="18.5703125" style="28" customWidth="1"/>
    <col min="13059" max="13312" width="9.140625" style="28"/>
    <col min="13313" max="13313" width="25" style="28" customWidth="1"/>
    <col min="13314" max="13314" width="18.5703125" style="28" customWidth="1"/>
    <col min="13315" max="13568" width="9.140625" style="28"/>
    <col min="13569" max="13569" width="25" style="28" customWidth="1"/>
    <col min="13570" max="13570" width="18.5703125" style="28" customWidth="1"/>
    <col min="13571" max="13824" width="9.140625" style="28"/>
    <col min="13825" max="13825" width="25" style="28" customWidth="1"/>
    <col min="13826" max="13826" width="18.5703125" style="28" customWidth="1"/>
    <col min="13827" max="14080" width="9.140625" style="28"/>
    <col min="14081" max="14081" width="25" style="28" customWidth="1"/>
    <col min="14082" max="14082" width="18.5703125" style="28" customWidth="1"/>
    <col min="14083" max="14336" width="9.140625" style="28"/>
    <col min="14337" max="14337" width="25" style="28" customWidth="1"/>
    <col min="14338" max="14338" width="18.5703125" style="28" customWidth="1"/>
    <col min="14339" max="14592" width="9.140625" style="28"/>
    <col min="14593" max="14593" width="25" style="28" customWidth="1"/>
    <col min="14594" max="14594" width="18.5703125" style="28" customWidth="1"/>
    <col min="14595" max="14848" width="9.140625" style="28"/>
    <col min="14849" max="14849" width="25" style="28" customWidth="1"/>
    <col min="14850" max="14850" width="18.5703125" style="28" customWidth="1"/>
    <col min="14851" max="15104" width="9.140625" style="28"/>
    <col min="15105" max="15105" width="25" style="28" customWidth="1"/>
    <col min="15106" max="15106" width="18.5703125" style="28" customWidth="1"/>
    <col min="15107" max="15360" width="9.140625" style="28"/>
    <col min="15361" max="15361" width="25" style="28" customWidth="1"/>
    <col min="15362" max="15362" width="18.5703125" style="28" customWidth="1"/>
    <col min="15363" max="15616" width="9.140625" style="28"/>
    <col min="15617" max="15617" width="25" style="28" customWidth="1"/>
    <col min="15618" max="15618" width="18.5703125" style="28" customWidth="1"/>
    <col min="15619" max="15872" width="9.140625" style="28"/>
    <col min="15873" max="15873" width="25" style="28" customWidth="1"/>
    <col min="15874" max="15874" width="18.5703125" style="28" customWidth="1"/>
    <col min="15875" max="16128" width="9.140625" style="28"/>
    <col min="16129" max="16129" width="25" style="28" customWidth="1"/>
    <col min="16130" max="16130" width="18.5703125" style="28" customWidth="1"/>
    <col min="16131" max="16384" width="9.140625" style="28"/>
  </cols>
  <sheetData>
    <row r="1" spans="1:3" ht="32.1" customHeight="1" x14ac:dyDescent="0.25">
      <c r="A1" s="43" t="s">
        <v>159</v>
      </c>
      <c r="B1" s="43"/>
    </row>
    <row r="4" spans="1:3" ht="17.25" x14ac:dyDescent="0.3">
      <c r="A4" s="136" t="s">
        <v>158</v>
      </c>
      <c r="B4" s="136"/>
      <c r="C4" s="53"/>
    </row>
    <row r="5" spans="1:3" ht="17.25" x14ac:dyDescent="0.3">
      <c r="A5" s="137"/>
      <c r="B5" s="138"/>
      <c r="C5" s="46"/>
    </row>
    <row r="6" spans="1:3" ht="17.25" x14ac:dyDescent="0.3">
      <c r="A6" s="52" t="s">
        <v>157</v>
      </c>
      <c r="B6" s="51" t="s">
        <v>156</v>
      </c>
      <c r="C6" s="46"/>
    </row>
    <row r="7" spans="1:3" ht="17.25" x14ac:dyDescent="0.3">
      <c r="A7" s="48" t="s">
        <v>155</v>
      </c>
      <c r="B7" s="50">
        <f ca="1">TODAY()</f>
        <v>44329</v>
      </c>
      <c r="C7" s="46"/>
    </row>
    <row r="8" spans="1:3" ht="17.25" x14ac:dyDescent="0.3">
      <c r="A8" s="139"/>
      <c r="B8" s="139"/>
      <c r="C8" s="46"/>
    </row>
    <row r="9" spans="1:3" ht="17.25" x14ac:dyDescent="0.3">
      <c r="A9" s="45" t="s">
        <v>154</v>
      </c>
      <c r="B9" s="49" t="s">
        <v>153</v>
      </c>
      <c r="C9" s="46"/>
    </row>
    <row r="10" spans="1:3" ht="17.25" x14ac:dyDescent="0.3">
      <c r="A10" s="48" t="s">
        <v>152</v>
      </c>
      <c r="B10" s="47">
        <v>84500</v>
      </c>
      <c r="C10" s="46"/>
    </row>
    <row r="11" spans="1:3" ht="17.25" x14ac:dyDescent="0.3">
      <c r="A11" s="48" t="s">
        <v>151</v>
      </c>
      <c r="B11" s="47">
        <v>4500</v>
      </c>
      <c r="C11" s="46"/>
    </row>
    <row r="12" spans="1:3" ht="17.25" x14ac:dyDescent="0.3">
      <c r="A12" s="48" t="s">
        <v>150</v>
      </c>
      <c r="B12" s="47">
        <v>800</v>
      </c>
      <c r="C12" s="46"/>
    </row>
    <row r="13" spans="1:3" ht="17.25" x14ac:dyDescent="0.3">
      <c r="A13" s="48" t="s">
        <v>149</v>
      </c>
      <c r="B13" s="47">
        <v>250</v>
      </c>
      <c r="C13" s="46"/>
    </row>
    <row r="14" spans="1:3" ht="17.25" x14ac:dyDescent="0.3">
      <c r="A14" s="48" t="s">
        <v>148</v>
      </c>
      <c r="B14" s="47">
        <v>600</v>
      </c>
      <c r="C14" s="46"/>
    </row>
    <row r="15" spans="1:3" ht="17.25" x14ac:dyDescent="0.3">
      <c r="A15" s="48" t="s">
        <v>147</v>
      </c>
      <c r="B15" s="47">
        <v>200</v>
      </c>
      <c r="C15" s="46"/>
    </row>
    <row r="16" spans="1:3" ht="17.25" x14ac:dyDescent="0.3">
      <c r="A16" s="48" t="s">
        <v>146</v>
      </c>
      <c r="B16" s="47">
        <v>300</v>
      </c>
      <c r="C16" s="46"/>
    </row>
    <row r="18" spans="1:2" ht="17.25" x14ac:dyDescent="0.3">
      <c r="A18" s="45" t="s">
        <v>145</v>
      </c>
      <c r="B18" s="44">
        <f>SUM(B10,-B11,B12:B16)</f>
        <v>82150</v>
      </c>
    </row>
  </sheetData>
  <mergeCells count="3">
    <mergeCell ref="A4:B4"/>
    <mergeCell ref="A5:B5"/>
    <mergeCell ref="A8:B8"/>
  </mergeCells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8"/>
  <sheetViews>
    <sheetView showGridLines="0" topLeftCell="A4" zoomScaleNormal="100" workbookViewId="0">
      <selection activeCell="B9" sqref="B9"/>
    </sheetView>
  </sheetViews>
  <sheetFormatPr defaultColWidth="9.140625" defaultRowHeight="10.5" x14ac:dyDescent="0.15"/>
  <cols>
    <col min="1" max="1" width="42" style="54" customWidth="1"/>
    <col min="2" max="2" width="21" style="55" customWidth="1"/>
    <col min="3" max="3" width="9.140625" style="54"/>
    <col min="4" max="4" width="11.5703125" style="54" bestFit="1" customWidth="1"/>
    <col min="5" max="16384" width="9.140625" style="54"/>
  </cols>
  <sheetData>
    <row r="1" spans="1:7" ht="20.100000000000001" customHeight="1" x14ac:dyDescent="0.15">
      <c r="A1" s="141" t="s">
        <v>285</v>
      </c>
      <c r="B1" s="142"/>
      <c r="C1" s="78"/>
      <c r="D1" s="78"/>
      <c r="E1" s="78"/>
      <c r="F1" s="78"/>
      <c r="G1" s="78"/>
    </row>
    <row r="2" spans="1:7" ht="20.100000000000001" customHeight="1" x14ac:dyDescent="0.15">
      <c r="A2" s="141" t="s">
        <v>284</v>
      </c>
      <c r="B2" s="142"/>
      <c r="C2" s="78"/>
      <c r="D2" s="78"/>
      <c r="E2" s="78"/>
      <c r="F2" s="78"/>
      <c r="G2" s="78"/>
    </row>
    <row r="3" spans="1:7" ht="20.100000000000001" customHeight="1" x14ac:dyDescent="0.15">
      <c r="A3" s="141" t="s">
        <v>283</v>
      </c>
      <c r="B3" s="142"/>
      <c r="C3" s="78"/>
      <c r="D3" s="78"/>
      <c r="E3" s="78"/>
      <c r="F3" s="78"/>
      <c r="G3" s="78"/>
    </row>
    <row r="4" spans="1:7" ht="20.100000000000001" customHeight="1" x14ac:dyDescent="0.15">
      <c r="A4" s="141" t="s">
        <v>282</v>
      </c>
      <c r="B4" s="142"/>
      <c r="C4" s="78"/>
      <c r="D4" s="78"/>
      <c r="E4" s="78"/>
      <c r="F4" s="78"/>
      <c r="G4" s="78"/>
    </row>
    <row r="5" spans="1:7" ht="15.95" customHeight="1" x14ac:dyDescent="0.15"/>
    <row r="6" spans="1:7" ht="14.25" x14ac:dyDescent="0.25">
      <c r="A6" s="75" t="s">
        <v>281</v>
      </c>
      <c r="B6" s="74">
        <f>COUNTA(A15:A128)</f>
        <v>114</v>
      </c>
    </row>
    <row r="7" spans="1:7" ht="14.25" x14ac:dyDescent="0.25">
      <c r="A7" s="75" t="s">
        <v>280</v>
      </c>
      <c r="B7" s="77">
        <f>COUNT(B15:B128)</f>
        <v>95</v>
      </c>
    </row>
    <row r="8" spans="1:7" ht="14.25" x14ac:dyDescent="0.25">
      <c r="A8" s="75" t="s">
        <v>279</v>
      </c>
      <c r="B8" s="76">
        <f>SUM(B15:B128)</f>
        <v>649836</v>
      </c>
    </row>
    <row r="9" spans="1:7" ht="14.25" x14ac:dyDescent="0.25">
      <c r="A9" s="75" t="s">
        <v>278</v>
      </c>
      <c r="B9" s="74">
        <f>B6-B7</f>
        <v>19</v>
      </c>
    </row>
    <row r="10" spans="1:7" ht="14.25" x14ac:dyDescent="0.25">
      <c r="A10" s="73"/>
      <c r="B10" s="72"/>
    </row>
    <row r="11" spans="1:7" x14ac:dyDescent="0.15">
      <c r="A11" s="71"/>
      <c r="B11" s="70"/>
    </row>
    <row r="12" spans="1:7" ht="21" customHeight="1" x14ac:dyDescent="0.15">
      <c r="A12" s="140" t="s">
        <v>277</v>
      </c>
      <c r="B12" s="140"/>
      <c r="D12" s="68"/>
    </row>
    <row r="13" spans="1:7" ht="21" customHeight="1" x14ac:dyDescent="0.2">
      <c r="A13" s="69"/>
      <c r="B13" s="69"/>
      <c r="D13" s="68"/>
    </row>
    <row r="14" spans="1:7" s="65" customFormat="1" ht="18.75" customHeight="1" x14ac:dyDescent="0.15">
      <c r="A14" s="67" t="s">
        <v>276</v>
      </c>
      <c r="B14" s="66" t="s">
        <v>275</v>
      </c>
    </row>
    <row r="15" spans="1:7" ht="14.25" x14ac:dyDescent="0.25">
      <c r="A15" s="64" t="s">
        <v>274</v>
      </c>
      <c r="B15" s="63">
        <v>3800</v>
      </c>
    </row>
    <row r="16" spans="1:7" ht="14.25" x14ac:dyDescent="0.25">
      <c r="A16" s="62" t="s">
        <v>273</v>
      </c>
      <c r="B16" s="61">
        <v>2300</v>
      </c>
    </row>
    <row r="17" spans="1:2" ht="14.25" x14ac:dyDescent="0.25">
      <c r="A17" s="59" t="s">
        <v>272</v>
      </c>
      <c r="B17" s="58">
        <v>2400</v>
      </c>
    </row>
    <row r="18" spans="1:2" ht="14.25" x14ac:dyDescent="0.25">
      <c r="A18" s="62" t="s">
        <v>271</v>
      </c>
      <c r="B18" s="61" t="s">
        <v>160</v>
      </c>
    </row>
    <row r="19" spans="1:2" ht="14.25" x14ac:dyDescent="0.25">
      <c r="A19" s="59" t="s">
        <v>270</v>
      </c>
      <c r="B19" s="58">
        <v>8368</v>
      </c>
    </row>
    <row r="20" spans="1:2" ht="14.25" x14ac:dyDescent="0.25">
      <c r="A20" s="62" t="s">
        <v>269</v>
      </c>
      <c r="B20" s="61">
        <v>9587</v>
      </c>
    </row>
    <row r="21" spans="1:2" ht="14.25" x14ac:dyDescent="0.25">
      <c r="A21" s="59" t="s">
        <v>268</v>
      </c>
      <c r="B21" s="58">
        <v>1800</v>
      </c>
    </row>
    <row r="22" spans="1:2" ht="14.25" x14ac:dyDescent="0.25">
      <c r="A22" s="62" t="s">
        <v>267</v>
      </c>
      <c r="B22" s="61" t="s">
        <v>160</v>
      </c>
    </row>
    <row r="23" spans="1:2" ht="14.25" x14ac:dyDescent="0.25">
      <c r="A23" s="59" t="s">
        <v>266</v>
      </c>
      <c r="B23" s="58">
        <v>2540</v>
      </c>
    </row>
    <row r="24" spans="1:2" ht="14.25" x14ac:dyDescent="0.25">
      <c r="A24" s="62" t="s">
        <v>265</v>
      </c>
      <c r="B24" s="61">
        <v>2600</v>
      </c>
    </row>
    <row r="25" spans="1:2" ht="14.25" x14ac:dyDescent="0.25">
      <c r="A25" s="59" t="s">
        <v>264</v>
      </c>
      <c r="B25" s="58">
        <v>10733</v>
      </c>
    </row>
    <row r="26" spans="1:2" ht="14.25" x14ac:dyDescent="0.25">
      <c r="A26" s="62" t="s">
        <v>263</v>
      </c>
      <c r="B26" s="61">
        <v>5000</v>
      </c>
    </row>
    <row r="27" spans="1:2" ht="14.25" x14ac:dyDescent="0.25">
      <c r="A27" s="59" t="s">
        <v>262</v>
      </c>
      <c r="B27" s="58">
        <v>3000</v>
      </c>
    </row>
    <row r="28" spans="1:2" ht="14.25" x14ac:dyDescent="0.25">
      <c r="A28" s="62" t="s">
        <v>261</v>
      </c>
      <c r="B28" s="61">
        <v>5000</v>
      </c>
    </row>
    <row r="29" spans="1:2" ht="14.25" x14ac:dyDescent="0.25">
      <c r="A29" s="59" t="s">
        <v>260</v>
      </c>
      <c r="B29" s="58">
        <v>15000</v>
      </c>
    </row>
    <row r="30" spans="1:2" ht="14.25" x14ac:dyDescent="0.25">
      <c r="A30" s="62" t="s">
        <v>259</v>
      </c>
      <c r="B30" s="61" t="s">
        <v>160</v>
      </c>
    </row>
    <row r="31" spans="1:2" ht="14.25" x14ac:dyDescent="0.25">
      <c r="A31" s="59" t="s">
        <v>258</v>
      </c>
      <c r="B31" s="58">
        <v>8000</v>
      </c>
    </row>
    <row r="32" spans="1:2" ht="14.25" x14ac:dyDescent="0.25">
      <c r="A32" s="62" t="s">
        <v>257</v>
      </c>
      <c r="B32" s="61">
        <v>2000</v>
      </c>
    </row>
    <row r="33" spans="1:2" ht="14.25" x14ac:dyDescent="0.25">
      <c r="A33" s="59" t="s">
        <v>256</v>
      </c>
      <c r="B33" s="58" t="s">
        <v>160</v>
      </c>
    </row>
    <row r="34" spans="1:2" ht="14.25" x14ac:dyDescent="0.25">
      <c r="A34" s="62" t="s">
        <v>255</v>
      </c>
      <c r="B34" s="61">
        <v>1750</v>
      </c>
    </row>
    <row r="35" spans="1:2" ht="14.25" x14ac:dyDescent="0.25">
      <c r="A35" s="59" t="s">
        <v>254</v>
      </c>
      <c r="B35" s="58" t="s">
        <v>160</v>
      </c>
    </row>
    <row r="36" spans="1:2" ht="14.25" x14ac:dyDescent="0.25">
      <c r="A36" s="62" t="s">
        <v>253</v>
      </c>
      <c r="B36" s="61">
        <v>7500</v>
      </c>
    </row>
    <row r="37" spans="1:2" ht="14.25" x14ac:dyDescent="0.25">
      <c r="A37" s="59" t="s">
        <v>252</v>
      </c>
      <c r="B37" s="58">
        <v>5146</v>
      </c>
    </row>
    <row r="38" spans="1:2" ht="14.25" x14ac:dyDescent="0.25">
      <c r="A38" s="62" t="s">
        <v>251</v>
      </c>
      <c r="B38" s="61">
        <v>9130</v>
      </c>
    </row>
    <row r="39" spans="1:2" ht="14.25" x14ac:dyDescent="0.25">
      <c r="A39" s="59" t="s">
        <v>250</v>
      </c>
      <c r="B39" s="58">
        <v>2500</v>
      </c>
    </row>
    <row r="40" spans="1:2" ht="14.25" x14ac:dyDescent="0.25">
      <c r="A40" s="62" t="s">
        <v>249</v>
      </c>
      <c r="B40" s="61">
        <v>17462</v>
      </c>
    </row>
    <row r="41" spans="1:2" ht="14.25" x14ac:dyDescent="0.25">
      <c r="A41" s="59" t="s">
        <v>248</v>
      </c>
      <c r="B41" s="58">
        <v>2200</v>
      </c>
    </row>
    <row r="42" spans="1:2" ht="14.25" x14ac:dyDescent="0.25">
      <c r="A42" s="62" t="s">
        <v>247</v>
      </c>
      <c r="B42" s="61">
        <v>6240</v>
      </c>
    </row>
    <row r="43" spans="1:2" ht="14.25" x14ac:dyDescent="0.25">
      <c r="A43" s="59" t="s">
        <v>246</v>
      </c>
      <c r="B43" s="58">
        <v>4149</v>
      </c>
    </row>
    <row r="44" spans="1:2" ht="14.25" x14ac:dyDescent="0.25">
      <c r="A44" s="62" t="s">
        <v>245</v>
      </c>
      <c r="B44" s="61">
        <v>2100</v>
      </c>
    </row>
    <row r="45" spans="1:2" ht="14.25" x14ac:dyDescent="0.25">
      <c r="A45" s="59" t="s">
        <v>244</v>
      </c>
      <c r="B45" s="58">
        <v>2200</v>
      </c>
    </row>
    <row r="46" spans="1:2" ht="14.25" x14ac:dyDescent="0.25">
      <c r="A46" s="62" t="s">
        <v>243</v>
      </c>
      <c r="B46" s="61">
        <v>1580</v>
      </c>
    </row>
    <row r="47" spans="1:2" ht="14.25" x14ac:dyDescent="0.25">
      <c r="A47" s="59" t="s">
        <v>242</v>
      </c>
      <c r="B47" s="58" t="s">
        <v>160</v>
      </c>
    </row>
    <row r="48" spans="1:2" ht="14.25" x14ac:dyDescent="0.25">
      <c r="A48" s="62" t="s">
        <v>241</v>
      </c>
      <c r="B48" s="61" t="s">
        <v>160</v>
      </c>
    </row>
    <row r="49" spans="1:3" ht="14.25" x14ac:dyDescent="0.25">
      <c r="A49" s="59" t="s">
        <v>240</v>
      </c>
      <c r="B49" s="58">
        <v>3400</v>
      </c>
    </row>
    <row r="50" spans="1:3" ht="14.25" x14ac:dyDescent="0.25">
      <c r="A50" s="62" t="s">
        <v>239</v>
      </c>
      <c r="B50" s="61">
        <v>4614</v>
      </c>
    </row>
    <row r="51" spans="1:3" ht="14.25" x14ac:dyDescent="0.25">
      <c r="A51" s="59" t="s">
        <v>238</v>
      </c>
      <c r="B51" s="58">
        <v>2850</v>
      </c>
    </row>
    <row r="52" spans="1:3" ht="14.25" x14ac:dyDescent="0.25">
      <c r="A52" s="62" t="s">
        <v>237</v>
      </c>
      <c r="B52" s="61">
        <v>1800</v>
      </c>
    </row>
    <row r="53" spans="1:3" ht="14.25" x14ac:dyDescent="0.25">
      <c r="A53" s="59" t="s">
        <v>236</v>
      </c>
      <c r="B53" s="58">
        <v>1900</v>
      </c>
    </row>
    <row r="54" spans="1:3" ht="14.25" x14ac:dyDescent="0.25">
      <c r="A54" s="62" t="s">
        <v>235</v>
      </c>
      <c r="B54" s="61">
        <v>1980</v>
      </c>
    </row>
    <row r="55" spans="1:3" ht="14.25" x14ac:dyDescent="0.25">
      <c r="A55" s="59" t="s">
        <v>234</v>
      </c>
      <c r="B55" s="58">
        <v>2300</v>
      </c>
    </row>
    <row r="56" spans="1:3" ht="14.25" x14ac:dyDescent="0.25">
      <c r="A56" s="62" t="s">
        <v>233</v>
      </c>
      <c r="B56" s="61" t="s">
        <v>160</v>
      </c>
    </row>
    <row r="57" spans="1:3" ht="14.25" x14ac:dyDescent="0.25">
      <c r="A57" s="59" t="s">
        <v>232</v>
      </c>
      <c r="B57" s="58">
        <v>19586</v>
      </c>
    </row>
    <row r="58" spans="1:3" ht="14.25" x14ac:dyDescent="0.25">
      <c r="A58" s="62" t="s">
        <v>231</v>
      </c>
      <c r="B58" s="61">
        <v>2200</v>
      </c>
    </row>
    <row r="59" spans="1:3" ht="14.25" x14ac:dyDescent="0.25">
      <c r="A59" s="59" t="s">
        <v>230</v>
      </c>
      <c r="B59" s="58">
        <v>2560</v>
      </c>
    </row>
    <row r="60" spans="1:3" ht="14.25" x14ac:dyDescent="0.25">
      <c r="A60" s="62" t="s">
        <v>229</v>
      </c>
      <c r="B60" s="61" t="s">
        <v>160</v>
      </c>
    </row>
    <row r="61" spans="1:3" ht="14.25" x14ac:dyDescent="0.25">
      <c r="A61" s="59" t="s">
        <v>228</v>
      </c>
      <c r="B61" s="58">
        <v>9870</v>
      </c>
    </row>
    <row r="62" spans="1:3" ht="14.25" x14ac:dyDescent="0.25">
      <c r="A62" s="62" t="s">
        <v>227</v>
      </c>
      <c r="B62" s="61" t="s">
        <v>160</v>
      </c>
      <c r="C62" s="28"/>
    </row>
    <row r="63" spans="1:3" ht="14.25" x14ac:dyDescent="0.25">
      <c r="A63" s="59" t="s">
        <v>226</v>
      </c>
      <c r="B63" s="58" t="s">
        <v>160</v>
      </c>
      <c r="C63" s="28"/>
    </row>
    <row r="64" spans="1:3" ht="14.25" x14ac:dyDescent="0.25">
      <c r="A64" s="62" t="s">
        <v>225</v>
      </c>
      <c r="B64" s="61">
        <v>2200</v>
      </c>
    </row>
    <row r="65" spans="1:2" ht="14.25" x14ac:dyDescent="0.25">
      <c r="A65" s="59" t="s">
        <v>224</v>
      </c>
      <c r="B65" s="58">
        <v>1880</v>
      </c>
    </row>
    <row r="66" spans="1:2" ht="14.25" x14ac:dyDescent="0.25">
      <c r="A66" s="62" t="s">
        <v>223</v>
      </c>
      <c r="B66" s="61">
        <v>5345</v>
      </c>
    </row>
    <row r="67" spans="1:2" ht="14.25" x14ac:dyDescent="0.25">
      <c r="A67" s="59" t="s">
        <v>222</v>
      </c>
      <c r="B67" s="58" t="s">
        <v>160</v>
      </c>
    </row>
    <row r="68" spans="1:2" ht="14.25" x14ac:dyDescent="0.25">
      <c r="A68" s="62" t="s">
        <v>221</v>
      </c>
      <c r="B68" s="61">
        <v>9111</v>
      </c>
    </row>
    <row r="69" spans="1:2" ht="14.25" x14ac:dyDescent="0.25">
      <c r="A69" s="59" t="s">
        <v>220</v>
      </c>
      <c r="B69" s="58">
        <v>7600</v>
      </c>
    </row>
    <row r="70" spans="1:2" ht="14.25" x14ac:dyDescent="0.25">
      <c r="A70" s="62" t="s">
        <v>219</v>
      </c>
      <c r="B70" s="61">
        <v>17292</v>
      </c>
    </row>
    <row r="71" spans="1:2" ht="14.25" x14ac:dyDescent="0.25">
      <c r="A71" s="59" t="s">
        <v>218</v>
      </c>
      <c r="B71" s="58">
        <v>1687</v>
      </c>
    </row>
    <row r="72" spans="1:2" ht="14.25" x14ac:dyDescent="0.25">
      <c r="A72" s="62" t="s">
        <v>217</v>
      </c>
      <c r="B72" s="61">
        <v>2300</v>
      </c>
    </row>
    <row r="73" spans="1:2" ht="14.25" x14ac:dyDescent="0.25">
      <c r="A73" s="59" t="s">
        <v>216</v>
      </c>
      <c r="B73" s="58">
        <v>6580</v>
      </c>
    </row>
    <row r="74" spans="1:2" ht="14.25" x14ac:dyDescent="0.25">
      <c r="A74" s="62" t="s">
        <v>215</v>
      </c>
      <c r="B74" s="61">
        <v>2749</v>
      </c>
    </row>
    <row r="75" spans="1:2" ht="14.25" x14ac:dyDescent="0.25">
      <c r="A75" s="59" t="s">
        <v>214</v>
      </c>
      <c r="B75" s="58">
        <v>2900</v>
      </c>
    </row>
    <row r="76" spans="1:2" ht="14.25" x14ac:dyDescent="0.25">
      <c r="A76" s="62" t="s">
        <v>213</v>
      </c>
      <c r="B76" s="61">
        <v>15476</v>
      </c>
    </row>
    <row r="77" spans="1:2" ht="14.25" x14ac:dyDescent="0.25">
      <c r="A77" s="59" t="s">
        <v>212</v>
      </c>
      <c r="B77" s="58">
        <v>17273</v>
      </c>
    </row>
    <row r="78" spans="1:2" ht="14.25" x14ac:dyDescent="0.25">
      <c r="A78" s="62" t="s">
        <v>211</v>
      </c>
      <c r="B78" s="61">
        <v>1888</v>
      </c>
    </row>
    <row r="79" spans="1:2" ht="14.25" x14ac:dyDescent="0.25">
      <c r="A79" s="59" t="s">
        <v>210</v>
      </c>
      <c r="B79" s="58">
        <v>9000</v>
      </c>
    </row>
    <row r="80" spans="1:2" ht="14.25" x14ac:dyDescent="0.25">
      <c r="A80" s="62" t="s">
        <v>209</v>
      </c>
      <c r="B80" s="61">
        <v>3100</v>
      </c>
    </row>
    <row r="81" spans="1:2" ht="14.25" x14ac:dyDescent="0.25">
      <c r="A81" s="59" t="s">
        <v>208</v>
      </c>
      <c r="B81" s="58">
        <v>2000</v>
      </c>
    </row>
    <row r="82" spans="1:2" ht="14.25" x14ac:dyDescent="0.25">
      <c r="A82" s="62" t="s">
        <v>207</v>
      </c>
      <c r="B82" s="61">
        <v>6000</v>
      </c>
    </row>
    <row r="83" spans="1:2" ht="14.25" x14ac:dyDescent="0.25">
      <c r="A83" s="59" t="s">
        <v>206</v>
      </c>
      <c r="B83" s="58">
        <v>8450</v>
      </c>
    </row>
    <row r="84" spans="1:2" ht="14.25" x14ac:dyDescent="0.25">
      <c r="A84" s="62" t="s">
        <v>205</v>
      </c>
      <c r="B84" s="61">
        <v>2000</v>
      </c>
    </row>
    <row r="85" spans="1:2" ht="14.25" x14ac:dyDescent="0.25">
      <c r="A85" s="59" t="s">
        <v>204</v>
      </c>
      <c r="B85" s="58">
        <v>3200</v>
      </c>
    </row>
    <row r="86" spans="1:2" ht="14.25" x14ac:dyDescent="0.25">
      <c r="A86" s="62" t="s">
        <v>203</v>
      </c>
      <c r="B86" s="61">
        <v>8763</v>
      </c>
    </row>
    <row r="87" spans="1:2" ht="14.25" x14ac:dyDescent="0.25">
      <c r="A87" s="59" t="s">
        <v>202</v>
      </c>
      <c r="B87" s="58">
        <v>6580</v>
      </c>
    </row>
    <row r="88" spans="1:2" ht="14.25" x14ac:dyDescent="0.25">
      <c r="A88" s="62" t="s">
        <v>201</v>
      </c>
      <c r="B88" s="61" t="s">
        <v>160</v>
      </c>
    </row>
    <row r="89" spans="1:2" ht="14.25" x14ac:dyDescent="0.25">
      <c r="A89" s="59" t="s">
        <v>200</v>
      </c>
      <c r="B89" s="58">
        <v>13071</v>
      </c>
    </row>
    <row r="90" spans="1:2" ht="14.25" x14ac:dyDescent="0.25">
      <c r="A90" s="62" t="s">
        <v>199</v>
      </c>
      <c r="B90" s="61">
        <v>6800</v>
      </c>
    </row>
    <row r="91" spans="1:2" ht="14.25" x14ac:dyDescent="0.25">
      <c r="A91" s="59" t="s">
        <v>198</v>
      </c>
      <c r="B91" s="58">
        <v>3200</v>
      </c>
    </row>
    <row r="92" spans="1:2" ht="14.25" x14ac:dyDescent="0.25">
      <c r="A92" s="62" t="s">
        <v>197</v>
      </c>
      <c r="B92" s="61">
        <v>2500</v>
      </c>
    </row>
    <row r="93" spans="1:2" ht="14.25" x14ac:dyDescent="0.25">
      <c r="A93" s="59" t="s">
        <v>196</v>
      </c>
      <c r="B93" s="58">
        <v>2890</v>
      </c>
    </row>
    <row r="94" spans="1:2" ht="14.25" x14ac:dyDescent="0.25">
      <c r="A94" s="62" t="s">
        <v>195</v>
      </c>
      <c r="B94" s="61">
        <v>2470</v>
      </c>
    </row>
    <row r="95" spans="1:2" ht="14.25" x14ac:dyDescent="0.25">
      <c r="A95" s="59" t="s">
        <v>194</v>
      </c>
      <c r="B95" s="58" t="s">
        <v>160</v>
      </c>
    </row>
    <row r="96" spans="1:2" ht="14.25" x14ac:dyDescent="0.25">
      <c r="A96" s="62" t="s">
        <v>193</v>
      </c>
      <c r="B96" s="61">
        <v>1671</v>
      </c>
    </row>
    <row r="97" spans="1:6" ht="14.25" x14ac:dyDescent="0.25">
      <c r="A97" s="59" t="s">
        <v>192</v>
      </c>
      <c r="B97" s="58">
        <v>11728</v>
      </c>
    </row>
    <row r="98" spans="1:6" ht="14.25" x14ac:dyDescent="0.25">
      <c r="A98" s="62" t="s">
        <v>191</v>
      </c>
      <c r="B98" s="61">
        <v>17126</v>
      </c>
    </row>
    <row r="99" spans="1:6" ht="14.25" x14ac:dyDescent="0.25">
      <c r="A99" s="59" t="s">
        <v>190</v>
      </c>
      <c r="B99" s="58">
        <v>17703</v>
      </c>
    </row>
    <row r="100" spans="1:6" ht="14.25" x14ac:dyDescent="0.25">
      <c r="A100" s="62" t="s">
        <v>189</v>
      </c>
      <c r="B100" s="61" t="s">
        <v>160</v>
      </c>
    </row>
    <row r="101" spans="1:6" ht="14.25" x14ac:dyDescent="0.25">
      <c r="A101" s="59" t="s">
        <v>188</v>
      </c>
      <c r="B101" s="58">
        <v>15800</v>
      </c>
      <c r="E101" s="60"/>
      <c r="F101" s="60"/>
    </row>
    <row r="102" spans="1:6" ht="14.25" x14ac:dyDescent="0.25">
      <c r="A102" s="62" t="s">
        <v>187</v>
      </c>
      <c r="B102" s="61">
        <v>4500</v>
      </c>
      <c r="E102" s="60"/>
      <c r="F102" s="60"/>
    </row>
    <row r="103" spans="1:6" ht="14.25" x14ac:dyDescent="0.25">
      <c r="A103" s="59" t="s">
        <v>186</v>
      </c>
      <c r="B103" s="58">
        <v>20000</v>
      </c>
      <c r="E103" s="60"/>
      <c r="F103" s="60"/>
    </row>
    <row r="104" spans="1:6" ht="14.25" x14ac:dyDescent="0.25">
      <c r="A104" s="62" t="s">
        <v>185</v>
      </c>
      <c r="B104" s="61">
        <v>16572</v>
      </c>
      <c r="E104" s="60"/>
      <c r="F104" s="60"/>
    </row>
    <row r="105" spans="1:6" ht="14.25" x14ac:dyDescent="0.25">
      <c r="A105" s="59" t="s">
        <v>184</v>
      </c>
      <c r="B105" s="58">
        <v>1500</v>
      </c>
      <c r="E105" s="60"/>
      <c r="F105" s="60"/>
    </row>
    <row r="106" spans="1:6" ht="14.25" x14ac:dyDescent="0.25">
      <c r="A106" s="62" t="s">
        <v>183</v>
      </c>
      <c r="B106" s="61" t="s">
        <v>160</v>
      </c>
      <c r="E106" s="60"/>
      <c r="F106" s="60"/>
    </row>
    <row r="107" spans="1:6" ht="14.25" x14ac:dyDescent="0.25">
      <c r="A107" s="59" t="s">
        <v>182</v>
      </c>
      <c r="B107" s="58">
        <v>8657</v>
      </c>
      <c r="E107" s="60"/>
      <c r="F107" s="60"/>
    </row>
    <row r="108" spans="1:6" ht="14.25" x14ac:dyDescent="0.25">
      <c r="A108" s="62" t="s">
        <v>181</v>
      </c>
      <c r="B108" s="61">
        <v>9780</v>
      </c>
      <c r="E108" s="60"/>
      <c r="F108" s="60"/>
    </row>
    <row r="109" spans="1:6" ht="14.25" x14ac:dyDescent="0.25">
      <c r="A109" s="59" t="s">
        <v>180</v>
      </c>
      <c r="B109" s="58">
        <v>13647</v>
      </c>
      <c r="E109" s="60"/>
      <c r="F109" s="60"/>
    </row>
    <row r="110" spans="1:6" ht="14.25" x14ac:dyDescent="0.25">
      <c r="A110" s="62" t="s">
        <v>179</v>
      </c>
      <c r="B110" s="61">
        <v>7756</v>
      </c>
      <c r="E110" s="60"/>
      <c r="F110" s="60"/>
    </row>
    <row r="111" spans="1:6" ht="14.25" x14ac:dyDescent="0.25">
      <c r="A111" s="59" t="s">
        <v>178</v>
      </c>
      <c r="B111" s="58">
        <v>12038</v>
      </c>
      <c r="E111" s="60"/>
      <c r="F111" s="60"/>
    </row>
    <row r="112" spans="1:6" ht="14.25" x14ac:dyDescent="0.25">
      <c r="A112" s="62" t="s">
        <v>177</v>
      </c>
      <c r="B112" s="61" t="s">
        <v>160</v>
      </c>
      <c r="E112" s="60"/>
      <c r="F112" s="60"/>
    </row>
    <row r="113" spans="1:6" ht="14.25" x14ac:dyDescent="0.25">
      <c r="A113" s="59" t="s">
        <v>176</v>
      </c>
      <c r="B113" s="58">
        <v>2900</v>
      </c>
      <c r="E113" s="60"/>
      <c r="F113" s="60"/>
    </row>
    <row r="114" spans="1:6" ht="14.25" x14ac:dyDescent="0.25">
      <c r="A114" s="62" t="s">
        <v>175</v>
      </c>
      <c r="B114" s="61">
        <v>16473</v>
      </c>
      <c r="E114" s="60"/>
      <c r="F114" s="60"/>
    </row>
    <row r="115" spans="1:6" ht="14.25" x14ac:dyDescent="0.25">
      <c r="A115" s="59" t="s">
        <v>174</v>
      </c>
      <c r="B115" s="58">
        <v>4100</v>
      </c>
      <c r="E115" s="60"/>
      <c r="F115" s="60"/>
    </row>
    <row r="116" spans="1:6" ht="14.25" x14ac:dyDescent="0.25">
      <c r="A116" s="62" t="s">
        <v>173</v>
      </c>
      <c r="B116" s="61">
        <v>7961</v>
      </c>
      <c r="E116" s="60"/>
      <c r="F116" s="60"/>
    </row>
    <row r="117" spans="1:6" ht="14.25" x14ac:dyDescent="0.25">
      <c r="A117" s="59" t="s">
        <v>172</v>
      </c>
      <c r="B117" s="58">
        <v>12576</v>
      </c>
      <c r="E117" s="60"/>
      <c r="F117" s="60"/>
    </row>
    <row r="118" spans="1:6" ht="14.25" x14ac:dyDescent="0.25">
      <c r="A118" s="62" t="s">
        <v>171</v>
      </c>
      <c r="B118" s="61">
        <v>10000</v>
      </c>
      <c r="E118" s="60"/>
      <c r="F118" s="60"/>
    </row>
    <row r="119" spans="1:6" ht="14.25" x14ac:dyDescent="0.25">
      <c r="A119" s="59" t="s">
        <v>170</v>
      </c>
      <c r="B119" s="58">
        <v>4562</v>
      </c>
      <c r="E119" s="60"/>
      <c r="F119" s="60"/>
    </row>
    <row r="120" spans="1:6" ht="14.25" x14ac:dyDescent="0.25">
      <c r="A120" s="62" t="s">
        <v>169</v>
      </c>
      <c r="B120" s="61">
        <v>3580</v>
      </c>
      <c r="E120" s="60"/>
      <c r="F120" s="60"/>
    </row>
    <row r="121" spans="1:6" ht="14.25" x14ac:dyDescent="0.25">
      <c r="A121" s="59" t="s">
        <v>168</v>
      </c>
      <c r="B121" s="58">
        <v>4000</v>
      </c>
      <c r="E121" s="60"/>
      <c r="F121" s="60"/>
    </row>
    <row r="122" spans="1:6" ht="14.25" x14ac:dyDescent="0.25">
      <c r="A122" s="62" t="s">
        <v>167</v>
      </c>
      <c r="B122" s="61">
        <v>3511</v>
      </c>
      <c r="E122" s="60"/>
      <c r="F122" s="60"/>
    </row>
    <row r="123" spans="1:6" ht="14.25" x14ac:dyDescent="0.25">
      <c r="A123" s="59" t="s">
        <v>166</v>
      </c>
      <c r="B123" s="58">
        <v>11465</v>
      </c>
      <c r="E123" s="60"/>
      <c r="F123" s="60"/>
    </row>
    <row r="124" spans="1:6" ht="14.25" x14ac:dyDescent="0.25">
      <c r="A124" s="62" t="s">
        <v>165</v>
      </c>
      <c r="B124" s="61" t="s">
        <v>160</v>
      </c>
      <c r="E124" s="60"/>
      <c r="F124" s="60"/>
    </row>
    <row r="125" spans="1:6" ht="14.25" x14ac:dyDescent="0.25">
      <c r="A125" s="59" t="s">
        <v>164</v>
      </c>
      <c r="B125" s="58">
        <v>4200</v>
      </c>
      <c r="E125" s="60"/>
      <c r="F125" s="60"/>
    </row>
    <row r="126" spans="1:6" ht="14.25" x14ac:dyDescent="0.25">
      <c r="A126" s="62" t="s">
        <v>163</v>
      </c>
      <c r="B126" s="61">
        <v>19887</v>
      </c>
      <c r="E126" s="60"/>
      <c r="F126" s="60"/>
    </row>
    <row r="127" spans="1:6" ht="14.25" x14ac:dyDescent="0.25">
      <c r="A127" s="59" t="s">
        <v>162</v>
      </c>
      <c r="B127" s="58">
        <v>14693</v>
      </c>
    </row>
    <row r="128" spans="1:6" ht="14.25" x14ac:dyDescent="0.25">
      <c r="A128" s="57" t="s">
        <v>161</v>
      </c>
      <c r="B128" s="56" t="s">
        <v>160</v>
      </c>
    </row>
  </sheetData>
  <mergeCells count="5">
    <mergeCell ref="A12:B12"/>
    <mergeCell ref="A1:B1"/>
    <mergeCell ref="A2:B2"/>
    <mergeCell ref="A3:B3"/>
    <mergeCell ref="A4:B4"/>
  </mergeCells>
  <printOptions gridLines="1"/>
  <pageMargins left="0.78740157499999996" right="0.78740157499999996" top="0.984251969" bottom="0.984251969" header="0.5" footer="0.5"/>
  <pageSetup orientation="landscape" horizont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showGridLines="0" zoomScaleNormal="100" workbookViewId="0">
      <selection activeCell="I24" sqref="I24"/>
    </sheetView>
  </sheetViews>
  <sheetFormatPr defaultColWidth="11.42578125" defaultRowHeight="14.25" x14ac:dyDescent="0.25"/>
  <cols>
    <col min="1" max="1" width="19.42578125" style="42" customWidth="1"/>
    <col min="2" max="2" width="14" style="42" bestFit="1" customWidth="1"/>
    <col min="3" max="6" width="11.7109375" style="42" customWidth="1"/>
    <col min="7" max="255" width="11.42578125" style="42"/>
    <col min="256" max="256" width="32.5703125" style="42" bestFit="1" customWidth="1"/>
    <col min="257" max="262" width="6.5703125" style="42" customWidth="1"/>
    <col min="263" max="511" width="11.42578125" style="42"/>
    <col min="512" max="512" width="32.5703125" style="42" bestFit="1" customWidth="1"/>
    <col min="513" max="518" width="6.5703125" style="42" customWidth="1"/>
    <col min="519" max="767" width="11.42578125" style="42"/>
    <col min="768" max="768" width="32.5703125" style="42" bestFit="1" customWidth="1"/>
    <col min="769" max="774" width="6.5703125" style="42" customWidth="1"/>
    <col min="775" max="1023" width="11.42578125" style="42"/>
    <col min="1024" max="1024" width="32.5703125" style="42" bestFit="1" customWidth="1"/>
    <col min="1025" max="1030" width="6.5703125" style="42" customWidth="1"/>
    <col min="1031" max="1279" width="11.42578125" style="42"/>
    <col min="1280" max="1280" width="32.5703125" style="42" bestFit="1" customWidth="1"/>
    <col min="1281" max="1286" width="6.5703125" style="42" customWidth="1"/>
    <col min="1287" max="1535" width="11.42578125" style="42"/>
    <col min="1536" max="1536" width="32.5703125" style="42" bestFit="1" customWidth="1"/>
    <col min="1537" max="1542" width="6.5703125" style="42" customWidth="1"/>
    <col min="1543" max="1791" width="11.42578125" style="42"/>
    <col min="1792" max="1792" width="32.5703125" style="42" bestFit="1" customWidth="1"/>
    <col min="1793" max="1798" width="6.5703125" style="42" customWidth="1"/>
    <col min="1799" max="2047" width="11.42578125" style="42"/>
    <col min="2048" max="2048" width="32.5703125" style="42" bestFit="1" customWidth="1"/>
    <col min="2049" max="2054" width="6.5703125" style="42" customWidth="1"/>
    <col min="2055" max="2303" width="11.42578125" style="42"/>
    <col min="2304" max="2304" width="32.5703125" style="42" bestFit="1" customWidth="1"/>
    <col min="2305" max="2310" width="6.5703125" style="42" customWidth="1"/>
    <col min="2311" max="2559" width="11.42578125" style="42"/>
    <col min="2560" max="2560" width="32.5703125" style="42" bestFit="1" customWidth="1"/>
    <col min="2561" max="2566" width="6.5703125" style="42" customWidth="1"/>
    <col min="2567" max="2815" width="11.42578125" style="42"/>
    <col min="2816" max="2816" width="32.5703125" style="42" bestFit="1" customWidth="1"/>
    <col min="2817" max="2822" width="6.5703125" style="42" customWidth="1"/>
    <col min="2823" max="3071" width="11.42578125" style="42"/>
    <col min="3072" max="3072" width="32.5703125" style="42" bestFit="1" customWidth="1"/>
    <col min="3073" max="3078" width="6.5703125" style="42" customWidth="1"/>
    <col min="3079" max="3327" width="11.42578125" style="42"/>
    <col min="3328" max="3328" width="32.5703125" style="42" bestFit="1" customWidth="1"/>
    <col min="3329" max="3334" width="6.5703125" style="42" customWidth="1"/>
    <col min="3335" max="3583" width="11.42578125" style="42"/>
    <col min="3584" max="3584" width="32.5703125" style="42" bestFit="1" customWidth="1"/>
    <col min="3585" max="3590" width="6.5703125" style="42" customWidth="1"/>
    <col min="3591" max="3839" width="11.42578125" style="42"/>
    <col min="3840" max="3840" width="32.5703125" style="42" bestFit="1" customWidth="1"/>
    <col min="3841" max="3846" width="6.5703125" style="42" customWidth="1"/>
    <col min="3847" max="4095" width="11.42578125" style="42"/>
    <col min="4096" max="4096" width="32.5703125" style="42" bestFit="1" customWidth="1"/>
    <col min="4097" max="4102" width="6.5703125" style="42" customWidth="1"/>
    <col min="4103" max="4351" width="11.42578125" style="42"/>
    <col min="4352" max="4352" width="32.5703125" style="42" bestFit="1" customWidth="1"/>
    <col min="4353" max="4358" width="6.5703125" style="42" customWidth="1"/>
    <col min="4359" max="4607" width="11.42578125" style="42"/>
    <col min="4608" max="4608" width="32.5703125" style="42" bestFit="1" customWidth="1"/>
    <col min="4609" max="4614" width="6.5703125" style="42" customWidth="1"/>
    <col min="4615" max="4863" width="11.42578125" style="42"/>
    <col min="4864" max="4864" width="32.5703125" style="42" bestFit="1" customWidth="1"/>
    <col min="4865" max="4870" width="6.5703125" style="42" customWidth="1"/>
    <col min="4871" max="5119" width="11.42578125" style="42"/>
    <col min="5120" max="5120" width="32.5703125" style="42" bestFit="1" customWidth="1"/>
    <col min="5121" max="5126" width="6.5703125" style="42" customWidth="1"/>
    <col min="5127" max="5375" width="11.42578125" style="42"/>
    <col min="5376" max="5376" width="32.5703125" style="42" bestFit="1" customWidth="1"/>
    <col min="5377" max="5382" width="6.5703125" style="42" customWidth="1"/>
    <col min="5383" max="5631" width="11.42578125" style="42"/>
    <col min="5632" max="5632" width="32.5703125" style="42" bestFit="1" customWidth="1"/>
    <col min="5633" max="5638" width="6.5703125" style="42" customWidth="1"/>
    <col min="5639" max="5887" width="11.42578125" style="42"/>
    <col min="5888" max="5888" width="32.5703125" style="42" bestFit="1" customWidth="1"/>
    <col min="5889" max="5894" width="6.5703125" style="42" customWidth="1"/>
    <col min="5895" max="6143" width="11.42578125" style="42"/>
    <col min="6144" max="6144" width="32.5703125" style="42" bestFit="1" customWidth="1"/>
    <col min="6145" max="6150" width="6.5703125" style="42" customWidth="1"/>
    <col min="6151" max="6399" width="11.42578125" style="42"/>
    <col min="6400" max="6400" width="32.5703125" style="42" bestFit="1" customWidth="1"/>
    <col min="6401" max="6406" width="6.5703125" style="42" customWidth="1"/>
    <col min="6407" max="6655" width="11.42578125" style="42"/>
    <col min="6656" max="6656" width="32.5703125" style="42" bestFit="1" customWidth="1"/>
    <col min="6657" max="6662" width="6.5703125" style="42" customWidth="1"/>
    <col min="6663" max="6911" width="11.42578125" style="42"/>
    <col min="6912" max="6912" width="32.5703125" style="42" bestFit="1" customWidth="1"/>
    <col min="6913" max="6918" width="6.5703125" style="42" customWidth="1"/>
    <col min="6919" max="7167" width="11.42578125" style="42"/>
    <col min="7168" max="7168" width="32.5703125" style="42" bestFit="1" customWidth="1"/>
    <col min="7169" max="7174" width="6.5703125" style="42" customWidth="1"/>
    <col min="7175" max="7423" width="11.42578125" style="42"/>
    <col min="7424" max="7424" width="32.5703125" style="42" bestFit="1" customWidth="1"/>
    <col min="7425" max="7430" width="6.5703125" style="42" customWidth="1"/>
    <col min="7431" max="7679" width="11.42578125" style="42"/>
    <col min="7680" max="7680" width="32.5703125" style="42" bestFit="1" customWidth="1"/>
    <col min="7681" max="7686" width="6.5703125" style="42" customWidth="1"/>
    <col min="7687" max="7935" width="11.42578125" style="42"/>
    <col min="7936" max="7936" width="32.5703125" style="42" bestFit="1" customWidth="1"/>
    <col min="7937" max="7942" width="6.5703125" style="42" customWidth="1"/>
    <col min="7943" max="8191" width="11.42578125" style="42"/>
    <col min="8192" max="8192" width="32.5703125" style="42" bestFit="1" customWidth="1"/>
    <col min="8193" max="8198" width="6.5703125" style="42" customWidth="1"/>
    <col min="8199" max="8447" width="11.42578125" style="42"/>
    <col min="8448" max="8448" width="32.5703125" style="42" bestFit="1" customWidth="1"/>
    <col min="8449" max="8454" width="6.5703125" style="42" customWidth="1"/>
    <col min="8455" max="8703" width="11.42578125" style="42"/>
    <col min="8704" max="8704" width="32.5703125" style="42" bestFit="1" customWidth="1"/>
    <col min="8705" max="8710" width="6.5703125" style="42" customWidth="1"/>
    <col min="8711" max="8959" width="11.42578125" style="42"/>
    <col min="8960" max="8960" width="32.5703125" style="42" bestFit="1" customWidth="1"/>
    <col min="8961" max="8966" width="6.5703125" style="42" customWidth="1"/>
    <col min="8967" max="9215" width="11.42578125" style="42"/>
    <col min="9216" max="9216" width="32.5703125" style="42" bestFit="1" customWidth="1"/>
    <col min="9217" max="9222" width="6.5703125" style="42" customWidth="1"/>
    <col min="9223" max="9471" width="11.42578125" style="42"/>
    <col min="9472" max="9472" width="32.5703125" style="42" bestFit="1" customWidth="1"/>
    <col min="9473" max="9478" width="6.5703125" style="42" customWidth="1"/>
    <col min="9479" max="9727" width="11.42578125" style="42"/>
    <col min="9728" max="9728" width="32.5703125" style="42" bestFit="1" customWidth="1"/>
    <col min="9729" max="9734" width="6.5703125" style="42" customWidth="1"/>
    <col min="9735" max="9983" width="11.42578125" style="42"/>
    <col min="9984" max="9984" width="32.5703125" style="42" bestFit="1" customWidth="1"/>
    <col min="9985" max="9990" width="6.5703125" style="42" customWidth="1"/>
    <col min="9991" max="10239" width="11.42578125" style="42"/>
    <col min="10240" max="10240" width="32.5703125" style="42" bestFit="1" customWidth="1"/>
    <col min="10241" max="10246" width="6.5703125" style="42" customWidth="1"/>
    <col min="10247" max="10495" width="11.42578125" style="42"/>
    <col min="10496" max="10496" width="32.5703125" style="42" bestFit="1" customWidth="1"/>
    <col min="10497" max="10502" width="6.5703125" style="42" customWidth="1"/>
    <col min="10503" max="10751" width="11.42578125" style="42"/>
    <col min="10752" max="10752" width="32.5703125" style="42" bestFit="1" customWidth="1"/>
    <col min="10753" max="10758" width="6.5703125" style="42" customWidth="1"/>
    <col min="10759" max="11007" width="11.42578125" style="42"/>
    <col min="11008" max="11008" width="32.5703125" style="42" bestFit="1" customWidth="1"/>
    <col min="11009" max="11014" width="6.5703125" style="42" customWidth="1"/>
    <col min="11015" max="11263" width="11.42578125" style="42"/>
    <col min="11264" max="11264" width="32.5703125" style="42" bestFit="1" customWidth="1"/>
    <col min="11265" max="11270" width="6.5703125" style="42" customWidth="1"/>
    <col min="11271" max="11519" width="11.42578125" style="42"/>
    <col min="11520" max="11520" width="32.5703125" style="42" bestFit="1" customWidth="1"/>
    <col min="11521" max="11526" width="6.5703125" style="42" customWidth="1"/>
    <col min="11527" max="11775" width="11.42578125" style="42"/>
    <col min="11776" max="11776" width="32.5703125" style="42" bestFit="1" customWidth="1"/>
    <col min="11777" max="11782" width="6.5703125" style="42" customWidth="1"/>
    <col min="11783" max="12031" width="11.42578125" style="42"/>
    <col min="12032" max="12032" width="32.5703125" style="42" bestFit="1" customWidth="1"/>
    <col min="12033" max="12038" width="6.5703125" style="42" customWidth="1"/>
    <col min="12039" max="12287" width="11.42578125" style="42"/>
    <col min="12288" max="12288" width="32.5703125" style="42" bestFit="1" customWidth="1"/>
    <col min="12289" max="12294" width="6.5703125" style="42" customWidth="1"/>
    <col min="12295" max="12543" width="11.42578125" style="42"/>
    <col min="12544" max="12544" width="32.5703125" style="42" bestFit="1" customWidth="1"/>
    <col min="12545" max="12550" width="6.5703125" style="42" customWidth="1"/>
    <col min="12551" max="12799" width="11.42578125" style="42"/>
    <col min="12800" max="12800" width="32.5703125" style="42" bestFit="1" customWidth="1"/>
    <col min="12801" max="12806" width="6.5703125" style="42" customWidth="1"/>
    <col min="12807" max="13055" width="11.42578125" style="42"/>
    <col min="13056" max="13056" width="32.5703125" style="42" bestFit="1" customWidth="1"/>
    <col min="13057" max="13062" width="6.5703125" style="42" customWidth="1"/>
    <col min="13063" max="13311" width="11.42578125" style="42"/>
    <col min="13312" max="13312" width="32.5703125" style="42" bestFit="1" customWidth="1"/>
    <col min="13313" max="13318" width="6.5703125" style="42" customWidth="1"/>
    <col min="13319" max="13567" width="11.42578125" style="42"/>
    <col min="13568" max="13568" width="32.5703125" style="42" bestFit="1" customWidth="1"/>
    <col min="13569" max="13574" width="6.5703125" style="42" customWidth="1"/>
    <col min="13575" max="13823" width="11.42578125" style="42"/>
    <col min="13824" max="13824" width="32.5703125" style="42" bestFit="1" customWidth="1"/>
    <col min="13825" max="13830" width="6.5703125" style="42" customWidth="1"/>
    <col min="13831" max="14079" width="11.42578125" style="42"/>
    <col min="14080" max="14080" width="32.5703125" style="42" bestFit="1" customWidth="1"/>
    <col min="14081" max="14086" width="6.5703125" style="42" customWidth="1"/>
    <col min="14087" max="14335" width="11.42578125" style="42"/>
    <col min="14336" max="14336" width="32.5703125" style="42" bestFit="1" customWidth="1"/>
    <col min="14337" max="14342" width="6.5703125" style="42" customWidth="1"/>
    <col min="14343" max="14591" width="11.42578125" style="42"/>
    <col min="14592" max="14592" width="32.5703125" style="42" bestFit="1" customWidth="1"/>
    <col min="14593" max="14598" width="6.5703125" style="42" customWidth="1"/>
    <col min="14599" max="14847" width="11.42578125" style="42"/>
    <col min="14848" max="14848" width="32.5703125" style="42" bestFit="1" customWidth="1"/>
    <col min="14849" max="14854" width="6.5703125" style="42" customWidth="1"/>
    <col min="14855" max="15103" width="11.42578125" style="42"/>
    <col min="15104" max="15104" width="32.5703125" style="42" bestFit="1" customWidth="1"/>
    <col min="15105" max="15110" width="6.5703125" style="42" customWidth="1"/>
    <col min="15111" max="15359" width="11.42578125" style="42"/>
    <col min="15360" max="15360" width="32.5703125" style="42" bestFit="1" customWidth="1"/>
    <col min="15361" max="15366" width="6.5703125" style="42" customWidth="1"/>
    <col min="15367" max="15615" width="11.42578125" style="42"/>
    <col min="15616" max="15616" width="32.5703125" style="42" bestFit="1" customWidth="1"/>
    <col min="15617" max="15622" width="6.5703125" style="42" customWidth="1"/>
    <col min="15623" max="15871" width="11.42578125" style="42"/>
    <col min="15872" max="15872" width="32.5703125" style="42" bestFit="1" customWidth="1"/>
    <col min="15873" max="15878" width="6.5703125" style="42" customWidth="1"/>
    <col min="15879" max="16127" width="11.42578125" style="42"/>
    <col min="16128" max="16128" width="32.5703125" style="42" bestFit="1" customWidth="1"/>
    <col min="16129" max="16134" width="6.5703125" style="42" customWidth="1"/>
    <col min="16135" max="16384" width="11.42578125" style="42"/>
  </cols>
  <sheetData>
    <row r="1" spans="1:6" ht="32.1" customHeight="1" x14ac:dyDescent="0.25">
      <c r="A1" s="143" t="s">
        <v>310</v>
      </c>
      <c r="B1" s="143"/>
      <c r="C1" s="143"/>
      <c r="D1" s="143"/>
      <c r="E1" s="143"/>
      <c r="F1" s="143"/>
    </row>
    <row r="4" spans="1:6" ht="21.75" customHeight="1" x14ac:dyDescent="0.25">
      <c r="A4" s="144" t="s">
        <v>309</v>
      </c>
      <c r="B4" s="144"/>
      <c r="C4" s="144"/>
      <c r="D4" s="144"/>
      <c r="E4" s="144"/>
      <c r="F4" s="144"/>
    </row>
    <row r="5" spans="1:6" ht="17.25" customHeight="1" x14ac:dyDescent="0.25">
      <c r="A5" s="97" t="s">
        <v>308</v>
      </c>
      <c r="B5" s="97" t="s">
        <v>307</v>
      </c>
      <c r="C5" s="97" t="s">
        <v>306</v>
      </c>
      <c r="D5" s="97" t="s">
        <v>305</v>
      </c>
      <c r="E5" s="97" t="s">
        <v>304</v>
      </c>
      <c r="F5" s="97" t="s">
        <v>303</v>
      </c>
    </row>
    <row r="6" spans="1:6" ht="17.25" x14ac:dyDescent="0.3">
      <c r="A6" s="96" t="s">
        <v>302</v>
      </c>
      <c r="B6" s="95">
        <v>140</v>
      </c>
      <c r="C6" s="95">
        <v>80</v>
      </c>
      <c r="D6" s="95">
        <v>160</v>
      </c>
      <c r="E6" s="95">
        <v>155</v>
      </c>
      <c r="F6" s="95">
        <v>80</v>
      </c>
    </row>
    <row r="7" spans="1:6" ht="17.25" x14ac:dyDescent="0.3">
      <c r="A7" s="96" t="s">
        <v>301</v>
      </c>
      <c r="B7" s="95">
        <v>151</v>
      </c>
      <c r="C7" s="95">
        <v>164</v>
      </c>
      <c r="D7" s="95">
        <v>158</v>
      </c>
      <c r="E7" s="95">
        <v>35</v>
      </c>
      <c r="F7" s="95">
        <v>145</v>
      </c>
    </row>
    <row r="8" spans="1:6" ht="17.25" x14ac:dyDescent="0.3">
      <c r="A8" s="96" t="s">
        <v>300</v>
      </c>
      <c r="B8" s="95">
        <v>173</v>
      </c>
      <c r="C8" s="95">
        <v>105</v>
      </c>
      <c r="D8" s="95">
        <v>145</v>
      </c>
      <c r="E8" s="95">
        <v>167</v>
      </c>
      <c r="F8" s="95">
        <v>118</v>
      </c>
    </row>
    <row r="9" spans="1:6" ht="17.25" x14ac:dyDescent="0.3">
      <c r="A9" s="96" t="s">
        <v>299</v>
      </c>
      <c r="B9" s="95">
        <v>162</v>
      </c>
      <c r="C9" s="95">
        <v>70</v>
      </c>
      <c r="D9" s="95">
        <v>127</v>
      </c>
      <c r="E9" s="95">
        <v>75</v>
      </c>
      <c r="F9" s="95">
        <v>145</v>
      </c>
    </row>
    <row r="10" spans="1:6" ht="17.25" x14ac:dyDescent="0.3">
      <c r="A10" s="96" t="s">
        <v>298</v>
      </c>
      <c r="B10" s="95">
        <v>171</v>
      </c>
      <c r="C10" s="95">
        <v>160</v>
      </c>
      <c r="D10" s="95">
        <v>118</v>
      </c>
      <c r="E10" s="95">
        <v>166</v>
      </c>
      <c r="F10" s="95">
        <v>98</v>
      </c>
    </row>
    <row r="11" spans="1:6" ht="17.25" x14ac:dyDescent="0.3">
      <c r="A11" s="96" t="s">
        <v>297</v>
      </c>
      <c r="B11" s="95">
        <v>15</v>
      </c>
      <c r="C11" s="95">
        <v>114</v>
      </c>
      <c r="D11" s="95">
        <v>80</v>
      </c>
      <c r="E11" s="95">
        <v>113</v>
      </c>
      <c r="F11" s="95">
        <v>171</v>
      </c>
    </row>
    <row r="12" spans="1:6" ht="17.25" x14ac:dyDescent="0.3">
      <c r="A12" s="96" t="s">
        <v>296</v>
      </c>
      <c r="B12" s="95">
        <v>105</v>
      </c>
      <c r="C12" s="95">
        <v>179</v>
      </c>
      <c r="D12" s="95">
        <v>96</v>
      </c>
      <c r="E12" s="95">
        <v>68</v>
      </c>
      <c r="F12" s="95">
        <v>142</v>
      </c>
    </row>
    <row r="13" spans="1:6" ht="17.25" x14ac:dyDescent="0.3">
      <c r="A13" s="96" t="s">
        <v>295</v>
      </c>
      <c r="B13" s="95">
        <v>120</v>
      </c>
      <c r="C13" s="95">
        <v>165</v>
      </c>
      <c r="D13" s="95">
        <v>82</v>
      </c>
      <c r="E13" s="95">
        <v>101</v>
      </c>
      <c r="F13" s="95">
        <v>164</v>
      </c>
    </row>
    <row r="14" spans="1:6" ht="17.25" x14ac:dyDescent="0.3">
      <c r="A14" s="96" t="s">
        <v>294</v>
      </c>
      <c r="B14" s="95">
        <v>40</v>
      </c>
      <c r="C14" s="95">
        <v>93</v>
      </c>
      <c r="D14" s="95">
        <v>81</v>
      </c>
      <c r="E14" s="95">
        <v>101</v>
      </c>
      <c r="F14" s="95">
        <v>98</v>
      </c>
    </row>
    <row r="15" spans="1:6" ht="17.25" x14ac:dyDescent="0.3">
      <c r="A15" s="96" t="s">
        <v>293</v>
      </c>
      <c r="B15" s="95">
        <v>156</v>
      </c>
      <c r="C15" s="95">
        <v>59</v>
      </c>
      <c r="D15" s="95">
        <v>106</v>
      </c>
      <c r="E15" s="95">
        <v>98</v>
      </c>
      <c r="F15" s="95">
        <v>75</v>
      </c>
    </row>
    <row r="16" spans="1:6" ht="17.25" x14ac:dyDescent="0.3">
      <c r="A16" s="96" t="s">
        <v>292</v>
      </c>
      <c r="B16" s="95">
        <v>174</v>
      </c>
      <c r="C16" s="95">
        <v>164</v>
      </c>
      <c r="D16" s="95">
        <v>119</v>
      </c>
      <c r="E16" s="95">
        <v>172</v>
      </c>
      <c r="F16" s="95">
        <v>107</v>
      </c>
    </row>
    <row r="17" spans="1:9" ht="17.25" x14ac:dyDescent="0.3">
      <c r="A17" s="96" t="s">
        <v>291</v>
      </c>
      <c r="B17" s="95">
        <v>154</v>
      </c>
      <c r="C17" s="95">
        <v>168</v>
      </c>
      <c r="D17" s="95">
        <v>159</v>
      </c>
      <c r="E17" s="95">
        <v>137</v>
      </c>
      <c r="F17" s="95">
        <v>154</v>
      </c>
    </row>
    <row r="18" spans="1:9" x14ac:dyDescent="0.25">
      <c r="A18" s="69"/>
      <c r="B18" s="69"/>
      <c r="C18" s="69"/>
      <c r="D18" s="69"/>
      <c r="E18" s="69"/>
      <c r="F18" s="69"/>
      <c r="G18" s="69"/>
    </row>
    <row r="19" spans="1:9" ht="15" thickBot="1" x14ac:dyDescent="0.3">
      <c r="A19" s="69"/>
      <c r="B19" s="69"/>
      <c r="C19" s="69"/>
      <c r="D19" s="69"/>
      <c r="E19" s="69"/>
      <c r="F19" s="69"/>
      <c r="G19" s="69"/>
    </row>
    <row r="20" spans="1:9" ht="17.25" x14ac:dyDescent="0.3">
      <c r="A20" s="94" t="s">
        <v>290</v>
      </c>
      <c r="B20" s="93"/>
      <c r="C20" s="92"/>
      <c r="D20" s="91"/>
      <c r="E20" s="90">
        <f>COUNTA(A6:A17)</f>
        <v>12</v>
      </c>
      <c r="F20" s="69"/>
      <c r="G20" s="69"/>
    </row>
    <row r="21" spans="1:9" ht="17.25" x14ac:dyDescent="0.3">
      <c r="A21" s="89" t="s">
        <v>289</v>
      </c>
      <c r="B21" s="88"/>
      <c r="C21" s="87"/>
      <c r="D21" s="86"/>
      <c r="E21" s="151">
        <f>SUM(B6:F17)</f>
        <v>7398</v>
      </c>
      <c r="F21" s="69"/>
      <c r="G21" s="69"/>
    </row>
    <row r="22" spans="1:9" ht="17.25" x14ac:dyDescent="0.3">
      <c r="A22" s="89" t="s">
        <v>288</v>
      </c>
      <c r="B22" s="88"/>
      <c r="C22" s="87"/>
      <c r="D22" s="86"/>
      <c r="E22" s="152">
        <f>AVERAGE(B6:F17)</f>
        <v>123.3</v>
      </c>
      <c r="F22" s="104" t="s">
        <v>349</v>
      </c>
      <c r="G22" s="69"/>
    </row>
    <row r="23" spans="1:9" ht="17.25" x14ac:dyDescent="0.3">
      <c r="A23" s="89" t="s">
        <v>287</v>
      </c>
      <c r="B23" s="88"/>
      <c r="C23" s="87"/>
      <c r="D23" s="86"/>
      <c r="E23" s="85">
        <f>MAX(E6:E17)</f>
        <v>172</v>
      </c>
      <c r="F23" s="69">
        <f>LARGE(E6:E17,2)</f>
        <v>167</v>
      </c>
      <c r="G23" s="69" t="str">
        <f ca="1">_xlfn.FORMULATEXT(F23)</f>
        <v>=MAIOR(E6:E17;2)</v>
      </c>
      <c r="I23" s="42" t="s">
        <v>350</v>
      </c>
    </row>
    <row r="24" spans="1:9" ht="18" thickBot="1" x14ac:dyDescent="0.35">
      <c r="A24" s="84" t="s">
        <v>286</v>
      </c>
      <c r="B24" s="83"/>
      <c r="C24" s="82"/>
      <c r="D24" s="81"/>
      <c r="E24" s="80">
        <f>MIN(E6:E17)</f>
        <v>35</v>
      </c>
      <c r="F24" s="69">
        <f>SMALL(E6:E17,2)</f>
        <v>68</v>
      </c>
      <c r="G24" s="69" t="str">
        <f ca="1">_xlfn.FORMULATEXT(F24)</f>
        <v>=MENOR(E6:E17;2)</v>
      </c>
    </row>
    <row r="25" spans="1:9" ht="20.25" x14ac:dyDescent="0.35">
      <c r="A25" s="79"/>
      <c r="B25" s="79"/>
      <c r="C25" s="69"/>
      <c r="D25" s="69"/>
      <c r="E25" s="69"/>
      <c r="F25" s="69"/>
      <c r="G25" s="69"/>
    </row>
  </sheetData>
  <mergeCells count="2">
    <mergeCell ref="A1:F1"/>
    <mergeCell ref="A4:F4"/>
  </mergeCells>
  <printOptions gridLinesSet="0"/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>
    <oddHeader>&amp;A</oddHeader>
    <oddFooter>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showGridLines="0" zoomScale="130" zoomScaleNormal="130" workbookViewId="0">
      <selection activeCell="C10" sqref="C10"/>
    </sheetView>
  </sheetViews>
  <sheetFormatPr defaultColWidth="9.140625" defaultRowHeight="16.5" x14ac:dyDescent="0.3"/>
  <cols>
    <col min="1" max="1" width="14.5703125" style="98" customWidth="1"/>
    <col min="2" max="2" width="9.140625" style="98"/>
    <col min="3" max="3" width="11.5703125" style="98" customWidth="1"/>
    <col min="4" max="4" width="12.140625" style="98" bestFit="1" customWidth="1"/>
    <col min="5" max="5" width="13.140625" style="98" customWidth="1"/>
    <col min="6" max="16384" width="9.140625" style="98"/>
  </cols>
  <sheetData>
    <row r="1" spans="1:8" s="54" customFormat="1" ht="20.100000000000001" customHeight="1" x14ac:dyDescent="0.15">
      <c r="A1" s="147" t="s">
        <v>316</v>
      </c>
      <c r="B1" s="148"/>
      <c r="C1" s="148"/>
      <c r="D1" s="148"/>
      <c r="E1" s="148"/>
      <c r="F1" s="103"/>
      <c r="G1" s="103"/>
      <c r="H1" s="103"/>
    </row>
    <row r="2" spans="1:8" s="69" customFormat="1" ht="9.9499999999999993" customHeight="1" x14ac:dyDescent="0.2"/>
    <row r="3" spans="1:8" s="54" customFormat="1" ht="20.100000000000001" customHeight="1" x14ac:dyDescent="0.2">
      <c r="A3" s="104" t="s">
        <v>315</v>
      </c>
      <c r="B3" s="69"/>
      <c r="C3" s="69"/>
      <c r="D3" s="69"/>
      <c r="E3" s="69"/>
      <c r="F3" s="103"/>
      <c r="G3" s="103"/>
      <c r="H3" s="103"/>
    </row>
    <row r="4" spans="1:8" s="28" customFormat="1" ht="14.25" customHeight="1" x14ac:dyDescent="0.25"/>
    <row r="5" spans="1:8" ht="50.1" customHeight="1" x14ac:dyDescent="0.3">
      <c r="A5" s="102" t="s">
        <v>314</v>
      </c>
      <c r="B5" s="145"/>
      <c r="C5" s="146"/>
    </row>
    <row r="6" spans="1:8" x14ac:dyDescent="0.3">
      <c r="A6" s="69"/>
      <c r="B6" s="69"/>
      <c r="C6" s="69"/>
      <c r="D6" s="69"/>
    </row>
    <row r="7" spans="1:8" x14ac:dyDescent="0.3">
      <c r="A7" s="101" t="s">
        <v>313</v>
      </c>
      <c r="B7" s="101" t="s">
        <v>312</v>
      </c>
      <c r="C7" s="101" t="s">
        <v>311</v>
      </c>
    </row>
    <row r="8" spans="1:8" x14ac:dyDescent="0.3">
      <c r="A8" s="99">
        <v>65</v>
      </c>
      <c r="B8" s="100">
        <v>1.6</v>
      </c>
      <c r="C8" s="99">
        <f>A8/(B8*B8)</f>
        <v>25.390624999999996</v>
      </c>
      <c r="D8" s="98">
        <f>A8/POWER(B8,2)</f>
        <v>25.390624999999996</v>
      </c>
      <c r="E8" s="98">
        <f>A8/B8^2</f>
        <v>25.390624999999996</v>
      </c>
    </row>
    <row r="9" spans="1:8" x14ac:dyDescent="0.3">
      <c r="A9" s="99">
        <v>47</v>
      </c>
      <c r="B9" s="100">
        <v>1.55</v>
      </c>
      <c r="C9" s="99">
        <f>A9/POWER(B9,2)</f>
        <v>19.562955254942764</v>
      </c>
    </row>
    <row r="10" spans="1:8" x14ac:dyDescent="0.3">
      <c r="A10" s="99">
        <v>84</v>
      </c>
      <c r="B10" s="100">
        <v>1.75</v>
      </c>
      <c r="C10" s="99"/>
    </row>
  </sheetData>
  <mergeCells count="2">
    <mergeCell ref="B5:C5"/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6B48-E06B-4D24-81F4-DDD9A65AD460}">
  <dimension ref="A2:F17"/>
  <sheetViews>
    <sheetView showGridLines="0" workbookViewId="0">
      <selection activeCell="H7" sqref="H7"/>
    </sheetView>
  </sheetViews>
  <sheetFormatPr defaultColWidth="11.5703125" defaultRowHeight="17.25" x14ac:dyDescent="0.3"/>
  <cols>
    <col min="1" max="1" width="13.140625" style="105" customWidth="1"/>
    <col min="2" max="2" width="18.7109375" style="105" customWidth="1"/>
    <col min="3" max="3" width="30" style="105" bestFit="1" customWidth="1"/>
    <col min="4" max="4" width="30" style="105" customWidth="1"/>
    <col min="5" max="5" width="35.42578125" style="105" customWidth="1"/>
    <col min="6" max="6" width="18.42578125" style="105" customWidth="1"/>
    <col min="7" max="257" width="11.5703125" style="105"/>
    <col min="258" max="258" width="28.85546875" style="105" bestFit="1" customWidth="1"/>
    <col min="259" max="259" width="14" style="105" customWidth="1"/>
    <col min="260" max="260" width="30" style="105" bestFit="1" customWidth="1"/>
    <col min="261" max="261" width="13.7109375" style="105" customWidth="1"/>
    <col min="262" max="262" width="18.42578125" style="105" customWidth="1"/>
    <col min="263" max="513" width="11.5703125" style="105"/>
    <col min="514" max="514" width="28.85546875" style="105" bestFit="1" customWidth="1"/>
    <col min="515" max="515" width="14" style="105" customWidth="1"/>
    <col min="516" max="516" width="30" style="105" bestFit="1" customWidth="1"/>
    <col min="517" max="517" width="13.7109375" style="105" customWidth="1"/>
    <col min="518" max="518" width="18.42578125" style="105" customWidth="1"/>
    <col min="519" max="769" width="11.5703125" style="105"/>
    <col min="770" max="770" width="28.85546875" style="105" bestFit="1" customWidth="1"/>
    <col min="771" max="771" width="14" style="105" customWidth="1"/>
    <col min="772" max="772" width="30" style="105" bestFit="1" customWidth="1"/>
    <col min="773" max="773" width="13.7109375" style="105" customWidth="1"/>
    <col min="774" max="774" width="18.42578125" style="105" customWidth="1"/>
    <col min="775" max="1025" width="11.5703125" style="105"/>
    <col min="1026" max="1026" width="28.85546875" style="105" bestFit="1" customWidth="1"/>
    <col min="1027" max="1027" width="14" style="105" customWidth="1"/>
    <col min="1028" max="1028" width="30" style="105" bestFit="1" customWidth="1"/>
    <col min="1029" max="1029" width="13.7109375" style="105" customWidth="1"/>
    <col min="1030" max="1030" width="18.42578125" style="105" customWidth="1"/>
    <col min="1031" max="1281" width="11.5703125" style="105"/>
    <col min="1282" max="1282" width="28.85546875" style="105" bestFit="1" customWidth="1"/>
    <col min="1283" max="1283" width="14" style="105" customWidth="1"/>
    <col min="1284" max="1284" width="30" style="105" bestFit="1" customWidth="1"/>
    <col min="1285" max="1285" width="13.7109375" style="105" customWidth="1"/>
    <col min="1286" max="1286" width="18.42578125" style="105" customWidth="1"/>
    <col min="1287" max="1537" width="11.5703125" style="105"/>
    <col min="1538" max="1538" width="28.85546875" style="105" bestFit="1" customWidth="1"/>
    <col min="1539" max="1539" width="14" style="105" customWidth="1"/>
    <col min="1540" max="1540" width="30" style="105" bestFit="1" customWidth="1"/>
    <col min="1541" max="1541" width="13.7109375" style="105" customWidth="1"/>
    <col min="1542" max="1542" width="18.42578125" style="105" customWidth="1"/>
    <col min="1543" max="1793" width="11.5703125" style="105"/>
    <col min="1794" max="1794" width="28.85546875" style="105" bestFit="1" customWidth="1"/>
    <col min="1795" max="1795" width="14" style="105" customWidth="1"/>
    <col min="1796" max="1796" width="30" style="105" bestFit="1" customWidth="1"/>
    <col min="1797" max="1797" width="13.7109375" style="105" customWidth="1"/>
    <col min="1798" max="1798" width="18.42578125" style="105" customWidth="1"/>
    <col min="1799" max="2049" width="11.5703125" style="105"/>
    <col min="2050" max="2050" width="28.85546875" style="105" bestFit="1" customWidth="1"/>
    <col min="2051" max="2051" width="14" style="105" customWidth="1"/>
    <col min="2052" max="2052" width="30" style="105" bestFit="1" customWidth="1"/>
    <col min="2053" max="2053" width="13.7109375" style="105" customWidth="1"/>
    <col min="2054" max="2054" width="18.42578125" style="105" customWidth="1"/>
    <col min="2055" max="2305" width="11.5703125" style="105"/>
    <col min="2306" max="2306" width="28.85546875" style="105" bestFit="1" customWidth="1"/>
    <col min="2307" max="2307" width="14" style="105" customWidth="1"/>
    <col min="2308" max="2308" width="30" style="105" bestFit="1" customWidth="1"/>
    <col min="2309" max="2309" width="13.7109375" style="105" customWidth="1"/>
    <col min="2310" max="2310" width="18.42578125" style="105" customWidth="1"/>
    <col min="2311" max="2561" width="11.5703125" style="105"/>
    <col min="2562" max="2562" width="28.85546875" style="105" bestFit="1" customWidth="1"/>
    <col min="2563" max="2563" width="14" style="105" customWidth="1"/>
    <col min="2564" max="2564" width="30" style="105" bestFit="1" customWidth="1"/>
    <col min="2565" max="2565" width="13.7109375" style="105" customWidth="1"/>
    <col min="2566" max="2566" width="18.42578125" style="105" customWidth="1"/>
    <col min="2567" max="2817" width="11.5703125" style="105"/>
    <col min="2818" max="2818" width="28.85546875" style="105" bestFit="1" customWidth="1"/>
    <col min="2819" max="2819" width="14" style="105" customWidth="1"/>
    <col min="2820" max="2820" width="30" style="105" bestFit="1" customWidth="1"/>
    <col min="2821" max="2821" width="13.7109375" style="105" customWidth="1"/>
    <col min="2822" max="2822" width="18.42578125" style="105" customWidth="1"/>
    <col min="2823" max="3073" width="11.5703125" style="105"/>
    <col min="3074" max="3074" width="28.85546875" style="105" bestFit="1" customWidth="1"/>
    <col min="3075" max="3075" width="14" style="105" customWidth="1"/>
    <col min="3076" max="3076" width="30" style="105" bestFit="1" customWidth="1"/>
    <col min="3077" max="3077" width="13.7109375" style="105" customWidth="1"/>
    <col min="3078" max="3078" width="18.42578125" style="105" customWidth="1"/>
    <col min="3079" max="3329" width="11.5703125" style="105"/>
    <col min="3330" max="3330" width="28.85546875" style="105" bestFit="1" customWidth="1"/>
    <col min="3331" max="3331" width="14" style="105" customWidth="1"/>
    <col min="3332" max="3332" width="30" style="105" bestFit="1" customWidth="1"/>
    <col min="3333" max="3333" width="13.7109375" style="105" customWidth="1"/>
    <col min="3334" max="3334" width="18.42578125" style="105" customWidth="1"/>
    <col min="3335" max="3585" width="11.5703125" style="105"/>
    <col min="3586" max="3586" width="28.85546875" style="105" bestFit="1" customWidth="1"/>
    <col min="3587" max="3587" width="14" style="105" customWidth="1"/>
    <col min="3588" max="3588" width="30" style="105" bestFit="1" customWidth="1"/>
    <col min="3589" max="3589" width="13.7109375" style="105" customWidth="1"/>
    <col min="3590" max="3590" width="18.42578125" style="105" customWidth="1"/>
    <col min="3591" max="3841" width="11.5703125" style="105"/>
    <col min="3842" max="3842" width="28.85546875" style="105" bestFit="1" customWidth="1"/>
    <col min="3843" max="3843" width="14" style="105" customWidth="1"/>
    <col min="3844" max="3844" width="30" style="105" bestFit="1" customWidth="1"/>
    <col min="3845" max="3845" width="13.7109375" style="105" customWidth="1"/>
    <col min="3846" max="3846" width="18.42578125" style="105" customWidth="1"/>
    <col min="3847" max="4097" width="11.5703125" style="105"/>
    <col min="4098" max="4098" width="28.85546875" style="105" bestFit="1" customWidth="1"/>
    <col min="4099" max="4099" width="14" style="105" customWidth="1"/>
    <col min="4100" max="4100" width="30" style="105" bestFit="1" customWidth="1"/>
    <col min="4101" max="4101" width="13.7109375" style="105" customWidth="1"/>
    <col min="4102" max="4102" width="18.42578125" style="105" customWidth="1"/>
    <col min="4103" max="4353" width="11.5703125" style="105"/>
    <col min="4354" max="4354" width="28.85546875" style="105" bestFit="1" customWidth="1"/>
    <col min="4355" max="4355" width="14" style="105" customWidth="1"/>
    <col min="4356" max="4356" width="30" style="105" bestFit="1" customWidth="1"/>
    <col min="4357" max="4357" width="13.7109375" style="105" customWidth="1"/>
    <col min="4358" max="4358" width="18.42578125" style="105" customWidth="1"/>
    <col min="4359" max="4609" width="11.5703125" style="105"/>
    <col min="4610" max="4610" width="28.85546875" style="105" bestFit="1" customWidth="1"/>
    <col min="4611" max="4611" width="14" style="105" customWidth="1"/>
    <col min="4612" max="4612" width="30" style="105" bestFit="1" customWidth="1"/>
    <col min="4613" max="4613" width="13.7109375" style="105" customWidth="1"/>
    <col min="4614" max="4614" width="18.42578125" style="105" customWidth="1"/>
    <col min="4615" max="4865" width="11.5703125" style="105"/>
    <col min="4866" max="4866" width="28.85546875" style="105" bestFit="1" customWidth="1"/>
    <col min="4867" max="4867" width="14" style="105" customWidth="1"/>
    <col min="4868" max="4868" width="30" style="105" bestFit="1" customWidth="1"/>
    <col min="4869" max="4869" width="13.7109375" style="105" customWidth="1"/>
    <col min="4870" max="4870" width="18.42578125" style="105" customWidth="1"/>
    <col min="4871" max="5121" width="11.5703125" style="105"/>
    <col min="5122" max="5122" width="28.85546875" style="105" bestFit="1" customWidth="1"/>
    <col min="5123" max="5123" width="14" style="105" customWidth="1"/>
    <col min="5124" max="5124" width="30" style="105" bestFit="1" customWidth="1"/>
    <col min="5125" max="5125" width="13.7109375" style="105" customWidth="1"/>
    <col min="5126" max="5126" width="18.42578125" style="105" customWidth="1"/>
    <col min="5127" max="5377" width="11.5703125" style="105"/>
    <col min="5378" max="5378" width="28.85546875" style="105" bestFit="1" customWidth="1"/>
    <col min="5379" max="5379" width="14" style="105" customWidth="1"/>
    <col min="5380" max="5380" width="30" style="105" bestFit="1" customWidth="1"/>
    <col min="5381" max="5381" width="13.7109375" style="105" customWidth="1"/>
    <col min="5382" max="5382" width="18.42578125" style="105" customWidth="1"/>
    <col min="5383" max="5633" width="11.5703125" style="105"/>
    <col min="5634" max="5634" width="28.85546875" style="105" bestFit="1" customWidth="1"/>
    <col min="5635" max="5635" width="14" style="105" customWidth="1"/>
    <col min="5636" max="5636" width="30" style="105" bestFit="1" customWidth="1"/>
    <col min="5637" max="5637" width="13.7109375" style="105" customWidth="1"/>
    <col min="5638" max="5638" width="18.42578125" style="105" customWidth="1"/>
    <col min="5639" max="5889" width="11.5703125" style="105"/>
    <col min="5890" max="5890" width="28.85546875" style="105" bestFit="1" customWidth="1"/>
    <col min="5891" max="5891" width="14" style="105" customWidth="1"/>
    <col min="5892" max="5892" width="30" style="105" bestFit="1" customWidth="1"/>
    <col min="5893" max="5893" width="13.7109375" style="105" customWidth="1"/>
    <col min="5894" max="5894" width="18.42578125" style="105" customWidth="1"/>
    <col min="5895" max="6145" width="11.5703125" style="105"/>
    <col min="6146" max="6146" width="28.85546875" style="105" bestFit="1" customWidth="1"/>
    <col min="6147" max="6147" width="14" style="105" customWidth="1"/>
    <col min="6148" max="6148" width="30" style="105" bestFit="1" customWidth="1"/>
    <col min="6149" max="6149" width="13.7109375" style="105" customWidth="1"/>
    <col min="6150" max="6150" width="18.42578125" style="105" customWidth="1"/>
    <col min="6151" max="6401" width="11.5703125" style="105"/>
    <col min="6402" max="6402" width="28.85546875" style="105" bestFit="1" customWidth="1"/>
    <col min="6403" max="6403" width="14" style="105" customWidth="1"/>
    <col min="6404" max="6404" width="30" style="105" bestFit="1" customWidth="1"/>
    <col min="6405" max="6405" width="13.7109375" style="105" customWidth="1"/>
    <col min="6406" max="6406" width="18.42578125" style="105" customWidth="1"/>
    <col min="6407" max="6657" width="11.5703125" style="105"/>
    <col min="6658" max="6658" width="28.85546875" style="105" bestFit="1" customWidth="1"/>
    <col min="6659" max="6659" width="14" style="105" customWidth="1"/>
    <col min="6660" max="6660" width="30" style="105" bestFit="1" customWidth="1"/>
    <col min="6661" max="6661" width="13.7109375" style="105" customWidth="1"/>
    <col min="6662" max="6662" width="18.42578125" style="105" customWidth="1"/>
    <col min="6663" max="6913" width="11.5703125" style="105"/>
    <col min="6914" max="6914" width="28.85546875" style="105" bestFit="1" customWidth="1"/>
    <col min="6915" max="6915" width="14" style="105" customWidth="1"/>
    <col min="6916" max="6916" width="30" style="105" bestFit="1" customWidth="1"/>
    <col min="6917" max="6917" width="13.7109375" style="105" customWidth="1"/>
    <col min="6918" max="6918" width="18.42578125" style="105" customWidth="1"/>
    <col min="6919" max="7169" width="11.5703125" style="105"/>
    <col min="7170" max="7170" width="28.85546875" style="105" bestFit="1" customWidth="1"/>
    <col min="7171" max="7171" width="14" style="105" customWidth="1"/>
    <col min="7172" max="7172" width="30" style="105" bestFit="1" customWidth="1"/>
    <col min="7173" max="7173" width="13.7109375" style="105" customWidth="1"/>
    <col min="7174" max="7174" width="18.42578125" style="105" customWidth="1"/>
    <col min="7175" max="7425" width="11.5703125" style="105"/>
    <col min="7426" max="7426" width="28.85546875" style="105" bestFit="1" customWidth="1"/>
    <col min="7427" max="7427" width="14" style="105" customWidth="1"/>
    <col min="7428" max="7428" width="30" style="105" bestFit="1" customWidth="1"/>
    <col min="7429" max="7429" width="13.7109375" style="105" customWidth="1"/>
    <col min="7430" max="7430" width="18.42578125" style="105" customWidth="1"/>
    <col min="7431" max="7681" width="11.5703125" style="105"/>
    <col min="7682" max="7682" width="28.85546875" style="105" bestFit="1" customWidth="1"/>
    <col min="7683" max="7683" width="14" style="105" customWidth="1"/>
    <col min="7684" max="7684" width="30" style="105" bestFit="1" customWidth="1"/>
    <col min="7685" max="7685" width="13.7109375" style="105" customWidth="1"/>
    <col min="7686" max="7686" width="18.42578125" style="105" customWidth="1"/>
    <col min="7687" max="7937" width="11.5703125" style="105"/>
    <col min="7938" max="7938" width="28.85546875" style="105" bestFit="1" customWidth="1"/>
    <col min="7939" max="7939" width="14" style="105" customWidth="1"/>
    <col min="7940" max="7940" width="30" style="105" bestFit="1" customWidth="1"/>
    <col min="7941" max="7941" width="13.7109375" style="105" customWidth="1"/>
    <col min="7942" max="7942" width="18.42578125" style="105" customWidth="1"/>
    <col min="7943" max="8193" width="11.5703125" style="105"/>
    <col min="8194" max="8194" width="28.85546875" style="105" bestFit="1" customWidth="1"/>
    <col min="8195" max="8195" width="14" style="105" customWidth="1"/>
    <col min="8196" max="8196" width="30" style="105" bestFit="1" customWidth="1"/>
    <col min="8197" max="8197" width="13.7109375" style="105" customWidth="1"/>
    <col min="8198" max="8198" width="18.42578125" style="105" customWidth="1"/>
    <col min="8199" max="8449" width="11.5703125" style="105"/>
    <col min="8450" max="8450" width="28.85546875" style="105" bestFit="1" customWidth="1"/>
    <col min="8451" max="8451" width="14" style="105" customWidth="1"/>
    <col min="8452" max="8452" width="30" style="105" bestFit="1" customWidth="1"/>
    <col min="8453" max="8453" width="13.7109375" style="105" customWidth="1"/>
    <col min="8454" max="8454" width="18.42578125" style="105" customWidth="1"/>
    <col min="8455" max="8705" width="11.5703125" style="105"/>
    <col min="8706" max="8706" width="28.85546875" style="105" bestFit="1" customWidth="1"/>
    <col min="8707" max="8707" width="14" style="105" customWidth="1"/>
    <col min="8708" max="8708" width="30" style="105" bestFit="1" customWidth="1"/>
    <col min="8709" max="8709" width="13.7109375" style="105" customWidth="1"/>
    <col min="8710" max="8710" width="18.42578125" style="105" customWidth="1"/>
    <col min="8711" max="8961" width="11.5703125" style="105"/>
    <col min="8962" max="8962" width="28.85546875" style="105" bestFit="1" customWidth="1"/>
    <col min="8963" max="8963" width="14" style="105" customWidth="1"/>
    <col min="8964" max="8964" width="30" style="105" bestFit="1" customWidth="1"/>
    <col min="8965" max="8965" width="13.7109375" style="105" customWidth="1"/>
    <col min="8966" max="8966" width="18.42578125" style="105" customWidth="1"/>
    <col min="8967" max="9217" width="11.5703125" style="105"/>
    <col min="9218" max="9218" width="28.85546875" style="105" bestFit="1" customWidth="1"/>
    <col min="9219" max="9219" width="14" style="105" customWidth="1"/>
    <col min="9220" max="9220" width="30" style="105" bestFit="1" customWidth="1"/>
    <col min="9221" max="9221" width="13.7109375" style="105" customWidth="1"/>
    <col min="9222" max="9222" width="18.42578125" style="105" customWidth="1"/>
    <col min="9223" max="9473" width="11.5703125" style="105"/>
    <col min="9474" max="9474" width="28.85546875" style="105" bestFit="1" customWidth="1"/>
    <col min="9475" max="9475" width="14" style="105" customWidth="1"/>
    <col min="9476" max="9476" width="30" style="105" bestFit="1" customWidth="1"/>
    <col min="9477" max="9477" width="13.7109375" style="105" customWidth="1"/>
    <col min="9478" max="9478" width="18.42578125" style="105" customWidth="1"/>
    <col min="9479" max="9729" width="11.5703125" style="105"/>
    <col min="9730" max="9730" width="28.85546875" style="105" bestFit="1" customWidth="1"/>
    <col min="9731" max="9731" width="14" style="105" customWidth="1"/>
    <col min="9732" max="9732" width="30" style="105" bestFit="1" customWidth="1"/>
    <col min="9733" max="9733" width="13.7109375" style="105" customWidth="1"/>
    <col min="9734" max="9734" width="18.42578125" style="105" customWidth="1"/>
    <col min="9735" max="9985" width="11.5703125" style="105"/>
    <col min="9986" max="9986" width="28.85546875" style="105" bestFit="1" customWidth="1"/>
    <col min="9987" max="9987" width="14" style="105" customWidth="1"/>
    <col min="9988" max="9988" width="30" style="105" bestFit="1" customWidth="1"/>
    <col min="9989" max="9989" width="13.7109375" style="105" customWidth="1"/>
    <col min="9990" max="9990" width="18.42578125" style="105" customWidth="1"/>
    <col min="9991" max="10241" width="11.5703125" style="105"/>
    <col min="10242" max="10242" width="28.85546875" style="105" bestFit="1" customWidth="1"/>
    <col min="10243" max="10243" width="14" style="105" customWidth="1"/>
    <col min="10244" max="10244" width="30" style="105" bestFit="1" customWidth="1"/>
    <col min="10245" max="10245" width="13.7109375" style="105" customWidth="1"/>
    <col min="10246" max="10246" width="18.42578125" style="105" customWidth="1"/>
    <col min="10247" max="10497" width="11.5703125" style="105"/>
    <col min="10498" max="10498" width="28.85546875" style="105" bestFit="1" customWidth="1"/>
    <col min="10499" max="10499" width="14" style="105" customWidth="1"/>
    <col min="10500" max="10500" width="30" style="105" bestFit="1" customWidth="1"/>
    <col min="10501" max="10501" width="13.7109375" style="105" customWidth="1"/>
    <col min="10502" max="10502" width="18.42578125" style="105" customWidth="1"/>
    <col min="10503" max="10753" width="11.5703125" style="105"/>
    <col min="10754" max="10754" width="28.85546875" style="105" bestFit="1" customWidth="1"/>
    <col min="10755" max="10755" width="14" style="105" customWidth="1"/>
    <col min="10756" max="10756" width="30" style="105" bestFit="1" customWidth="1"/>
    <col min="10757" max="10757" width="13.7109375" style="105" customWidth="1"/>
    <col min="10758" max="10758" width="18.42578125" style="105" customWidth="1"/>
    <col min="10759" max="11009" width="11.5703125" style="105"/>
    <col min="11010" max="11010" width="28.85546875" style="105" bestFit="1" customWidth="1"/>
    <col min="11011" max="11011" width="14" style="105" customWidth="1"/>
    <col min="11012" max="11012" width="30" style="105" bestFit="1" customWidth="1"/>
    <col min="11013" max="11013" width="13.7109375" style="105" customWidth="1"/>
    <col min="11014" max="11014" width="18.42578125" style="105" customWidth="1"/>
    <col min="11015" max="11265" width="11.5703125" style="105"/>
    <col min="11266" max="11266" width="28.85546875" style="105" bestFit="1" customWidth="1"/>
    <col min="11267" max="11267" width="14" style="105" customWidth="1"/>
    <col min="11268" max="11268" width="30" style="105" bestFit="1" customWidth="1"/>
    <col min="11269" max="11269" width="13.7109375" style="105" customWidth="1"/>
    <col min="11270" max="11270" width="18.42578125" style="105" customWidth="1"/>
    <col min="11271" max="11521" width="11.5703125" style="105"/>
    <col min="11522" max="11522" width="28.85546875" style="105" bestFit="1" customWidth="1"/>
    <col min="11523" max="11523" width="14" style="105" customWidth="1"/>
    <col min="11524" max="11524" width="30" style="105" bestFit="1" customWidth="1"/>
    <col min="11525" max="11525" width="13.7109375" style="105" customWidth="1"/>
    <col min="11526" max="11526" width="18.42578125" style="105" customWidth="1"/>
    <col min="11527" max="11777" width="11.5703125" style="105"/>
    <col min="11778" max="11778" width="28.85546875" style="105" bestFit="1" customWidth="1"/>
    <col min="11779" max="11779" width="14" style="105" customWidth="1"/>
    <col min="11780" max="11780" width="30" style="105" bestFit="1" customWidth="1"/>
    <col min="11781" max="11781" width="13.7109375" style="105" customWidth="1"/>
    <col min="11782" max="11782" width="18.42578125" style="105" customWidth="1"/>
    <col min="11783" max="12033" width="11.5703125" style="105"/>
    <col min="12034" max="12034" width="28.85546875" style="105" bestFit="1" customWidth="1"/>
    <col min="12035" max="12035" width="14" style="105" customWidth="1"/>
    <col min="12036" max="12036" width="30" style="105" bestFit="1" customWidth="1"/>
    <col min="12037" max="12037" width="13.7109375" style="105" customWidth="1"/>
    <col min="12038" max="12038" width="18.42578125" style="105" customWidth="1"/>
    <col min="12039" max="12289" width="11.5703125" style="105"/>
    <col min="12290" max="12290" width="28.85546875" style="105" bestFit="1" customWidth="1"/>
    <col min="12291" max="12291" width="14" style="105" customWidth="1"/>
    <col min="12292" max="12292" width="30" style="105" bestFit="1" customWidth="1"/>
    <col min="12293" max="12293" width="13.7109375" style="105" customWidth="1"/>
    <col min="12294" max="12294" width="18.42578125" style="105" customWidth="1"/>
    <col min="12295" max="12545" width="11.5703125" style="105"/>
    <col min="12546" max="12546" width="28.85546875" style="105" bestFit="1" customWidth="1"/>
    <col min="12547" max="12547" width="14" style="105" customWidth="1"/>
    <col min="12548" max="12548" width="30" style="105" bestFit="1" customWidth="1"/>
    <col min="12549" max="12549" width="13.7109375" style="105" customWidth="1"/>
    <col min="12550" max="12550" width="18.42578125" style="105" customWidth="1"/>
    <col min="12551" max="12801" width="11.5703125" style="105"/>
    <col min="12802" max="12802" width="28.85546875" style="105" bestFit="1" customWidth="1"/>
    <col min="12803" max="12803" width="14" style="105" customWidth="1"/>
    <col min="12804" max="12804" width="30" style="105" bestFit="1" customWidth="1"/>
    <col min="12805" max="12805" width="13.7109375" style="105" customWidth="1"/>
    <col min="12806" max="12806" width="18.42578125" style="105" customWidth="1"/>
    <col min="12807" max="13057" width="11.5703125" style="105"/>
    <col min="13058" max="13058" width="28.85546875" style="105" bestFit="1" customWidth="1"/>
    <col min="13059" max="13059" width="14" style="105" customWidth="1"/>
    <col min="13060" max="13060" width="30" style="105" bestFit="1" customWidth="1"/>
    <col min="13061" max="13061" width="13.7109375" style="105" customWidth="1"/>
    <col min="13062" max="13062" width="18.42578125" style="105" customWidth="1"/>
    <col min="13063" max="13313" width="11.5703125" style="105"/>
    <col min="13314" max="13314" width="28.85546875" style="105" bestFit="1" customWidth="1"/>
    <col min="13315" max="13315" width="14" style="105" customWidth="1"/>
    <col min="13316" max="13316" width="30" style="105" bestFit="1" customWidth="1"/>
    <col min="13317" max="13317" width="13.7109375" style="105" customWidth="1"/>
    <col min="13318" max="13318" width="18.42578125" style="105" customWidth="1"/>
    <col min="13319" max="13569" width="11.5703125" style="105"/>
    <col min="13570" max="13570" width="28.85546875" style="105" bestFit="1" customWidth="1"/>
    <col min="13571" max="13571" width="14" style="105" customWidth="1"/>
    <col min="13572" max="13572" width="30" style="105" bestFit="1" customWidth="1"/>
    <col min="13573" max="13573" width="13.7109375" style="105" customWidth="1"/>
    <col min="13574" max="13574" width="18.42578125" style="105" customWidth="1"/>
    <col min="13575" max="13825" width="11.5703125" style="105"/>
    <col min="13826" max="13826" width="28.85546875" style="105" bestFit="1" customWidth="1"/>
    <col min="13827" max="13827" width="14" style="105" customWidth="1"/>
    <col min="13828" max="13828" width="30" style="105" bestFit="1" customWidth="1"/>
    <col min="13829" max="13829" width="13.7109375" style="105" customWidth="1"/>
    <col min="13830" max="13830" width="18.42578125" style="105" customWidth="1"/>
    <col min="13831" max="14081" width="11.5703125" style="105"/>
    <col min="14082" max="14082" width="28.85546875" style="105" bestFit="1" customWidth="1"/>
    <col min="14083" max="14083" width="14" style="105" customWidth="1"/>
    <col min="14084" max="14084" width="30" style="105" bestFit="1" customWidth="1"/>
    <col min="14085" max="14085" width="13.7109375" style="105" customWidth="1"/>
    <col min="14086" max="14086" width="18.42578125" style="105" customWidth="1"/>
    <col min="14087" max="14337" width="11.5703125" style="105"/>
    <col min="14338" max="14338" width="28.85546875" style="105" bestFit="1" customWidth="1"/>
    <col min="14339" max="14339" width="14" style="105" customWidth="1"/>
    <col min="14340" max="14340" width="30" style="105" bestFit="1" customWidth="1"/>
    <col min="14341" max="14341" width="13.7109375" style="105" customWidth="1"/>
    <col min="14342" max="14342" width="18.42578125" style="105" customWidth="1"/>
    <col min="14343" max="14593" width="11.5703125" style="105"/>
    <col min="14594" max="14594" width="28.85546875" style="105" bestFit="1" customWidth="1"/>
    <col min="14595" max="14595" width="14" style="105" customWidth="1"/>
    <col min="14596" max="14596" width="30" style="105" bestFit="1" customWidth="1"/>
    <col min="14597" max="14597" width="13.7109375" style="105" customWidth="1"/>
    <col min="14598" max="14598" width="18.42578125" style="105" customWidth="1"/>
    <col min="14599" max="14849" width="11.5703125" style="105"/>
    <col min="14850" max="14850" width="28.85546875" style="105" bestFit="1" customWidth="1"/>
    <col min="14851" max="14851" width="14" style="105" customWidth="1"/>
    <col min="14852" max="14852" width="30" style="105" bestFit="1" customWidth="1"/>
    <col min="14853" max="14853" width="13.7109375" style="105" customWidth="1"/>
    <col min="14854" max="14854" width="18.42578125" style="105" customWidth="1"/>
    <col min="14855" max="15105" width="11.5703125" style="105"/>
    <col min="15106" max="15106" width="28.85546875" style="105" bestFit="1" customWidth="1"/>
    <col min="15107" max="15107" width="14" style="105" customWidth="1"/>
    <col min="15108" max="15108" width="30" style="105" bestFit="1" customWidth="1"/>
    <col min="15109" max="15109" width="13.7109375" style="105" customWidth="1"/>
    <col min="15110" max="15110" width="18.42578125" style="105" customWidth="1"/>
    <col min="15111" max="15361" width="11.5703125" style="105"/>
    <col min="15362" max="15362" width="28.85546875" style="105" bestFit="1" customWidth="1"/>
    <col min="15363" max="15363" width="14" style="105" customWidth="1"/>
    <col min="15364" max="15364" width="30" style="105" bestFit="1" customWidth="1"/>
    <col min="15365" max="15365" width="13.7109375" style="105" customWidth="1"/>
    <col min="15366" max="15366" width="18.42578125" style="105" customWidth="1"/>
    <col min="15367" max="15617" width="11.5703125" style="105"/>
    <col min="15618" max="15618" width="28.85546875" style="105" bestFit="1" customWidth="1"/>
    <col min="15619" max="15619" width="14" style="105" customWidth="1"/>
    <col min="15620" max="15620" width="30" style="105" bestFit="1" customWidth="1"/>
    <col min="15621" max="15621" width="13.7109375" style="105" customWidth="1"/>
    <col min="15622" max="15622" width="18.42578125" style="105" customWidth="1"/>
    <col min="15623" max="15873" width="11.5703125" style="105"/>
    <col min="15874" max="15874" width="28.85546875" style="105" bestFit="1" customWidth="1"/>
    <col min="15875" max="15875" width="14" style="105" customWidth="1"/>
    <col min="15876" max="15876" width="30" style="105" bestFit="1" customWidth="1"/>
    <col min="15877" max="15877" width="13.7109375" style="105" customWidth="1"/>
    <col min="15878" max="15878" width="18.42578125" style="105" customWidth="1"/>
    <col min="15879" max="16129" width="11.5703125" style="105"/>
    <col min="16130" max="16130" width="28.85546875" style="105" bestFit="1" customWidth="1"/>
    <col min="16131" max="16131" width="14" style="105" customWidth="1"/>
    <col min="16132" max="16132" width="30" style="105" bestFit="1" customWidth="1"/>
    <col min="16133" max="16133" width="13.7109375" style="105" customWidth="1"/>
    <col min="16134" max="16134" width="18.42578125" style="105" customWidth="1"/>
    <col min="16135" max="16384" width="11.5703125" style="105"/>
  </cols>
  <sheetData>
    <row r="2" spans="1:6" ht="18" thickBot="1" x14ac:dyDescent="0.35"/>
    <row r="3" spans="1:6" ht="20.25" x14ac:dyDescent="0.35">
      <c r="B3" s="123" t="s">
        <v>328</v>
      </c>
      <c r="C3" s="122"/>
      <c r="D3" s="121"/>
      <c r="E3" s="120"/>
    </row>
    <row r="4" spans="1:6" x14ac:dyDescent="0.3">
      <c r="B4" s="119" t="s">
        <v>327</v>
      </c>
      <c r="C4" s="118" t="s">
        <v>326</v>
      </c>
      <c r="D4" s="117" t="s">
        <v>325</v>
      </c>
      <c r="E4" s="116" t="s">
        <v>324</v>
      </c>
    </row>
    <row r="5" spans="1:6" x14ac:dyDescent="0.3">
      <c r="B5" s="114" t="s">
        <v>323</v>
      </c>
      <c r="C5" s="113" t="str">
        <f>UPPER(B5)</f>
        <v>MARIA</v>
      </c>
      <c r="D5" s="112" t="str">
        <f>LOWER(C5)</f>
        <v>maria</v>
      </c>
      <c r="E5" s="111" t="str">
        <f t="shared" ref="E5:E11" si="0">PROPER(C5)</f>
        <v>Maria</v>
      </c>
    </row>
    <row r="6" spans="1:6" x14ac:dyDescent="0.3">
      <c r="B6" s="114" t="s">
        <v>322</v>
      </c>
      <c r="C6" s="113" t="str">
        <f t="shared" ref="C6:C11" si="1">UPPER(B6)</f>
        <v>JOSÉ</v>
      </c>
      <c r="D6" s="112" t="str">
        <f t="shared" ref="D6:D11" si="2">LOWER(C6)</f>
        <v>josé</v>
      </c>
      <c r="E6" s="111" t="str">
        <f t="shared" si="0"/>
        <v>José</v>
      </c>
    </row>
    <row r="7" spans="1:6" x14ac:dyDescent="0.3">
      <c r="A7" s="115"/>
      <c r="B7" s="114" t="s">
        <v>321</v>
      </c>
      <c r="C7" s="113" t="str">
        <f t="shared" si="1"/>
        <v>PEDRO</v>
      </c>
      <c r="D7" s="112" t="str">
        <f t="shared" si="2"/>
        <v>pedro</v>
      </c>
      <c r="E7" s="111" t="str">
        <f t="shared" si="0"/>
        <v>Pedro</v>
      </c>
      <c r="F7" s="110"/>
    </row>
    <row r="8" spans="1:6" x14ac:dyDescent="0.3">
      <c r="A8" s="115"/>
      <c r="B8" s="114" t="s">
        <v>320</v>
      </c>
      <c r="C8" s="113" t="str">
        <f t="shared" si="1"/>
        <v>JOÃO</v>
      </c>
      <c r="D8" s="112" t="str">
        <f t="shared" si="2"/>
        <v>joão</v>
      </c>
      <c r="E8" s="111" t="str">
        <f t="shared" si="0"/>
        <v>João</v>
      </c>
      <c r="F8" s="110"/>
    </row>
    <row r="9" spans="1:6" x14ac:dyDescent="0.3">
      <c r="A9" s="115"/>
      <c r="B9" s="114" t="s">
        <v>319</v>
      </c>
      <c r="C9" s="113" t="str">
        <f t="shared" si="1"/>
        <v>LUCAS</v>
      </c>
      <c r="D9" s="112" t="str">
        <f t="shared" si="2"/>
        <v>lucas</v>
      </c>
      <c r="E9" s="111" t="str">
        <f t="shared" si="0"/>
        <v>Lucas</v>
      </c>
      <c r="F9" s="110"/>
    </row>
    <row r="10" spans="1:6" x14ac:dyDescent="0.3">
      <c r="A10" s="115"/>
      <c r="B10" s="114" t="s">
        <v>318</v>
      </c>
      <c r="C10" s="113" t="str">
        <f t="shared" si="1"/>
        <v>ANA MARIA</v>
      </c>
      <c r="D10" s="112" t="str">
        <f t="shared" si="2"/>
        <v>ana maria</v>
      </c>
      <c r="E10" s="111" t="str">
        <f t="shared" si="0"/>
        <v>Ana Maria</v>
      </c>
      <c r="F10" s="110"/>
    </row>
    <row r="11" spans="1:6" ht="18" thickBot="1" x14ac:dyDescent="0.35">
      <c r="A11" s="106"/>
      <c r="B11" s="109" t="s">
        <v>317</v>
      </c>
      <c r="C11" s="113" t="str">
        <f t="shared" si="1"/>
        <v>VILBERTO</v>
      </c>
      <c r="D11" s="112" t="str">
        <f t="shared" si="2"/>
        <v>vilberto</v>
      </c>
      <c r="E11" s="108" t="str">
        <f t="shared" si="0"/>
        <v>Vilberto</v>
      </c>
    </row>
    <row r="12" spans="1:6" x14ac:dyDescent="0.3">
      <c r="A12" s="106"/>
    </row>
    <row r="13" spans="1:6" s="107" customFormat="1" ht="24" customHeight="1" x14ac:dyDescent="0.2">
      <c r="A13" s="106"/>
    </row>
    <row r="14" spans="1:6" s="107" customFormat="1" ht="24" customHeight="1" x14ac:dyDescent="0.2">
      <c r="A14" s="106"/>
    </row>
    <row r="15" spans="1:6" s="107" customFormat="1" ht="24" customHeight="1" x14ac:dyDescent="0.2">
      <c r="A15" s="106"/>
      <c r="B15" s="106"/>
    </row>
    <row r="16" spans="1:6" s="107" customFormat="1" ht="24" customHeight="1" x14ac:dyDescent="0.2">
      <c r="A16" s="106"/>
      <c r="B16" s="106"/>
    </row>
    <row r="17" spans="1:2" ht="24" customHeight="1" x14ac:dyDescent="0.3">
      <c r="A17" s="106"/>
      <c r="B17" s="10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6"/>
  <sheetViews>
    <sheetView showGridLines="0" topLeftCell="A43" zoomScaleNormal="100" workbookViewId="0">
      <selection activeCell="A6" sqref="A6"/>
    </sheetView>
  </sheetViews>
  <sheetFormatPr defaultRowHeight="15" x14ac:dyDescent="0.25"/>
  <cols>
    <col min="1" max="1" width="30.28515625" customWidth="1"/>
    <col min="2" max="2" width="11.28515625" bestFit="1" customWidth="1"/>
    <col min="3" max="3" width="13.85546875" bestFit="1" customWidth="1"/>
    <col min="4" max="4" width="6.5703125" bestFit="1" customWidth="1"/>
    <col min="5" max="5" width="53.28515625" customWidth="1"/>
    <col min="6" max="7" width="11.42578125" bestFit="1" customWidth="1"/>
    <col min="9" max="9" width="11.5703125" bestFit="1" customWidth="1"/>
  </cols>
  <sheetData>
    <row r="1" spans="1:9" ht="15.75" x14ac:dyDescent="0.25">
      <c r="A1" s="27" t="s">
        <v>124</v>
      </c>
      <c r="B1" s="27"/>
      <c r="C1" s="27"/>
      <c r="D1" s="27"/>
      <c r="E1" s="27"/>
      <c r="F1" s="27"/>
    </row>
    <row r="2" spans="1:9" ht="15.75" x14ac:dyDescent="0.25">
      <c r="A2" s="26" t="s">
        <v>123</v>
      </c>
      <c r="B2" s="26"/>
      <c r="C2" s="26"/>
      <c r="D2" s="26"/>
      <c r="E2" s="26"/>
      <c r="F2" s="26"/>
    </row>
    <row r="3" spans="1:9" ht="15.75" x14ac:dyDescent="0.25">
      <c r="A3" s="26" t="s">
        <v>122</v>
      </c>
      <c r="B3" s="26"/>
      <c r="C3" s="26"/>
      <c r="D3" s="26"/>
      <c r="E3" s="26"/>
      <c r="F3" s="26"/>
    </row>
    <row r="4" spans="1:9" ht="15.75" x14ac:dyDescent="0.25">
      <c r="A4" s="25" t="s">
        <v>121</v>
      </c>
      <c r="B4" s="25"/>
      <c r="C4" s="25"/>
      <c r="D4" s="25"/>
      <c r="E4" s="25"/>
      <c r="F4" s="25"/>
    </row>
    <row r="6" spans="1:9" s="22" customFormat="1" ht="30" customHeight="1" x14ac:dyDescent="0.25">
      <c r="A6" s="24" t="s">
        <v>120</v>
      </c>
      <c r="B6" s="23" t="s">
        <v>119</v>
      </c>
      <c r="C6" s="23" t="s">
        <v>118</v>
      </c>
      <c r="D6" s="23" t="s">
        <v>117</v>
      </c>
      <c r="E6" s="23" t="s">
        <v>116</v>
      </c>
      <c r="G6" s="22" t="s">
        <v>351</v>
      </c>
    </row>
    <row r="7" spans="1:9" x14ac:dyDescent="0.25">
      <c r="A7" s="17" t="s">
        <v>115</v>
      </c>
      <c r="B7" s="16" t="s">
        <v>3</v>
      </c>
      <c r="C7" s="16" t="s">
        <v>7</v>
      </c>
      <c r="D7" s="15">
        <v>3</v>
      </c>
      <c r="E7" s="14">
        <v>4768.4799999999996</v>
      </c>
    </row>
    <row r="8" spans="1:9" x14ac:dyDescent="0.25">
      <c r="A8" s="13" t="s">
        <v>114</v>
      </c>
      <c r="B8" s="12" t="s">
        <v>1</v>
      </c>
      <c r="C8" s="12" t="s">
        <v>5</v>
      </c>
      <c r="D8" s="11">
        <v>2</v>
      </c>
      <c r="E8" s="10">
        <v>6474.24</v>
      </c>
      <c r="I8" s="21"/>
    </row>
    <row r="9" spans="1:9" x14ac:dyDescent="0.25">
      <c r="A9" s="17" t="s">
        <v>113</v>
      </c>
      <c r="B9" s="16" t="s">
        <v>1</v>
      </c>
      <c r="C9" s="16" t="s">
        <v>9</v>
      </c>
      <c r="D9" s="15">
        <v>3</v>
      </c>
      <c r="E9" s="14">
        <v>5452.58</v>
      </c>
      <c r="I9" s="21"/>
    </row>
    <row r="10" spans="1:9" x14ac:dyDescent="0.25">
      <c r="A10" s="13" t="s">
        <v>112</v>
      </c>
      <c r="B10" s="12" t="s">
        <v>3</v>
      </c>
      <c r="C10" s="12" t="s">
        <v>11</v>
      </c>
      <c r="D10" s="11">
        <v>5</v>
      </c>
      <c r="E10" s="10">
        <v>6640.67</v>
      </c>
    </row>
    <row r="11" spans="1:9" x14ac:dyDescent="0.25">
      <c r="A11" s="17" t="s">
        <v>111</v>
      </c>
      <c r="B11" s="16" t="s">
        <v>3</v>
      </c>
      <c r="C11" s="16" t="s">
        <v>0</v>
      </c>
      <c r="D11" s="15">
        <v>5</v>
      </c>
      <c r="E11" s="14">
        <v>5957.31</v>
      </c>
    </row>
    <row r="12" spans="1:9" x14ac:dyDescent="0.25">
      <c r="A12" s="13" t="s">
        <v>110</v>
      </c>
      <c r="B12" s="12" t="s">
        <v>3</v>
      </c>
      <c r="C12" s="12" t="s">
        <v>7</v>
      </c>
      <c r="D12" s="11">
        <v>0</v>
      </c>
      <c r="E12" s="10">
        <v>5034.4799999999996</v>
      </c>
    </row>
    <row r="13" spans="1:9" ht="14.25" customHeight="1" x14ac:dyDescent="0.25">
      <c r="A13" s="20" t="s">
        <v>103</v>
      </c>
      <c r="B13" s="16" t="s">
        <v>3</v>
      </c>
      <c r="C13" s="16" t="s">
        <v>0</v>
      </c>
      <c r="D13" s="15">
        <v>5</v>
      </c>
      <c r="E13" s="14">
        <v>4214.05</v>
      </c>
    </row>
    <row r="14" spans="1:9" x14ac:dyDescent="0.25">
      <c r="A14" s="13" t="s">
        <v>109</v>
      </c>
      <c r="B14" s="12" t="s">
        <v>1</v>
      </c>
      <c r="C14" s="12" t="s">
        <v>5</v>
      </c>
      <c r="D14" s="11">
        <v>3</v>
      </c>
      <c r="E14" s="10">
        <v>6117.71</v>
      </c>
    </row>
    <row r="15" spans="1:9" x14ac:dyDescent="0.25">
      <c r="A15" s="17" t="s">
        <v>108</v>
      </c>
      <c r="B15" s="16" t="s">
        <v>3</v>
      </c>
      <c r="C15" s="16" t="s">
        <v>7</v>
      </c>
      <c r="D15" s="15">
        <v>5</v>
      </c>
      <c r="E15" s="14">
        <v>5301.06</v>
      </c>
      <c r="G15" s="19"/>
    </row>
    <row r="16" spans="1:9" x14ac:dyDescent="0.25">
      <c r="A16" s="13" t="s">
        <v>107</v>
      </c>
      <c r="B16" s="12" t="s">
        <v>3</v>
      </c>
      <c r="C16" s="12" t="s">
        <v>11</v>
      </c>
      <c r="D16" s="11">
        <v>4</v>
      </c>
      <c r="E16" s="10">
        <v>3886.46</v>
      </c>
      <c r="G16" s="3"/>
    </row>
    <row r="17" spans="1:7" x14ac:dyDescent="0.25">
      <c r="A17" s="17" t="s">
        <v>106</v>
      </c>
      <c r="B17" s="16" t="s">
        <v>1</v>
      </c>
      <c r="C17" s="16" t="s">
        <v>5</v>
      </c>
      <c r="D17" s="15">
        <v>1</v>
      </c>
      <c r="E17" s="14">
        <v>6709.96</v>
      </c>
      <c r="G17" s="3"/>
    </row>
    <row r="18" spans="1:7" x14ac:dyDescent="0.25">
      <c r="A18" s="13" t="s">
        <v>105</v>
      </c>
      <c r="B18" s="12" t="s">
        <v>1</v>
      </c>
      <c r="C18" s="12" t="s">
        <v>11</v>
      </c>
      <c r="D18" s="11">
        <v>3</v>
      </c>
      <c r="E18" s="10">
        <v>4759.4399999999996</v>
      </c>
      <c r="G18" s="3"/>
    </row>
    <row r="19" spans="1:7" x14ac:dyDescent="0.25">
      <c r="A19" s="17" t="s">
        <v>104</v>
      </c>
      <c r="B19" s="16" t="s">
        <v>3</v>
      </c>
      <c r="C19" s="16" t="s">
        <v>5</v>
      </c>
      <c r="D19" s="15">
        <v>3</v>
      </c>
      <c r="E19" s="14">
        <v>6681.18</v>
      </c>
      <c r="G19" s="3"/>
    </row>
    <row r="20" spans="1:7" x14ac:dyDescent="0.25">
      <c r="A20" s="13" t="s">
        <v>103</v>
      </c>
      <c r="B20" s="12" t="s">
        <v>1</v>
      </c>
      <c r="C20" s="12" t="s">
        <v>7</v>
      </c>
      <c r="D20" s="11">
        <v>0</v>
      </c>
      <c r="E20" s="10">
        <v>5547.81</v>
      </c>
      <c r="G20" s="3"/>
    </row>
    <row r="21" spans="1:7" x14ac:dyDescent="0.25">
      <c r="A21" s="17" t="s">
        <v>102</v>
      </c>
      <c r="B21" s="16" t="s">
        <v>1</v>
      </c>
      <c r="C21" s="16" t="s">
        <v>11</v>
      </c>
      <c r="D21" s="15">
        <v>1</v>
      </c>
      <c r="E21" s="14">
        <v>5901.57</v>
      </c>
      <c r="G21" s="3"/>
    </row>
    <row r="22" spans="1:7" x14ac:dyDescent="0.25">
      <c r="A22" s="13" t="s">
        <v>101</v>
      </c>
      <c r="B22" s="12" t="s">
        <v>1</v>
      </c>
      <c r="C22" s="12" t="s">
        <v>0</v>
      </c>
      <c r="D22" s="11">
        <v>2</v>
      </c>
      <c r="E22" s="10">
        <v>5410.77</v>
      </c>
      <c r="G22" s="3"/>
    </row>
    <row r="23" spans="1:7" x14ac:dyDescent="0.25">
      <c r="A23" s="17" t="s">
        <v>100</v>
      </c>
      <c r="B23" s="16" t="s">
        <v>3</v>
      </c>
      <c r="C23" s="16" t="s">
        <v>7</v>
      </c>
      <c r="D23" s="15">
        <v>1</v>
      </c>
      <c r="E23" s="14">
        <v>4093.85</v>
      </c>
      <c r="G23" s="3"/>
    </row>
    <row r="24" spans="1:7" x14ac:dyDescent="0.25">
      <c r="A24" s="13" t="s">
        <v>99</v>
      </c>
      <c r="B24" s="12" t="s">
        <v>1</v>
      </c>
      <c r="C24" s="12" t="s">
        <v>7</v>
      </c>
      <c r="D24" s="11">
        <v>5</v>
      </c>
      <c r="E24" s="10">
        <v>4234.5</v>
      </c>
      <c r="G24" s="3"/>
    </row>
    <row r="25" spans="1:7" x14ac:dyDescent="0.25">
      <c r="A25" s="17" t="s">
        <v>98</v>
      </c>
      <c r="B25" s="16" t="s">
        <v>1</v>
      </c>
      <c r="C25" s="16" t="s">
        <v>5</v>
      </c>
      <c r="D25" s="15">
        <v>4</v>
      </c>
      <c r="E25" s="14">
        <v>6783.58</v>
      </c>
      <c r="G25" s="3"/>
    </row>
    <row r="26" spans="1:7" ht="18" customHeight="1" x14ac:dyDescent="0.25">
      <c r="A26" s="18" t="s">
        <v>88</v>
      </c>
      <c r="B26" s="12" t="s">
        <v>1</v>
      </c>
      <c r="C26" s="12" t="s">
        <v>9</v>
      </c>
      <c r="D26" s="11">
        <v>1</v>
      </c>
      <c r="E26" s="10">
        <v>5313.28</v>
      </c>
      <c r="G26" s="3"/>
    </row>
    <row r="27" spans="1:7" x14ac:dyDescent="0.25">
      <c r="A27" s="17" t="s">
        <v>97</v>
      </c>
      <c r="B27" s="16" t="s">
        <v>1</v>
      </c>
      <c r="C27" s="16" t="s">
        <v>11</v>
      </c>
      <c r="D27" s="15">
        <v>4</v>
      </c>
      <c r="E27" s="14">
        <v>6132.05</v>
      </c>
      <c r="G27" s="3"/>
    </row>
    <row r="28" spans="1:7" x14ac:dyDescent="0.25">
      <c r="A28" s="13" t="s">
        <v>96</v>
      </c>
      <c r="B28" s="12" t="s">
        <v>3</v>
      </c>
      <c r="C28" s="12" t="s">
        <v>7</v>
      </c>
      <c r="D28" s="11">
        <v>5</v>
      </c>
      <c r="E28" s="10">
        <v>6617.85</v>
      </c>
      <c r="G28" s="3"/>
    </row>
    <row r="29" spans="1:7" x14ac:dyDescent="0.25">
      <c r="A29" s="17" t="s">
        <v>95</v>
      </c>
      <c r="B29" s="16" t="s">
        <v>3</v>
      </c>
      <c r="C29" s="16" t="s">
        <v>11</v>
      </c>
      <c r="D29" s="15">
        <v>4</v>
      </c>
      <c r="E29" s="14">
        <v>5695.72</v>
      </c>
      <c r="G29" s="3"/>
    </row>
    <row r="30" spans="1:7" x14ac:dyDescent="0.25">
      <c r="A30" s="13" t="s">
        <v>94</v>
      </c>
      <c r="B30" s="12" t="s">
        <v>3</v>
      </c>
      <c r="C30" s="12" t="s">
        <v>9</v>
      </c>
      <c r="D30" s="11">
        <v>0</v>
      </c>
      <c r="E30" s="10">
        <v>5774.96</v>
      </c>
      <c r="G30" s="3"/>
    </row>
    <row r="31" spans="1:7" x14ac:dyDescent="0.25">
      <c r="A31" s="17" t="s">
        <v>93</v>
      </c>
      <c r="B31" s="16" t="s">
        <v>1</v>
      </c>
      <c r="C31" s="16" t="s">
        <v>5</v>
      </c>
      <c r="D31" s="15">
        <v>4</v>
      </c>
      <c r="E31" s="14">
        <v>6380.82</v>
      </c>
      <c r="G31" s="3"/>
    </row>
    <row r="32" spans="1:7" x14ac:dyDescent="0.25">
      <c r="A32" s="13" t="s">
        <v>92</v>
      </c>
      <c r="B32" s="12" t="s">
        <v>3</v>
      </c>
      <c r="C32" s="12" t="s">
        <v>7</v>
      </c>
      <c r="D32" s="11">
        <v>1</v>
      </c>
      <c r="E32" s="10">
        <v>5144.88</v>
      </c>
      <c r="G32" s="3"/>
    </row>
    <row r="33" spans="1:7" x14ac:dyDescent="0.25">
      <c r="A33" s="17" t="s">
        <v>91</v>
      </c>
      <c r="B33" s="16" t="s">
        <v>3</v>
      </c>
      <c r="C33" s="16" t="s">
        <v>5</v>
      </c>
      <c r="D33" s="15">
        <v>5</v>
      </c>
      <c r="E33" s="14">
        <v>4355.59</v>
      </c>
      <c r="G33" s="3"/>
    </row>
    <row r="34" spans="1:7" x14ac:dyDescent="0.25">
      <c r="A34" s="13" t="s">
        <v>90</v>
      </c>
      <c r="B34" s="12" t="s">
        <v>1</v>
      </c>
      <c r="C34" s="12" t="s">
        <v>0</v>
      </c>
      <c r="D34" s="11">
        <v>0</v>
      </c>
      <c r="E34" s="10">
        <v>4178.53</v>
      </c>
      <c r="G34" s="3"/>
    </row>
    <row r="35" spans="1:7" x14ac:dyDescent="0.25">
      <c r="A35" s="17" t="s">
        <v>89</v>
      </c>
      <c r="B35" s="16" t="s">
        <v>1</v>
      </c>
      <c r="C35" s="16" t="s">
        <v>7</v>
      </c>
      <c r="D35" s="15">
        <v>4</v>
      </c>
      <c r="E35" s="14">
        <v>6086.86</v>
      </c>
      <c r="G35" s="3"/>
    </row>
    <row r="36" spans="1:7" x14ac:dyDescent="0.25">
      <c r="A36" s="13" t="s">
        <v>88</v>
      </c>
      <c r="B36" s="12" t="s">
        <v>3</v>
      </c>
      <c r="C36" s="12" t="s">
        <v>5</v>
      </c>
      <c r="D36" s="11">
        <v>5</v>
      </c>
      <c r="E36" s="10">
        <v>6462.65</v>
      </c>
      <c r="G36" s="3"/>
    </row>
    <row r="37" spans="1:7" x14ac:dyDescent="0.25">
      <c r="A37" s="17" t="s">
        <v>87</v>
      </c>
      <c r="B37" s="16" t="s">
        <v>1</v>
      </c>
      <c r="C37" s="16" t="s">
        <v>7</v>
      </c>
      <c r="D37" s="15">
        <v>2</v>
      </c>
      <c r="E37" s="14">
        <v>5821.83</v>
      </c>
      <c r="G37" s="3"/>
    </row>
    <row r="38" spans="1:7" x14ac:dyDescent="0.25">
      <c r="A38" s="13" t="s">
        <v>86</v>
      </c>
      <c r="B38" s="12" t="s">
        <v>3</v>
      </c>
      <c r="C38" s="12" t="s">
        <v>0</v>
      </c>
      <c r="D38" s="11">
        <v>4</v>
      </c>
      <c r="E38" s="10">
        <v>5513.18</v>
      </c>
      <c r="G38" s="3"/>
    </row>
    <row r="39" spans="1:7" x14ac:dyDescent="0.25">
      <c r="A39" s="17" t="s">
        <v>85</v>
      </c>
      <c r="B39" s="16" t="s">
        <v>3</v>
      </c>
      <c r="C39" s="16" t="s">
        <v>0</v>
      </c>
      <c r="D39" s="15">
        <v>0</v>
      </c>
      <c r="E39" s="14">
        <v>6307.78</v>
      </c>
      <c r="G39" s="3"/>
    </row>
    <row r="40" spans="1:7" x14ac:dyDescent="0.25">
      <c r="A40" s="18" t="s">
        <v>26</v>
      </c>
      <c r="B40" s="12" t="s">
        <v>1</v>
      </c>
      <c r="C40" s="12" t="s">
        <v>0</v>
      </c>
      <c r="D40" s="11">
        <v>2</v>
      </c>
      <c r="E40" s="10">
        <v>4169.6499999999996</v>
      </c>
      <c r="G40" s="3"/>
    </row>
    <row r="41" spans="1:7" x14ac:dyDescent="0.25">
      <c r="A41" s="17" t="s">
        <v>84</v>
      </c>
      <c r="B41" s="16" t="s">
        <v>3</v>
      </c>
      <c r="C41" s="16" t="s">
        <v>0</v>
      </c>
      <c r="D41" s="15">
        <v>0</v>
      </c>
      <c r="E41" s="14">
        <v>5870.72</v>
      </c>
      <c r="G41" s="3"/>
    </row>
    <row r="42" spans="1:7" x14ac:dyDescent="0.25">
      <c r="A42" s="13" t="s">
        <v>83</v>
      </c>
      <c r="B42" s="12" t="s">
        <v>1</v>
      </c>
      <c r="C42" s="12" t="s">
        <v>5</v>
      </c>
      <c r="D42" s="11">
        <v>3</v>
      </c>
      <c r="E42" s="10">
        <v>4668.76</v>
      </c>
      <c r="G42" s="3"/>
    </row>
    <row r="43" spans="1:7" x14ac:dyDescent="0.25">
      <c r="A43" s="17" t="s">
        <v>82</v>
      </c>
      <c r="B43" s="16" t="s">
        <v>3</v>
      </c>
      <c r="C43" s="16" t="s">
        <v>5</v>
      </c>
      <c r="D43" s="15">
        <v>3</v>
      </c>
      <c r="E43" s="14">
        <v>5502.57</v>
      </c>
      <c r="G43" s="3"/>
    </row>
    <row r="44" spans="1:7" x14ac:dyDescent="0.25">
      <c r="A44" s="13" t="s">
        <v>76</v>
      </c>
      <c r="B44" s="12" t="s">
        <v>1</v>
      </c>
      <c r="C44" s="12" t="s">
        <v>11</v>
      </c>
      <c r="D44" s="11">
        <v>4</v>
      </c>
      <c r="E44" s="10">
        <v>6410.83</v>
      </c>
      <c r="G44" s="3"/>
    </row>
    <row r="45" spans="1:7" x14ac:dyDescent="0.25">
      <c r="A45" s="17" t="s">
        <v>81</v>
      </c>
      <c r="B45" s="16" t="s">
        <v>1</v>
      </c>
      <c r="C45" s="16" t="s">
        <v>5</v>
      </c>
      <c r="D45" s="15">
        <v>5</v>
      </c>
      <c r="E45" s="14">
        <v>6165.28</v>
      </c>
      <c r="G45" s="3"/>
    </row>
    <row r="46" spans="1:7" x14ac:dyDescent="0.25">
      <c r="A46" s="13" t="s">
        <v>80</v>
      </c>
      <c r="B46" s="12" t="s">
        <v>1</v>
      </c>
      <c r="C46" s="12" t="s">
        <v>0</v>
      </c>
      <c r="D46" s="11">
        <v>5</v>
      </c>
      <c r="E46" s="10">
        <v>6008.39</v>
      </c>
      <c r="G46" s="3"/>
    </row>
    <row r="47" spans="1:7" x14ac:dyDescent="0.25">
      <c r="A47" s="17" t="s">
        <v>79</v>
      </c>
      <c r="B47" s="16" t="s">
        <v>3</v>
      </c>
      <c r="C47" s="16" t="s">
        <v>11</v>
      </c>
      <c r="D47" s="15">
        <v>3</v>
      </c>
      <c r="E47" s="14">
        <v>5099.45</v>
      </c>
      <c r="G47" s="3"/>
    </row>
    <row r="48" spans="1:7" x14ac:dyDescent="0.25">
      <c r="A48" s="13" t="s">
        <v>78</v>
      </c>
      <c r="B48" s="12" t="s">
        <v>1</v>
      </c>
      <c r="C48" s="12" t="s">
        <v>11</v>
      </c>
      <c r="D48" s="11">
        <v>1</v>
      </c>
      <c r="E48" s="10">
        <v>5240.4399999999996</v>
      </c>
      <c r="G48" s="3"/>
    </row>
    <row r="49" spans="1:7" x14ac:dyDescent="0.25">
      <c r="A49" s="17" t="s">
        <v>77</v>
      </c>
      <c r="B49" s="16" t="s">
        <v>1</v>
      </c>
      <c r="C49" s="16" t="s">
        <v>5</v>
      </c>
      <c r="D49" s="15">
        <v>1</v>
      </c>
      <c r="E49" s="14">
        <v>4040.99</v>
      </c>
      <c r="G49" s="3"/>
    </row>
    <row r="50" spans="1:7" x14ac:dyDescent="0.25">
      <c r="A50" s="18" t="s">
        <v>76</v>
      </c>
      <c r="B50" s="12" t="s">
        <v>3</v>
      </c>
      <c r="C50" s="12" t="s">
        <v>5</v>
      </c>
      <c r="D50" s="11">
        <v>0</v>
      </c>
      <c r="E50" s="10">
        <v>4515.75</v>
      </c>
      <c r="G50" s="3"/>
    </row>
    <row r="51" spans="1:7" x14ac:dyDescent="0.25">
      <c r="A51" s="17" t="s">
        <v>75</v>
      </c>
      <c r="B51" s="16" t="s">
        <v>3</v>
      </c>
      <c r="C51" s="16" t="s">
        <v>11</v>
      </c>
      <c r="D51" s="15">
        <v>3</v>
      </c>
      <c r="E51" s="14">
        <v>6510.51</v>
      </c>
      <c r="G51" s="3"/>
    </row>
    <row r="52" spans="1:7" x14ac:dyDescent="0.25">
      <c r="A52" s="13" t="s">
        <v>74</v>
      </c>
      <c r="B52" s="12" t="s">
        <v>3</v>
      </c>
      <c r="C52" s="12" t="s">
        <v>5</v>
      </c>
      <c r="D52" s="11">
        <v>4</v>
      </c>
      <c r="E52" s="10">
        <v>6294.18</v>
      </c>
      <c r="G52" s="3"/>
    </row>
    <row r="53" spans="1:7" x14ac:dyDescent="0.25">
      <c r="A53" s="17" t="s">
        <v>73</v>
      </c>
      <c r="B53" s="16" t="s">
        <v>1</v>
      </c>
      <c r="C53" s="16" t="s">
        <v>5</v>
      </c>
      <c r="D53" s="15">
        <v>1</v>
      </c>
      <c r="E53" s="14">
        <v>4004.76</v>
      </c>
      <c r="G53" s="3"/>
    </row>
    <row r="54" spans="1:7" x14ac:dyDescent="0.25">
      <c r="A54" s="13" t="s">
        <v>72</v>
      </c>
      <c r="B54" s="12" t="s">
        <v>1</v>
      </c>
      <c r="C54" s="12" t="s">
        <v>5</v>
      </c>
      <c r="D54" s="11">
        <v>4</v>
      </c>
      <c r="E54" s="10">
        <v>5470.15</v>
      </c>
      <c r="G54" s="3"/>
    </row>
    <row r="55" spans="1:7" x14ac:dyDescent="0.25">
      <c r="A55" s="17" t="s">
        <v>71</v>
      </c>
      <c r="B55" s="16" t="s">
        <v>1</v>
      </c>
      <c r="C55" s="16" t="s">
        <v>11</v>
      </c>
      <c r="D55" s="15">
        <v>1</v>
      </c>
      <c r="E55" s="14">
        <v>6316.61</v>
      </c>
      <c r="G55" s="3"/>
    </row>
    <row r="56" spans="1:7" x14ac:dyDescent="0.25">
      <c r="A56" s="13" t="s">
        <v>70</v>
      </c>
      <c r="B56" s="12" t="s">
        <v>3</v>
      </c>
      <c r="C56" s="12" t="s">
        <v>9</v>
      </c>
      <c r="D56" s="11">
        <v>0</v>
      </c>
      <c r="E56" s="10">
        <v>4270.32</v>
      </c>
      <c r="G56" s="3"/>
    </row>
    <row r="57" spans="1:7" x14ac:dyDescent="0.25">
      <c r="A57" s="17" t="s">
        <v>69</v>
      </c>
      <c r="B57" s="16" t="s">
        <v>1</v>
      </c>
      <c r="C57" s="16" t="s">
        <v>7</v>
      </c>
      <c r="D57" s="15">
        <v>3</v>
      </c>
      <c r="E57" s="14">
        <v>3962.16</v>
      </c>
      <c r="G57" s="3"/>
    </row>
    <row r="58" spans="1:7" x14ac:dyDescent="0.25">
      <c r="A58" s="13" t="s">
        <v>68</v>
      </c>
      <c r="B58" s="12" t="s">
        <v>3</v>
      </c>
      <c r="C58" s="12" t="s">
        <v>0</v>
      </c>
      <c r="D58" s="11">
        <v>4</v>
      </c>
      <c r="E58" s="10">
        <v>6098.4</v>
      </c>
      <c r="G58" s="3"/>
    </row>
    <row r="59" spans="1:7" x14ac:dyDescent="0.25">
      <c r="A59" s="17" t="s">
        <v>67</v>
      </c>
      <c r="B59" s="16" t="s">
        <v>1</v>
      </c>
      <c r="C59" s="16" t="s">
        <v>9</v>
      </c>
      <c r="D59" s="15">
        <v>0</v>
      </c>
      <c r="E59" s="14">
        <v>5470.79</v>
      </c>
      <c r="G59" s="3"/>
    </row>
    <row r="60" spans="1:7" x14ac:dyDescent="0.25">
      <c r="A60" s="13" t="s">
        <v>66</v>
      </c>
      <c r="B60" s="12" t="s">
        <v>1</v>
      </c>
      <c r="C60" s="12" t="s">
        <v>0</v>
      </c>
      <c r="D60" s="11">
        <v>2</v>
      </c>
      <c r="E60" s="10">
        <v>4753.5200000000004</v>
      </c>
      <c r="G60" s="3"/>
    </row>
    <row r="61" spans="1:7" x14ac:dyDescent="0.25">
      <c r="A61" s="17" t="s">
        <v>65</v>
      </c>
      <c r="B61" s="16" t="s">
        <v>1</v>
      </c>
      <c r="C61" s="16" t="s">
        <v>7</v>
      </c>
      <c r="D61" s="15">
        <v>2</v>
      </c>
      <c r="E61" s="14">
        <v>4704.51</v>
      </c>
      <c r="G61" s="3"/>
    </row>
    <row r="62" spans="1:7" x14ac:dyDescent="0.25">
      <c r="A62" s="13" t="s">
        <v>64</v>
      </c>
      <c r="B62" s="12" t="s">
        <v>1</v>
      </c>
      <c r="C62" s="12" t="s">
        <v>11</v>
      </c>
      <c r="D62" s="11">
        <v>2</v>
      </c>
      <c r="E62" s="10">
        <v>6477.58</v>
      </c>
      <c r="G62" s="3"/>
    </row>
    <row r="63" spans="1:7" x14ac:dyDescent="0.25">
      <c r="A63" s="17" t="s">
        <v>63</v>
      </c>
      <c r="B63" s="16" t="s">
        <v>3</v>
      </c>
      <c r="C63" s="16" t="s">
        <v>0</v>
      </c>
      <c r="D63" s="15">
        <v>3</v>
      </c>
      <c r="E63" s="14">
        <v>5556.15</v>
      </c>
      <c r="G63" s="3"/>
    </row>
    <row r="64" spans="1:7" x14ac:dyDescent="0.25">
      <c r="A64" s="13" t="s">
        <v>62</v>
      </c>
      <c r="B64" s="12" t="s">
        <v>3</v>
      </c>
      <c r="C64" s="12" t="s">
        <v>0</v>
      </c>
      <c r="D64" s="11">
        <v>3</v>
      </c>
      <c r="E64" s="10">
        <v>3886.18</v>
      </c>
      <c r="G64" s="3"/>
    </row>
    <row r="65" spans="1:7" x14ac:dyDescent="0.25">
      <c r="A65" s="17" t="s">
        <v>61</v>
      </c>
      <c r="B65" s="16" t="s">
        <v>1</v>
      </c>
      <c r="C65" s="16" t="s">
        <v>5</v>
      </c>
      <c r="D65" s="15">
        <v>1</v>
      </c>
      <c r="E65" s="14">
        <v>5818.6</v>
      </c>
      <c r="G65" s="3"/>
    </row>
    <row r="66" spans="1:7" x14ac:dyDescent="0.25">
      <c r="A66" s="13" t="s">
        <v>60</v>
      </c>
      <c r="B66" s="12" t="s">
        <v>3</v>
      </c>
      <c r="C66" s="12" t="s">
        <v>11</v>
      </c>
      <c r="D66" s="11">
        <v>1</v>
      </c>
      <c r="E66" s="10">
        <v>5027.3900000000003</v>
      </c>
      <c r="G66" s="3"/>
    </row>
    <row r="67" spans="1:7" x14ac:dyDescent="0.25">
      <c r="A67" s="17" t="s">
        <v>59</v>
      </c>
      <c r="B67" s="16" t="s">
        <v>1</v>
      </c>
      <c r="C67" s="16" t="s">
        <v>11</v>
      </c>
      <c r="D67" s="15">
        <v>1</v>
      </c>
      <c r="E67" s="14">
        <v>6202.52</v>
      </c>
      <c r="G67" s="3"/>
    </row>
    <row r="68" spans="1:7" x14ac:dyDescent="0.25">
      <c r="A68" s="13" t="s">
        <v>58</v>
      </c>
      <c r="B68" s="12" t="s">
        <v>1</v>
      </c>
      <c r="C68" s="12" t="s">
        <v>7</v>
      </c>
      <c r="D68" s="11">
        <v>3</v>
      </c>
      <c r="E68" s="10">
        <v>4178.18</v>
      </c>
      <c r="G68" s="3"/>
    </row>
    <row r="69" spans="1:7" x14ac:dyDescent="0.25">
      <c r="A69" s="17" t="s">
        <v>57</v>
      </c>
      <c r="B69" s="16" t="s">
        <v>3</v>
      </c>
      <c r="C69" s="16" t="s">
        <v>0</v>
      </c>
      <c r="D69" s="15">
        <v>4</v>
      </c>
      <c r="E69" s="14">
        <v>5865.48</v>
      </c>
      <c r="G69" s="3"/>
    </row>
    <row r="70" spans="1:7" x14ac:dyDescent="0.25">
      <c r="A70" s="13" t="s">
        <v>56</v>
      </c>
      <c r="B70" s="12" t="s">
        <v>1</v>
      </c>
      <c r="C70" s="12" t="s">
        <v>9</v>
      </c>
      <c r="D70" s="11">
        <v>2</v>
      </c>
      <c r="E70" s="10">
        <v>4727.84</v>
      </c>
      <c r="G70" s="3"/>
    </row>
    <row r="71" spans="1:7" x14ac:dyDescent="0.25">
      <c r="A71" s="17" t="s">
        <v>55</v>
      </c>
      <c r="B71" s="16" t="s">
        <v>1</v>
      </c>
      <c r="C71" s="16" t="s">
        <v>7</v>
      </c>
      <c r="D71" s="15">
        <v>1</v>
      </c>
      <c r="E71" s="14">
        <v>6629.98</v>
      </c>
      <c r="G71" s="3"/>
    </row>
    <row r="72" spans="1:7" x14ac:dyDescent="0.25">
      <c r="A72" s="13" t="s">
        <v>54</v>
      </c>
      <c r="B72" s="12" t="s">
        <v>1</v>
      </c>
      <c r="C72" s="12" t="s">
        <v>0</v>
      </c>
      <c r="D72" s="11">
        <v>4</v>
      </c>
      <c r="E72" s="10">
        <v>5698.82</v>
      </c>
      <c r="G72" s="3"/>
    </row>
    <row r="73" spans="1:7" x14ac:dyDescent="0.25">
      <c r="A73" s="17" t="s">
        <v>53</v>
      </c>
      <c r="B73" s="16" t="s">
        <v>3</v>
      </c>
      <c r="C73" s="16" t="s">
        <v>7</v>
      </c>
      <c r="D73" s="15">
        <v>1</v>
      </c>
      <c r="E73" s="14">
        <v>4704.9399999999996</v>
      </c>
      <c r="G73" s="3"/>
    </row>
    <row r="74" spans="1:7" x14ac:dyDescent="0.25">
      <c r="A74" s="13" t="s">
        <v>52</v>
      </c>
      <c r="B74" s="12" t="s">
        <v>3</v>
      </c>
      <c r="C74" s="12" t="s">
        <v>0</v>
      </c>
      <c r="D74" s="11">
        <v>4</v>
      </c>
      <c r="E74" s="10">
        <v>6521.27</v>
      </c>
      <c r="G74" s="3"/>
    </row>
    <row r="75" spans="1:7" x14ac:dyDescent="0.25">
      <c r="A75" s="17" t="s">
        <v>51</v>
      </c>
      <c r="B75" s="16" t="s">
        <v>1</v>
      </c>
      <c r="C75" s="16" t="s">
        <v>9</v>
      </c>
      <c r="D75" s="15">
        <v>2</v>
      </c>
      <c r="E75" s="14">
        <v>6322.86</v>
      </c>
      <c r="G75" s="3"/>
    </row>
    <row r="76" spans="1:7" x14ac:dyDescent="0.25">
      <c r="A76" s="13" t="s">
        <v>50</v>
      </c>
      <c r="B76" s="12" t="s">
        <v>1</v>
      </c>
      <c r="C76" s="12" t="s">
        <v>7</v>
      </c>
      <c r="D76" s="11">
        <v>0</v>
      </c>
      <c r="E76" s="10">
        <v>4755.58</v>
      </c>
      <c r="G76" s="3"/>
    </row>
    <row r="77" spans="1:7" x14ac:dyDescent="0.25">
      <c r="A77" s="17" t="s">
        <v>49</v>
      </c>
      <c r="B77" s="16" t="s">
        <v>1</v>
      </c>
      <c r="C77" s="16" t="s">
        <v>9</v>
      </c>
      <c r="D77" s="15">
        <v>2</v>
      </c>
      <c r="E77" s="14">
        <v>5308.61</v>
      </c>
      <c r="G77" s="3"/>
    </row>
    <row r="78" spans="1:7" x14ac:dyDescent="0.25">
      <c r="A78" s="13" t="s">
        <v>48</v>
      </c>
      <c r="B78" s="12" t="s">
        <v>1</v>
      </c>
      <c r="C78" s="12" t="s">
        <v>11</v>
      </c>
      <c r="D78" s="11">
        <v>3</v>
      </c>
      <c r="E78" s="10">
        <v>4608.2700000000004</v>
      </c>
      <c r="G78" s="3"/>
    </row>
    <row r="79" spans="1:7" x14ac:dyDescent="0.25">
      <c r="A79" s="17" t="s">
        <v>47</v>
      </c>
      <c r="B79" s="16" t="s">
        <v>1</v>
      </c>
      <c r="C79" s="16" t="s">
        <v>7</v>
      </c>
      <c r="D79" s="15">
        <v>1</v>
      </c>
      <c r="E79" s="14">
        <v>4356.5600000000004</v>
      </c>
      <c r="G79" s="3"/>
    </row>
    <row r="80" spans="1:7" x14ac:dyDescent="0.25">
      <c r="A80" s="13" t="s">
        <v>46</v>
      </c>
      <c r="B80" s="12" t="s">
        <v>3</v>
      </c>
      <c r="C80" s="12" t="s">
        <v>5</v>
      </c>
      <c r="D80" s="11">
        <v>1</v>
      </c>
      <c r="E80" s="10">
        <v>6285.46</v>
      </c>
      <c r="G80" s="3"/>
    </row>
    <row r="81" spans="1:7" x14ac:dyDescent="0.25">
      <c r="A81" s="17" t="s">
        <v>45</v>
      </c>
      <c r="B81" s="16" t="s">
        <v>3</v>
      </c>
      <c r="C81" s="16" t="s">
        <v>9</v>
      </c>
      <c r="D81" s="15">
        <v>4</v>
      </c>
      <c r="E81" s="14">
        <v>4988.54</v>
      </c>
      <c r="G81" s="3"/>
    </row>
    <row r="82" spans="1:7" x14ac:dyDescent="0.25">
      <c r="A82" s="13" t="s">
        <v>44</v>
      </c>
      <c r="B82" s="12" t="s">
        <v>3</v>
      </c>
      <c r="C82" s="12" t="s">
        <v>7</v>
      </c>
      <c r="D82" s="11">
        <v>1</v>
      </c>
      <c r="E82" s="10">
        <v>4289.37</v>
      </c>
      <c r="G82" s="3"/>
    </row>
    <row r="83" spans="1:7" x14ac:dyDescent="0.25">
      <c r="A83" s="17" t="s">
        <v>43</v>
      </c>
      <c r="B83" s="16" t="s">
        <v>1</v>
      </c>
      <c r="C83" s="16" t="s">
        <v>11</v>
      </c>
      <c r="D83" s="15">
        <v>4</v>
      </c>
      <c r="E83" s="14">
        <v>5101.95</v>
      </c>
      <c r="G83" s="3"/>
    </row>
    <row r="84" spans="1:7" x14ac:dyDescent="0.25">
      <c r="A84" s="13" t="s">
        <v>42</v>
      </c>
      <c r="B84" s="12" t="s">
        <v>3</v>
      </c>
      <c r="C84" s="12" t="s">
        <v>9</v>
      </c>
      <c r="D84" s="11">
        <v>1</v>
      </c>
      <c r="E84" s="10">
        <v>5784.72</v>
      </c>
      <c r="G84" s="3"/>
    </row>
    <row r="85" spans="1:7" x14ac:dyDescent="0.25">
      <c r="A85" s="17" t="s">
        <v>41</v>
      </c>
      <c r="B85" s="16" t="s">
        <v>1</v>
      </c>
      <c r="C85" s="16" t="s">
        <v>11</v>
      </c>
      <c r="D85" s="15">
        <v>0</v>
      </c>
      <c r="E85" s="14">
        <v>3847.25</v>
      </c>
      <c r="G85" s="3"/>
    </row>
    <row r="86" spans="1:7" x14ac:dyDescent="0.25">
      <c r="A86" s="18" t="s">
        <v>41</v>
      </c>
      <c r="B86" s="12" t="s">
        <v>1</v>
      </c>
      <c r="C86" s="12" t="s">
        <v>11</v>
      </c>
      <c r="D86" s="11">
        <v>4</v>
      </c>
      <c r="E86" s="10">
        <v>5666.72</v>
      </c>
      <c r="G86" s="3"/>
    </row>
    <row r="87" spans="1:7" x14ac:dyDescent="0.25">
      <c r="A87" s="17" t="s">
        <v>40</v>
      </c>
      <c r="B87" s="16" t="s">
        <v>3</v>
      </c>
      <c r="C87" s="16" t="s">
        <v>5</v>
      </c>
      <c r="D87" s="15">
        <v>3</v>
      </c>
      <c r="E87" s="14">
        <v>6654.52</v>
      </c>
      <c r="G87" s="3"/>
    </row>
    <row r="88" spans="1:7" x14ac:dyDescent="0.25">
      <c r="A88" s="13" t="s">
        <v>39</v>
      </c>
      <c r="B88" s="12" t="s">
        <v>1</v>
      </c>
      <c r="C88" s="12" t="s">
        <v>11</v>
      </c>
      <c r="D88" s="11">
        <v>2</v>
      </c>
      <c r="E88" s="10">
        <v>4820.99</v>
      </c>
      <c r="G88" s="3"/>
    </row>
    <row r="89" spans="1:7" x14ac:dyDescent="0.25">
      <c r="A89" s="17" t="s">
        <v>38</v>
      </c>
      <c r="B89" s="16" t="s">
        <v>3</v>
      </c>
      <c r="C89" s="16" t="s">
        <v>11</v>
      </c>
      <c r="D89" s="15">
        <v>0</v>
      </c>
      <c r="E89" s="14">
        <v>5980.29</v>
      </c>
      <c r="G89" s="3"/>
    </row>
    <row r="90" spans="1:7" x14ac:dyDescent="0.25">
      <c r="A90" s="18" t="s">
        <v>33</v>
      </c>
      <c r="B90" s="12" t="s">
        <v>1</v>
      </c>
      <c r="C90" s="12" t="s">
        <v>11</v>
      </c>
      <c r="D90" s="11">
        <v>5</v>
      </c>
      <c r="E90" s="10">
        <v>6625.4</v>
      </c>
      <c r="G90" s="3"/>
    </row>
    <row r="91" spans="1:7" x14ac:dyDescent="0.25">
      <c r="A91" s="17" t="s">
        <v>37</v>
      </c>
      <c r="B91" s="16" t="s">
        <v>1</v>
      </c>
      <c r="C91" s="16" t="s">
        <v>7</v>
      </c>
      <c r="D91" s="15">
        <v>2</v>
      </c>
      <c r="E91" s="14">
        <v>5817.45</v>
      </c>
      <c r="G91" s="3"/>
    </row>
    <row r="92" spans="1:7" x14ac:dyDescent="0.25">
      <c r="A92" s="13" t="s">
        <v>36</v>
      </c>
      <c r="B92" s="12" t="s">
        <v>1</v>
      </c>
      <c r="C92" s="12" t="s">
        <v>7</v>
      </c>
      <c r="D92" s="11">
        <v>4</v>
      </c>
      <c r="E92" s="10">
        <v>6538.1</v>
      </c>
      <c r="G92" s="3"/>
    </row>
    <row r="93" spans="1:7" x14ac:dyDescent="0.25">
      <c r="A93" s="17" t="s">
        <v>35</v>
      </c>
      <c r="B93" s="16" t="s">
        <v>1</v>
      </c>
      <c r="C93" s="16" t="s">
        <v>0</v>
      </c>
      <c r="D93" s="15">
        <v>4</v>
      </c>
      <c r="E93" s="14">
        <v>6255.2</v>
      </c>
      <c r="G93" s="3"/>
    </row>
    <row r="94" spans="1:7" x14ac:dyDescent="0.25">
      <c r="A94" s="13" t="s">
        <v>34</v>
      </c>
      <c r="B94" s="12" t="s">
        <v>3</v>
      </c>
      <c r="C94" s="12" t="s">
        <v>7</v>
      </c>
      <c r="D94" s="11">
        <v>5</v>
      </c>
      <c r="E94" s="10">
        <v>4936.0600000000004</v>
      </c>
      <c r="G94" s="3"/>
    </row>
    <row r="95" spans="1:7" x14ac:dyDescent="0.25">
      <c r="A95" s="17" t="s">
        <v>33</v>
      </c>
      <c r="B95" s="16" t="s">
        <v>3</v>
      </c>
      <c r="C95" s="16" t="s">
        <v>11</v>
      </c>
      <c r="D95" s="15">
        <v>2</v>
      </c>
      <c r="E95" s="14">
        <v>6472.96</v>
      </c>
      <c r="G95" s="3"/>
    </row>
    <row r="96" spans="1:7" x14ac:dyDescent="0.25">
      <c r="A96" s="13" t="s">
        <v>32</v>
      </c>
      <c r="B96" s="12" t="s">
        <v>1</v>
      </c>
      <c r="C96" s="12" t="s">
        <v>11</v>
      </c>
      <c r="D96" s="11">
        <v>4</v>
      </c>
      <c r="E96" s="10">
        <v>4560.16</v>
      </c>
      <c r="G96" s="3"/>
    </row>
    <row r="97" spans="1:7" x14ac:dyDescent="0.25">
      <c r="A97" s="17" t="s">
        <v>31</v>
      </c>
      <c r="B97" s="16" t="s">
        <v>3</v>
      </c>
      <c r="C97" s="16" t="s">
        <v>7</v>
      </c>
      <c r="D97" s="15">
        <v>4</v>
      </c>
      <c r="E97" s="14">
        <v>6258.76</v>
      </c>
      <c r="G97" s="3"/>
    </row>
    <row r="98" spans="1:7" x14ac:dyDescent="0.25">
      <c r="A98" s="13" t="s">
        <v>30</v>
      </c>
      <c r="B98" s="12" t="s">
        <v>3</v>
      </c>
      <c r="C98" s="12" t="s">
        <v>11</v>
      </c>
      <c r="D98" s="11">
        <v>5</v>
      </c>
      <c r="E98" s="10">
        <v>5737.51</v>
      </c>
      <c r="G98" s="3"/>
    </row>
    <row r="99" spans="1:7" x14ac:dyDescent="0.25">
      <c r="A99" s="17" t="s">
        <v>29</v>
      </c>
      <c r="B99" s="16" t="s">
        <v>3</v>
      </c>
      <c r="C99" s="16" t="s">
        <v>7</v>
      </c>
      <c r="D99" s="15">
        <v>1</v>
      </c>
      <c r="E99" s="14">
        <v>5571.08</v>
      </c>
      <c r="G99" s="3"/>
    </row>
    <row r="100" spans="1:7" x14ac:dyDescent="0.25">
      <c r="A100" s="13" t="s">
        <v>28</v>
      </c>
      <c r="B100" s="12" t="s">
        <v>3</v>
      </c>
      <c r="C100" s="12" t="s">
        <v>5</v>
      </c>
      <c r="D100" s="11">
        <v>0</v>
      </c>
      <c r="E100" s="10">
        <v>4689.87</v>
      </c>
      <c r="G100" s="3"/>
    </row>
    <row r="101" spans="1:7" x14ac:dyDescent="0.25">
      <c r="A101" s="17" t="s">
        <v>27</v>
      </c>
      <c r="B101" s="16" t="s">
        <v>3</v>
      </c>
      <c r="C101" s="16" t="s">
        <v>5</v>
      </c>
      <c r="D101" s="15">
        <v>0</v>
      </c>
      <c r="E101" s="14">
        <v>6347.37</v>
      </c>
      <c r="G101" s="3"/>
    </row>
    <row r="102" spans="1:7" x14ac:dyDescent="0.25">
      <c r="A102" s="13" t="s">
        <v>26</v>
      </c>
      <c r="B102" s="12" t="s">
        <v>1</v>
      </c>
      <c r="C102" s="12" t="s">
        <v>5</v>
      </c>
      <c r="D102" s="11">
        <v>3</v>
      </c>
      <c r="E102" s="10">
        <v>5273.18</v>
      </c>
      <c r="G102" s="3"/>
    </row>
    <row r="103" spans="1:7" x14ac:dyDescent="0.25">
      <c r="A103" s="17" t="s">
        <v>25</v>
      </c>
      <c r="B103" s="16" t="s">
        <v>1</v>
      </c>
      <c r="C103" s="16" t="s">
        <v>7</v>
      </c>
      <c r="D103" s="15">
        <v>1</v>
      </c>
      <c r="E103" s="14">
        <v>4246.25</v>
      </c>
      <c r="G103" s="3"/>
    </row>
    <row r="104" spans="1:7" x14ac:dyDescent="0.25">
      <c r="A104" s="13" t="s">
        <v>24</v>
      </c>
      <c r="B104" s="12" t="s">
        <v>1</v>
      </c>
      <c r="C104" s="12" t="s">
        <v>11</v>
      </c>
      <c r="D104" s="11">
        <v>0</v>
      </c>
      <c r="E104" s="10">
        <v>6216.14</v>
      </c>
      <c r="G104" s="3"/>
    </row>
    <row r="105" spans="1:7" x14ac:dyDescent="0.25">
      <c r="A105" s="17" t="s">
        <v>23</v>
      </c>
      <c r="B105" s="16" t="s">
        <v>1</v>
      </c>
      <c r="C105" s="16" t="s">
        <v>7</v>
      </c>
      <c r="D105" s="15">
        <v>4</v>
      </c>
      <c r="E105" s="14">
        <v>4601.9799999999996</v>
      </c>
      <c r="G105" s="3"/>
    </row>
    <row r="106" spans="1:7" x14ac:dyDescent="0.25">
      <c r="A106" s="13" t="s">
        <v>22</v>
      </c>
      <c r="B106" s="12" t="s">
        <v>3</v>
      </c>
      <c r="C106" s="12" t="s">
        <v>0</v>
      </c>
      <c r="D106" s="11">
        <v>4</v>
      </c>
      <c r="E106" s="10">
        <v>4521.6499999999996</v>
      </c>
      <c r="G106" s="3"/>
    </row>
    <row r="107" spans="1:7" x14ac:dyDescent="0.25">
      <c r="A107" s="17" t="s">
        <v>21</v>
      </c>
      <c r="B107" s="16" t="s">
        <v>3</v>
      </c>
      <c r="C107" s="16" t="s">
        <v>9</v>
      </c>
      <c r="D107" s="15">
        <v>4</v>
      </c>
      <c r="E107" s="14">
        <v>4396.8100000000004</v>
      </c>
      <c r="G107" s="3"/>
    </row>
    <row r="108" spans="1:7" x14ac:dyDescent="0.25">
      <c r="A108" s="13" t="s">
        <v>20</v>
      </c>
      <c r="B108" s="12" t="s">
        <v>3</v>
      </c>
      <c r="C108" s="12" t="s">
        <v>11</v>
      </c>
      <c r="D108" s="11">
        <v>5</v>
      </c>
      <c r="E108" s="10">
        <v>4708.8500000000004</v>
      </c>
      <c r="G108" s="3"/>
    </row>
    <row r="109" spans="1:7" x14ac:dyDescent="0.25">
      <c r="A109" s="17" t="s">
        <v>19</v>
      </c>
      <c r="B109" s="16" t="s">
        <v>3</v>
      </c>
      <c r="C109" s="16" t="s">
        <v>0</v>
      </c>
      <c r="D109" s="15">
        <v>3</v>
      </c>
      <c r="E109" s="14">
        <v>4048.89</v>
      </c>
      <c r="G109" s="3"/>
    </row>
    <row r="110" spans="1:7" x14ac:dyDescent="0.25">
      <c r="A110" s="13" t="s">
        <v>18</v>
      </c>
      <c r="B110" s="12" t="s">
        <v>1</v>
      </c>
      <c r="C110" s="12" t="s">
        <v>11</v>
      </c>
      <c r="D110" s="11">
        <v>4</v>
      </c>
      <c r="E110" s="10">
        <v>6544.42</v>
      </c>
      <c r="G110" s="3"/>
    </row>
    <row r="111" spans="1:7" x14ac:dyDescent="0.25">
      <c r="A111" s="17" t="s">
        <v>17</v>
      </c>
      <c r="B111" s="16" t="s">
        <v>1</v>
      </c>
      <c r="C111" s="16" t="s">
        <v>11</v>
      </c>
      <c r="D111" s="15">
        <v>1</v>
      </c>
      <c r="E111" s="14">
        <v>5632.74</v>
      </c>
      <c r="G111" s="3"/>
    </row>
    <row r="112" spans="1:7" x14ac:dyDescent="0.25">
      <c r="A112" s="13" t="s">
        <v>16</v>
      </c>
      <c r="B112" s="12" t="s">
        <v>3</v>
      </c>
      <c r="C112" s="12" t="s">
        <v>0</v>
      </c>
      <c r="D112" s="11">
        <v>4</v>
      </c>
      <c r="E112" s="10">
        <v>4765.2299999999996</v>
      </c>
      <c r="G112" s="3"/>
    </row>
    <row r="113" spans="1:7" x14ac:dyDescent="0.25">
      <c r="A113" s="17" t="s">
        <v>15</v>
      </c>
      <c r="B113" s="16" t="s">
        <v>1</v>
      </c>
      <c r="C113" s="16" t="s">
        <v>7</v>
      </c>
      <c r="D113" s="15">
        <v>1</v>
      </c>
      <c r="E113" s="14">
        <v>6595.43</v>
      </c>
      <c r="G113" s="3"/>
    </row>
    <row r="114" spans="1:7" x14ac:dyDescent="0.25">
      <c r="A114" s="13" t="s">
        <v>14</v>
      </c>
      <c r="B114" s="12" t="s">
        <v>3</v>
      </c>
      <c r="C114" s="12" t="s">
        <v>7</v>
      </c>
      <c r="D114" s="11">
        <v>0</v>
      </c>
      <c r="E114" s="10">
        <v>4770.72</v>
      </c>
      <c r="G114" s="3"/>
    </row>
    <row r="115" spans="1:7" x14ac:dyDescent="0.25">
      <c r="A115" s="17" t="s">
        <v>13</v>
      </c>
      <c r="B115" s="16" t="s">
        <v>1</v>
      </c>
      <c r="C115" s="16" t="s">
        <v>5</v>
      </c>
      <c r="D115" s="15">
        <v>4</v>
      </c>
      <c r="E115" s="14">
        <v>6603.7</v>
      </c>
      <c r="G115" s="3"/>
    </row>
    <row r="116" spans="1:7" x14ac:dyDescent="0.25">
      <c r="A116" s="13" t="s">
        <v>12</v>
      </c>
      <c r="B116" s="12" t="s">
        <v>1</v>
      </c>
      <c r="C116" s="12" t="s">
        <v>11</v>
      </c>
      <c r="D116" s="11">
        <v>2</v>
      </c>
      <c r="E116" s="10">
        <v>6699.93</v>
      </c>
      <c r="G116" s="3"/>
    </row>
    <row r="117" spans="1:7" x14ac:dyDescent="0.25">
      <c r="A117" s="17" t="s">
        <v>10</v>
      </c>
      <c r="B117" s="16" t="s">
        <v>3</v>
      </c>
      <c r="C117" s="16" t="s">
        <v>9</v>
      </c>
      <c r="D117" s="15">
        <v>1</v>
      </c>
      <c r="E117" s="14">
        <v>4606.09</v>
      </c>
      <c r="G117" s="3"/>
    </row>
    <row r="118" spans="1:7" x14ac:dyDescent="0.25">
      <c r="A118" s="13" t="s">
        <v>8</v>
      </c>
      <c r="B118" s="12" t="s">
        <v>3</v>
      </c>
      <c r="C118" s="12" t="s">
        <v>7</v>
      </c>
      <c r="D118" s="11">
        <v>4</v>
      </c>
      <c r="E118" s="10">
        <v>4142.3100000000004</v>
      </c>
      <c r="G118" s="3"/>
    </row>
    <row r="119" spans="1:7" x14ac:dyDescent="0.25">
      <c r="A119" s="17" t="s">
        <v>6</v>
      </c>
      <c r="B119" s="16" t="s">
        <v>1</v>
      </c>
      <c r="C119" s="16" t="s">
        <v>5</v>
      </c>
      <c r="D119" s="15">
        <v>4</v>
      </c>
      <c r="E119" s="14">
        <v>4044.62</v>
      </c>
      <c r="G119" s="3"/>
    </row>
    <row r="120" spans="1:7" x14ac:dyDescent="0.25">
      <c r="A120" s="13" t="s">
        <v>4</v>
      </c>
      <c r="B120" s="12" t="s">
        <v>3</v>
      </c>
      <c r="C120" s="12" t="s">
        <v>0</v>
      </c>
      <c r="D120" s="11">
        <v>3</v>
      </c>
      <c r="E120" s="10">
        <v>6211.17</v>
      </c>
      <c r="G120" s="3"/>
    </row>
    <row r="121" spans="1:7" x14ac:dyDescent="0.25">
      <c r="A121" s="9" t="s">
        <v>2</v>
      </c>
      <c r="B121" s="8" t="s">
        <v>1</v>
      </c>
      <c r="C121" s="8" t="s">
        <v>0</v>
      </c>
      <c r="D121" s="7">
        <v>4</v>
      </c>
      <c r="E121" s="6">
        <v>4078.03</v>
      </c>
      <c r="G121" s="3"/>
    </row>
    <row r="122" spans="1:7" x14ac:dyDescent="0.25">
      <c r="A122" s="5"/>
      <c r="G122" s="3"/>
    </row>
    <row r="123" spans="1:7" x14ac:dyDescent="0.25">
      <c r="A123" s="4"/>
      <c r="G123" s="3"/>
    </row>
    <row r="124" spans="1:7" x14ac:dyDescent="0.25">
      <c r="G124" s="3"/>
    </row>
    <row r="125" spans="1:7" x14ac:dyDescent="0.25">
      <c r="B125" s="1"/>
      <c r="G125" s="3"/>
    </row>
    <row r="126" spans="1:7" x14ac:dyDescent="0.25">
      <c r="B126" s="1"/>
      <c r="G126" s="3"/>
    </row>
    <row r="127" spans="1:7" x14ac:dyDescent="0.25">
      <c r="B127" s="1"/>
      <c r="G127" s="3"/>
    </row>
    <row r="128" spans="1:7" x14ac:dyDescent="0.25">
      <c r="B128" s="1"/>
      <c r="G128" s="3"/>
    </row>
    <row r="129" spans="2:9" x14ac:dyDescent="0.25">
      <c r="B129" s="1"/>
      <c r="G129" s="3"/>
    </row>
    <row r="130" spans="2:9" x14ac:dyDescent="0.25">
      <c r="G130" s="3"/>
    </row>
    <row r="131" spans="2:9" x14ac:dyDescent="0.25">
      <c r="C131" s="2"/>
      <c r="I131" s="1"/>
    </row>
    <row r="132" spans="2:9" x14ac:dyDescent="0.25">
      <c r="C132" s="2"/>
      <c r="I132" s="1"/>
    </row>
    <row r="133" spans="2:9" x14ac:dyDescent="0.25">
      <c r="C133" s="2"/>
      <c r="I133" s="1"/>
    </row>
    <row r="134" spans="2:9" x14ac:dyDescent="0.25">
      <c r="C134" s="2"/>
    </row>
    <row r="135" spans="2:9" x14ac:dyDescent="0.25">
      <c r="C135" s="2"/>
    </row>
    <row r="146" spans="2:2" x14ac:dyDescent="0.25">
      <c r="B146" s="1"/>
    </row>
  </sheetData>
  <pageMargins left="0.98425196850393704" right="0.98425196850393704" top="0.98425196850393704" bottom="0.98425196850393704" header="0.51181102362204722" footer="0.51181102362204722"/>
  <pageSetup paperSize="9" pageOrder="overThenDown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BD3BC-10E7-49B5-8537-A24582AF0746}">
  <dimension ref="B1:B7"/>
  <sheetViews>
    <sheetView zoomScale="175" zoomScaleNormal="175" workbookViewId="0">
      <selection activeCell="B8" sqref="B8"/>
    </sheetView>
  </sheetViews>
  <sheetFormatPr defaultRowHeight="15" x14ac:dyDescent="0.25"/>
  <cols>
    <col min="1" max="1" width="2.42578125" customWidth="1"/>
  </cols>
  <sheetData>
    <row r="1" spans="2:2" ht="9.75" customHeight="1" x14ac:dyDescent="0.25"/>
    <row r="2" spans="2:2" ht="23.25" x14ac:dyDescent="0.35">
      <c r="B2" s="125" t="s">
        <v>329</v>
      </c>
    </row>
    <row r="3" spans="2:2" ht="8.25" customHeight="1" x14ac:dyDescent="0.25"/>
    <row r="4" spans="2:2" x14ac:dyDescent="0.25">
      <c r="B4" s="124" t="s">
        <v>331</v>
      </c>
    </row>
    <row r="6" spans="2:2" x14ac:dyDescent="0.25">
      <c r="B6" t="s">
        <v>330</v>
      </c>
    </row>
    <row r="7" spans="2:2" x14ac:dyDescent="0.25">
      <c r="B7" t="s">
        <v>332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0B46-F676-4117-957B-012420427F30}">
  <dimension ref="B1:F9"/>
  <sheetViews>
    <sheetView showGridLines="0" tabSelected="1" zoomScale="115" zoomScaleNormal="115" workbookViewId="0">
      <selection activeCell="E9" sqref="E9"/>
    </sheetView>
  </sheetViews>
  <sheetFormatPr defaultRowHeight="21" x14ac:dyDescent="0.35"/>
  <cols>
    <col min="1" max="1" width="3" customWidth="1"/>
    <col min="2" max="2" width="4" style="127" customWidth="1"/>
    <col min="3" max="3" width="25.5703125" style="127" bestFit="1" customWidth="1"/>
    <col min="4" max="4" width="15.7109375" style="127" customWidth="1"/>
    <col min="5" max="5" width="28.85546875" style="127" customWidth="1"/>
    <col min="6" max="6" width="26.28515625" style="127" customWidth="1"/>
  </cols>
  <sheetData>
    <row r="1" spans="2:6" ht="15" customHeight="1" x14ac:dyDescent="0.35"/>
    <row r="2" spans="2:6" ht="27" thickBot="1" x14ac:dyDescent="0.45">
      <c r="B2" s="135" t="s">
        <v>342</v>
      </c>
      <c r="C2" s="126"/>
      <c r="D2" s="126"/>
      <c r="E2" s="126"/>
      <c r="F2" s="126"/>
    </row>
    <row r="4" spans="2:6" ht="25.5" x14ac:dyDescent="0.5">
      <c r="B4" s="128" t="s">
        <v>337</v>
      </c>
      <c r="C4" s="129" t="s">
        <v>346</v>
      </c>
      <c r="D4" s="129" t="s">
        <v>343</v>
      </c>
      <c r="E4" s="129"/>
      <c r="F4" s="129"/>
    </row>
    <row r="5" spans="2:6" ht="25.5" x14ac:dyDescent="0.5">
      <c r="B5" s="130" t="s">
        <v>337</v>
      </c>
      <c r="C5" s="131" t="s">
        <v>345</v>
      </c>
      <c r="D5" s="131" t="s">
        <v>344</v>
      </c>
      <c r="E5" s="131"/>
      <c r="F5" s="131"/>
    </row>
    <row r="6" spans="2:6" ht="25.5" x14ac:dyDescent="0.5">
      <c r="B6" s="130" t="s">
        <v>337</v>
      </c>
      <c r="C6" s="131" t="s">
        <v>347</v>
      </c>
      <c r="D6" s="131" t="s">
        <v>348</v>
      </c>
      <c r="E6" s="131"/>
      <c r="F6" s="131"/>
    </row>
    <row r="7" spans="2:6" ht="25.5" x14ac:dyDescent="0.5">
      <c r="B7" s="130" t="s">
        <v>337</v>
      </c>
      <c r="C7" s="131" t="s">
        <v>336</v>
      </c>
      <c r="D7" s="132" t="s">
        <v>333</v>
      </c>
      <c r="E7" s="133" t="s">
        <v>334</v>
      </c>
      <c r="F7" s="134" t="s">
        <v>335</v>
      </c>
    </row>
    <row r="8" spans="2:6" ht="25.5" x14ac:dyDescent="0.5">
      <c r="B8" s="130" t="s">
        <v>337</v>
      </c>
      <c r="C8" s="131" t="s">
        <v>338</v>
      </c>
      <c r="D8" s="131" t="s">
        <v>339</v>
      </c>
      <c r="E8" s="131"/>
      <c r="F8" s="131"/>
    </row>
    <row r="9" spans="2:6" ht="25.5" x14ac:dyDescent="0.5">
      <c r="B9" s="130" t="s">
        <v>337</v>
      </c>
      <c r="C9" s="131" t="s">
        <v>340</v>
      </c>
      <c r="D9" s="131" t="s">
        <v>341</v>
      </c>
      <c r="E9" s="131"/>
      <c r="F9" s="13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</vt:i4>
      </vt:variant>
    </vt:vector>
  </HeadingPairs>
  <TitlesOfParts>
    <vt:vector size="11" baseType="lpstr">
      <vt:lpstr>Loja (k)</vt:lpstr>
      <vt:lpstr>Cotação</vt:lpstr>
      <vt:lpstr>Controle Clientes</vt:lpstr>
      <vt:lpstr>Horas</vt:lpstr>
      <vt:lpstr>Indice Corporal</vt:lpstr>
      <vt:lpstr>Funções Texto</vt:lpstr>
      <vt:lpstr>Impressão</vt:lpstr>
      <vt:lpstr>Orçamento</vt:lpstr>
      <vt:lpstr>Boa Apresentação</vt:lpstr>
      <vt:lpstr>Impressão!Area_de_impressao</vt:lpstr>
      <vt:lpstr>Impressão!Titulos_de_impressao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Lucas Kaminski</cp:lastModifiedBy>
  <cp:lastPrinted>2021-05-13T12:53:31Z</cp:lastPrinted>
  <dcterms:created xsi:type="dcterms:W3CDTF">2019-01-10T17:05:53Z</dcterms:created>
  <dcterms:modified xsi:type="dcterms:W3CDTF">2021-05-13T12:57:00Z</dcterms:modified>
</cp:coreProperties>
</file>