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Solutions\Cursos\Nível Trainee\Planilhas de aula\"/>
    </mc:Choice>
  </mc:AlternateContent>
  <xr:revisionPtr revIDLastSave="0" documentId="13_ncr:1_{AE5A2F17-67D8-41A6-ADC3-8B133461474C}" xr6:coauthVersionLast="46" xr6:coauthVersionMax="46" xr10:uidLastSave="{00000000-0000-0000-0000-000000000000}"/>
  <bookViews>
    <workbookView xWindow="-120" yWindow="-120" windowWidth="29040" windowHeight="15990" tabRatio="650" activeTab="7" xr2:uid="{00000000-000D-0000-FFFF-FFFF00000000}"/>
  </bookViews>
  <sheets>
    <sheet name="Bimestre" sheetId="1" r:id="rId1"/>
    <sheet name="Compras" sheetId="2" r:id="rId2"/>
    <sheet name="Contas a Receber " sheetId="6" r:id="rId3"/>
    <sheet name="Preço" sheetId="7" r:id="rId4"/>
    <sheet name="Dias Atraso" sheetId="3" r:id="rId5"/>
    <sheet name="Resultado" sheetId="8" r:id="rId6"/>
    <sheet name="Vencimentos" sheetId="9" r:id="rId7"/>
    <sheet name="Compras 2" sheetId="10" r:id="rId8"/>
  </sheets>
  <externalReferences>
    <externalReference r:id="rId9"/>
    <externalReference r:id="rId10"/>
    <externalReference r:id="rId11"/>
  </externalReferences>
  <definedNames>
    <definedName name="_xlnm._FilterDatabase" localSheetId="1" hidden="1">Compras!$A$8:$D$18</definedName>
    <definedName name="_xlnm._FilterDatabase" localSheetId="7" hidden="1">'Compras 2'!$A$4:$D$14</definedName>
    <definedName name="CadCli">'[1]Cadastro Clientes'!$D$4:$D$29</definedName>
    <definedName name="CadFornec">'[1]Cadastro Fonecedores'!$D$4:$D$29</definedName>
    <definedName name="CANDIDATO">[2]HELP!$D$1</definedName>
    <definedName name="Critérios" localSheetId="7">[3]Q22_Class!#REF!</definedName>
    <definedName name="Critérios">[3]Q22_Class!#REF!</definedName>
    <definedName name="DATA">[2]HELP!$D$4</definedName>
    <definedName name="INICIAIS">[2]HELP!$D$2</definedName>
    <definedName name="NIVEL">[2]HELP!$D$3</definedName>
    <definedName name="SgOpenCount">[2]Seguro!$C$15</definedName>
    <definedName name="SgOpenLim">[2]Seguro!$C$14</definedName>
    <definedName name="SgTestCount">[2]Seguro!$C$19</definedName>
    <definedName name="SgTestLim">[2]Seguro!$C$18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9" l="1"/>
  <c r="H14" i="9"/>
  <c r="H15" i="9"/>
  <c r="H16" i="9"/>
  <c r="H17" i="9"/>
  <c r="H18" i="9"/>
  <c r="H19" i="9"/>
  <c r="H20" i="9"/>
  <c r="H21" i="9"/>
  <c r="H12" i="9"/>
  <c r="D10" i="8"/>
  <c r="D11" i="8"/>
  <c r="D12" i="8"/>
  <c r="D13" i="8"/>
  <c r="D14" i="8"/>
  <c r="D15" i="8"/>
  <c r="D16" i="8"/>
  <c r="D17" i="8"/>
  <c r="D18" i="8"/>
  <c r="D19" i="8"/>
  <c r="D20" i="8"/>
  <c r="D9" i="8"/>
  <c r="K12" i="1"/>
  <c r="K6" i="1"/>
  <c r="K7" i="1"/>
  <c r="K8" i="1"/>
  <c r="K9" i="1"/>
  <c r="K10" i="1"/>
  <c r="K11" i="1"/>
  <c r="C10" i="8"/>
  <c r="C11" i="8"/>
  <c r="C12" i="8"/>
  <c r="C13" i="8"/>
  <c r="C14" i="8"/>
  <c r="C15" i="8"/>
  <c r="C16" i="8"/>
  <c r="C17" i="8"/>
  <c r="C18" i="8"/>
  <c r="C19" i="8"/>
  <c r="C20" i="8"/>
  <c r="C9" i="8"/>
  <c r="C9" i="9"/>
  <c r="B9" i="9" l="1"/>
  <c r="C13" i="9" l="1"/>
  <c r="F13" i="9" s="1"/>
  <c r="C21" i="9"/>
  <c r="F21" i="9" s="1"/>
  <c r="C14" i="9"/>
  <c r="F14" i="9" s="1"/>
  <c r="C15" i="9"/>
  <c r="F15" i="9" s="1"/>
  <c r="C16" i="9"/>
  <c r="F16" i="9" s="1"/>
  <c r="C17" i="9"/>
  <c r="F17" i="9" s="1"/>
  <c r="C18" i="9"/>
  <c r="F18" i="9" s="1"/>
  <c r="C19" i="9"/>
  <c r="F19" i="9" s="1"/>
  <c r="C20" i="9"/>
  <c r="F20" i="9" s="1"/>
  <c r="C12" i="9"/>
  <c r="F12" i="9" s="1"/>
  <c r="D12" i="9" l="1"/>
  <c r="D13" i="9"/>
  <c r="D14" i="9"/>
  <c r="D15" i="9"/>
  <c r="D16" i="9"/>
  <c r="D17" i="9"/>
  <c r="D18" i="9"/>
  <c r="D19" i="9"/>
  <c r="D20" i="9"/>
  <c r="D21" i="9"/>
  <c r="F9" i="3" l="1"/>
  <c r="F10" i="3"/>
  <c r="F11" i="3"/>
  <c r="F12" i="3"/>
  <c r="F13" i="3"/>
  <c r="F14" i="3"/>
  <c r="F15" i="3"/>
  <c r="F16" i="3"/>
  <c r="F17" i="3"/>
  <c r="F8" i="3"/>
  <c r="D8" i="3"/>
  <c r="D9" i="3"/>
  <c r="D10" i="3"/>
  <c r="D11" i="3"/>
  <c r="D12" i="3"/>
  <c r="D13" i="3"/>
  <c r="D14" i="3"/>
  <c r="D15" i="3"/>
  <c r="D16" i="3"/>
  <c r="D17" i="3"/>
  <c r="C9" i="6"/>
  <c r="F9" i="6" s="1"/>
  <c r="C10" i="6"/>
  <c r="F10" i="6" s="1"/>
  <c r="C11" i="6"/>
  <c r="F11" i="6" s="1"/>
  <c r="C12" i="6"/>
  <c r="F12" i="6" s="1"/>
  <c r="C13" i="6"/>
  <c r="F13" i="6" s="1"/>
  <c r="C14" i="6"/>
  <c r="F14" i="6" s="1"/>
  <c r="C15" i="6"/>
  <c r="F15" i="6" s="1"/>
  <c r="C16" i="6"/>
  <c r="F16" i="6" s="1"/>
  <c r="C17" i="6"/>
  <c r="F17" i="6" s="1"/>
  <c r="C18" i="6"/>
  <c r="F18" i="6" s="1"/>
  <c r="C19" i="6"/>
  <c r="F19" i="6" s="1"/>
  <c r="C20" i="6"/>
  <c r="F20" i="6" s="1"/>
  <c r="C8" i="6"/>
  <c r="F8" i="6" s="1"/>
  <c r="D9" i="6" l="1"/>
  <c r="D20" i="6"/>
  <c r="D16" i="6"/>
  <c r="D12" i="6"/>
  <c r="D19" i="6"/>
  <c r="D15" i="6"/>
  <c r="D11" i="6"/>
  <c r="D18" i="6"/>
  <c r="D14" i="6"/>
  <c r="D10" i="6"/>
  <c r="D17" i="6"/>
  <c r="D13" i="6"/>
  <c r="D8" i="6"/>
  <c r="F12" i="1" l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<sst xmlns="http://schemas.openxmlformats.org/spreadsheetml/2006/main" count="159" uniqueCount="107">
  <si>
    <t>MATÉRIA</t>
  </si>
  <si>
    <t>1º Bim</t>
  </si>
  <si>
    <t>2º Bim</t>
  </si>
  <si>
    <t>3º Bim</t>
  </si>
  <si>
    <t>4º Bim</t>
  </si>
  <si>
    <t xml:space="preserve">MÉDIA </t>
  </si>
  <si>
    <t>SITUAÇÃO</t>
  </si>
  <si>
    <t>Português</t>
  </si>
  <si>
    <t>Matemática</t>
  </si>
  <si>
    <t>Biologia</t>
  </si>
  <si>
    <t>Química</t>
  </si>
  <si>
    <t>Física</t>
  </si>
  <si>
    <t>Geografia</t>
  </si>
  <si>
    <t>Inglês</t>
  </si>
  <si>
    <t>Contas  a  Receber</t>
  </si>
  <si>
    <t>Descrição</t>
  </si>
  <si>
    <t>Valor Compra</t>
  </si>
  <si>
    <t>Data Compra</t>
  </si>
  <si>
    <t>Dia Semana</t>
  </si>
  <si>
    <t>Prazo Pgto(dias)</t>
  </si>
  <si>
    <t>Data Vencimento</t>
  </si>
  <si>
    <t>Data Pagamento</t>
  </si>
  <si>
    <t>Dias Atraso</t>
  </si>
  <si>
    <t>Móveis</t>
  </si>
  <si>
    <t>Freezer</t>
  </si>
  <si>
    <t>Microondas</t>
  </si>
  <si>
    <t>Video</t>
  </si>
  <si>
    <t>Geladeira</t>
  </si>
  <si>
    <t>Notebook</t>
  </si>
  <si>
    <t>Celular</t>
  </si>
  <si>
    <t>Computador</t>
  </si>
  <si>
    <t>Ventilador</t>
  </si>
  <si>
    <t>Aspirador de Pó</t>
  </si>
  <si>
    <t>Nota</t>
  </si>
  <si>
    <t>Compras</t>
  </si>
  <si>
    <t>Freezer Marca A</t>
  </si>
  <si>
    <t>Freezer Marca B</t>
  </si>
  <si>
    <t>Freezer Marca C</t>
  </si>
  <si>
    <t>Loja 1</t>
  </si>
  <si>
    <t>Loja 2</t>
  </si>
  <si>
    <t>Loja 3</t>
  </si>
  <si>
    <t>Loja 4</t>
  </si>
  <si>
    <t>Loja 5</t>
  </si>
  <si>
    <t>Loja 6</t>
  </si>
  <si>
    <t>Loja 7</t>
  </si>
  <si>
    <t>Loja 8</t>
  </si>
  <si>
    <t>Loja 9</t>
  </si>
  <si>
    <t>Loja 10</t>
  </si>
  <si>
    <t>Valor Limite</t>
  </si>
  <si>
    <t xml:space="preserve">Colocar em destaque todos as datas que estiverem vencidas da semana passada, usando a cor padrão vermelho. </t>
  </si>
  <si>
    <t xml:space="preserve">Colocar em destaque todos os valores acima da média, usando a cor padrão vermelho. </t>
  </si>
  <si>
    <t>Preço abaixo da média</t>
  </si>
  <si>
    <t>Resultado</t>
  </si>
  <si>
    <t xml:space="preserve">Se </t>
  </si>
  <si>
    <t>&gt;=</t>
  </si>
  <si>
    <t xml:space="preserve">Aplicar uma formatação condicional personalizada para atender os seguintes critérios:  </t>
  </si>
  <si>
    <t>Controle Vencimentos</t>
  </si>
  <si>
    <t>Data de Hoje:</t>
  </si>
  <si>
    <t>Situação</t>
  </si>
  <si>
    <t xml:space="preserve">Destacar todas as notas abaixo de 5. </t>
  </si>
  <si>
    <t>Destacar também o texto Exame de forma personalizada, definindo a fonte de letra na cor azul e efeito negrito</t>
  </si>
  <si>
    <t>Destacar todos os valores maiores do que o valor limite, definindo a cor padrão de preenchimento amarelo.</t>
  </si>
  <si>
    <t>Em seguida, destaque no campo Data Vencimento, as contas cujo vencimento será amanhã na cor padrão amarela.</t>
  </si>
  <si>
    <t>Liquidificador</t>
  </si>
  <si>
    <t>Suporte p Microondas</t>
  </si>
  <si>
    <t>Impressora</t>
  </si>
  <si>
    <t>Celular Modelo A</t>
  </si>
  <si>
    <t>Celular Modelo B</t>
  </si>
  <si>
    <t>Celular Modelo C</t>
  </si>
  <si>
    <t>Celular Modelo D</t>
  </si>
  <si>
    <t>Celular Modelo E</t>
  </si>
  <si>
    <t>Celular Modelo G</t>
  </si>
  <si>
    <t>Celular Modelo H</t>
  </si>
  <si>
    <t>Celular Modelo I</t>
  </si>
  <si>
    <t>Celular Modelo J</t>
  </si>
  <si>
    <t>Celular Modelo L</t>
  </si>
  <si>
    <t>Faça os cálculos necessários e aplique formatação condicional personalizada para atender os seguintes critérios:</t>
  </si>
  <si>
    <t>Regra 1: Se a data de vencimento for menor que hoje (Atual), aplicar a cor da fonte vermelho e efeito negrito.</t>
  </si>
  <si>
    <t>Em seguida  aplicar um destaque que apresentem dias duplicados  na data de vencimento. Cor somente fonte cor vermelha</t>
  </si>
  <si>
    <t>Em seguida  alterar para abaixo da média, mudando a cor do destaque para fonte de letra azul efeito negrito.</t>
  </si>
  <si>
    <t>Regra 2: Se a data de vencimento estiver entre a hoje (Atual) e + 2 dias subsequentes, aplicar a cor  de preenchimento amarelo, fonte preta  e efeito negrito.</t>
  </si>
  <si>
    <t>Por último, destaque no campo Data Vencimento, as contas cujo vencimento será na próxima semana na cor padrão verde.</t>
  </si>
  <si>
    <t xml:space="preserve">Limpar o destaque de todos os valores da coluna Valor de Compra. </t>
  </si>
  <si>
    <t>Regra 4: Usar uma fórmula dentro da formatação condicional que atenda o seguinte critério: 
Se Situação for igual a "Pago" aplique a cor  da fonte verde  e efeito negrito, e se a Situação for "Atrasado" aplique cor da fonte vermelha e efeito negrito.</t>
  </si>
  <si>
    <t>Regra 3: Criar uma função "SE" aonde se não houver pagamento, mostrar "Atrasado". Caso contrário, mostre "Pago".</t>
  </si>
  <si>
    <t>Destacar todos os menores orçamentos de cada loja</t>
  </si>
  <si>
    <t>Realizado</t>
  </si>
  <si>
    <t>Dif. %</t>
  </si>
  <si>
    <t>Meta</t>
  </si>
  <si>
    <t>Previsto</t>
  </si>
  <si>
    <t>Bônus</t>
  </si>
  <si>
    <t xml:space="preserve">Se o resultado for 110%, defina a cor de preenchimento azul e fonte de letra branca. </t>
  </si>
  <si>
    <t>Senão cor de preenchimento azul claro e fonte preta.</t>
  </si>
  <si>
    <t>Se Dif. % negativa, vermelho</t>
  </si>
  <si>
    <t>Para o 110%, altere a cor da fonte para verde escuro com efeito negrito e sem preenchimento; e para o 100%, use somente cor da fonte verde claro e sem preenchimento.</t>
  </si>
  <si>
    <t>No localizar ele indica onde tem formatação</t>
  </si>
  <si>
    <t>A ordem de formatação é de cima pra baixo, para melhorar isto, tem a seta para alterar a ordem</t>
  </si>
  <si>
    <t>Control + Shift + 5</t>
  </si>
  <si>
    <t>Monetário</t>
  </si>
  <si>
    <t>&lt;&gt;</t>
  </si>
  <si>
    <t>Contábil</t>
  </si>
  <si>
    <t>Dados -&gt; Validação de dados</t>
  </si>
  <si>
    <t>O excel faz uma lista decrescente dos valores, então</t>
  </si>
  <si>
    <t>Os primeiros serão os maiores valores</t>
  </si>
  <si>
    <t xml:space="preserve">Os últimos serão os </t>
  </si>
  <si>
    <t>Formatação condicional pode ser copiada com o pincel</t>
  </si>
  <si>
    <t>Dois cliques no pincel trava 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</si>
</sst>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R$&quot;\ #,##0.00;[Red]\-&quot;R$&quot;\ #,##0.00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0.0"/>
    <numFmt numFmtId="166" formatCode="[$-416]dd\-mmm\-yy;@"/>
    <numFmt numFmtId="167" formatCode="_-&quot;R$&quot;\ * #,##0.00_-;_-&quot;R$&quot;\ * #,##0.00\-;_-&quot;R$&quot;\ * &quot;-&quot;??_-;_-@_-"/>
    <numFmt numFmtId="168" formatCode="dd/mm/yy"/>
    <numFmt numFmtId="169" formatCode="dddd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Segoe UI"/>
      <family val="2"/>
    </font>
    <font>
      <b/>
      <sz val="12"/>
      <color theme="0"/>
      <name val="Segoe UI"/>
      <family val="2"/>
    </font>
    <font>
      <b/>
      <sz val="10"/>
      <color theme="0"/>
      <name val="Segoe UI"/>
      <family val="2"/>
    </font>
    <font>
      <b/>
      <sz val="11"/>
      <color theme="1" tint="0.14999847407452621"/>
      <name val="Segoe UI"/>
      <family val="2"/>
    </font>
    <font>
      <sz val="11"/>
      <color theme="1" tint="0.14999847407452621"/>
      <name val="Segoe UI"/>
      <family val="2"/>
    </font>
    <font>
      <sz val="10"/>
      <color theme="1" tint="0.14999847407452621"/>
      <name val="Segoe UI"/>
      <family val="2"/>
    </font>
    <font>
      <b/>
      <sz val="10"/>
      <color theme="1" tint="0.14999847407452621"/>
      <name val="Segoe UI"/>
      <family val="2"/>
    </font>
    <font>
      <b/>
      <sz val="12"/>
      <color theme="1" tint="0.14999847407452621"/>
      <name val="Segoe UI"/>
      <family val="2"/>
    </font>
    <font>
      <sz val="12"/>
      <color theme="1" tint="0.1499984740745262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8AFA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166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7" fillId="0" borderId="0" xfId="0" applyFont="1"/>
    <xf numFmtId="0" fontId="8" fillId="0" borderId="0" xfId="1" applyFont="1"/>
    <xf numFmtId="0" fontId="9" fillId="0" borderId="1" xfId="1" applyFont="1" applyBorder="1"/>
    <xf numFmtId="165" fontId="8" fillId="0" borderId="1" xfId="1" applyNumberFormat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8" fillId="0" borderId="1" xfId="1" applyFont="1" applyBorder="1"/>
    <xf numFmtId="167" fontId="7" fillId="0" borderId="1" xfId="2" applyNumberFormat="1" applyFont="1" applyBorder="1"/>
    <xf numFmtId="168" fontId="8" fillId="0" borderId="1" xfId="1" applyNumberFormat="1" applyFont="1" applyBorder="1" applyAlignment="1">
      <alignment horizontal="center"/>
    </xf>
    <xf numFmtId="0" fontId="8" fillId="0" borderId="1" xfId="1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0" xfId="1" applyFont="1"/>
    <xf numFmtId="0" fontId="8" fillId="2" borderId="0" xfId="1" applyFont="1" applyFill="1" applyBorder="1"/>
    <xf numFmtId="0" fontId="9" fillId="0" borderId="0" xfId="1" applyFont="1" applyAlignment="1">
      <alignment horizontal="center"/>
    </xf>
    <xf numFmtId="0" fontId="9" fillId="2" borderId="0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left" vertical="center"/>
    </xf>
    <xf numFmtId="0" fontId="9" fillId="0" borderId="0" xfId="1" applyFont="1" applyAlignment="1">
      <alignment horizontal="left"/>
    </xf>
    <xf numFmtId="0" fontId="6" fillId="2" borderId="0" xfId="1" applyFont="1" applyFill="1" applyBorder="1" applyAlignment="1">
      <alignment horizontal="center"/>
    </xf>
    <xf numFmtId="0" fontId="7" fillId="2" borderId="0" xfId="0" applyFont="1" applyFill="1" applyBorder="1"/>
    <xf numFmtId="0" fontId="11" fillId="0" borderId="0" xfId="0" applyFont="1" applyBorder="1" applyAlignment="1" applyProtection="1">
      <alignment vertical="center"/>
      <protection hidden="1"/>
    </xf>
    <xf numFmtId="0" fontId="8" fillId="0" borderId="0" xfId="1" applyFont="1" applyAlignment="1">
      <alignment horizontal="left"/>
    </xf>
    <xf numFmtId="0" fontId="8" fillId="0" borderId="0" xfId="1" applyFont="1" applyAlignment="1">
      <alignment horizontal="center"/>
    </xf>
    <xf numFmtId="0" fontId="8" fillId="0" borderId="0" xfId="1" applyFont="1" applyBorder="1"/>
    <xf numFmtId="0" fontId="10" fillId="0" borderId="0" xfId="1" applyFont="1"/>
    <xf numFmtId="164" fontId="9" fillId="0" borderId="1" xfId="4" applyFont="1" applyBorder="1"/>
    <xf numFmtId="0" fontId="5" fillId="3" borderId="1" xfId="1" applyFont="1" applyFill="1" applyBorder="1" applyAlignment="1">
      <alignment horizontal="center"/>
    </xf>
    <xf numFmtId="0" fontId="9" fillId="0" borderId="0" xfId="1" applyFont="1" applyFill="1"/>
    <xf numFmtId="0" fontId="3" fillId="3" borderId="0" xfId="3" applyFont="1" applyFill="1" applyAlignment="1">
      <alignment horizontal="centerContinuous" vertical="center" wrapText="1"/>
    </xf>
    <xf numFmtId="0" fontId="3" fillId="3" borderId="0" xfId="3" applyFont="1" applyFill="1" applyAlignment="1">
      <alignment horizontal="left" vertical="center"/>
    </xf>
    <xf numFmtId="0" fontId="5" fillId="3" borderId="1" xfId="1" applyFont="1" applyFill="1" applyBorder="1" applyAlignment="1">
      <alignment horizontal="center" vertical="center" wrapText="1"/>
    </xf>
    <xf numFmtId="169" fontId="8" fillId="0" borderId="1" xfId="1" applyNumberFormat="1" applyFont="1" applyBorder="1" applyAlignment="1">
      <alignment horizontal="right"/>
    </xf>
    <xf numFmtId="14" fontId="8" fillId="0" borderId="1" xfId="1" applyNumberFormat="1" applyFont="1" applyBorder="1" applyAlignment="1">
      <alignment horizontal="center"/>
    </xf>
    <xf numFmtId="168" fontId="7" fillId="0" borderId="0" xfId="0" applyNumberFormat="1" applyFont="1"/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left" vertical="center"/>
    </xf>
    <xf numFmtId="0" fontId="8" fillId="3" borderId="0" xfId="1" applyFont="1" applyFill="1"/>
    <xf numFmtId="14" fontId="9" fillId="0" borderId="1" xfId="1" applyNumberFormat="1" applyFont="1" applyBorder="1" applyAlignment="1">
      <alignment horizontal="center"/>
    </xf>
    <xf numFmtId="0" fontId="8" fillId="0" borderId="0" xfId="1" applyNumberFormat="1" applyFont="1"/>
    <xf numFmtId="167" fontId="7" fillId="2" borderId="1" xfId="2" applyNumberFormat="1" applyFont="1" applyFill="1" applyBorder="1"/>
    <xf numFmtId="167" fontId="7" fillId="0" borderId="0" xfId="0" applyNumberFormat="1" applyFont="1"/>
    <xf numFmtId="9" fontId="9" fillId="2" borderId="0" xfId="1" applyNumberFormat="1" applyFont="1" applyFill="1" applyBorder="1" applyAlignment="1">
      <alignment horizontal="center"/>
    </xf>
    <xf numFmtId="9" fontId="11" fillId="2" borderId="0" xfId="1" applyNumberFormat="1" applyFont="1" applyFill="1" applyBorder="1"/>
    <xf numFmtId="9" fontId="11" fillId="0" borderId="1" xfId="6" applyNumberFormat="1" applyFont="1" applyBorder="1" applyAlignment="1">
      <alignment horizontal="center" vertical="center"/>
    </xf>
    <xf numFmtId="43" fontId="11" fillId="0" borderId="1" xfId="5" applyFont="1" applyBorder="1" applyAlignment="1">
      <alignment horizontal="left" vertical="center"/>
    </xf>
    <xf numFmtId="0" fontId="3" fillId="3" borderId="7" xfId="3" applyFont="1" applyFill="1" applyBorder="1" applyAlignment="1">
      <alignment vertical="top" wrapText="1"/>
    </xf>
    <xf numFmtId="0" fontId="3" fillId="3" borderId="0" xfId="3" applyFont="1" applyFill="1" applyAlignment="1">
      <alignment horizontal="left" vertical="center" wrapText="1"/>
    </xf>
    <xf numFmtId="0" fontId="10" fillId="0" borderId="1" xfId="1" applyFont="1" applyBorder="1" applyAlignment="1">
      <alignment horizontal="center"/>
    </xf>
    <xf numFmtId="0" fontId="3" fillId="3" borderId="0" xfId="3" applyFont="1" applyFill="1" applyAlignment="1">
      <alignment horizontal="left" vertical="top" wrapText="1"/>
    </xf>
    <xf numFmtId="0" fontId="10" fillId="0" borderId="1" xfId="1" applyFont="1" applyBorder="1" applyAlignment="1">
      <alignment horizontal="center" vertical="center"/>
    </xf>
    <xf numFmtId="0" fontId="3" fillId="3" borderId="0" xfId="3" applyFont="1" applyFill="1" applyAlignment="1">
      <alignment vertical="top" wrapText="1"/>
    </xf>
    <xf numFmtId="0" fontId="10" fillId="0" borderId="2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0" fillId="0" borderId="0" xfId="0" applyAlignment="1"/>
    <xf numFmtId="0" fontId="3" fillId="3" borderId="7" xfId="3" applyFont="1" applyFill="1" applyBorder="1" applyAlignment="1">
      <alignment horizontal="left" vertical="top" wrapText="1"/>
    </xf>
    <xf numFmtId="0" fontId="0" fillId="0" borderId="7" xfId="0" applyBorder="1" applyAlignment="1"/>
    <xf numFmtId="0" fontId="3" fillId="3" borderId="7" xfId="3" applyFont="1" applyFill="1" applyBorder="1" applyAlignment="1">
      <alignment vertical="top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0" fillId="0" borderId="6" xfId="0" applyBorder="1" applyAlignment="1"/>
    <xf numFmtId="0" fontId="8" fillId="0" borderId="0" xfId="1" applyFont="1" applyAlignment="1">
      <alignment horizontal="center" vertical="center"/>
    </xf>
    <xf numFmtId="0" fontId="8" fillId="0" borderId="0" xfId="0" applyFont="1"/>
    <xf numFmtId="0" fontId="8" fillId="0" borderId="8" xfId="1" applyFont="1" applyBorder="1" applyAlignment="1">
      <alignment horizontal="center" vertical="center"/>
    </xf>
    <xf numFmtId="8" fontId="8" fillId="0" borderId="9" xfId="1" applyNumberFormat="1" applyFont="1" applyBorder="1"/>
    <xf numFmtId="164" fontId="8" fillId="0" borderId="10" xfId="4" applyFont="1" applyBorder="1"/>
    <xf numFmtId="164" fontId="8" fillId="0" borderId="9" xfId="4" applyFont="1" applyBorder="1"/>
    <xf numFmtId="8" fontId="8" fillId="0" borderId="10" xfId="0" applyNumberFormat="1" applyFont="1" applyBorder="1"/>
  </cellXfs>
  <cellStyles count="7">
    <cellStyle name="Moeda" xfId="4" builtinId="4"/>
    <cellStyle name="Moeda 5" xfId="2" xr:uid="{00000000-0005-0000-0000-000001000000}"/>
    <cellStyle name="Normal" xfId="0" builtinId="0"/>
    <cellStyle name="Normal 2" xfId="1" xr:uid="{00000000-0005-0000-0000-000003000000}"/>
    <cellStyle name="Normal 5" xfId="3" xr:uid="{00000000-0005-0000-0000-000004000000}"/>
    <cellStyle name="Porcentagem" xfId="6" builtinId="5"/>
    <cellStyle name="Vírgula" xfId="5" builtinId="3"/>
  </cellStyles>
  <dxfs count="4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 val="0"/>
        <i val="0"/>
        <color theme="9" tint="-0.499984740745262"/>
      </font>
    </dxf>
    <dxf>
      <font>
        <b/>
        <i val="0"/>
        <color rgb="FFC00000"/>
      </font>
    </dxf>
    <dxf>
      <font>
        <b/>
        <i val="0"/>
      </font>
      <fill>
        <patternFill>
          <bgColor rgb="FFFFFF00"/>
        </patternFill>
      </fill>
    </dxf>
    <dxf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9" tint="-0.499984740745262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theme="4" tint="0.39994506668294322"/>
        </patternFill>
      </fill>
    </dxf>
    <dxf>
      <font>
        <b/>
        <i val="0"/>
        <color rgb="FFFF000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</dxf>
    <dxf>
      <font>
        <color rgb="FFFF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theme="9" tint="-0.499984740745262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08AFA7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Caixa%20Styl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aldo/Documents/2-Treinamento/$0-Rev%20Exercicios%202014/$1_Basico%202013-14/01-Exercicios%20%20Basico/01-Fundamentais/Gerador%20testes%20-Basico%20%20Vseg%20Vilb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DOW~1/AppData/Local/Temp/Rar$DI41.888/Gerador%20testes%20-%20Mod%20Basic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uda"/>
      <sheetName val="Plano de Contas"/>
      <sheetName val="Cadastro Orçamento"/>
      <sheetName val="Orçamento"/>
      <sheetName val="Cadastro Clientes"/>
      <sheetName val="Cadastro Fonecedores"/>
      <sheetName val="Lançamentos Clientes"/>
      <sheetName val="Previsão Entrada"/>
      <sheetName val="Lançamentos  Entrada"/>
      <sheetName val="Previsão de Gastos"/>
      <sheetName val="Lançamentos  Saída"/>
      <sheetName val="Janeiro"/>
      <sheetName val="Fevereiro"/>
      <sheetName val="Março"/>
      <sheetName val="Abril"/>
      <sheetName val="Maio"/>
      <sheetName val="Junho"/>
      <sheetName val="Ultimo Orçamento"/>
    </sheetNames>
    <sheetDataSet>
      <sheetData sheetId="0"/>
      <sheetData sheetId="1"/>
      <sheetData sheetId="2"/>
      <sheetData sheetId="3"/>
      <sheetData sheetId="4">
        <row r="4">
          <cell r="D4" t="str">
            <v>Vilberto Correia</v>
          </cell>
        </row>
        <row r="5">
          <cell r="D5" t="str">
            <v>Vera Cruz seguros</v>
          </cell>
        </row>
        <row r="6">
          <cell r="D6" t="str">
            <v>Ana Cais</v>
          </cell>
        </row>
        <row r="7">
          <cell r="D7" t="str">
            <v>Joana Machado</v>
          </cell>
        </row>
      </sheetData>
      <sheetData sheetId="5">
        <row r="4">
          <cell r="D4" t="str">
            <v>Ads Informatica</v>
          </cell>
        </row>
        <row r="5">
          <cell r="D5" t="str">
            <v>Luke sky</v>
          </cell>
        </row>
        <row r="6">
          <cell r="D6" t="str">
            <v>Vilberto Correia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eguro"/>
      <sheetName val="HELP"/>
      <sheetName val="IDENT"/>
      <sheetName val="Q01_Navega"/>
      <sheetName val="Q02_Terminologia"/>
      <sheetName val="Q03_Terminologia2"/>
      <sheetName val="Q04_Operações"/>
      <sheetName val="Q05_Formulas"/>
      <sheetName val="Q06_Expressão"/>
      <sheetName val="Q07_Calc % #3"/>
      <sheetName val="Q08_Calc %2"/>
      <sheetName val="Q09_Calc %3"/>
      <sheetName val="Q10_Ref Abs 1"/>
      <sheetName val="Q11_RefAbs1"/>
      <sheetName val="Q12_RefAbs2"/>
      <sheetName val="Q13_RefAbs3"/>
      <sheetName val="Q14_RefAbs4"/>
      <sheetName val="Q15_Formatos"/>
      <sheetName val="Q16_Formatos1"/>
      <sheetName val="Q17_CalculoFormulas"/>
      <sheetName val="Q18_Form"/>
      <sheetName val="Q19_Form"/>
      <sheetName val="Q20_Form1"/>
      <sheetName val="Q21_FormCond"/>
      <sheetName val="Q22_RefAbs"/>
      <sheetName val="Q23_Ins"/>
      <sheetName val="Q24_Func"/>
      <sheetName val="Q25_Func4"/>
      <sheetName val="Q26_Func3"/>
      <sheetName val="Q27_Func2"/>
      <sheetName val="Q28_FuncSE"/>
      <sheetName val="Q29_Se"/>
      <sheetName val="Q30_MédiaSe"/>
      <sheetName val="Q31_Se"/>
      <sheetName val="Q32_Se1"/>
      <sheetName val="Q33_Se2"/>
      <sheetName val="Q34_Se3"/>
      <sheetName val="Q35_Se4"/>
      <sheetName val="Q36_Se5"/>
      <sheetName val="Q37_SeDuplo"/>
      <sheetName val="Q38_HorasValor"/>
      <sheetName val="Q39_DatasValor"/>
      <sheetName val="Q40_Func Se Sub"/>
      <sheetName val="Q41_SeDiv0"/>
      <sheetName val="Q42_Graf1"/>
      <sheetName val="Q43_Graf2"/>
      <sheetName val="Q44_Graf3"/>
      <sheetName val="Q45_Graf31"/>
      <sheetName val="Q46_Graf32"/>
      <sheetName val="Q47_Graf33"/>
      <sheetName val="Q48_Grafico"/>
      <sheetName val="Q49_GrafRadar5"/>
      <sheetName val="Q50_GrafPiz4"/>
      <sheetName val="Q51_Class"/>
      <sheetName val="Q52_Class"/>
      <sheetName val="Q53_Classif"/>
      <sheetName val="Q54_Classif1"/>
      <sheetName val="Q55_Classif2"/>
      <sheetName val="Q56_Opções"/>
      <sheetName val="Q57_Filtro"/>
      <sheetName val="Q58_Filtro1"/>
      <sheetName val="Q59_Filtro2"/>
      <sheetName val="Q60_Filtro3"/>
      <sheetName val="Q61_Datas"/>
      <sheetName val="Q62_ConfigZoom"/>
      <sheetName val="Q63_ConfigZoom1"/>
      <sheetName val="Q64_NavegCongel"/>
      <sheetName val="Q65_Limites"/>
      <sheetName val="Q66_Impress"/>
      <sheetName val="Q67_Impress1"/>
      <sheetName val="Q68_Impress2"/>
      <sheetName val="Q69_InsExcLC"/>
      <sheetName val="Q70_DigitSeriesNum1"/>
      <sheetName val="Q71_Pincel"/>
      <sheetName val="Q72_Coment"/>
      <sheetName val="Q73_Coment1"/>
      <sheetName val="Q74_Teclas"/>
      <sheetName val="Q75_NavF5"/>
      <sheetName val="Q76_GerPlan"/>
      <sheetName val="Q77_Proteção"/>
      <sheetName val="Q78_Proteção1"/>
      <sheetName val="Q79_DigitSeries"/>
      <sheetName val="Q80_AutoConcl"/>
      <sheetName val="Q81_Formas"/>
      <sheetName val="Q82_FuncTexto"/>
      <sheetName val="Q83_FuncData"/>
    </sheetNames>
    <sheetDataSet>
      <sheetData sheetId="0"/>
      <sheetData sheetId="1">
        <row r="14">
          <cell r="C14">
            <v>200</v>
          </cell>
        </row>
        <row r="15">
          <cell r="C15">
            <v>16</v>
          </cell>
        </row>
        <row r="18">
          <cell r="C18">
            <v>100</v>
          </cell>
        </row>
        <row r="19">
          <cell r="C19">
            <v>5</v>
          </cell>
        </row>
      </sheetData>
      <sheetData sheetId="2">
        <row r="1">
          <cell r="D1" t="str">
            <v>NOME DO PARTICIPANTE</v>
          </cell>
        </row>
        <row r="2">
          <cell r="D2" t="str">
            <v>ABC</v>
          </cell>
        </row>
        <row r="3">
          <cell r="D3" t="str">
            <v>Básico</v>
          </cell>
        </row>
        <row r="4">
          <cell r="D4">
            <v>40985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IDENT"/>
      <sheetName val="Q1_Naveg"/>
      <sheetName val="Q2_Termos"/>
      <sheetName val="Q3_Oper"/>
      <sheetName val="Q4_Calc"/>
      <sheetName val="Q5_Calc%"/>
      <sheetName val="Q6_RefAbs"/>
      <sheetName val="Q7_Format"/>
      <sheetName val="Q8_Func"/>
      <sheetName val="Q9_CalcForm"/>
      <sheetName val="Q10_Form"/>
      <sheetName val="Q11_Form"/>
      <sheetName val="Q12_RefAbs"/>
      <sheetName val="Q13_Ins"/>
      <sheetName val="Q14_Func"/>
      <sheetName val="Q15_Se"/>
      <sheetName val="Q16_MédiaSe"/>
      <sheetName val="Q17_Se"/>
      <sheetName val="Q18_SeDuplo"/>
      <sheetName val="Q19_Graf1"/>
      <sheetName val="Q20_Graf2"/>
      <sheetName val="Q21_Graf3"/>
      <sheetName val="Q22_Class"/>
      <sheetName val="Q23_Class"/>
      <sheetName val="Q24_Opções"/>
      <sheetName val="Q25_Filtro"/>
      <sheetName val="Q26_Datas"/>
      <sheetName val="Q27_ConfigZoom"/>
      <sheetName val="Q28_Limites"/>
      <sheetName val="Q29_SeDiv0"/>
      <sheetName val="Q30_Impr"/>
      <sheetName val="Q31_InsExcLC"/>
      <sheetName val="Q32_Pincel"/>
      <sheetName val="Q33_Coment"/>
      <sheetName val="Q34_Teclas"/>
      <sheetName val="Q35_NavF5"/>
      <sheetName val="Q36_GerPlan"/>
      <sheetName val="Q37_Proteção"/>
      <sheetName val="Q38_DigitSeries"/>
      <sheetName val="Q39_AutoConcl"/>
      <sheetName val="Q40_Formas"/>
    </sheetNames>
    <sheetDataSet>
      <sheetData sheetId="0">
        <row r="1">
          <cell r="D1" t="str">
            <v>Marco Aurelio Zambeta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3"/>
  <sheetViews>
    <sheetView showGridLines="0" zoomScaleNormal="100" workbookViewId="0">
      <selection activeCell="M6" sqref="M6"/>
    </sheetView>
  </sheetViews>
  <sheetFormatPr defaultColWidth="9.140625" defaultRowHeight="0" customHeight="1" zeroHeight="1" x14ac:dyDescent="0.3"/>
  <cols>
    <col min="1" max="1" width="14.5703125" style="2" customWidth="1"/>
    <col min="2" max="6" width="8.7109375" style="2" customWidth="1"/>
    <col min="7" max="7" width="2.42578125" style="1" customWidth="1"/>
    <col min="8" max="8" width="14" style="2" customWidth="1"/>
    <col min="9" max="9" width="2.5703125" style="2" customWidth="1"/>
    <col min="10" max="10" width="8.7109375" style="2" customWidth="1"/>
    <col min="11" max="11" width="11.5703125" style="2" bestFit="1" customWidth="1"/>
    <col min="12" max="13" width="8.7109375" style="2" customWidth="1"/>
    <col min="14" max="16384" width="9.140625" style="2"/>
  </cols>
  <sheetData>
    <row r="1" spans="1:15" ht="30" customHeight="1" x14ac:dyDescent="0.3">
      <c r="A1" s="28" t="s">
        <v>59</v>
      </c>
      <c r="B1" s="27"/>
      <c r="C1" s="27"/>
      <c r="D1" s="27"/>
      <c r="E1" s="27"/>
      <c r="F1" s="27"/>
      <c r="H1" s="1"/>
    </row>
    <row r="2" spans="1:15" ht="30" customHeight="1" x14ac:dyDescent="0.3">
      <c r="A2" s="45" t="s">
        <v>60</v>
      </c>
      <c r="B2" s="45"/>
      <c r="C2" s="45"/>
      <c r="D2" s="45"/>
      <c r="E2" s="45"/>
      <c r="F2" s="45"/>
      <c r="H2" s="1"/>
      <c r="J2"/>
      <c r="K2"/>
      <c r="L2"/>
      <c r="M2"/>
      <c r="N2"/>
      <c r="O2"/>
    </row>
    <row r="3" spans="1:15" s="1" customFormat="1" ht="16.5" x14ac:dyDescent="0.3">
      <c r="H3" s="26"/>
    </row>
    <row r="4" spans="1:15" s="1" customFormat="1" ht="16.5" x14ac:dyDescent="0.3"/>
    <row r="5" spans="1:15" ht="16.5" x14ac:dyDescent="0.3">
      <c r="A5" s="25" t="s">
        <v>0</v>
      </c>
      <c r="B5" s="25" t="s">
        <v>1</v>
      </c>
      <c r="C5" s="25" t="s">
        <v>2</v>
      </c>
      <c r="D5" s="25" t="s">
        <v>3</v>
      </c>
      <c r="E5" s="25" t="s">
        <v>4</v>
      </c>
      <c r="F5" s="25" t="s">
        <v>5</v>
      </c>
      <c r="H5" s="25" t="s">
        <v>33</v>
      </c>
      <c r="K5" s="25" t="s">
        <v>6</v>
      </c>
      <c r="M5" s="2" t="s">
        <v>95</v>
      </c>
    </row>
    <row r="6" spans="1:15" ht="16.5" x14ac:dyDescent="0.3">
      <c r="A6" s="3" t="s">
        <v>7</v>
      </c>
      <c r="B6" s="4">
        <v>6.5</v>
      </c>
      <c r="C6" s="4">
        <v>7</v>
      </c>
      <c r="D6" s="4">
        <v>7.5</v>
      </c>
      <c r="E6" s="4">
        <v>7.9</v>
      </c>
      <c r="F6" s="4">
        <f t="shared" ref="F6:F12" si="0">AVERAGE(B6:E6)</f>
        <v>7.2249999999999996</v>
      </c>
      <c r="H6" s="5">
        <v>5</v>
      </c>
      <c r="K6" s="5" t="str">
        <f t="shared" ref="K6:K12" si="1">IF(F6&gt;=$H$6,"APROVADO","EXAME")</f>
        <v>APROVADO</v>
      </c>
    </row>
    <row r="7" spans="1:15" ht="16.5" x14ac:dyDescent="0.3">
      <c r="A7" s="3" t="s">
        <v>8</v>
      </c>
      <c r="B7" s="4">
        <v>4.3</v>
      </c>
      <c r="C7" s="4">
        <v>6</v>
      </c>
      <c r="D7" s="4">
        <v>6.5</v>
      </c>
      <c r="E7" s="4">
        <v>5</v>
      </c>
      <c r="F7" s="4">
        <f t="shared" si="0"/>
        <v>5.45</v>
      </c>
      <c r="K7" s="5" t="str">
        <f t="shared" si="1"/>
        <v>APROVADO</v>
      </c>
    </row>
    <row r="8" spans="1:15" ht="16.5" x14ac:dyDescent="0.3">
      <c r="A8" s="3" t="s">
        <v>9</v>
      </c>
      <c r="B8" s="4">
        <v>7.7</v>
      </c>
      <c r="C8" s="4">
        <v>4.9000000000000004</v>
      </c>
      <c r="D8" s="4">
        <v>8.3000000000000007</v>
      </c>
      <c r="E8" s="4">
        <v>7.1</v>
      </c>
      <c r="F8" s="4">
        <f t="shared" si="0"/>
        <v>7</v>
      </c>
      <c r="K8" s="5" t="str">
        <f t="shared" si="1"/>
        <v>APROVADO</v>
      </c>
    </row>
    <row r="9" spans="1:15" ht="16.5" x14ac:dyDescent="0.3">
      <c r="A9" s="3" t="s">
        <v>10</v>
      </c>
      <c r="B9" s="4">
        <v>4</v>
      </c>
      <c r="C9" s="4">
        <v>8</v>
      </c>
      <c r="D9" s="4">
        <v>8.8000000000000007</v>
      </c>
      <c r="E9" s="4">
        <v>7.4</v>
      </c>
      <c r="F9" s="4">
        <f t="shared" si="0"/>
        <v>7.0500000000000007</v>
      </c>
      <c r="K9" s="5" t="str">
        <f t="shared" si="1"/>
        <v>APROVADO</v>
      </c>
    </row>
    <row r="10" spans="1:15" ht="16.5" x14ac:dyDescent="0.3">
      <c r="A10" s="3" t="s">
        <v>11</v>
      </c>
      <c r="B10" s="4">
        <v>8.8000000000000007</v>
      </c>
      <c r="C10" s="4">
        <v>7</v>
      </c>
      <c r="D10" s="4">
        <v>6.3</v>
      </c>
      <c r="E10" s="4">
        <v>8</v>
      </c>
      <c r="F10" s="4">
        <f t="shared" si="0"/>
        <v>7.5250000000000004</v>
      </c>
      <c r="K10" s="5" t="str">
        <f t="shared" si="1"/>
        <v>APROVADO</v>
      </c>
    </row>
    <row r="11" spans="1:15" ht="16.5" x14ac:dyDescent="0.3">
      <c r="A11" s="3" t="s">
        <v>12</v>
      </c>
      <c r="B11" s="4">
        <v>7.2</v>
      </c>
      <c r="C11" s="4">
        <v>6</v>
      </c>
      <c r="D11" s="4">
        <v>7.8</v>
      </c>
      <c r="E11" s="4">
        <v>7.9</v>
      </c>
      <c r="F11" s="4">
        <f t="shared" si="0"/>
        <v>7.2249999999999996</v>
      </c>
      <c r="K11" s="5" t="str">
        <f t="shared" si="1"/>
        <v>APROVADO</v>
      </c>
    </row>
    <row r="12" spans="1:15" ht="16.5" x14ac:dyDescent="0.3">
      <c r="A12" s="3" t="s">
        <v>13</v>
      </c>
      <c r="B12" s="4">
        <v>3</v>
      </c>
      <c r="C12" s="4">
        <v>4</v>
      </c>
      <c r="D12" s="4">
        <v>4.5</v>
      </c>
      <c r="E12" s="4">
        <v>6</v>
      </c>
      <c r="F12" s="4">
        <f t="shared" si="0"/>
        <v>4.375</v>
      </c>
      <c r="K12" s="5" t="str">
        <f t="shared" si="1"/>
        <v>EXAME</v>
      </c>
    </row>
    <row r="13" spans="1:15" ht="7.5" customHeight="1" x14ac:dyDescent="0.3"/>
    <row r="14" spans="1:15" ht="16.5" x14ac:dyDescent="0.3"/>
    <row r="15" spans="1:15" s="1" customFormat="1" ht="4.5" customHeight="1" x14ac:dyDescent="0.3"/>
    <row r="16" spans="1:15" ht="16.5" x14ac:dyDescent="0.3"/>
    <row r="17" ht="16.5" x14ac:dyDescent="0.3"/>
    <row r="18" ht="16.5" x14ac:dyDescent="0.3"/>
    <row r="19" ht="16.5" x14ac:dyDescent="0.3"/>
    <row r="20" ht="16.5" x14ac:dyDescent="0.3"/>
    <row r="21" ht="16.5" x14ac:dyDescent="0.3"/>
    <row r="22" ht="16.5" x14ac:dyDescent="0.3"/>
    <row r="23" ht="16.5" x14ac:dyDescent="0.3"/>
    <row r="24" ht="16.5" x14ac:dyDescent="0.3"/>
    <row r="25" ht="16.5" x14ac:dyDescent="0.3"/>
    <row r="26" ht="16.5" x14ac:dyDescent="0.3"/>
    <row r="27" ht="16.5" x14ac:dyDescent="0.3"/>
    <row r="28" ht="16.5" x14ac:dyDescent="0.3"/>
    <row r="29" ht="16.5" x14ac:dyDescent="0.3"/>
    <row r="30" ht="16.5" x14ac:dyDescent="0.3"/>
    <row r="31" ht="16.5" x14ac:dyDescent="0.3"/>
    <row r="32" ht="16.5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2.75" customHeight="1" x14ac:dyDescent="0.3"/>
    <row r="102" ht="12.75" customHeight="1" x14ac:dyDescent="0.3"/>
    <row r="103" ht="12.75" customHeight="1" x14ac:dyDescent="0.3"/>
  </sheetData>
  <mergeCells count="1">
    <mergeCell ref="A2:F2"/>
  </mergeCells>
  <conditionalFormatting sqref="B6:F12 H6">
    <cfRule type="cellIs" dxfId="26" priority="2" operator="lessThanOrEqual">
      <formula>$H$6</formula>
    </cfRule>
  </conditionalFormatting>
  <conditionalFormatting sqref="K6:K12">
    <cfRule type="cellIs" dxfId="25" priority="1" operator="equal">
      <formula>"EXAME"</formula>
    </cfRule>
  </conditionalFormatting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"/>
  <sheetViews>
    <sheetView showGridLines="0" zoomScaleNormal="100" workbookViewId="0">
      <selection activeCell="F16" sqref="F16"/>
    </sheetView>
  </sheetViews>
  <sheetFormatPr defaultColWidth="9.140625" defaultRowHeight="12.75" customHeight="1" x14ac:dyDescent="0.25"/>
  <cols>
    <col min="1" max="1" width="14.5703125" style="2" customWidth="1"/>
    <col min="2" max="4" width="15.28515625" style="2" bestFit="1" customWidth="1"/>
    <col min="5" max="5" width="13.5703125" style="2" bestFit="1" customWidth="1"/>
    <col min="6" max="6" width="12.140625" style="2" customWidth="1"/>
    <col min="7" max="7" width="12.42578125" style="2" customWidth="1"/>
    <col min="8" max="8" width="10" style="2" customWidth="1"/>
    <col min="9" max="9" width="11.28515625" style="2" customWidth="1"/>
    <col min="10" max="11" width="12.85546875" style="2" customWidth="1"/>
    <col min="12" max="12" width="21.85546875" style="2" customWidth="1"/>
    <col min="13" max="22" width="9.140625" style="2"/>
    <col min="23" max="23" width="8.28515625" style="2" bestFit="1" customWidth="1"/>
    <col min="24" max="25" width="9.140625" style="2"/>
    <col min="26" max="26" width="12.7109375" style="2" customWidth="1"/>
    <col min="27" max="16383" width="9.140625" style="2"/>
    <col min="16384" max="16384" width="6.5703125" style="2" customWidth="1"/>
  </cols>
  <sheetData>
    <row r="1" spans="1:14" ht="32.1" customHeight="1" x14ac:dyDescent="0.25">
      <c r="A1" s="47" t="s">
        <v>61</v>
      </c>
      <c r="B1" s="47"/>
      <c r="C1" s="47"/>
      <c r="D1" s="47"/>
      <c r="E1" s="47"/>
      <c r="F1" s="47"/>
    </row>
    <row r="2" spans="1:14" ht="16.5" x14ac:dyDescent="0.3">
      <c r="A2" s="1"/>
      <c r="B2" s="1"/>
      <c r="C2" s="1"/>
      <c r="D2" s="1"/>
      <c r="E2" s="1"/>
      <c r="F2" s="1"/>
      <c r="G2" s="1"/>
      <c r="H2" s="1"/>
      <c r="I2" s="1"/>
      <c r="K2" s="22"/>
      <c r="L2" s="22"/>
      <c r="M2" s="22"/>
    </row>
    <row r="3" spans="1:14" ht="17.25" x14ac:dyDescent="0.3">
      <c r="A3" s="46" t="s">
        <v>34</v>
      </c>
      <c r="B3" s="46"/>
      <c r="C3" s="1"/>
      <c r="D3" s="1"/>
      <c r="E3" s="1"/>
      <c r="F3" s="1"/>
      <c r="G3" s="1"/>
      <c r="H3" s="1"/>
      <c r="I3" s="1"/>
      <c r="K3" s="22"/>
      <c r="L3" s="22"/>
      <c r="M3" s="22"/>
    </row>
    <row r="4" spans="1:14" ht="16.5" x14ac:dyDescent="0.3">
      <c r="A4" s="1"/>
      <c r="B4" s="1"/>
      <c r="C4" s="1"/>
      <c r="D4" s="1"/>
      <c r="E4" s="1"/>
      <c r="F4" s="1"/>
      <c r="G4" s="1"/>
      <c r="H4" s="1"/>
      <c r="I4" s="1"/>
      <c r="K4" s="22"/>
      <c r="L4" s="22"/>
      <c r="M4" s="22"/>
    </row>
    <row r="5" spans="1:14" ht="16.5" x14ac:dyDescent="0.3">
      <c r="A5" s="3" t="s">
        <v>48</v>
      </c>
      <c r="B5" s="24">
        <v>2100</v>
      </c>
      <c r="I5" s="1"/>
    </row>
    <row r="8" spans="1:14" ht="33" customHeight="1" x14ac:dyDescent="0.3">
      <c r="A8" s="29" t="s">
        <v>15</v>
      </c>
      <c r="B8" s="29" t="s">
        <v>35</v>
      </c>
      <c r="C8" s="29" t="s">
        <v>36</v>
      </c>
      <c r="D8" s="29" t="s">
        <v>37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6.5" x14ac:dyDescent="0.3">
      <c r="A9" s="5" t="s">
        <v>38</v>
      </c>
      <c r="B9" s="7">
        <v>1956</v>
      </c>
      <c r="C9" s="7">
        <v>2012</v>
      </c>
      <c r="D9" s="7">
        <v>2665</v>
      </c>
      <c r="E9" s="39"/>
      <c r="F9" s="1"/>
      <c r="G9" s="1"/>
      <c r="H9" s="1"/>
      <c r="I9" s="1"/>
      <c r="J9" s="1"/>
      <c r="K9" s="1"/>
      <c r="L9" s="1"/>
      <c r="M9" s="1"/>
      <c r="N9" s="1"/>
    </row>
    <row r="10" spans="1:14" ht="16.5" x14ac:dyDescent="0.3">
      <c r="A10" s="5" t="s">
        <v>39</v>
      </c>
      <c r="B10" s="7">
        <v>1820</v>
      </c>
      <c r="C10" s="7">
        <v>2658</v>
      </c>
      <c r="D10" s="7">
        <v>1842</v>
      </c>
      <c r="E10" s="39"/>
      <c r="F10" s="1"/>
      <c r="G10" s="1"/>
      <c r="H10" s="1"/>
      <c r="I10" s="1"/>
      <c r="J10" s="1"/>
      <c r="K10" s="1"/>
      <c r="L10" s="1"/>
      <c r="M10" s="1"/>
      <c r="N10" s="1"/>
    </row>
    <row r="11" spans="1:14" ht="16.5" x14ac:dyDescent="0.3">
      <c r="A11" s="5" t="s">
        <v>40</v>
      </c>
      <c r="B11" s="7">
        <v>2193</v>
      </c>
      <c r="C11" s="7">
        <v>2552</v>
      </c>
      <c r="D11" s="7">
        <v>2180</v>
      </c>
      <c r="E11" s="39"/>
      <c r="F11" s="1"/>
      <c r="G11" s="1"/>
      <c r="H11" s="1"/>
      <c r="I11" s="1"/>
      <c r="J11" s="1"/>
      <c r="K11" s="1"/>
      <c r="L11" s="1"/>
      <c r="M11" s="1"/>
      <c r="N11" s="1"/>
    </row>
    <row r="12" spans="1:14" ht="16.5" x14ac:dyDescent="0.3">
      <c r="A12" s="5" t="s">
        <v>41</v>
      </c>
      <c r="B12" s="7">
        <v>1860</v>
      </c>
      <c r="C12" s="7">
        <v>2479</v>
      </c>
      <c r="D12" s="7">
        <v>2378</v>
      </c>
      <c r="E12" s="39"/>
      <c r="F12" s="1"/>
      <c r="G12" s="1"/>
      <c r="H12" s="1"/>
      <c r="I12" s="1"/>
      <c r="J12" s="1"/>
      <c r="K12" s="1"/>
      <c r="L12" s="1"/>
      <c r="M12" s="1"/>
      <c r="N12" s="1"/>
    </row>
    <row r="13" spans="1:14" ht="16.5" x14ac:dyDescent="0.3">
      <c r="A13" s="5" t="s">
        <v>42</v>
      </c>
      <c r="B13" s="7">
        <v>2117</v>
      </c>
      <c r="C13" s="7">
        <v>2360</v>
      </c>
      <c r="D13" s="7">
        <v>2076</v>
      </c>
      <c r="E13" s="39"/>
      <c r="F13" s="1"/>
      <c r="G13" s="1"/>
      <c r="H13" s="1"/>
      <c r="I13" s="1"/>
      <c r="J13" s="1"/>
      <c r="K13" s="1"/>
      <c r="L13" s="1"/>
      <c r="M13" s="1"/>
      <c r="N13" s="1"/>
    </row>
    <row r="14" spans="1:14" ht="16.5" x14ac:dyDescent="0.3">
      <c r="A14" s="5" t="s">
        <v>43</v>
      </c>
      <c r="B14" s="7">
        <v>2024</v>
      </c>
      <c r="C14" s="7">
        <v>1930</v>
      </c>
      <c r="D14" s="7">
        <v>1833</v>
      </c>
      <c r="E14" s="39"/>
      <c r="F14" s="1"/>
      <c r="G14" s="1"/>
      <c r="H14" s="1"/>
      <c r="I14" s="1"/>
      <c r="J14" s="1"/>
      <c r="K14" s="1"/>
      <c r="L14" s="1"/>
      <c r="M14" s="1"/>
      <c r="N14" s="1"/>
    </row>
    <row r="15" spans="1:14" ht="16.5" x14ac:dyDescent="0.3">
      <c r="A15" s="5" t="s">
        <v>44</v>
      </c>
      <c r="B15" s="7">
        <v>2087</v>
      </c>
      <c r="C15" s="7">
        <v>2657</v>
      </c>
      <c r="D15" s="7">
        <v>2425</v>
      </c>
      <c r="E15" s="39"/>
      <c r="F15" s="1"/>
      <c r="G15" s="1"/>
      <c r="H15" s="1"/>
      <c r="I15" s="1"/>
      <c r="J15" s="1"/>
      <c r="K15" s="1"/>
      <c r="L15" s="1"/>
      <c r="M15" s="1"/>
      <c r="N15" s="1"/>
    </row>
    <row r="16" spans="1:14" ht="16.5" x14ac:dyDescent="0.3">
      <c r="A16" s="5" t="s">
        <v>45</v>
      </c>
      <c r="B16" s="7">
        <v>2347</v>
      </c>
      <c r="C16" s="7">
        <v>1950</v>
      </c>
      <c r="D16" s="7">
        <v>2372</v>
      </c>
      <c r="E16" s="39"/>
      <c r="F16" s="1"/>
      <c r="G16" s="1"/>
      <c r="H16" s="1"/>
      <c r="I16" s="1"/>
      <c r="J16" s="1"/>
      <c r="K16" s="1"/>
      <c r="L16" s="1"/>
      <c r="M16" s="1"/>
      <c r="N16" s="1"/>
    </row>
    <row r="17" spans="1:14" ht="16.5" x14ac:dyDescent="0.3">
      <c r="A17" s="5" t="s">
        <v>46</v>
      </c>
      <c r="B17" s="7">
        <v>2405</v>
      </c>
      <c r="C17" s="7">
        <v>2536</v>
      </c>
      <c r="D17" s="7">
        <v>2515</v>
      </c>
      <c r="E17" s="39"/>
      <c r="F17" s="1"/>
      <c r="G17" s="1"/>
      <c r="H17" s="1"/>
      <c r="I17" s="1"/>
      <c r="J17" s="1"/>
      <c r="K17" s="1"/>
      <c r="L17" s="1"/>
      <c r="M17" s="1"/>
      <c r="N17" s="1"/>
    </row>
    <row r="18" spans="1:14" ht="16.5" x14ac:dyDescent="0.3">
      <c r="A18" s="5" t="s">
        <v>47</v>
      </c>
      <c r="B18" s="7">
        <v>2099</v>
      </c>
      <c r="C18" s="7">
        <v>2259</v>
      </c>
      <c r="D18" s="7">
        <v>1969</v>
      </c>
      <c r="E18" s="39"/>
      <c r="F18" s="1"/>
      <c r="G18" s="1"/>
      <c r="H18" s="1"/>
      <c r="I18" s="1"/>
      <c r="J18" s="1"/>
      <c r="K18" s="1"/>
      <c r="L18" s="1"/>
      <c r="M18" s="1"/>
      <c r="N18" s="1"/>
    </row>
  </sheetData>
  <mergeCells count="2">
    <mergeCell ref="A3:B3"/>
    <mergeCell ref="A1:F1"/>
  </mergeCells>
  <conditionalFormatting sqref="B9:D18">
    <cfRule type="cellIs" dxfId="24" priority="1" operator="greaterThan">
      <formula>$B$5</formula>
    </cfRule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8"/>
  <sheetViews>
    <sheetView showGridLines="0" zoomScaleNormal="100" workbookViewId="0">
      <selection activeCell="H15" sqref="H15"/>
    </sheetView>
  </sheetViews>
  <sheetFormatPr defaultColWidth="9.140625" defaultRowHeight="12.75" customHeight="1" x14ac:dyDescent="0.25"/>
  <cols>
    <col min="1" max="1" width="20" style="2" customWidth="1"/>
    <col min="2" max="2" width="14.7109375" style="2" customWidth="1"/>
    <col min="3" max="3" width="10.85546875" style="2" customWidth="1"/>
    <col min="4" max="4" width="14.28515625" style="2" customWidth="1"/>
    <col min="5" max="5" width="11.5703125" style="2" customWidth="1"/>
    <col min="6" max="6" width="12.140625" style="2" customWidth="1"/>
    <col min="7" max="7" width="12.42578125" style="2" customWidth="1"/>
    <col min="8" max="8" width="10" style="2" customWidth="1"/>
    <col min="9" max="9" width="11.28515625" style="2" hidden="1" customWidth="1"/>
    <col min="10" max="11" width="12.85546875" style="2" hidden="1" customWidth="1"/>
    <col min="12" max="12" width="21.85546875" style="2" customWidth="1"/>
    <col min="13" max="22" width="9.140625" style="2"/>
    <col min="23" max="23" width="8.28515625" style="2" bestFit="1" customWidth="1"/>
    <col min="24" max="25" width="9.140625" style="2"/>
    <col min="26" max="26" width="12.7109375" style="2" customWidth="1"/>
    <col min="27" max="16383" width="9.140625" style="2"/>
    <col min="16384" max="16384" width="6.5703125" style="2" customWidth="1"/>
  </cols>
  <sheetData>
    <row r="1" spans="1:14" ht="30" customHeight="1" x14ac:dyDescent="0.25">
      <c r="A1" s="47" t="s">
        <v>49</v>
      </c>
      <c r="B1" s="47"/>
      <c r="C1" s="47"/>
      <c r="D1" s="47"/>
      <c r="E1" s="47"/>
      <c r="F1" s="47"/>
    </row>
    <row r="2" spans="1:14" ht="30" customHeight="1" x14ac:dyDescent="0.25">
      <c r="A2" s="47" t="s">
        <v>62</v>
      </c>
      <c r="B2" s="47"/>
      <c r="C2" s="47"/>
      <c r="D2" s="47"/>
      <c r="E2" s="47"/>
      <c r="F2" s="47"/>
      <c r="M2" s="22"/>
    </row>
    <row r="3" spans="1:14" s="1" customFormat="1" ht="32.1" customHeight="1" x14ac:dyDescent="0.3">
      <c r="A3" s="47" t="s">
        <v>81</v>
      </c>
      <c r="B3" s="47"/>
      <c r="C3" s="47"/>
      <c r="D3" s="47"/>
      <c r="E3" s="47"/>
      <c r="F3" s="47"/>
    </row>
    <row r="4" spans="1:14" s="1" customFormat="1" ht="5.45" customHeight="1" x14ac:dyDescent="0.3"/>
    <row r="5" spans="1:14" ht="16.899999999999999" customHeight="1" x14ac:dyDescent="0.3">
      <c r="A5" s="23" t="s">
        <v>14</v>
      </c>
    </row>
    <row r="6" spans="1:14" ht="4.1500000000000004" customHeight="1" x14ac:dyDescent="0.25"/>
    <row r="7" spans="1:14" ht="28.5" x14ac:dyDescent="0.3">
      <c r="A7" s="29" t="s">
        <v>15</v>
      </c>
      <c r="B7" s="29" t="s">
        <v>16</v>
      </c>
      <c r="C7" s="29" t="s">
        <v>17</v>
      </c>
      <c r="D7" s="29" t="s">
        <v>18</v>
      </c>
      <c r="E7" s="29" t="s">
        <v>19</v>
      </c>
      <c r="F7" s="29" t="s">
        <v>20</v>
      </c>
      <c r="G7" s="1"/>
      <c r="H7" s="1"/>
      <c r="I7" s="1"/>
      <c r="J7" s="1"/>
      <c r="K7" s="1"/>
      <c r="L7" s="1"/>
      <c r="M7" s="1"/>
      <c r="N7" s="1"/>
    </row>
    <row r="8" spans="1:14" ht="18" customHeight="1" x14ac:dyDescent="0.3">
      <c r="A8" s="6" t="s">
        <v>23</v>
      </c>
      <c r="B8" s="7">
        <v>2000</v>
      </c>
      <c r="C8" s="8">
        <f t="shared" ref="C8:C20" ca="1" si="0">TODAY()-J8</f>
        <v>44293</v>
      </c>
      <c r="D8" s="30" t="str">
        <f ca="1">TEXT(C8,"dddd")</f>
        <v>quarta-feira</v>
      </c>
      <c r="E8" s="9">
        <v>30</v>
      </c>
      <c r="F8" s="8">
        <f t="shared" ref="F8:F20" ca="1" si="1">C8+E8</f>
        <v>44323</v>
      </c>
      <c r="G8" s="1"/>
      <c r="H8" s="1"/>
      <c r="I8" s="1"/>
      <c r="J8" s="2">
        <v>36</v>
      </c>
      <c r="K8" s="1"/>
      <c r="L8" s="1"/>
      <c r="M8" s="1"/>
      <c r="N8" s="1"/>
    </row>
    <row r="9" spans="1:14" ht="18" customHeight="1" x14ac:dyDescent="0.3">
      <c r="A9" s="6" t="s">
        <v>24</v>
      </c>
      <c r="B9" s="7">
        <v>1300</v>
      </c>
      <c r="C9" s="8">
        <f t="shared" ca="1" si="0"/>
        <v>44294</v>
      </c>
      <c r="D9" s="30" t="str">
        <f t="shared" ref="D9:D20" ca="1" si="2">TEXT(C9,"dddd")</f>
        <v>quinta-feira</v>
      </c>
      <c r="E9" s="9">
        <v>30</v>
      </c>
      <c r="F9" s="8">
        <f t="shared" ca="1" si="1"/>
        <v>44324</v>
      </c>
      <c r="G9" s="1"/>
      <c r="H9" s="1"/>
      <c r="I9" s="1"/>
      <c r="J9" s="2">
        <v>35</v>
      </c>
      <c r="K9" s="1"/>
      <c r="L9" s="1"/>
      <c r="M9" s="1"/>
      <c r="N9" s="1"/>
    </row>
    <row r="10" spans="1:14" ht="18" customHeight="1" x14ac:dyDescent="0.3">
      <c r="A10" s="6" t="s">
        <v>25</v>
      </c>
      <c r="B10" s="7">
        <v>800</v>
      </c>
      <c r="C10" s="8">
        <f t="shared" ca="1" si="0"/>
        <v>44295</v>
      </c>
      <c r="D10" s="30" t="str">
        <f t="shared" ca="1" si="2"/>
        <v>sexta-feira</v>
      </c>
      <c r="E10" s="9">
        <v>30</v>
      </c>
      <c r="F10" s="8">
        <f t="shared" ca="1" si="1"/>
        <v>44325</v>
      </c>
      <c r="G10" s="1"/>
      <c r="H10" s="1"/>
      <c r="I10" s="1"/>
      <c r="J10" s="2">
        <v>34</v>
      </c>
      <c r="K10" s="1"/>
      <c r="L10" s="1"/>
      <c r="M10" s="1"/>
      <c r="N10" s="1"/>
    </row>
    <row r="11" spans="1:14" ht="18" customHeight="1" x14ac:dyDescent="0.3">
      <c r="A11" s="6" t="s">
        <v>26</v>
      </c>
      <c r="B11" s="7">
        <v>500</v>
      </c>
      <c r="C11" s="8">
        <f t="shared" ca="1" si="0"/>
        <v>44296</v>
      </c>
      <c r="D11" s="30" t="str">
        <f t="shared" ca="1" si="2"/>
        <v>sábado</v>
      </c>
      <c r="E11" s="9">
        <v>30</v>
      </c>
      <c r="F11" s="8">
        <f t="shared" ca="1" si="1"/>
        <v>44326</v>
      </c>
      <c r="G11" s="1"/>
      <c r="H11" s="1"/>
      <c r="I11" s="1"/>
      <c r="J11" s="2">
        <v>33</v>
      </c>
      <c r="K11" s="1"/>
      <c r="L11" s="1"/>
      <c r="M11" s="1"/>
      <c r="N11" s="1"/>
    </row>
    <row r="12" spans="1:14" ht="18" customHeight="1" x14ac:dyDescent="0.3">
      <c r="A12" s="6" t="s">
        <v>27</v>
      </c>
      <c r="B12" s="7">
        <v>1000</v>
      </c>
      <c r="C12" s="8">
        <f t="shared" ca="1" si="0"/>
        <v>44297</v>
      </c>
      <c r="D12" s="30" t="str">
        <f t="shared" ca="1" si="2"/>
        <v>domingo</v>
      </c>
      <c r="E12" s="9">
        <v>30</v>
      </c>
      <c r="F12" s="8">
        <f t="shared" ca="1" si="1"/>
        <v>44327</v>
      </c>
      <c r="G12" s="1"/>
      <c r="H12" s="1"/>
      <c r="I12" s="1"/>
      <c r="J12" s="2">
        <v>32</v>
      </c>
      <c r="K12" s="1"/>
      <c r="L12" s="1"/>
      <c r="M12" s="1"/>
      <c r="N12" s="1"/>
    </row>
    <row r="13" spans="1:14" ht="18" customHeight="1" x14ac:dyDescent="0.3">
      <c r="A13" s="6" t="s">
        <v>28</v>
      </c>
      <c r="B13" s="7">
        <v>1299</v>
      </c>
      <c r="C13" s="8">
        <f t="shared" ca="1" si="0"/>
        <v>44298</v>
      </c>
      <c r="D13" s="30" t="str">
        <f t="shared" ca="1" si="2"/>
        <v>segunda-feira</v>
      </c>
      <c r="E13" s="9">
        <v>30</v>
      </c>
      <c r="F13" s="8">
        <f t="shared" ca="1" si="1"/>
        <v>44328</v>
      </c>
      <c r="G13" s="1"/>
      <c r="H13" s="1"/>
      <c r="I13" s="1"/>
      <c r="J13" s="2">
        <v>31</v>
      </c>
      <c r="K13" s="1"/>
      <c r="L13" s="1"/>
      <c r="M13" s="1"/>
      <c r="N13" s="1"/>
    </row>
    <row r="14" spans="1:14" ht="18" customHeight="1" x14ac:dyDescent="0.3">
      <c r="A14" s="6" t="s">
        <v>29</v>
      </c>
      <c r="B14" s="7">
        <v>499</v>
      </c>
      <c r="C14" s="8">
        <f t="shared" ca="1" si="0"/>
        <v>44299</v>
      </c>
      <c r="D14" s="30" t="str">
        <f t="shared" ca="1" si="2"/>
        <v>terça-feira</v>
      </c>
      <c r="E14" s="9">
        <v>30</v>
      </c>
      <c r="F14" s="8">
        <f t="shared" ca="1" si="1"/>
        <v>44329</v>
      </c>
      <c r="G14" s="1"/>
      <c r="H14" s="1" t="s">
        <v>96</v>
      </c>
      <c r="I14" s="1"/>
      <c r="J14" s="2">
        <v>30</v>
      </c>
      <c r="K14" s="1"/>
      <c r="L14" s="1"/>
      <c r="M14" s="1"/>
      <c r="N14" s="1"/>
    </row>
    <row r="15" spans="1:14" ht="18" customHeight="1" x14ac:dyDescent="0.3">
      <c r="A15" s="6" t="s">
        <v>30</v>
      </c>
      <c r="B15" s="7">
        <v>1980</v>
      </c>
      <c r="C15" s="8">
        <f t="shared" ca="1" si="0"/>
        <v>44300</v>
      </c>
      <c r="D15" s="30" t="str">
        <f t="shared" ca="1" si="2"/>
        <v>quarta-feira</v>
      </c>
      <c r="E15" s="9">
        <v>30</v>
      </c>
      <c r="F15" s="8">
        <f t="shared" ca="1" si="1"/>
        <v>44330</v>
      </c>
      <c r="G15" s="1"/>
      <c r="H15" s="1"/>
      <c r="I15" s="1"/>
      <c r="J15" s="2">
        <v>29</v>
      </c>
      <c r="K15" s="1"/>
      <c r="L15" s="1"/>
      <c r="M15" s="1"/>
      <c r="N15" s="1"/>
    </row>
    <row r="16" spans="1:14" ht="18" customHeight="1" x14ac:dyDescent="0.3">
      <c r="A16" s="6" t="s">
        <v>31</v>
      </c>
      <c r="B16" s="7">
        <v>75</v>
      </c>
      <c r="C16" s="8">
        <f t="shared" ca="1" si="0"/>
        <v>44301</v>
      </c>
      <c r="D16" s="30" t="str">
        <f t="shared" ca="1" si="2"/>
        <v>quinta-feira</v>
      </c>
      <c r="E16" s="9">
        <v>30</v>
      </c>
      <c r="F16" s="8">
        <f t="shared" ca="1" si="1"/>
        <v>44331</v>
      </c>
      <c r="G16" s="1"/>
      <c r="H16" s="1"/>
      <c r="I16" s="1"/>
      <c r="J16" s="2">
        <v>28</v>
      </c>
      <c r="K16" s="1"/>
      <c r="L16" s="1"/>
      <c r="M16" s="1"/>
      <c r="N16" s="1"/>
    </row>
    <row r="17" spans="1:14" ht="18" customHeight="1" x14ac:dyDescent="0.3">
      <c r="A17" s="6" t="s">
        <v>32</v>
      </c>
      <c r="B17" s="7">
        <v>250</v>
      </c>
      <c r="C17" s="8">
        <f t="shared" ca="1" si="0"/>
        <v>44302</v>
      </c>
      <c r="D17" s="30" t="str">
        <f t="shared" ca="1" si="2"/>
        <v>sexta-feira</v>
      </c>
      <c r="E17" s="9">
        <v>30</v>
      </c>
      <c r="F17" s="8">
        <f t="shared" ca="1" si="1"/>
        <v>44332</v>
      </c>
      <c r="G17" s="1"/>
      <c r="H17" s="1"/>
      <c r="I17" s="1"/>
      <c r="J17" s="2">
        <v>27</v>
      </c>
      <c r="K17" s="1"/>
      <c r="L17" s="1"/>
      <c r="M17" s="1"/>
      <c r="N17" s="1"/>
    </row>
    <row r="18" spans="1:14" ht="18" customHeight="1" x14ac:dyDescent="0.3">
      <c r="A18" s="6" t="s">
        <v>63</v>
      </c>
      <c r="B18" s="7">
        <v>150</v>
      </c>
      <c r="C18" s="8">
        <f t="shared" ca="1" si="0"/>
        <v>44303</v>
      </c>
      <c r="D18" s="30" t="str">
        <f t="shared" ca="1" si="2"/>
        <v>sábado</v>
      </c>
      <c r="E18" s="9">
        <v>30</v>
      </c>
      <c r="F18" s="8">
        <f t="shared" ca="1" si="1"/>
        <v>44333</v>
      </c>
      <c r="J18" s="37">
        <v>26</v>
      </c>
    </row>
    <row r="19" spans="1:14" ht="18" customHeight="1" x14ac:dyDescent="0.3">
      <c r="A19" s="6" t="s">
        <v>64</v>
      </c>
      <c r="B19" s="7">
        <v>110</v>
      </c>
      <c r="C19" s="8">
        <f t="shared" ca="1" si="0"/>
        <v>44304</v>
      </c>
      <c r="D19" s="30" t="str">
        <f t="shared" ca="1" si="2"/>
        <v>domingo</v>
      </c>
      <c r="E19" s="9">
        <v>30</v>
      </c>
      <c r="F19" s="8">
        <f t="shared" ca="1" si="1"/>
        <v>44334</v>
      </c>
      <c r="J19" s="37">
        <v>25</v>
      </c>
    </row>
    <row r="20" spans="1:14" ht="18" customHeight="1" x14ac:dyDescent="0.3">
      <c r="A20" s="6" t="s">
        <v>65</v>
      </c>
      <c r="B20" s="7">
        <v>350</v>
      </c>
      <c r="C20" s="8">
        <f t="shared" ca="1" si="0"/>
        <v>44305</v>
      </c>
      <c r="D20" s="30" t="str">
        <f t="shared" ca="1" si="2"/>
        <v>segunda-feira</v>
      </c>
      <c r="E20" s="9">
        <v>30</v>
      </c>
      <c r="F20" s="8">
        <f t="shared" ca="1" si="1"/>
        <v>44335</v>
      </c>
      <c r="J20" s="37">
        <v>24</v>
      </c>
    </row>
    <row r="26" spans="1:14" ht="12.75" customHeight="1" x14ac:dyDescent="0.25">
      <c r="B26"/>
      <c r="C26"/>
      <c r="D26"/>
      <c r="E26"/>
      <c r="F26"/>
    </row>
    <row r="27" spans="1:14" ht="12.75" customHeight="1" x14ac:dyDescent="0.25">
      <c r="B27"/>
      <c r="C27"/>
      <c r="D27"/>
      <c r="E27"/>
      <c r="F27"/>
    </row>
    <row r="28" spans="1:14" ht="12.75" customHeight="1" x14ac:dyDescent="0.25">
      <c r="B28"/>
      <c r="C28"/>
      <c r="D28"/>
      <c r="E28"/>
      <c r="F28"/>
    </row>
    <row r="29" spans="1:14" ht="12.75" customHeight="1" x14ac:dyDescent="0.25">
      <c r="B29"/>
      <c r="C29"/>
      <c r="D29"/>
      <c r="E29"/>
      <c r="F29"/>
    </row>
    <row r="30" spans="1:14" ht="12.75" customHeight="1" x14ac:dyDescent="0.25">
      <c r="B30"/>
      <c r="C30"/>
      <c r="D30"/>
      <c r="E30"/>
      <c r="F30"/>
    </row>
    <row r="31" spans="1:14" ht="12.75" customHeight="1" x14ac:dyDescent="0.25">
      <c r="B31"/>
      <c r="C31"/>
      <c r="D31"/>
      <c r="E31"/>
      <c r="F31"/>
    </row>
    <row r="32" spans="1:14" ht="12.75" customHeight="1" x14ac:dyDescent="0.25">
      <c r="B32"/>
      <c r="C32"/>
      <c r="D32"/>
      <c r="E32"/>
      <c r="F32"/>
    </row>
    <row r="33" spans="2:6" ht="12.75" customHeight="1" x14ac:dyDescent="0.25">
      <c r="B33"/>
      <c r="C33"/>
      <c r="D33"/>
      <c r="E33"/>
      <c r="F33"/>
    </row>
    <row r="34" spans="2:6" ht="12.75" customHeight="1" x14ac:dyDescent="0.25">
      <c r="B34"/>
      <c r="C34"/>
      <c r="D34"/>
      <c r="E34"/>
      <c r="F34"/>
    </row>
    <row r="35" spans="2:6" ht="12.75" customHeight="1" x14ac:dyDescent="0.25">
      <c r="B35"/>
      <c r="C35"/>
      <c r="D35"/>
      <c r="E35"/>
      <c r="F35"/>
    </row>
    <row r="36" spans="2:6" ht="12.75" customHeight="1" x14ac:dyDescent="0.25">
      <c r="B36"/>
      <c r="C36"/>
      <c r="D36"/>
      <c r="E36"/>
      <c r="F36"/>
    </row>
    <row r="37" spans="2:6" ht="12.75" customHeight="1" x14ac:dyDescent="0.25">
      <c r="B37"/>
      <c r="C37"/>
      <c r="D37"/>
      <c r="E37"/>
      <c r="F37"/>
    </row>
    <row r="38" spans="2:6" ht="12.75" customHeight="1" x14ac:dyDescent="0.25">
      <c r="B38"/>
      <c r="C38"/>
      <c r="D38"/>
      <c r="E38"/>
      <c r="F38"/>
    </row>
  </sheetData>
  <mergeCells count="3">
    <mergeCell ref="A1:F1"/>
    <mergeCell ref="A3:F3"/>
    <mergeCell ref="A2:F2"/>
  </mergeCells>
  <conditionalFormatting sqref="F8:F20">
    <cfRule type="timePeriod" dxfId="23" priority="1" timePeriod="tomorrow">
      <formula>FLOOR(F8,1)=TODAY()+1</formula>
    </cfRule>
    <cfRule type="timePeriod" dxfId="22" priority="2" timePeriod="nextWeek">
      <formula>AND(ROUNDDOWN(F8,0)-TODAY()&gt;(7-WEEKDAY(TODAY())),ROUNDDOWN(F8,0)-TODAY()&lt;(15-WEEKDAY(TODAY())))</formula>
    </cfRule>
    <cfRule type="timePeriod" dxfId="21" priority="3" timePeriod="lastWeek">
      <formula>AND(TODAY()-ROUNDDOWN(F8,0)&gt;=(WEEKDAY(TODAY())),TODAY()-ROUNDDOWN(F8,0)&lt;(WEEKDAY(TODAY())+7))</formula>
    </cfRule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showGridLines="0" zoomScaleNormal="100" workbookViewId="0">
      <selection activeCell="D14" sqref="D14"/>
    </sheetView>
  </sheetViews>
  <sheetFormatPr defaultColWidth="9.140625" defaultRowHeight="12.75" customHeight="1" x14ac:dyDescent="0.25"/>
  <cols>
    <col min="1" max="1" width="15.7109375" style="2" bestFit="1" customWidth="1"/>
    <col min="2" max="2" width="14.7109375" style="2" customWidth="1"/>
    <col min="3" max="3" width="12.42578125" style="2" customWidth="1"/>
    <col min="4" max="4" width="10" style="2" customWidth="1"/>
    <col min="5" max="5" width="11.28515625" style="2" customWidth="1"/>
    <col min="6" max="7" width="12.85546875" style="2" customWidth="1"/>
    <col min="8" max="8" width="21.85546875" style="2" customWidth="1"/>
    <col min="9" max="18" width="9.140625" style="2"/>
    <col min="19" max="19" width="8.28515625" style="2" bestFit="1" customWidth="1"/>
    <col min="20" max="21" width="9.140625" style="2"/>
    <col min="22" max="22" width="12.7109375" style="2" customWidth="1"/>
    <col min="23" max="16379" width="9.140625" style="2"/>
    <col min="16380" max="16384" width="6.5703125" style="2" customWidth="1"/>
  </cols>
  <sheetData>
    <row r="1" spans="1:10" ht="30" customHeight="1" x14ac:dyDescent="0.25">
      <c r="A1" s="45" t="s">
        <v>50</v>
      </c>
      <c r="B1" s="45"/>
      <c r="C1" s="45"/>
      <c r="D1" s="45"/>
      <c r="E1" s="45"/>
      <c r="F1" s="45"/>
    </row>
    <row r="2" spans="1:10" ht="36" customHeight="1" x14ac:dyDescent="0.25">
      <c r="A2" s="49" t="s">
        <v>79</v>
      </c>
      <c r="B2" s="49"/>
      <c r="C2" s="49"/>
      <c r="D2" s="49"/>
      <c r="E2" s="49"/>
      <c r="F2" s="49"/>
      <c r="G2" s="22"/>
      <c r="H2" s="22"/>
      <c r="I2" s="22"/>
    </row>
    <row r="3" spans="1:10" s="1" customFormat="1" ht="16.5" x14ac:dyDescent="0.3"/>
    <row r="4" spans="1:10" s="1" customFormat="1" ht="9" customHeight="1" x14ac:dyDescent="0.3"/>
    <row r="5" spans="1:10" ht="18.75" customHeight="1" x14ac:dyDescent="0.25">
      <c r="A5" s="48" t="s">
        <v>51</v>
      </c>
      <c r="B5" s="48"/>
    </row>
    <row r="7" spans="1:10" ht="16.5" x14ac:dyDescent="0.3">
      <c r="A7" s="29" t="s">
        <v>15</v>
      </c>
      <c r="B7" s="29" t="s">
        <v>16</v>
      </c>
      <c r="C7" s="1"/>
      <c r="D7" s="1"/>
      <c r="E7" s="1"/>
      <c r="F7" s="1"/>
      <c r="G7" s="1"/>
      <c r="H7" s="1"/>
      <c r="I7" s="1"/>
      <c r="J7" s="1"/>
    </row>
    <row r="8" spans="1:10" ht="16.5" x14ac:dyDescent="0.3">
      <c r="A8" s="6" t="s">
        <v>66</v>
      </c>
      <c r="B8" s="7">
        <v>1500</v>
      </c>
      <c r="C8" s="1"/>
      <c r="D8" s="1"/>
      <c r="E8" s="1"/>
      <c r="F8" s="1"/>
      <c r="G8" s="1"/>
      <c r="H8" s="1"/>
      <c r="I8" s="1"/>
      <c r="J8" s="1"/>
    </row>
    <row r="9" spans="1:10" ht="16.5" x14ac:dyDescent="0.3">
      <c r="A9" s="6" t="s">
        <v>67</v>
      </c>
      <c r="B9" s="7">
        <v>1300</v>
      </c>
      <c r="C9" s="1"/>
      <c r="D9" s="1"/>
      <c r="E9" s="1"/>
      <c r="F9" s="1"/>
      <c r="G9" s="1"/>
      <c r="H9" s="1"/>
      <c r="I9" s="1"/>
      <c r="J9" s="1"/>
    </row>
    <row r="10" spans="1:10" ht="16.5" x14ac:dyDescent="0.3">
      <c r="A10" s="6" t="s">
        <v>68</v>
      </c>
      <c r="B10" s="7">
        <v>1100</v>
      </c>
      <c r="C10" s="1"/>
      <c r="D10" s="1"/>
      <c r="E10" s="1"/>
      <c r="F10" s="1"/>
      <c r="G10" s="1"/>
      <c r="H10" s="1"/>
      <c r="I10" s="1"/>
      <c r="J10" s="1"/>
    </row>
    <row r="11" spans="1:10" ht="16.5" x14ac:dyDescent="0.3">
      <c r="A11" s="6" t="s">
        <v>69</v>
      </c>
      <c r="B11" s="7">
        <v>1150</v>
      </c>
      <c r="C11" s="1"/>
      <c r="D11" s="1"/>
      <c r="E11" s="1"/>
      <c r="F11" s="1"/>
      <c r="G11" s="1"/>
      <c r="H11" s="1"/>
      <c r="I11" s="1"/>
      <c r="J11" s="1"/>
    </row>
    <row r="12" spans="1:10" ht="16.5" x14ac:dyDescent="0.3">
      <c r="A12" s="6" t="s">
        <v>70</v>
      </c>
      <c r="B12" s="7">
        <v>1000</v>
      </c>
      <c r="C12" s="1"/>
      <c r="D12" s="1"/>
      <c r="E12" s="1"/>
      <c r="F12" s="1"/>
      <c r="G12" s="1"/>
      <c r="H12" s="1"/>
      <c r="I12" s="1"/>
      <c r="J12" s="1"/>
    </row>
    <row r="13" spans="1:10" ht="16.5" x14ac:dyDescent="0.3">
      <c r="A13" s="6" t="s">
        <v>71</v>
      </c>
      <c r="B13" s="7">
        <v>1299</v>
      </c>
      <c r="C13" s="1"/>
      <c r="D13" s="1"/>
      <c r="E13" s="1"/>
      <c r="F13" s="1"/>
      <c r="G13" s="1"/>
      <c r="H13" s="1"/>
      <c r="I13" s="1"/>
      <c r="J13" s="1"/>
    </row>
    <row r="14" spans="1:10" ht="16.5" x14ac:dyDescent="0.3">
      <c r="A14" s="6" t="s">
        <v>72</v>
      </c>
      <c r="B14" s="7">
        <v>999</v>
      </c>
      <c r="C14" s="1"/>
      <c r="D14" s="1"/>
      <c r="E14" s="1"/>
      <c r="F14" s="1"/>
      <c r="G14" s="1"/>
      <c r="H14" s="1"/>
      <c r="I14" s="1"/>
      <c r="J14" s="1"/>
    </row>
    <row r="15" spans="1:10" ht="16.5" x14ac:dyDescent="0.3">
      <c r="A15" s="6" t="s">
        <v>73</v>
      </c>
      <c r="B15" s="7">
        <v>1380</v>
      </c>
      <c r="C15" s="1"/>
      <c r="D15" s="1"/>
      <c r="E15" s="1"/>
      <c r="F15" s="1"/>
      <c r="G15" s="1"/>
      <c r="H15" s="1"/>
      <c r="I15" s="1"/>
      <c r="J15" s="1"/>
    </row>
    <row r="16" spans="1:10" ht="16.5" x14ac:dyDescent="0.3">
      <c r="A16" s="6" t="s">
        <v>74</v>
      </c>
      <c r="B16" s="7">
        <v>1250</v>
      </c>
      <c r="C16" s="1"/>
      <c r="D16" s="1"/>
      <c r="E16" s="1"/>
      <c r="F16" s="1"/>
      <c r="G16" s="1"/>
      <c r="H16" s="1"/>
      <c r="I16" s="1"/>
      <c r="J16" s="1"/>
    </row>
    <row r="17" spans="1:10" ht="16.5" x14ac:dyDescent="0.3">
      <c r="A17" s="6" t="s">
        <v>75</v>
      </c>
      <c r="B17" s="7">
        <v>1000</v>
      </c>
      <c r="C17" s="1"/>
      <c r="D17" s="1"/>
      <c r="E17" s="1"/>
      <c r="F17" s="1"/>
      <c r="G17" s="1"/>
      <c r="H17" s="1"/>
      <c r="I17" s="1"/>
      <c r="J17" s="1"/>
    </row>
  </sheetData>
  <mergeCells count="3">
    <mergeCell ref="A5:B5"/>
    <mergeCell ref="A1:F1"/>
    <mergeCell ref="A2:F2"/>
  </mergeCells>
  <conditionalFormatting sqref="B8:B17">
    <cfRule type="aboveAverage" dxfId="20" priority="1" aboveAverage="0"/>
    <cfRule type="aboveAverage" dxfId="19" priority="2"/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"/>
  <sheetViews>
    <sheetView showGridLines="0" zoomScaleNormal="100" workbookViewId="0">
      <selection activeCell="K25" sqref="K25"/>
    </sheetView>
  </sheetViews>
  <sheetFormatPr defaultColWidth="9.140625" defaultRowHeight="12.75" customHeight="1" x14ac:dyDescent="0.25"/>
  <cols>
    <col min="1" max="1" width="14.5703125" style="2" customWidth="1"/>
    <col min="2" max="2" width="14.7109375" style="2" customWidth="1"/>
    <col min="3" max="3" width="10.85546875" style="2" customWidth="1"/>
    <col min="4" max="4" width="14.28515625" style="2" customWidth="1"/>
    <col min="5" max="5" width="11.5703125" style="2" customWidth="1"/>
    <col min="6" max="6" width="12.140625" style="2" customWidth="1"/>
    <col min="7" max="7" width="12.42578125" style="2" customWidth="1"/>
    <col min="8" max="8" width="10" style="2" customWidth="1"/>
    <col min="9" max="9" width="11.28515625" style="2" customWidth="1"/>
    <col min="10" max="11" width="12.85546875" style="2" customWidth="1"/>
    <col min="12" max="12" width="21.85546875" style="2" customWidth="1"/>
    <col min="13" max="22" width="9.140625" style="2"/>
    <col min="23" max="23" width="8.28515625" style="2" bestFit="1" customWidth="1"/>
    <col min="24" max="25" width="9.140625" style="2"/>
    <col min="26" max="26" width="12.7109375" style="2" customWidth="1"/>
    <col min="27" max="16383" width="9.140625" style="2"/>
    <col min="16384" max="16384" width="6.5703125" style="2" customWidth="1"/>
  </cols>
  <sheetData>
    <row r="1" spans="1:14" ht="32.1" customHeight="1" x14ac:dyDescent="0.25">
      <c r="A1" s="45" t="s">
        <v>82</v>
      </c>
      <c r="B1" s="45"/>
      <c r="C1" s="45"/>
      <c r="D1" s="45"/>
      <c r="E1" s="45"/>
      <c r="F1" s="45"/>
    </row>
    <row r="2" spans="1:14" s="1" customFormat="1" ht="32.1" customHeight="1" x14ac:dyDescent="0.3">
      <c r="A2" s="49" t="s">
        <v>78</v>
      </c>
      <c r="B2" s="49"/>
      <c r="C2" s="49"/>
      <c r="D2" s="49"/>
      <c r="E2" s="49"/>
      <c r="F2" s="49"/>
    </row>
    <row r="3" spans="1:14" s="1" customFormat="1" ht="16.5" x14ac:dyDescent="0.3"/>
    <row r="4" spans="1:14" ht="17.25" thickBot="1" x14ac:dyDescent="0.35">
      <c r="I4" s="1"/>
    </row>
    <row r="5" spans="1:14" ht="18.75" customHeight="1" thickBot="1" x14ac:dyDescent="0.3">
      <c r="A5" s="50" t="s">
        <v>22</v>
      </c>
      <c r="B5" s="51"/>
      <c r="C5" s="51"/>
      <c r="D5" s="51"/>
      <c r="E5" s="51"/>
      <c r="F5" s="51"/>
      <c r="G5" s="51"/>
      <c r="H5" s="52"/>
    </row>
    <row r="7" spans="1:14" ht="28.5" x14ac:dyDescent="0.3">
      <c r="A7" s="29" t="s">
        <v>15</v>
      </c>
      <c r="B7" s="29" t="s">
        <v>16</v>
      </c>
      <c r="C7" s="29" t="s">
        <v>17</v>
      </c>
      <c r="D7" s="29" t="s">
        <v>18</v>
      </c>
      <c r="E7" s="29" t="s">
        <v>19</v>
      </c>
      <c r="F7" s="29" t="s">
        <v>20</v>
      </c>
      <c r="G7" s="29" t="s">
        <v>21</v>
      </c>
      <c r="H7" s="29" t="s">
        <v>22</v>
      </c>
      <c r="I7" s="1"/>
      <c r="J7" s="1"/>
      <c r="K7" s="1"/>
      <c r="L7" s="1"/>
      <c r="M7" s="1"/>
      <c r="N7" s="1"/>
    </row>
    <row r="8" spans="1:14" ht="16.5" x14ac:dyDescent="0.3">
      <c r="A8" s="6" t="s">
        <v>23</v>
      </c>
      <c r="B8" s="38">
        <v>2000</v>
      </c>
      <c r="C8" s="8">
        <v>43230</v>
      </c>
      <c r="D8" s="30" t="str">
        <f t="shared" ref="D8:D17" si="0">TEXT(C8,"dddd")</f>
        <v>quinta-feira</v>
      </c>
      <c r="E8" s="9">
        <v>30</v>
      </c>
      <c r="F8" s="31">
        <f>C8+E8</f>
        <v>43260</v>
      </c>
      <c r="G8" s="31">
        <v>43271</v>
      </c>
      <c r="H8" s="5">
        <v>11</v>
      </c>
      <c r="I8" s="1"/>
      <c r="J8" s="32"/>
      <c r="K8" s="1"/>
      <c r="L8" s="1"/>
      <c r="M8" s="1"/>
      <c r="N8" s="1"/>
    </row>
    <row r="9" spans="1:14" ht="16.5" x14ac:dyDescent="0.3">
      <c r="A9" s="6" t="s">
        <v>24</v>
      </c>
      <c r="B9" s="38">
        <v>1300</v>
      </c>
      <c r="C9" s="8">
        <v>43230</v>
      </c>
      <c r="D9" s="30" t="str">
        <f t="shared" si="0"/>
        <v>quinta-feira</v>
      </c>
      <c r="E9" s="9">
        <v>30</v>
      </c>
      <c r="F9" s="31">
        <f t="shared" ref="F9:F17" si="1">C9+E9</f>
        <v>43260</v>
      </c>
      <c r="G9" s="31">
        <v>43259</v>
      </c>
      <c r="H9" s="5">
        <v>0</v>
      </c>
      <c r="I9" s="1"/>
      <c r="J9" s="32"/>
      <c r="K9" s="1"/>
      <c r="L9" s="1"/>
      <c r="M9" s="1"/>
      <c r="N9" s="1"/>
    </row>
    <row r="10" spans="1:14" ht="16.5" x14ac:dyDescent="0.3">
      <c r="A10" s="6" t="s">
        <v>25</v>
      </c>
      <c r="B10" s="38">
        <v>800</v>
      </c>
      <c r="C10" s="8">
        <v>43230</v>
      </c>
      <c r="D10" s="30" t="str">
        <f t="shared" si="0"/>
        <v>quinta-feira</v>
      </c>
      <c r="E10" s="9">
        <v>20</v>
      </c>
      <c r="F10" s="31">
        <f t="shared" si="1"/>
        <v>43250</v>
      </c>
      <c r="G10" s="31">
        <v>43266</v>
      </c>
      <c r="H10" s="5">
        <v>16</v>
      </c>
      <c r="I10" s="1"/>
      <c r="J10" s="32"/>
      <c r="K10" s="1"/>
      <c r="L10" s="1"/>
      <c r="M10" s="1"/>
      <c r="N10" s="1"/>
    </row>
    <row r="11" spans="1:14" ht="16.5" x14ac:dyDescent="0.3">
      <c r="A11" s="6" t="s">
        <v>26</v>
      </c>
      <c r="B11" s="38">
        <v>500</v>
      </c>
      <c r="C11" s="8">
        <v>43231</v>
      </c>
      <c r="D11" s="30" t="str">
        <f t="shared" si="0"/>
        <v>sexta-feira</v>
      </c>
      <c r="E11" s="9">
        <v>10</v>
      </c>
      <c r="F11" s="31">
        <f t="shared" si="1"/>
        <v>43241</v>
      </c>
      <c r="G11" s="31">
        <v>43240</v>
      </c>
      <c r="H11" s="5">
        <v>0</v>
      </c>
      <c r="I11" s="1"/>
      <c r="J11" s="32"/>
      <c r="K11" s="1"/>
      <c r="L11" s="1"/>
      <c r="M11" s="1"/>
      <c r="N11" s="1"/>
    </row>
    <row r="12" spans="1:14" ht="16.5" x14ac:dyDescent="0.3">
      <c r="A12" s="6" t="s">
        <v>27</v>
      </c>
      <c r="B12" s="38">
        <v>1000</v>
      </c>
      <c r="C12" s="8">
        <v>43232</v>
      </c>
      <c r="D12" s="30" t="str">
        <f t="shared" si="0"/>
        <v>sábado</v>
      </c>
      <c r="E12" s="9">
        <v>20</v>
      </c>
      <c r="F12" s="31">
        <f t="shared" si="1"/>
        <v>43252</v>
      </c>
      <c r="G12" s="31">
        <v>43263</v>
      </c>
      <c r="H12" s="5">
        <v>11</v>
      </c>
      <c r="I12" s="1"/>
      <c r="J12" s="32"/>
      <c r="K12" s="1"/>
      <c r="L12" s="1"/>
      <c r="M12" s="1"/>
      <c r="N12" s="1"/>
    </row>
    <row r="13" spans="1:14" ht="16.5" x14ac:dyDescent="0.3">
      <c r="A13" s="6" t="s">
        <v>28</v>
      </c>
      <c r="B13" s="38">
        <v>1299</v>
      </c>
      <c r="C13" s="8">
        <v>43233</v>
      </c>
      <c r="D13" s="30" t="str">
        <f t="shared" si="0"/>
        <v>domingo</v>
      </c>
      <c r="E13" s="9">
        <v>30</v>
      </c>
      <c r="F13" s="31">
        <f t="shared" si="1"/>
        <v>43263</v>
      </c>
      <c r="G13" s="31">
        <v>43265</v>
      </c>
      <c r="H13" s="5">
        <v>2</v>
      </c>
      <c r="I13" s="1"/>
      <c r="J13" s="32"/>
      <c r="K13" s="1"/>
      <c r="L13" s="1"/>
      <c r="M13" s="1"/>
      <c r="N13" s="1"/>
    </row>
    <row r="14" spans="1:14" ht="16.5" x14ac:dyDescent="0.3">
      <c r="A14" s="6" t="s">
        <v>29</v>
      </c>
      <c r="B14" s="38">
        <v>499</v>
      </c>
      <c r="C14" s="8">
        <v>43234</v>
      </c>
      <c r="D14" s="30" t="str">
        <f t="shared" si="0"/>
        <v>segunda-feira</v>
      </c>
      <c r="E14" s="9">
        <v>10</v>
      </c>
      <c r="F14" s="31">
        <f t="shared" si="1"/>
        <v>43244</v>
      </c>
      <c r="G14" s="31">
        <v>43249</v>
      </c>
      <c r="H14" s="5">
        <v>5</v>
      </c>
      <c r="I14" s="1"/>
      <c r="J14" s="32"/>
      <c r="K14" s="1"/>
      <c r="L14" s="1"/>
      <c r="M14" s="1"/>
      <c r="N14" s="1"/>
    </row>
    <row r="15" spans="1:14" ht="16.5" x14ac:dyDescent="0.3">
      <c r="A15" s="6" t="s">
        <v>30</v>
      </c>
      <c r="B15" s="38">
        <v>1980</v>
      </c>
      <c r="C15" s="8">
        <v>43234</v>
      </c>
      <c r="D15" s="30" t="str">
        <f t="shared" si="0"/>
        <v>segunda-feira</v>
      </c>
      <c r="E15" s="9">
        <v>30</v>
      </c>
      <c r="F15" s="31">
        <f t="shared" si="1"/>
        <v>43264</v>
      </c>
      <c r="G15" s="31">
        <v>43264</v>
      </c>
      <c r="H15" s="5">
        <v>0</v>
      </c>
      <c r="I15" s="1"/>
      <c r="J15" s="32"/>
      <c r="K15" s="1"/>
      <c r="L15" s="1"/>
      <c r="M15" s="1"/>
      <c r="N15" s="1"/>
    </row>
    <row r="16" spans="1:14" ht="16.5" x14ac:dyDescent="0.3">
      <c r="A16" s="6" t="s">
        <v>31</v>
      </c>
      <c r="B16" s="38">
        <v>50</v>
      </c>
      <c r="C16" s="8">
        <v>43242</v>
      </c>
      <c r="D16" s="30" t="str">
        <f t="shared" si="0"/>
        <v>terça-feira</v>
      </c>
      <c r="E16" s="9">
        <v>10</v>
      </c>
      <c r="F16" s="31">
        <f t="shared" si="1"/>
        <v>43252</v>
      </c>
      <c r="G16" s="31">
        <v>43249</v>
      </c>
      <c r="H16" s="5">
        <v>0</v>
      </c>
      <c r="I16" s="1"/>
      <c r="J16" s="32"/>
      <c r="K16" s="1"/>
      <c r="L16" s="1"/>
      <c r="M16" s="1"/>
      <c r="N16" s="1"/>
    </row>
    <row r="17" spans="1:14" ht="16.5" x14ac:dyDescent="0.3">
      <c r="A17" s="6" t="s">
        <v>32</v>
      </c>
      <c r="B17" s="38">
        <v>250</v>
      </c>
      <c r="C17" s="8">
        <v>43249</v>
      </c>
      <c r="D17" s="30" t="str">
        <f t="shared" si="0"/>
        <v>terça-feira</v>
      </c>
      <c r="E17" s="9">
        <v>10</v>
      </c>
      <c r="F17" s="31">
        <f t="shared" si="1"/>
        <v>43259</v>
      </c>
      <c r="G17" s="31">
        <v>43258</v>
      </c>
      <c r="H17" s="5">
        <v>0</v>
      </c>
      <c r="I17" s="1"/>
      <c r="J17" s="32"/>
      <c r="K17" s="1"/>
      <c r="L17" s="1"/>
      <c r="M17" s="1"/>
      <c r="N17" s="1"/>
    </row>
  </sheetData>
  <mergeCells count="3">
    <mergeCell ref="A1:F1"/>
    <mergeCell ref="A2:F2"/>
    <mergeCell ref="A5:H5"/>
  </mergeCells>
  <conditionalFormatting sqref="F8:F17">
    <cfRule type="uniqueValues" dxfId="18" priority="2"/>
  </conditionalFormatting>
  <conditionalFormatting sqref="G8:G17">
    <cfRule type="duplicateValues" dxfId="17" priority="1"/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3"/>
  <sheetViews>
    <sheetView showGridLines="0" zoomScaleNormal="100" workbookViewId="0">
      <selection activeCell="G15" sqref="G15"/>
    </sheetView>
  </sheetViews>
  <sheetFormatPr defaultColWidth="9.140625" defaultRowHeight="14.25" x14ac:dyDescent="0.25"/>
  <cols>
    <col min="1" max="1" width="16.42578125" style="20" customWidth="1"/>
    <col min="2" max="2" width="16" style="21" customWidth="1"/>
    <col min="3" max="3" width="9.7109375" style="21" customWidth="1"/>
    <col min="4" max="4" width="12.140625" style="2" bestFit="1" customWidth="1"/>
    <col min="5" max="5" width="12.7109375" style="2" customWidth="1"/>
    <col min="6" max="6" width="13.5703125" style="2" customWidth="1"/>
    <col min="7" max="7" width="4.5703125" style="2" customWidth="1"/>
    <col min="8" max="8" width="15" style="2" customWidth="1"/>
    <col min="9" max="9" width="11.5703125" style="2" bestFit="1" customWidth="1"/>
    <col min="10" max="10" width="12.28515625" style="2" customWidth="1"/>
    <col min="11" max="11" width="9.140625" style="2" customWidth="1"/>
    <col min="12" max="12" width="13.85546875" style="2" customWidth="1"/>
    <col min="13" max="16384" width="9.140625" style="2"/>
  </cols>
  <sheetData>
    <row r="1" spans="1:12" ht="22.15" customHeight="1" x14ac:dyDescent="0.25">
      <c r="A1" s="47" t="s">
        <v>55</v>
      </c>
      <c r="B1" s="47"/>
      <c r="C1" s="47"/>
      <c r="D1" s="47"/>
      <c r="E1" s="47"/>
      <c r="F1" s="47"/>
      <c r="G1" s="53"/>
      <c r="H1" s="53"/>
      <c r="J1" s="62" t="s">
        <v>98</v>
      </c>
      <c r="K1" s="60" t="s">
        <v>99</v>
      </c>
      <c r="L1" s="62" t="s">
        <v>100</v>
      </c>
    </row>
    <row r="2" spans="1:12" ht="22.15" customHeight="1" x14ac:dyDescent="0.25">
      <c r="A2" s="54" t="s">
        <v>91</v>
      </c>
      <c r="B2" s="54"/>
      <c r="C2" s="54"/>
      <c r="D2" s="54"/>
      <c r="E2" s="54"/>
      <c r="F2" s="54"/>
      <c r="G2" s="55"/>
      <c r="H2" s="55"/>
      <c r="J2" s="65">
        <v>10</v>
      </c>
      <c r="L2" s="63">
        <v>10</v>
      </c>
    </row>
    <row r="3" spans="1:12" s="1" customFormat="1" ht="22.15" customHeight="1" x14ac:dyDescent="0.3">
      <c r="A3" s="54" t="s">
        <v>92</v>
      </c>
      <c r="B3" s="54"/>
      <c r="C3" s="54"/>
      <c r="D3" s="54"/>
      <c r="E3" s="54"/>
      <c r="F3" s="54"/>
      <c r="G3" s="55"/>
      <c r="H3" s="55"/>
      <c r="J3" s="66">
        <v>-20</v>
      </c>
      <c r="K3" s="61"/>
      <c r="L3" s="64">
        <v>-20</v>
      </c>
    </row>
    <row r="4" spans="1:12" ht="34.5" customHeight="1" x14ac:dyDescent="0.25">
      <c r="A4" s="56" t="s">
        <v>94</v>
      </c>
      <c r="B4" s="56"/>
      <c r="C4" s="56"/>
      <c r="D4" s="56"/>
      <c r="E4" s="56"/>
      <c r="F4" s="56"/>
      <c r="G4" s="56"/>
      <c r="H4" s="56"/>
    </row>
    <row r="5" spans="1:12" ht="19.5" customHeight="1" x14ac:dyDescent="0.25">
      <c r="A5" s="54" t="s">
        <v>93</v>
      </c>
      <c r="B5" s="54"/>
      <c r="C5" s="54"/>
      <c r="D5" s="44"/>
      <c r="E5" s="44"/>
      <c r="F5" s="44"/>
      <c r="G5" s="44"/>
      <c r="H5" s="44"/>
    </row>
    <row r="6" spans="1:12" ht="16.5" x14ac:dyDescent="0.3">
      <c r="A6" s="1"/>
      <c r="B6" s="1"/>
      <c r="C6" s="1"/>
      <c r="D6" s="1"/>
      <c r="E6" s="1"/>
      <c r="F6" s="1"/>
      <c r="G6" s="1"/>
      <c r="H6" s="1"/>
    </row>
    <row r="7" spans="1:12" ht="15" customHeight="1" x14ac:dyDescent="0.3">
      <c r="A7" s="1"/>
      <c r="B7" s="1"/>
      <c r="C7" s="1"/>
      <c r="D7" s="16" t="s">
        <v>97</v>
      </c>
      <c r="E7" s="11"/>
      <c r="F7" s="12"/>
      <c r="G7" s="12"/>
      <c r="H7" s="12"/>
    </row>
    <row r="8" spans="1:12" ht="17.25" x14ac:dyDescent="0.25">
      <c r="A8" s="33" t="s">
        <v>89</v>
      </c>
      <c r="B8" s="33" t="s">
        <v>86</v>
      </c>
      <c r="C8" s="33" t="s">
        <v>87</v>
      </c>
      <c r="D8" s="34" t="s">
        <v>52</v>
      </c>
      <c r="E8" s="13"/>
      <c r="I8" s="14" t="s">
        <v>53</v>
      </c>
      <c r="J8" s="14"/>
      <c r="K8" s="14" t="s">
        <v>88</v>
      </c>
      <c r="L8" s="15" t="s">
        <v>90</v>
      </c>
    </row>
    <row r="9" spans="1:12" ht="17.25" x14ac:dyDescent="0.3">
      <c r="A9" s="43">
        <v>10695</v>
      </c>
      <c r="B9" s="43">
        <v>10950</v>
      </c>
      <c r="C9" s="42">
        <f>B9/A9-1</f>
        <v>2.3842917251051921E-2</v>
      </c>
      <c r="D9" s="42">
        <f>IF(C9&gt;=K9,$L$9,$L$10)</f>
        <v>1</v>
      </c>
      <c r="I9" s="12" t="s">
        <v>87</v>
      </c>
      <c r="J9" s="17" t="s">
        <v>54</v>
      </c>
      <c r="K9" s="40">
        <v>0.05</v>
      </c>
      <c r="L9" s="41">
        <v>1.1000000000000001</v>
      </c>
    </row>
    <row r="10" spans="1:12" ht="17.25" x14ac:dyDescent="0.3">
      <c r="A10" s="43">
        <v>10152</v>
      </c>
      <c r="B10" s="43">
        <v>10711</v>
      </c>
      <c r="C10" s="42">
        <f t="shared" ref="C10:C20" si="0">B10/A10-1</f>
        <v>5.5063041765169407E-2</v>
      </c>
      <c r="D10" s="42">
        <f t="shared" ref="D10:D20" si="1">IF(C10&gt;=K10,$L$9,$L$10)</f>
        <v>1.1000000000000001</v>
      </c>
      <c r="E10" s="16"/>
      <c r="I10" s="12"/>
      <c r="J10" s="17"/>
      <c r="K10" s="18"/>
      <c r="L10" s="41">
        <v>1</v>
      </c>
    </row>
    <row r="11" spans="1:12" ht="17.25" x14ac:dyDescent="0.3">
      <c r="A11" s="43">
        <v>10594</v>
      </c>
      <c r="B11" s="43">
        <v>10917</v>
      </c>
      <c r="C11" s="42">
        <f t="shared" si="0"/>
        <v>3.0488956012837409E-2</v>
      </c>
      <c r="D11" s="42">
        <f t="shared" si="1"/>
        <v>1.1000000000000001</v>
      </c>
      <c r="E11" s="16"/>
      <c r="F11" s="18"/>
      <c r="G11" s="18"/>
      <c r="H11" s="18"/>
    </row>
    <row r="12" spans="1:12" ht="17.25" x14ac:dyDescent="0.3">
      <c r="A12" s="43">
        <v>10189</v>
      </c>
      <c r="B12" s="43">
        <v>10703</v>
      </c>
      <c r="C12" s="42">
        <f t="shared" si="0"/>
        <v>5.0446560015703135E-2</v>
      </c>
      <c r="D12" s="42">
        <f t="shared" si="1"/>
        <v>1.1000000000000001</v>
      </c>
      <c r="F12" s="1"/>
      <c r="G12" s="1"/>
      <c r="H12" s="1"/>
    </row>
    <row r="13" spans="1:12" ht="17.25" x14ac:dyDescent="0.25">
      <c r="A13" s="43">
        <v>10934</v>
      </c>
      <c r="B13" s="43">
        <v>10310</v>
      </c>
      <c r="C13" s="42">
        <f t="shared" si="0"/>
        <v>-5.7069690872507794E-2</v>
      </c>
      <c r="D13" s="42">
        <f t="shared" si="1"/>
        <v>1</v>
      </c>
    </row>
    <row r="14" spans="1:12" ht="17.25" x14ac:dyDescent="0.25">
      <c r="A14" s="43">
        <v>10274</v>
      </c>
      <c r="B14" s="43">
        <v>10927</v>
      </c>
      <c r="C14" s="42">
        <f t="shared" si="0"/>
        <v>6.3558497177340856E-2</v>
      </c>
      <c r="D14" s="42">
        <f t="shared" si="1"/>
        <v>1.1000000000000001</v>
      </c>
    </row>
    <row r="15" spans="1:12" ht="17.25" x14ac:dyDescent="0.25">
      <c r="A15" s="43">
        <v>10205</v>
      </c>
      <c r="B15" s="43">
        <v>10301</v>
      </c>
      <c r="C15" s="42">
        <f t="shared" si="0"/>
        <v>9.4071533561979059E-3</v>
      </c>
      <c r="D15" s="42">
        <f t="shared" si="1"/>
        <v>1.1000000000000001</v>
      </c>
    </row>
    <row r="16" spans="1:12" ht="17.25" x14ac:dyDescent="0.25">
      <c r="A16" s="43">
        <v>10638</v>
      </c>
      <c r="B16" s="43">
        <v>10024</v>
      </c>
      <c r="C16" s="42">
        <f t="shared" si="0"/>
        <v>-5.7717616093250657E-2</v>
      </c>
      <c r="D16" s="42">
        <f t="shared" si="1"/>
        <v>1</v>
      </c>
    </row>
    <row r="17" spans="1:5" ht="17.25" x14ac:dyDescent="0.25">
      <c r="A17" s="43">
        <v>10996</v>
      </c>
      <c r="B17" s="43">
        <v>10601</v>
      </c>
      <c r="C17" s="42">
        <f t="shared" si="0"/>
        <v>-3.5922153510367427E-2</v>
      </c>
      <c r="D17" s="42">
        <f t="shared" si="1"/>
        <v>1</v>
      </c>
    </row>
    <row r="18" spans="1:5" ht="17.25" x14ac:dyDescent="0.25">
      <c r="A18" s="43">
        <v>10158</v>
      </c>
      <c r="B18" s="43">
        <v>10856</v>
      </c>
      <c r="C18" s="42">
        <f t="shared" si="0"/>
        <v>6.8714313841307328E-2</v>
      </c>
      <c r="D18" s="42">
        <f t="shared" si="1"/>
        <v>1.1000000000000001</v>
      </c>
    </row>
    <row r="19" spans="1:5" ht="17.25" x14ac:dyDescent="0.25">
      <c r="A19" s="43">
        <v>10256</v>
      </c>
      <c r="B19" s="43">
        <v>10755</v>
      </c>
      <c r="C19" s="42">
        <f t="shared" si="0"/>
        <v>4.8654446177847088E-2</v>
      </c>
      <c r="D19" s="42">
        <f t="shared" si="1"/>
        <v>1.1000000000000001</v>
      </c>
    </row>
    <row r="20" spans="1:5" ht="17.25" x14ac:dyDescent="0.25">
      <c r="A20" s="43">
        <v>10022</v>
      </c>
      <c r="B20" s="43">
        <v>10055</v>
      </c>
      <c r="C20" s="42">
        <f t="shared" si="0"/>
        <v>3.2927559369386739E-3</v>
      </c>
      <c r="D20" s="42">
        <f t="shared" si="1"/>
        <v>1.1000000000000001</v>
      </c>
    </row>
    <row r="23" spans="1:5" ht="17.25" x14ac:dyDescent="0.25">
      <c r="A23" s="2"/>
      <c r="B23" s="19"/>
      <c r="C23" s="19"/>
      <c r="D23" s="19"/>
      <c r="E23" s="19"/>
    </row>
  </sheetData>
  <mergeCells count="5">
    <mergeCell ref="A1:H1"/>
    <mergeCell ref="A2:H2"/>
    <mergeCell ref="A3:H3"/>
    <mergeCell ref="A4:H4"/>
    <mergeCell ref="A5:C5"/>
  </mergeCells>
  <conditionalFormatting sqref="D9:D20">
    <cfRule type="cellIs" dxfId="16" priority="2" operator="equal">
      <formula>$L$10</formula>
    </cfRule>
    <cfRule type="cellIs" dxfId="15" priority="3" operator="equal">
      <formula>$L$9</formula>
    </cfRule>
  </conditionalFormatting>
  <conditionalFormatting sqref="C9:C20">
    <cfRule type="cellIs" dxfId="14" priority="1" operator="lessThan">
      <formula>0</formula>
    </cfRule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1"/>
  <sheetViews>
    <sheetView showGridLines="0" zoomScaleNormal="100" workbookViewId="0">
      <selection activeCell="J20" sqref="J20"/>
    </sheetView>
  </sheetViews>
  <sheetFormatPr defaultColWidth="9.140625" defaultRowHeight="12.75" customHeight="1" x14ac:dyDescent="0.25"/>
  <cols>
    <col min="1" max="1" width="14.5703125" style="2" customWidth="1"/>
    <col min="2" max="2" width="14.7109375" style="2" customWidth="1"/>
    <col min="3" max="3" width="10.85546875" style="2" customWidth="1"/>
    <col min="4" max="4" width="14.28515625" style="2" customWidth="1"/>
    <col min="5" max="5" width="11.5703125" style="2" customWidth="1"/>
    <col min="6" max="6" width="12.140625" style="2" customWidth="1"/>
    <col min="7" max="7" width="14.42578125" style="2" customWidth="1"/>
    <col min="8" max="8" width="11.28515625" style="2" customWidth="1"/>
    <col min="9" max="10" width="12.85546875" style="2" customWidth="1"/>
    <col min="11" max="11" width="21.85546875" style="2" customWidth="1"/>
    <col min="12" max="13" width="9.140625" style="2"/>
    <col min="14" max="14" width="40.28515625" style="2" customWidth="1"/>
    <col min="15" max="21" width="9.140625" style="2"/>
    <col min="22" max="22" width="8.28515625" style="2" bestFit="1" customWidth="1"/>
    <col min="23" max="24" width="9.140625" style="2"/>
    <col min="25" max="25" width="12.7109375" style="2" customWidth="1"/>
    <col min="26" max="16382" width="9.140625" style="2"/>
    <col min="16383" max="16384" width="6.5703125" style="2" customWidth="1"/>
  </cols>
  <sheetData>
    <row r="1" spans="1:14" ht="22.15" customHeight="1" x14ac:dyDescent="0.25">
      <c r="A1" s="47" t="s">
        <v>76</v>
      </c>
      <c r="B1" s="47"/>
      <c r="C1" s="47"/>
      <c r="D1" s="47"/>
      <c r="E1" s="47"/>
      <c r="F1" s="47"/>
      <c r="G1" s="47"/>
      <c r="H1" s="53"/>
      <c r="I1" s="53"/>
      <c r="J1" s="53"/>
    </row>
    <row r="2" spans="1:14" s="1" customFormat="1" ht="22.15" customHeight="1" x14ac:dyDescent="0.3">
      <c r="A2" s="47" t="s">
        <v>77</v>
      </c>
      <c r="B2" s="47"/>
      <c r="C2" s="47"/>
      <c r="D2" s="47"/>
      <c r="E2" s="47"/>
      <c r="F2" s="47"/>
      <c r="G2" s="47"/>
      <c r="H2" s="59"/>
      <c r="I2" s="53"/>
      <c r="J2" s="53"/>
      <c r="K2"/>
      <c r="L2"/>
      <c r="M2"/>
      <c r="N2"/>
    </row>
    <row r="3" spans="1:14" s="1" customFormat="1" ht="31.9" customHeight="1" x14ac:dyDescent="0.3">
      <c r="A3" s="47" t="s">
        <v>80</v>
      </c>
      <c r="B3" s="47"/>
      <c r="C3" s="47"/>
      <c r="D3" s="47"/>
      <c r="E3" s="47"/>
      <c r="F3" s="47"/>
      <c r="G3" s="47"/>
      <c r="H3" s="59"/>
      <c r="I3" s="53"/>
      <c r="J3" s="53"/>
      <c r="K3"/>
      <c r="L3"/>
      <c r="M3"/>
      <c r="N3"/>
    </row>
    <row r="4" spans="1:14" s="1" customFormat="1" ht="31.9" customHeight="1" x14ac:dyDescent="0.3">
      <c r="A4" s="45" t="s">
        <v>84</v>
      </c>
      <c r="B4" s="45"/>
      <c r="C4" s="45"/>
      <c r="D4" s="45"/>
      <c r="E4" s="45"/>
      <c r="F4" s="45"/>
      <c r="G4" s="45"/>
      <c r="H4" s="45"/>
      <c r="I4" s="45"/>
      <c r="J4" s="45"/>
      <c r="K4"/>
      <c r="L4"/>
      <c r="M4"/>
      <c r="N4"/>
    </row>
    <row r="5" spans="1:14" s="1" customFormat="1" ht="31.9" customHeight="1" x14ac:dyDescent="0.3">
      <c r="A5" s="47" t="s">
        <v>83</v>
      </c>
      <c r="B5" s="47"/>
      <c r="C5" s="47"/>
      <c r="D5" s="47"/>
      <c r="E5" s="47"/>
      <c r="F5" s="47"/>
      <c r="G5" s="47"/>
      <c r="H5" s="47"/>
      <c r="I5" s="47"/>
      <c r="J5" s="47"/>
      <c r="K5"/>
      <c r="L5"/>
      <c r="M5"/>
      <c r="N5"/>
    </row>
    <row r="6" spans="1:14" ht="21" customHeight="1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</row>
    <row r="7" spans="1:14" ht="21" customHeight="1" x14ac:dyDescent="0.25">
      <c r="A7" s="57" t="s">
        <v>56</v>
      </c>
      <c r="B7" s="58"/>
      <c r="C7" s="58"/>
      <c r="D7" s="58"/>
      <c r="E7" s="58"/>
      <c r="F7" s="58"/>
      <c r="G7" s="58"/>
      <c r="H7" s="58"/>
      <c r="I7" s="35"/>
      <c r="J7" s="35"/>
    </row>
    <row r="8" spans="1:14" s="1" customFormat="1" ht="21" customHeight="1" x14ac:dyDescent="0.3"/>
    <row r="9" spans="1:14" ht="16.5" customHeight="1" x14ac:dyDescent="0.25">
      <c r="A9" s="3" t="s">
        <v>57</v>
      </c>
      <c r="B9" s="36">
        <f ca="1">TODAY()</f>
        <v>44329</v>
      </c>
      <c r="C9" s="2" t="str">
        <f ca="1">_xlfn.FORMULATEXT(B9)</f>
        <v>=HOJE()</v>
      </c>
    </row>
    <row r="10" spans="1:14" ht="12.75" customHeight="1" x14ac:dyDescent="0.3">
      <c r="G10" s="1" t="s">
        <v>101</v>
      </c>
    </row>
    <row r="11" spans="1:14" ht="28.5" x14ac:dyDescent="0.3">
      <c r="A11" s="29" t="s">
        <v>15</v>
      </c>
      <c r="B11" s="29" t="s">
        <v>16</v>
      </c>
      <c r="C11" s="29" t="s">
        <v>17</v>
      </c>
      <c r="D11" s="29" t="s">
        <v>18</v>
      </c>
      <c r="E11" s="29" t="s">
        <v>19</v>
      </c>
      <c r="F11" s="29" t="s">
        <v>20</v>
      </c>
      <c r="G11" s="29" t="s">
        <v>21</v>
      </c>
      <c r="H11" s="29" t="s">
        <v>58</v>
      </c>
      <c r="I11" s="1"/>
      <c r="J11" s="1"/>
      <c r="K11" s="1"/>
      <c r="L11" s="1"/>
      <c r="M11" s="1"/>
    </row>
    <row r="12" spans="1:14" ht="16.5" x14ac:dyDescent="0.3">
      <c r="A12" s="6" t="s">
        <v>23</v>
      </c>
      <c r="B12" s="7">
        <v>2000</v>
      </c>
      <c r="C12" s="8">
        <f t="shared" ref="C12:C21" ca="1" si="0">$B$9 - (56 - ROW()-ROW($C$11))</f>
        <v>44296</v>
      </c>
      <c r="D12" s="30" t="str">
        <f t="shared" ref="D12:D21" ca="1" si="1">TEXT(C12,"dddd")</f>
        <v>sábado</v>
      </c>
      <c r="E12" s="9">
        <v>30</v>
      </c>
      <c r="F12" s="8">
        <f ca="1">E12+C12</f>
        <v>44326</v>
      </c>
      <c r="G12" s="8"/>
      <c r="H12" s="10" t="str">
        <f>IF(ISBLANK(G12),"Atrasado","Pago")</f>
        <v>Atrasado</v>
      </c>
      <c r="I12" s="1"/>
      <c r="K12" s="1"/>
      <c r="L12" s="1"/>
      <c r="M12" s="1"/>
    </row>
    <row r="13" spans="1:14" ht="16.5" x14ac:dyDescent="0.3">
      <c r="A13" s="6" t="s">
        <v>24</v>
      </c>
      <c r="B13" s="7">
        <v>1300</v>
      </c>
      <c r="C13" s="8">
        <f t="shared" ca="1" si="0"/>
        <v>44297</v>
      </c>
      <c r="D13" s="30" t="str">
        <f t="shared" ca="1" si="1"/>
        <v>domingo</v>
      </c>
      <c r="E13" s="9">
        <v>30</v>
      </c>
      <c r="F13" s="8">
        <f t="shared" ref="F13:F21" ca="1" si="2">E13+C13</f>
        <v>44327</v>
      </c>
      <c r="G13" s="8"/>
      <c r="H13" s="10" t="str">
        <f t="shared" ref="H13:H21" si="3">IF(ISBLANK(G13),"Atrasado","Pago")</f>
        <v>Atrasado</v>
      </c>
      <c r="I13" s="1"/>
      <c r="J13" s="1"/>
      <c r="K13" s="1"/>
      <c r="L13" s="1"/>
      <c r="M13" s="1"/>
    </row>
    <row r="14" spans="1:14" ht="16.5" x14ac:dyDescent="0.3">
      <c r="A14" s="6" t="s">
        <v>25</v>
      </c>
      <c r="B14" s="7">
        <v>800</v>
      </c>
      <c r="C14" s="8">
        <f t="shared" ca="1" si="0"/>
        <v>44298</v>
      </c>
      <c r="D14" s="30" t="str">
        <f t="shared" ca="1" si="1"/>
        <v>segunda-feira</v>
      </c>
      <c r="E14" s="9">
        <v>30</v>
      </c>
      <c r="F14" s="8">
        <f t="shared" ca="1" si="2"/>
        <v>44328</v>
      </c>
      <c r="G14" s="8"/>
      <c r="H14" s="10" t="str">
        <f t="shared" si="3"/>
        <v>Atrasado</v>
      </c>
      <c r="I14" s="1"/>
      <c r="J14" s="1"/>
      <c r="K14" s="1"/>
      <c r="L14" s="1"/>
      <c r="M14" s="1"/>
    </row>
    <row r="15" spans="1:14" ht="16.5" x14ac:dyDescent="0.3">
      <c r="A15" s="6" t="s">
        <v>26</v>
      </c>
      <c r="B15" s="7">
        <v>500</v>
      </c>
      <c r="C15" s="8">
        <f t="shared" ca="1" si="0"/>
        <v>44299</v>
      </c>
      <c r="D15" s="30" t="str">
        <f t="shared" ca="1" si="1"/>
        <v>terça-feira</v>
      </c>
      <c r="E15" s="9">
        <v>30</v>
      </c>
      <c r="F15" s="8">
        <f t="shared" ca="1" si="2"/>
        <v>44329</v>
      </c>
      <c r="G15" s="8"/>
      <c r="H15" s="10" t="str">
        <f t="shared" si="3"/>
        <v>Atrasado</v>
      </c>
      <c r="I15" s="1"/>
      <c r="J15" s="1"/>
      <c r="K15" s="1"/>
      <c r="L15" s="1"/>
      <c r="M15" s="1"/>
    </row>
    <row r="16" spans="1:14" ht="16.5" x14ac:dyDescent="0.3">
      <c r="A16" s="6" t="s">
        <v>27</v>
      </c>
      <c r="B16" s="7">
        <v>1000</v>
      </c>
      <c r="C16" s="8">
        <f t="shared" ca="1" si="0"/>
        <v>44300</v>
      </c>
      <c r="D16" s="30" t="str">
        <f t="shared" ca="1" si="1"/>
        <v>quarta-feira</v>
      </c>
      <c r="E16" s="9">
        <v>30</v>
      </c>
      <c r="F16" s="8">
        <f t="shared" ca="1" si="2"/>
        <v>44330</v>
      </c>
      <c r="G16" s="8"/>
      <c r="H16" s="10" t="str">
        <f t="shared" si="3"/>
        <v>Atrasado</v>
      </c>
      <c r="I16" s="1"/>
      <c r="J16" s="1"/>
      <c r="K16" s="1"/>
      <c r="L16" s="1"/>
      <c r="M16" s="1"/>
    </row>
    <row r="17" spans="1:13" ht="16.5" x14ac:dyDescent="0.3">
      <c r="A17" s="6" t="s">
        <v>28</v>
      </c>
      <c r="B17" s="7">
        <v>1299</v>
      </c>
      <c r="C17" s="8">
        <f t="shared" ca="1" si="0"/>
        <v>44301</v>
      </c>
      <c r="D17" s="30" t="str">
        <f t="shared" ca="1" si="1"/>
        <v>quinta-feira</v>
      </c>
      <c r="E17" s="9">
        <v>30</v>
      </c>
      <c r="F17" s="8">
        <f t="shared" ca="1" si="2"/>
        <v>44331</v>
      </c>
      <c r="G17" s="8"/>
      <c r="H17" s="10" t="str">
        <f t="shared" si="3"/>
        <v>Atrasado</v>
      </c>
      <c r="I17" s="1"/>
      <c r="J17" s="1"/>
      <c r="K17" s="1"/>
      <c r="L17" s="1"/>
      <c r="M17" s="1"/>
    </row>
    <row r="18" spans="1:13" ht="16.5" x14ac:dyDescent="0.3">
      <c r="A18" s="6" t="s">
        <v>29</v>
      </c>
      <c r="B18" s="7">
        <v>499</v>
      </c>
      <c r="C18" s="8">
        <f t="shared" ca="1" si="0"/>
        <v>44302</v>
      </c>
      <c r="D18" s="30" t="str">
        <f t="shared" ca="1" si="1"/>
        <v>sexta-feira</v>
      </c>
      <c r="E18" s="9">
        <v>30</v>
      </c>
      <c r="F18" s="8">
        <f t="shared" ca="1" si="2"/>
        <v>44332</v>
      </c>
      <c r="G18" s="8"/>
      <c r="H18" s="10" t="str">
        <f t="shared" si="3"/>
        <v>Atrasado</v>
      </c>
      <c r="I18" s="1"/>
      <c r="J18" s="1"/>
      <c r="K18" s="1"/>
      <c r="L18" s="1"/>
      <c r="M18" s="1"/>
    </row>
    <row r="19" spans="1:13" ht="16.5" x14ac:dyDescent="0.3">
      <c r="A19" s="6" t="s">
        <v>30</v>
      </c>
      <c r="B19" s="7">
        <v>1980</v>
      </c>
      <c r="C19" s="8">
        <f t="shared" ca="1" si="0"/>
        <v>44303</v>
      </c>
      <c r="D19" s="30" t="str">
        <f t="shared" ca="1" si="1"/>
        <v>sábado</v>
      </c>
      <c r="E19" s="9">
        <v>30</v>
      </c>
      <c r="F19" s="8">
        <f t="shared" ca="1" si="2"/>
        <v>44333</v>
      </c>
      <c r="G19" s="8"/>
      <c r="H19" s="10" t="str">
        <f t="shared" si="3"/>
        <v>Atrasado</v>
      </c>
      <c r="I19" s="1"/>
      <c r="J19" s="1"/>
      <c r="K19" s="1"/>
      <c r="L19" s="1"/>
      <c r="M19" s="1"/>
    </row>
    <row r="20" spans="1:13" ht="16.5" x14ac:dyDescent="0.3">
      <c r="A20" s="6" t="s">
        <v>31</v>
      </c>
      <c r="B20" s="7">
        <v>50</v>
      </c>
      <c r="C20" s="8">
        <f t="shared" ca="1" si="0"/>
        <v>44304</v>
      </c>
      <c r="D20" s="30" t="str">
        <f t="shared" ca="1" si="1"/>
        <v>domingo</v>
      </c>
      <c r="E20" s="9">
        <v>30</v>
      </c>
      <c r="F20" s="8">
        <f t="shared" ca="1" si="2"/>
        <v>44334</v>
      </c>
      <c r="G20" s="8"/>
      <c r="H20" s="10" t="str">
        <f t="shared" si="3"/>
        <v>Atrasado</v>
      </c>
      <c r="I20" s="1"/>
      <c r="J20" s="1"/>
      <c r="K20" s="1"/>
      <c r="L20" s="1"/>
      <c r="M20" s="1"/>
    </row>
    <row r="21" spans="1:13" ht="16.5" x14ac:dyDescent="0.3">
      <c r="A21" s="6" t="s">
        <v>32</v>
      </c>
      <c r="B21" s="7">
        <v>250</v>
      </c>
      <c r="C21" s="8">
        <f t="shared" ca="1" si="0"/>
        <v>44305</v>
      </c>
      <c r="D21" s="30" t="str">
        <f t="shared" ca="1" si="1"/>
        <v>segunda-feira</v>
      </c>
      <c r="E21" s="9">
        <v>30</v>
      </c>
      <c r="F21" s="8">
        <f t="shared" ca="1" si="2"/>
        <v>44335</v>
      </c>
      <c r="G21" s="8"/>
      <c r="H21" s="10" t="str">
        <f t="shared" si="3"/>
        <v>Atrasado</v>
      </c>
      <c r="I21" s="1"/>
      <c r="J21" s="1"/>
      <c r="K21" s="1"/>
      <c r="L21" s="1"/>
      <c r="M21" s="1"/>
    </row>
  </sheetData>
  <mergeCells count="6">
    <mergeCell ref="A7:H7"/>
    <mergeCell ref="A1:J1"/>
    <mergeCell ref="A2:J2"/>
    <mergeCell ref="A3:J3"/>
    <mergeCell ref="A4:J4"/>
    <mergeCell ref="A5:J6"/>
  </mergeCells>
  <conditionalFormatting sqref="F12:F21">
    <cfRule type="cellIs" dxfId="13" priority="3" operator="between">
      <formula>TODAY()</formula>
      <formula>TODAY()+2</formula>
    </cfRule>
    <cfRule type="cellIs" dxfId="12" priority="4" operator="lessThan">
      <formula>TODAY()</formula>
    </cfRule>
  </conditionalFormatting>
  <conditionalFormatting sqref="H12:H21">
    <cfRule type="cellIs" dxfId="11" priority="1" operator="equal">
      <formula>"pago"</formula>
    </cfRule>
    <cfRule type="cellIs" dxfId="10" priority="2" operator="equal">
      <formula>"atrasado"</formula>
    </cfRule>
  </conditionalFormatting>
  <dataValidations count="1">
    <dataValidation type="date" errorStyle="warning" operator="greaterThan" allowBlank="1" showInputMessage="1" showErrorMessage="1" errorTitle="Data incosistente" error="Data informada acima da data de compra!" promptTitle="Informa a data de pagamento" prompt="aaa" sqref="G12:G21" xr:uid="{266B55F7-276A-4C90-BF17-B4D2415EAD76}">
      <formula1>C12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9A604-8307-4CF1-A640-F9BDEE9DE06C}">
  <dimension ref="A1:N14"/>
  <sheetViews>
    <sheetView showGridLines="0" tabSelected="1" zoomScaleNormal="100" workbookViewId="0">
      <selection activeCell="F12" sqref="F12"/>
    </sheetView>
  </sheetViews>
  <sheetFormatPr defaultColWidth="9.140625" defaultRowHeight="12.75" customHeight="1" x14ac:dyDescent="0.25"/>
  <cols>
    <col min="1" max="1" width="14.5703125" style="2" customWidth="1"/>
    <col min="2" max="2" width="13.7109375" style="2" customWidth="1"/>
    <col min="3" max="3" width="13.85546875" style="2" bestFit="1" customWidth="1"/>
    <col min="4" max="4" width="14.28515625" style="2" customWidth="1"/>
    <col min="5" max="5" width="11.5703125" style="2" customWidth="1"/>
    <col min="6" max="6" width="12.140625" style="2" customWidth="1"/>
    <col min="7" max="7" width="12.42578125" style="2" customWidth="1"/>
    <col min="8" max="8" width="10" style="2" customWidth="1"/>
    <col min="9" max="9" width="11.28515625" style="2" customWidth="1"/>
    <col min="10" max="11" width="12.85546875" style="2" customWidth="1"/>
    <col min="12" max="12" width="21.85546875" style="2" customWidth="1"/>
    <col min="13" max="22" width="9.140625" style="2"/>
    <col min="23" max="23" width="8.28515625" style="2" bestFit="1" customWidth="1"/>
    <col min="24" max="25" width="9.140625" style="2"/>
    <col min="26" max="26" width="12.7109375" style="2" customWidth="1"/>
    <col min="27" max="16383" width="9.140625" style="2"/>
    <col min="16384" max="16384" width="6.5703125" style="2" customWidth="1"/>
  </cols>
  <sheetData>
    <row r="1" spans="1:14" ht="32.1" customHeight="1" x14ac:dyDescent="0.25">
      <c r="A1" s="47" t="s">
        <v>85</v>
      </c>
      <c r="B1" s="47"/>
      <c r="C1" s="47"/>
      <c r="D1" s="47"/>
      <c r="E1" s="47"/>
      <c r="F1" s="47"/>
    </row>
    <row r="2" spans="1:14" ht="16.5" x14ac:dyDescent="0.3">
      <c r="A2" s="1"/>
      <c r="B2" s="1"/>
      <c r="C2" s="1"/>
      <c r="D2" s="1"/>
      <c r="E2" s="1"/>
      <c r="F2" s="1"/>
      <c r="G2" s="1"/>
      <c r="H2" s="1"/>
      <c r="I2" s="1"/>
      <c r="K2" s="22"/>
      <c r="L2" s="22"/>
      <c r="M2" s="22"/>
    </row>
    <row r="4" spans="1:14" ht="33" customHeight="1" x14ac:dyDescent="0.3">
      <c r="A4" s="29" t="s">
        <v>15</v>
      </c>
      <c r="B4" s="29" t="s">
        <v>35</v>
      </c>
      <c r="C4" s="29" t="s">
        <v>36</v>
      </c>
      <c r="D4" s="29" t="s">
        <v>37</v>
      </c>
      <c r="E4" s="1" t="s">
        <v>102</v>
      </c>
      <c r="F4" s="1"/>
      <c r="G4" s="1"/>
      <c r="H4" s="1"/>
      <c r="I4" s="1"/>
      <c r="J4" s="1"/>
      <c r="K4" s="1"/>
      <c r="L4" s="1"/>
      <c r="M4" s="1"/>
      <c r="N4" s="1"/>
    </row>
    <row r="5" spans="1:14" ht="16.5" x14ac:dyDescent="0.3">
      <c r="A5" s="5" t="s">
        <v>38</v>
      </c>
      <c r="B5" s="7">
        <v>1956</v>
      </c>
      <c r="C5" s="7">
        <v>2012</v>
      </c>
      <c r="D5" s="7">
        <v>2665</v>
      </c>
      <c r="E5" s="1" t="s">
        <v>103</v>
      </c>
      <c r="F5" s="1"/>
      <c r="G5" s="1"/>
      <c r="H5" s="1"/>
      <c r="I5" s="1"/>
      <c r="J5" s="1"/>
      <c r="K5" s="1"/>
      <c r="L5" s="1"/>
      <c r="M5" s="1"/>
      <c r="N5" s="1"/>
    </row>
    <row r="6" spans="1:14" ht="16.5" x14ac:dyDescent="0.3">
      <c r="A6" s="5" t="s">
        <v>39</v>
      </c>
      <c r="B6" s="7">
        <v>1820</v>
      </c>
      <c r="C6" s="7">
        <v>2658</v>
      </c>
      <c r="D6" s="7">
        <v>1842</v>
      </c>
      <c r="E6" s="1" t="s">
        <v>104</v>
      </c>
      <c r="F6" s="1"/>
      <c r="G6" s="1"/>
      <c r="H6" s="1"/>
      <c r="I6" s="1"/>
      <c r="J6" s="1"/>
      <c r="K6" s="1"/>
      <c r="L6" s="1"/>
      <c r="M6" s="1"/>
      <c r="N6" s="1"/>
    </row>
    <row r="7" spans="1:14" ht="16.5" x14ac:dyDescent="0.3">
      <c r="A7" s="5" t="s">
        <v>40</v>
      </c>
      <c r="B7" s="7">
        <v>2193</v>
      </c>
      <c r="C7" s="7">
        <v>2552</v>
      </c>
      <c r="D7" s="7">
        <v>2180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6.5" x14ac:dyDescent="0.3">
      <c r="A8" s="5" t="s">
        <v>41</v>
      </c>
      <c r="B8" s="7">
        <v>1860</v>
      </c>
      <c r="C8" s="7">
        <v>2479</v>
      </c>
      <c r="D8" s="7">
        <v>2378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6.5" x14ac:dyDescent="0.3">
      <c r="A9" s="5" t="s">
        <v>42</v>
      </c>
      <c r="B9" s="7">
        <v>2117</v>
      </c>
      <c r="C9" s="7">
        <v>2360</v>
      </c>
      <c r="D9" s="7">
        <v>2076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6.5" x14ac:dyDescent="0.3">
      <c r="A10" s="5" t="s">
        <v>43</v>
      </c>
      <c r="B10" s="7">
        <v>2024</v>
      </c>
      <c r="C10" s="7">
        <v>1930</v>
      </c>
      <c r="D10" s="7">
        <v>1833</v>
      </c>
      <c r="E10" s="1"/>
      <c r="F10" s="1" t="s">
        <v>105</v>
      </c>
      <c r="G10" s="1"/>
      <c r="H10" s="1"/>
      <c r="I10" s="1"/>
      <c r="J10" s="1"/>
      <c r="K10" s="1"/>
      <c r="L10" s="1"/>
      <c r="M10" s="1"/>
      <c r="N10" s="1"/>
    </row>
    <row r="11" spans="1:14" ht="16.5" x14ac:dyDescent="0.3">
      <c r="A11" s="5" t="s">
        <v>44</v>
      </c>
      <c r="B11" s="7">
        <v>2087</v>
      </c>
      <c r="C11" s="7">
        <v>2657</v>
      </c>
      <c r="D11" s="7">
        <v>2425</v>
      </c>
      <c r="E11" s="1"/>
      <c r="F11" s="1" t="s">
        <v>106</v>
      </c>
      <c r="G11" s="1"/>
      <c r="H11" s="1"/>
      <c r="I11" s="1"/>
      <c r="J11" s="1"/>
      <c r="K11" s="1"/>
      <c r="L11" s="1"/>
      <c r="M11" s="1"/>
      <c r="N11" s="1"/>
    </row>
    <row r="12" spans="1:14" ht="16.5" x14ac:dyDescent="0.3">
      <c r="A12" s="5" t="s">
        <v>45</v>
      </c>
      <c r="B12" s="7">
        <v>2347</v>
      </c>
      <c r="C12" s="7">
        <v>1950</v>
      </c>
      <c r="D12" s="7">
        <v>2372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6.5" x14ac:dyDescent="0.3">
      <c r="A13" s="5" t="s">
        <v>46</v>
      </c>
      <c r="B13" s="7">
        <v>2405</v>
      </c>
      <c r="C13" s="7">
        <v>2536</v>
      </c>
      <c r="D13" s="7">
        <v>2515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6.5" x14ac:dyDescent="0.3">
      <c r="A14" s="5" t="s">
        <v>47</v>
      </c>
      <c r="B14" s="7">
        <v>2099</v>
      </c>
      <c r="C14" s="7">
        <v>2259</v>
      </c>
      <c r="D14" s="7">
        <v>1969</v>
      </c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mergeCells count="1">
    <mergeCell ref="A1:F1"/>
  </mergeCells>
  <conditionalFormatting sqref="B5:B14">
    <cfRule type="top10" dxfId="9" priority="5" bottom="1" rank="1"/>
    <cfRule type="top10" dxfId="8" priority="6" rank="1"/>
  </conditionalFormatting>
  <conditionalFormatting sqref="D5:D14">
    <cfRule type="top10" dxfId="7" priority="3" bottom="1" rank="1"/>
    <cfRule type="top10" dxfId="6" priority="4" rank="1"/>
  </conditionalFormatting>
  <conditionalFormatting sqref="C5:C14">
    <cfRule type="top10" dxfId="1" priority="1" bottom="1" rank="1"/>
    <cfRule type="top10" dxfId="0" priority="2" rank="1"/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Bimestre</vt:lpstr>
      <vt:lpstr>Compras</vt:lpstr>
      <vt:lpstr>Contas a Receber </vt:lpstr>
      <vt:lpstr>Preço</vt:lpstr>
      <vt:lpstr>Dias Atraso</vt:lpstr>
      <vt:lpstr>Resultado</vt:lpstr>
      <vt:lpstr>Vencimentos</vt:lpstr>
      <vt:lpstr>Compras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</dc:creator>
  <cp:lastModifiedBy>Lucas Kaminski</cp:lastModifiedBy>
  <dcterms:created xsi:type="dcterms:W3CDTF">2018-05-06T22:05:39Z</dcterms:created>
  <dcterms:modified xsi:type="dcterms:W3CDTF">2021-05-13T14:58:30Z</dcterms:modified>
</cp:coreProperties>
</file>