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Excel Solutions\Cursos\3 - Nível Master\"/>
    </mc:Choice>
  </mc:AlternateContent>
  <xr:revisionPtr revIDLastSave="0" documentId="13_ncr:1_{D25FE7F3-858C-4A62-9669-2AAB81BE2E21}" xr6:coauthVersionLast="46" xr6:coauthVersionMax="46" xr10:uidLastSave="{00000000-0000-0000-0000-000000000000}"/>
  <bookViews>
    <workbookView xWindow="-120" yWindow="-120" windowWidth="29040" windowHeight="15990" tabRatio="601" activeTab="3" xr2:uid="{00000000-000D-0000-FFFF-FFFF00000000}"/>
  </bookViews>
  <sheets>
    <sheet name="Funções aNinhadas" sheetId="2" r:id="rId1"/>
    <sheet name="Sheet1" sheetId="3" state="hidden" r:id="rId2"/>
    <sheet name="E - OU" sheetId="1" r:id="rId3"/>
    <sheet name="Referências mistas" sheetId="6" r:id="rId4"/>
    <sheet name="Validação Dados" sheetId="7" r:id="rId5"/>
    <sheet name="Desafio2" sheetId="5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Aliquota">'[1]PROCV APROX2'!$B$7</definedName>
    <definedName name="CadCli">'[2]Cadastro Clientes'!$D$4:$D$29</definedName>
    <definedName name="CadFornec">'[2]Cadastro Fonecedores'!$D$4:$D$29</definedName>
    <definedName name="CANDIDATO">[3]HELP!$D$1</definedName>
    <definedName name="Código">'[4]INDICE CORRESP 2'!$I$12:$I$19</definedName>
    <definedName name="col_pesq">'[1]IND-CORRESP1'!$E$5:$E$18</definedName>
    <definedName name="Critérios">[5]Q22_Class!#REF!</definedName>
    <definedName name="CS_LISTA">[4]INDICE!$I$6:$I$13</definedName>
    <definedName name="DATA">[3]HELP!$D$4</definedName>
    <definedName name="ESTADOS">'[1] INDIR VALID'!$J$7:$J$9</definedName>
    <definedName name="Imposto_fixo">'[1]PROCV APROX2'!$B$6</definedName>
    <definedName name="INICIAIS">[3]HELP!$D$2</definedName>
    <definedName name="Matriz">'[1]IND-CORRESP3'!$A$10:$H$17</definedName>
    <definedName name="Matriz_tabela">'[1]PROCV EXATO'!$D$5:$E$18</definedName>
    <definedName name="mx_contas">'[1]IND-CORRESP1'!$D$5:$D$18</definedName>
    <definedName name="MX_DESCONTO">'[1]PROCV APROX1'!$H$6:$J$13</definedName>
    <definedName name="mx_despesas">'[1]PROCH EXATO'!$B$8:$N$14</definedName>
    <definedName name="MX_IMPOSTO">'[1]PROCV APROX2'!$A$13:$E$19</definedName>
    <definedName name="NIVEL">[3]HELP!$D$3</definedName>
    <definedName name="Number">'[1]IND-CORRESP3'!$H$10:$H$17</definedName>
    <definedName name="Número">'[1]IND-CORRESP2'!$I$12:$I$19</definedName>
    <definedName name="Quantidade">'[1]IND-CORRESP2'!$D$12:$D$19</definedName>
    <definedName name="SgOpenCount">[3]Seguro!$C$15</definedName>
    <definedName name="SgOpenLim">[3]Seguro!$C$14</definedName>
    <definedName name="SgTestCount">[3]Seguro!$C$19</definedName>
    <definedName name="SgTestLim">[3]Seguro!$C$18</definedName>
    <definedName name="Titulos">'[1]IND-CORRESP3'!$A$9:$H$9</definedName>
    <definedName name="Valor_Excedente">'[1]PROCV APROX2'!$B$8</definedName>
  </definedNames>
  <calcPr calcId="191029"/>
  <fileRecoveryPr autoRecover="0"/>
</workbook>
</file>

<file path=xl/calcChain.xml><?xml version="1.0" encoding="utf-8"?>
<calcChain xmlns="http://schemas.openxmlformats.org/spreadsheetml/2006/main">
  <c r="I6" i="7" l="1"/>
  <c r="I3" i="7"/>
  <c r="F2" i="7"/>
  <c r="F3" i="7"/>
  <c r="F4" i="7"/>
  <c r="F5" i="7"/>
  <c r="F6" i="7"/>
  <c r="F7" i="7"/>
  <c r="F8" i="7"/>
  <c r="F9" i="7"/>
  <c r="F10" i="7"/>
  <c r="F11" i="7"/>
  <c r="B12" i="7"/>
  <c r="C12" i="7"/>
  <c r="D12" i="7"/>
  <c r="E12" i="7"/>
  <c r="A4" i="5"/>
  <c r="I3" i="1"/>
  <c r="J3" i="1" s="1"/>
  <c r="I4" i="1"/>
  <c r="J4" i="1"/>
  <c r="J2" i="1"/>
  <c r="F2" i="1"/>
  <c r="I2" i="1"/>
  <c r="H5" i="2"/>
  <c r="H6" i="2"/>
  <c r="H7" i="2"/>
  <c r="H8" i="2"/>
  <c r="H4" i="2"/>
  <c r="F4" i="2"/>
  <c r="E4" i="2"/>
  <c r="E5" i="2"/>
  <c r="F5" i="2" s="1"/>
  <c r="E6" i="2"/>
  <c r="E7" i="2"/>
  <c r="E8" i="2"/>
  <c r="F6" i="2"/>
  <c r="F7" i="2"/>
  <c r="F8" i="2"/>
  <c r="I77" i="1" l="1"/>
  <c r="I78" i="1"/>
  <c r="I79" i="1"/>
  <c r="I80" i="1"/>
  <c r="I69" i="1"/>
  <c r="I70" i="1"/>
  <c r="I71" i="1"/>
  <c r="I72" i="1"/>
  <c r="I63" i="1"/>
  <c r="I64" i="1"/>
  <c r="I65" i="1"/>
  <c r="I66" i="1"/>
  <c r="B3" i="7" l="1"/>
  <c r="C3" i="7" s="1"/>
  <c r="D3" i="7" s="1"/>
  <c r="E3" i="7" s="1"/>
  <c r="B4" i="7" s="1"/>
  <c r="C4" i="7" s="1"/>
  <c r="D4" i="7" s="1"/>
  <c r="E4" i="7" s="1"/>
  <c r="B5" i="7" s="1"/>
  <c r="C5" i="7" s="1"/>
  <c r="D5" i="7" s="1"/>
  <c r="E5" i="7" s="1"/>
  <c r="B6" i="7" s="1"/>
  <c r="C6" i="7" s="1"/>
  <c r="D6" i="7" s="1"/>
  <c r="E6" i="7" s="1"/>
  <c r="B7" i="7" s="1"/>
  <c r="C7" i="7" s="1"/>
  <c r="D7" i="7" s="1"/>
  <c r="E7" i="7" s="1"/>
  <c r="B8" i="7" s="1"/>
  <c r="C8" i="7" s="1"/>
  <c r="D8" i="7" s="1"/>
  <c r="E8" i="7" s="1"/>
  <c r="B9" i="7" s="1"/>
  <c r="C9" i="7" s="1"/>
  <c r="D9" i="7" s="1"/>
  <c r="E9" i="7" s="1"/>
  <c r="B10" i="7" s="1"/>
  <c r="C10" i="7" s="1"/>
  <c r="D10" i="7" s="1"/>
  <c r="E10" i="7" s="1"/>
  <c r="B11" i="7" s="1"/>
  <c r="C11" i="7" s="1"/>
  <c r="D11" i="7" s="1"/>
  <c r="E11" i="7" s="1"/>
  <c r="D2" i="3" l="1"/>
  <c r="E2" i="3" s="1"/>
  <c r="F2" i="3" l="1"/>
</calcChain>
</file>

<file path=xl/sharedStrings.xml><?xml version="1.0" encoding="utf-8"?>
<sst xmlns="http://schemas.openxmlformats.org/spreadsheetml/2006/main" count="105" uniqueCount="79">
  <si>
    <t>Mês 1</t>
  </si>
  <si>
    <t>Mês 2</t>
  </si>
  <si>
    <t>Mês 3</t>
  </si>
  <si>
    <t>Mês 4</t>
  </si>
  <si>
    <t>Item</t>
  </si>
  <si>
    <t>Produto 1</t>
  </si>
  <si>
    <t>Produto 2</t>
  </si>
  <si>
    <t>Total</t>
  </si>
  <si>
    <t>Meta</t>
  </si>
  <si>
    <t>Meta Mensal</t>
  </si>
  <si>
    <t>Produto 3</t>
  </si>
  <si>
    <t>Preço</t>
  </si>
  <si>
    <t>Produto</t>
  </si>
  <si>
    <t>Nome</t>
  </si>
  <si>
    <t>Desconto</t>
  </si>
  <si>
    <t>Item 1</t>
  </si>
  <si>
    <t>Item 2</t>
  </si>
  <si>
    <t>Item 3</t>
  </si>
  <si>
    <t>Item 4</t>
  </si>
  <si>
    <t>Item 5</t>
  </si>
  <si>
    <t>Cadeira</t>
  </si>
  <si>
    <t>Mesa</t>
  </si>
  <si>
    <t>Computador</t>
  </si>
  <si>
    <t>Notebook</t>
  </si>
  <si>
    <t>Laptop</t>
  </si>
  <si>
    <t>Valor</t>
  </si>
  <si>
    <t>E</t>
  </si>
  <si>
    <t>OU</t>
  </si>
  <si>
    <t xml:space="preserve">Cond1 </t>
  </si>
  <si>
    <t>Resultado</t>
  </si>
  <si>
    <t>Cond2</t>
  </si>
  <si>
    <t>Nomes</t>
  </si>
  <si>
    <t>Salários</t>
  </si>
  <si>
    <t>Filhos</t>
  </si>
  <si>
    <t>Salário Fam.</t>
  </si>
  <si>
    <t>&gt;</t>
  </si>
  <si>
    <t>&lt;</t>
  </si>
  <si>
    <t>Salário F.</t>
  </si>
  <si>
    <t>Adicional</t>
  </si>
  <si>
    <t>AND</t>
  </si>
  <si>
    <t>OR</t>
  </si>
  <si>
    <t>Salário</t>
  </si>
  <si>
    <t>Baldini</t>
  </si>
  <si>
    <t/>
  </si>
  <si>
    <t>Por filho</t>
  </si>
  <si>
    <t>Dobra o salário familia</t>
  </si>
  <si>
    <t>André</t>
  </si>
  <si>
    <t>(Tudo Junto)</t>
  </si>
  <si>
    <t>Qual valor original?</t>
  </si>
  <si>
    <t xml:space="preserve">Pago </t>
  </si>
  <si>
    <t>Original</t>
  </si>
  <si>
    <t>Total Final</t>
  </si>
  <si>
    <t>Caso o Total Final seja maior do que 9000 e Total Produzido for maior do que 500, então Ótimo, senão Péssimo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</si>
  <si>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</si>
  <si>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</si>
  <si>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</si>
  <si>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</si>
  <si>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</si>
  <si>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</si>
  <si>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</si>
  <si>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Imposto</t>
  </si>
  <si>
    <t>Produtos</t>
  </si>
  <si>
    <t>Meses</t>
  </si>
  <si>
    <t>aninhamento de funções</t>
  </si>
  <si>
    <t>Sem Col Auxiliar</t>
  </si>
  <si>
    <t>(tabela vdd)</t>
  </si>
  <si>
    <t>XOR</t>
  </si>
  <si>
    <r>
      <t>=SE(</t>
    </r>
    <r>
      <rPr>
        <b/>
        <sz val="18"/>
        <rFont val="Segoe UI"/>
        <family val="2"/>
      </rPr>
      <t>E(COND1;COND2)</t>
    </r>
    <r>
      <rPr>
        <sz val="18"/>
        <rFont val="Segoe UI"/>
        <family val="2"/>
      </rPr>
      <t>;VERDADEIRO;FALSO)</t>
    </r>
  </si>
  <si>
    <r>
      <t>=SE(</t>
    </r>
    <r>
      <rPr>
        <b/>
        <sz val="18"/>
        <rFont val="Segoe UI"/>
        <family val="2"/>
      </rPr>
      <t>CONDIÇÃO</t>
    </r>
    <r>
      <rPr>
        <sz val="18"/>
        <rFont val="Segoe UI"/>
        <family val="2"/>
      </rPr>
      <t>;VERDADEIRO;FALSO)</t>
    </r>
  </si>
  <si>
    <t>Absoluta</t>
  </si>
  <si>
    <t>Relativo</t>
  </si>
  <si>
    <t>Misto (o que for preciso...)</t>
  </si>
  <si>
    <t>Misto (somente Linha travada)</t>
  </si>
  <si>
    <t>Misto (somente Coluna travada)</t>
  </si>
  <si>
    <t>"e/ou"</t>
  </si>
  <si>
    <t>(e)</t>
  </si>
  <si>
    <t>(ou)</t>
  </si>
  <si>
    <t>Desc</t>
  </si>
  <si>
    <t>COL. AUXILIAR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</si>
</sst>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_(* #,##0_);_(* \(#,##0\);_(* &quot;-&quot;??_);_(@_)"/>
    <numFmt numFmtId="168" formatCode="_(&quot;R$&quot;* #,##0.00_);_(&quot;R$&quot;* \(#,##0.00\);_(&quot;R$&quot;* &quot;-&quot;??_);_(@_)"/>
    <numFmt numFmtId="169" formatCode="0.0%"/>
    <numFmt numFmtId="170" formatCode="&quot;V&quot;;;&quot;F&quot;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 tint="0.14999847407452621"/>
      <name val="Segoe UI"/>
      <family val="2"/>
    </font>
    <font>
      <sz val="10"/>
      <name val="Segoe UI"/>
      <family val="2"/>
    </font>
    <font>
      <b/>
      <sz val="10"/>
      <color theme="0"/>
      <name val="Segoe UI"/>
      <family val="2"/>
    </font>
    <font>
      <sz val="11"/>
      <color theme="1"/>
      <name val="Segoe UI"/>
      <family val="2"/>
    </font>
    <font>
      <sz val="9.5"/>
      <color theme="1" tint="0.14999847407452621"/>
      <name val="Segoe UI"/>
      <family val="2"/>
    </font>
    <font>
      <sz val="9"/>
      <color theme="1" tint="0.14999847407452621"/>
      <name val="Segoe UI"/>
      <family val="2"/>
    </font>
    <font>
      <sz val="18"/>
      <name val="Segoe UI"/>
      <family val="2"/>
    </font>
    <font>
      <sz val="10"/>
      <color theme="0"/>
      <name val="Segoe UI"/>
      <family val="2"/>
    </font>
    <font>
      <sz val="20"/>
      <name val="Segoe UI"/>
      <family val="2"/>
    </font>
    <font>
      <sz val="20"/>
      <color theme="0"/>
      <name val="Segoe UI"/>
      <family val="2"/>
    </font>
    <font>
      <sz val="16"/>
      <name val="Segoe UI"/>
      <family val="2"/>
    </font>
    <font>
      <b/>
      <sz val="10"/>
      <color theme="1" tint="0.14999847407452621"/>
      <name val="Segoe UI"/>
      <family val="2"/>
    </font>
    <font>
      <b/>
      <sz val="12"/>
      <color theme="0"/>
      <name val="Segoe UI"/>
      <family val="2"/>
    </font>
    <font>
      <sz val="12"/>
      <name val="Segoe UI"/>
      <family val="2"/>
    </font>
    <font>
      <sz val="12"/>
      <color theme="0" tint="-0.34998626667073579"/>
      <name val="Segoe UI"/>
      <family val="2"/>
    </font>
    <font>
      <sz val="12"/>
      <color theme="1" tint="0.14999847407452621"/>
      <name val="Segoe UI"/>
      <family val="2"/>
    </font>
    <font>
      <b/>
      <sz val="11"/>
      <color theme="3"/>
      <name val="Calibri"/>
      <family val="2"/>
      <scheme val="minor"/>
    </font>
    <font>
      <sz val="10"/>
      <color rgb="FFC00000"/>
      <name val="Segoe UI"/>
      <family val="2"/>
    </font>
    <font>
      <b/>
      <sz val="18"/>
      <name val="Segoe UI"/>
      <family val="2"/>
    </font>
    <font>
      <sz val="16"/>
      <color theme="1"/>
      <name val="Segoe UI"/>
      <family val="2"/>
    </font>
    <font>
      <sz val="20"/>
      <color theme="2" tint="-9.9978637043366805E-2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74E7C"/>
        <bgColor theme="9"/>
      </patternFill>
    </fill>
    <fill>
      <patternFill patternType="solid">
        <fgColor rgb="FF99CCFF"/>
        <bgColor theme="9" tint="0.59999389629810485"/>
      </patternFill>
    </fill>
    <fill>
      <patternFill patternType="solid">
        <fgColor theme="4" tint="0.79998168889431442"/>
        <bgColor theme="9" tint="0.79998168889431442"/>
      </patternFill>
    </fill>
    <fill>
      <patternFill patternType="solid">
        <fgColor rgb="FF1B5C86"/>
        <bgColor theme="9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4" tint="-0.249977111117893"/>
        <bgColor theme="9"/>
      </patternFill>
    </fill>
    <fill>
      <patternFill patternType="solid">
        <fgColor theme="0" tint="-0.14999847407452621"/>
        <bgColor theme="9" tint="0.59999389629810485"/>
      </patternFill>
    </fill>
    <fill>
      <patternFill patternType="solid">
        <fgColor theme="0" tint="-0.14999847407452621"/>
        <bgColor theme="9" tint="0.79998168889431442"/>
      </patternFill>
    </fill>
  </fills>
  <borders count="19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6" tint="0.39997558519241921"/>
      </left>
      <right style="thin">
        <color theme="1" tint="0.499984740745262"/>
      </right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6" tint="0.39997558519241921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6" tint="0.39997558519241921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5">
    <xf numFmtId="0" fontId="0" fillId="0" borderId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0" fontId="6" fillId="0" borderId="0"/>
    <xf numFmtId="0" fontId="6" fillId="0" borderId="0"/>
    <xf numFmtId="16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" fillId="0" borderId="0"/>
    <xf numFmtId="0" fontId="2" fillId="0" borderId="0"/>
    <xf numFmtId="169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97">
    <xf numFmtId="0" fontId="0" fillId="0" borderId="0" xfId="0"/>
    <xf numFmtId="9" fontId="0" fillId="0" borderId="0" xfId="0" applyNumberFormat="1"/>
    <xf numFmtId="165" fontId="0" fillId="0" borderId="0" xfId="1" applyFont="1"/>
    <xf numFmtId="0" fontId="6" fillId="0" borderId="0" xfId="0" applyFont="1"/>
    <xf numFmtId="0" fontId="6" fillId="0" borderId="0" xfId="0" quotePrefix="1" applyFont="1"/>
    <xf numFmtId="0" fontId="0" fillId="0" borderId="0" xfId="0" applyAlignment="1">
      <alignment horizontal="center"/>
    </xf>
    <xf numFmtId="43" fontId="0" fillId="0" borderId="0" xfId="0" applyNumberFormat="1"/>
    <xf numFmtId="165" fontId="6" fillId="0" borderId="0" xfId="1" quotePrefix="1" applyFont="1"/>
    <xf numFmtId="0" fontId="7" fillId="0" borderId="0" xfId="0" applyFont="1"/>
    <xf numFmtId="0" fontId="7" fillId="0" borderId="0" xfId="0" applyFont="1" applyAlignment="1">
      <alignment horizontal="center"/>
    </xf>
    <xf numFmtId="165" fontId="7" fillId="0" borderId="0" xfId="1" applyFont="1" applyAlignment="1">
      <alignment horizontal="center"/>
    </xf>
    <xf numFmtId="0" fontId="9" fillId="4" borderId="4" xfId="0" applyFont="1" applyFill="1" applyBorder="1"/>
    <xf numFmtId="43" fontId="9" fillId="0" borderId="0" xfId="0" applyNumberFormat="1" applyFont="1"/>
    <xf numFmtId="0" fontId="9" fillId="4" borderId="6" xfId="0" applyFont="1" applyFill="1" applyBorder="1"/>
    <xf numFmtId="0" fontId="9" fillId="0" borderId="0" xfId="0" applyFont="1"/>
    <xf numFmtId="0" fontId="10" fillId="0" borderId="0" xfId="0" applyFont="1"/>
    <xf numFmtId="0" fontId="11" fillId="3" borderId="0" xfId="0" applyFont="1" applyFill="1" applyBorder="1" applyAlignment="1">
      <alignment horizontal="center"/>
    </xf>
    <xf numFmtId="165" fontId="9" fillId="0" borderId="0" xfId="1" applyFont="1"/>
    <xf numFmtId="0" fontId="9" fillId="5" borderId="6" xfId="0" applyFont="1" applyFill="1" applyBorder="1"/>
    <xf numFmtId="9" fontId="9" fillId="0" borderId="0" xfId="0" applyNumberFormat="1" applyFont="1"/>
    <xf numFmtId="165" fontId="9" fillId="0" borderId="0" xfId="1" quotePrefix="1" applyFont="1"/>
    <xf numFmtId="0" fontId="12" fillId="0" borderId="0" xfId="3" applyFont="1"/>
    <xf numFmtId="0" fontId="11" fillId="3" borderId="3" xfId="0" applyFont="1" applyFill="1" applyBorder="1" applyAlignment="1">
      <alignment horizontal="center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9" fillId="0" borderId="0" xfId="0" quotePrefix="1" applyFont="1" applyAlignment="1"/>
    <xf numFmtId="0" fontId="9" fillId="0" borderId="0" xfId="0" applyFont="1" applyAlignment="1"/>
    <xf numFmtId="167" fontId="14" fillId="0" borderId="0" xfId="2" applyNumberFormat="1" applyFont="1"/>
    <xf numFmtId="0" fontId="15" fillId="0" borderId="0" xfId="0" quotePrefix="1" applyFont="1"/>
    <xf numFmtId="0" fontId="10" fillId="0" borderId="0" xfId="0" applyFont="1" applyAlignment="1">
      <alignment horizontal="center"/>
    </xf>
    <xf numFmtId="0" fontId="16" fillId="0" borderId="0" xfId="0" applyFont="1"/>
    <xf numFmtId="0" fontId="17" fillId="0" borderId="0" xfId="0" quotePrefix="1" applyFont="1"/>
    <xf numFmtId="0" fontId="17" fillId="0" borderId="0" xfId="0" applyFont="1"/>
    <xf numFmtId="0" fontId="18" fillId="0" borderId="0" xfId="0" applyFont="1"/>
    <xf numFmtId="0" fontId="17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9" fillId="8" borderId="12" xfId="0" applyFont="1" applyFill="1" applyBorder="1"/>
    <xf numFmtId="0" fontId="11" fillId="9" borderId="9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22" fillId="0" borderId="0" xfId="0" applyFont="1"/>
    <xf numFmtId="9" fontId="22" fillId="0" borderId="0" xfId="0" applyNumberFormat="1" applyFont="1"/>
    <xf numFmtId="0" fontId="23" fillId="0" borderId="8" xfId="0" applyFont="1" applyBorder="1"/>
    <xf numFmtId="0" fontId="21" fillId="6" borderId="0" xfId="0" applyFont="1" applyFill="1" applyBorder="1" applyAlignment="1">
      <alignment horizontal="center"/>
    </xf>
    <xf numFmtId="0" fontId="22" fillId="0" borderId="7" xfId="0" applyFont="1" applyBorder="1"/>
    <xf numFmtId="0" fontId="24" fillId="4" borderId="4" xfId="0" applyFont="1" applyFill="1" applyBorder="1"/>
    <xf numFmtId="165" fontId="24" fillId="4" borderId="4" xfId="1" applyFont="1" applyFill="1" applyBorder="1"/>
    <xf numFmtId="9" fontId="24" fillId="4" borderId="4" xfId="8" applyFont="1" applyFill="1" applyBorder="1"/>
    <xf numFmtId="165" fontId="24" fillId="0" borderId="0" xfId="1" applyFont="1"/>
    <xf numFmtId="0" fontId="24" fillId="0" borderId="0" xfId="0" applyFont="1"/>
    <xf numFmtId="43" fontId="24" fillId="0" borderId="0" xfId="0" quotePrefix="1" applyNumberFormat="1" applyFont="1"/>
    <xf numFmtId="0" fontId="24" fillId="0" borderId="0" xfId="0" quotePrefix="1" applyFont="1"/>
    <xf numFmtId="165" fontId="24" fillId="0" borderId="0" xfId="0" applyNumberFormat="1" applyFont="1"/>
    <xf numFmtId="164" fontId="22" fillId="0" borderId="0" xfId="0" applyNumberFormat="1" applyFont="1"/>
    <xf numFmtId="0" fontId="19" fillId="0" borderId="13" xfId="0" applyFont="1" applyBorder="1" applyAlignment="1">
      <alignment horizontal="center"/>
    </xf>
    <xf numFmtId="0" fontId="26" fillId="0" borderId="0" xfId="0" applyFont="1"/>
    <xf numFmtId="170" fontId="19" fillId="0" borderId="13" xfId="0" applyNumberFormat="1" applyFont="1" applyBorder="1" applyAlignment="1">
      <alignment horizontal="center"/>
    </xf>
    <xf numFmtId="0" fontId="9" fillId="10" borderId="4" xfId="0" applyFont="1" applyFill="1" applyBorder="1"/>
    <xf numFmtId="0" fontId="9" fillId="10" borderId="5" xfId="0" applyFont="1" applyFill="1" applyBorder="1"/>
    <xf numFmtId="0" fontId="20" fillId="10" borderId="5" xfId="0" applyFont="1" applyFill="1" applyBorder="1"/>
    <xf numFmtId="9" fontId="9" fillId="10" borderId="5" xfId="8" applyFont="1" applyFill="1" applyBorder="1"/>
    <xf numFmtId="165" fontId="9" fillId="10" borderId="5" xfId="1" applyFont="1" applyFill="1" applyBorder="1"/>
    <xf numFmtId="165" fontId="20" fillId="10" borderId="5" xfId="1" applyFont="1" applyFill="1" applyBorder="1"/>
    <xf numFmtId="0" fontId="9" fillId="11" borderId="6" xfId="0" applyFont="1" applyFill="1" applyBorder="1"/>
    <xf numFmtId="0" fontId="9" fillId="11" borderId="2" xfId="0" applyFont="1" applyFill="1" applyBorder="1"/>
    <xf numFmtId="0" fontId="20" fillId="11" borderId="2" xfId="0" applyFont="1" applyFill="1" applyBorder="1"/>
    <xf numFmtId="9" fontId="9" fillId="11" borderId="2" xfId="8" applyFont="1" applyFill="1" applyBorder="1"/>
    <xf numFmtId="165" fontId="9" fillId="11" borderId="2" xfId="1" applyFont="1" applyFill="1" applyBorder="1"/>
    <xf numFmtId="0" fontId="9" fillId="10" borderId="6" xfId="0" applyFont="1" applyFill="1" applyBorder="1"/>
    <xf numFmtId="0" fontId="9" fillId="10" borderId="2" xfId="0" applyFont="1" applyFill="1" applyBorder="1"/>
    <xf numFmtId="0" fontId="20" fillId="10" borderId="2" xfId="0" applyFont="1" applyFill="1" applyBorder="1"/>
    <xf numFmtId="9" fontId="9" fillId="10" borderId="2" xfId="8" applyFont="1" applyFill="1" applyBorder="1"/>
    <xf numFmtId="165" fontId="9" fillId="10" borderId="2" xfId="1" applyFont="1" applyFill="1" applyBorder="1"/>
    <xf numFmtId="0" fontId="25" fillId="0" borderId="0" xfId="14"/>
    <xf numFmtId="0" fontId="28" fillId="0" borderId="0" xfId="3" applyFont="1"/>
    <xf numFmtId="0" fontId="28" fillId="0" borderId="1" xfId="3" applyFont="1" applyBorder="1" applyAlignment="1">
      <alignment horizontal="center" wrapText="1"/>
    </xf>
    <xf numFmtId="0" fontId="28" fillId="2" borderId="0" xfId="1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28" fillId="2" borderId="0" xfId="3" applyFont="1" applyFill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24" fillId="5" borderId="15" xfId="0" applyFont="1" applyFill="1" applyBorder="1"/>
    <xf numFmtId="165" fontId="24" fillId="5" borderId="15" xfId="1" applyFont="1" applyFill="1" applyBorder="1"/>
    <xf numFmtId="9" fontId="24" fillId="5" borderId="15" xfId="8" applyFont="1" applyFill="1" applyBorder="1"/>
    <xf numFmtId="165" fontId="24" fillId="5" borderId="16" xfId="1" applyFont="1" applyFill="1" applyBorder="1"/>
    <xf numFmtId="0" fontId="24" fillId="4" borderId="15" xfId="0" applyFont="1" applyFill="1" applyBorder="1"/>
    <xf numFmtId="165" fontId="24" fillId="4" borderId="15" xfId="1" applyFont="1" applyFill="1" applyBorder="1"/>
    <xf numFmtId="9" fontId="24" fillId="4" borderId="15" xfId="8" applyFont="1" applyFill="1" applyBorder="1"/>
    <xf numFmtId="165" fontId="24" fillId="4" borderId="16" xfId="1" applyFont="1" applyFill="1" applyBorder="1"/>
    <xf numFmtId="0" fontId="24" fillId="4" borderId="6" xfId="0" applyFont="1" applyFill="1" applyBorder="1"/>
    <xf numFmtId="165" fontId="24" fillId="4" borderId="6" xfId="1" applyFont="1" applyFill="1" applyBorder="1"/>
    <xf numFmtId="9" fontId="24" fillId="4" borderId="6" xfId="8" applyFont="1" applyFill="1" applyBorder="1"/>
    <xf numFmtId="165" fontId="24" fillId="4" borderId="14" xfId="1" applyFont="1" applyFill="1" applyBorder="1"/>
    <xf numFmtId="165" fontId="24" fillId="4" borderId="17" xfId="1" applyFont="1" applyFill="1" applyBorder="1"/>
    <xf numFmtId="0" fontId="19" fillId="0" borderId="18" xfId="0" applyFont="1" applyBorder="1" applyAlignment="1">
      <alignment horizontal="center"/>
    </xf>
    <xf numFmtId="0" fontId="19" fillId="0" borderId="18" xfId="0" applyFont="1" applyBorder="1"/>
  </cellXfs>
  <cellStyles count="15">
    <cellStyle name="Moeda" xfId="1" builtinId="4"/>
    <cellStyle name="Moeda 2" xfId="13" xr:uid="{00000000-0005-0000-0000-000001000000}"/>
    <cellStyle name="Moeda 3 2 2" xfId="7" xr:uid="{00000000-0005-0000-0000-000002000000}"/>
    <cellStyle name="Moeda 3 2 2 2" xfId="11" xr:uid="{00000000-0005-0000-0000-000003000000}"/>
    <cellStyle name="Moeda 9" xfId="4" xr:uid="{00000000-0005-0000-0000-000004000000}"/>
    <cellStyle name="Normal" xfId="0" builtinId="0"/>
    <cellStyle name="Normal 2" xfId="3" xr:uid="{00000000-0005-0000-0000-000006000000}"/>
    <cellStyle name="Normal 2 2" xfId="5" xr:uid="{00000000-0005-0000-0000-000007000000}"/>
    <cellStyle name="Normal 3" xfId="10" xr:uid="{00000000-0005-0000-0000-000008000000}"/>
    <cellStyle name="Normal 3 2" xfId="6" xr:uid="{00000000-0005-0000-0000-000009000000}"/>
    <cellStyle name="Normal 3 2 2" xfId="9" xr:uid="{00000000-0005-0000-0000-00000A000000}"/>
    <cellStyle name="Normal 4" xfId="12" xr:uid="{00000000-0005-0000-0000-00000B000000}"/>
    <cellStyle name="Porcentagem" xfId="8" builtinId="5"/>
    <cellStyle name="Título 4" xfId="14" builtinId="19"/>
    <cellStyle name="Vírgula" xfId="2" builtinId="3"/>
  </cellStyles>
  <dxfs count="0"/>
  <tableStyles count="0" defaultTableStyle="TableStyleMedium9" defaultPivotStyle="PivotStyleLight16"/>
  <colors>
    <mruColors>
      <color rgb="FF1B5C86"/>
      <color rgb="FF99CCFF"/>
      <color rgb="FF0099FF"/>
      <color rgb="FF074E7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sung/Dropbox/Excel%20Solutions/Exerc&#237;cios/007%20EXCEL_AVAN&#199;ADO/05_PR8_Exemplos%20PesqRe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aixa%20Styl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aldo/Documents/2-Treinamento/$1_Basico%202013-14/01-Exercicios%20Excel%20%20Basico/Gerador%20testes%20-Basico%20%20Vseg%20Vilb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sung/Dropbox/Excel%20Solutions/Exerc&#237;cios/004%20ESPECIALISTA/AULA%20E0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~1/AppData/Local/Temp/Rar$DI41.888/Gerador%20testes%20-%20Mod%20Basi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LHER"/>
      <sheetName val="ESCOLHER OPB"/>
      <sheetName val="PROCV EXATO"/>
      <sheetName val="PROCH EXATO"/>
      <sheetName val="PROCV APROX1"/>
      <sheetName val="PROCV APROX2"/>
      <sheetName val="INDIR PROCV"/>
      <sheetName val=" INDIR VALID"/>
      <sheetName val="INDICE"/>
      <sheetName val="IND-CORRESP1"/>
      <sheetName val="IND-CORRESP2"/>
      <sheetName val="IND-CORRESP3"/>
      <sheetName val="IND-COR CONCAT"/>
    </sheetNames>
    <sheetDataSet>
      <sheetData sheetId="0" refreshError="1"/>
      <sheetData sheetId="1" refreshError="1"/>
      <sheetData sheetId="2">
        <row r="5">
          <cell r="D5" t="str">
            <v>Número da conta</v>
          </cell>
          <cell r="E5" t="str">
            <v>Nome da conta</v>
          </cell>
        </row>
        <row r="6">
          <cell r="D6" t="str">
            <v>10-0009</v>
          </cell>
          <cell r="E6" t="str">
            <v>Brimson Furniture</v>
          </cell>
        </row>
        <row r="7">
          <cell r="D7" t="str">
            <v>02-0200</v>
          </cell>
          <cell r="E7" t="str">
            <v>Chimera Illusions</v>
          </cell>
        </row>
        <row r="8">
          <cell r="D8" t="str">
            <v>01-0045</v>
          </cell>
          <cell r="E8" t="str">
            <v>Door Stoppers Ltd.</v>
          </cell>
        </row>
        <row r="9">
          <cell r="D9" t="str">
            <v>08-2255</v>
          </cell>
          <cell r="E9" t="str">
            <v>Emily's Sports Palace</v>
          </cell>
        </row>
        <row r="10">
          <cell r="D10" t="str">
            <v>12-1212</v>
          </cell>
          <cell r="E10" t="str">
            <v>Katy's Paper Products</v>
          </cell>
        </row>
        <row r="11">
          <cell r="D11" t="str">
            <v>12-3456</v>
          </cell>
          <cell r="E11" t="str">
            <v>Meaghan Manufacturing</v>
          </cell>
        </row>
        <row r="12">
          <cell r="D12" t="str">
            <v>09-2111</v>
          </cell>
          <cell r="E12" t="str">
            <v>O'Donoghue Inc.</v>
          </cell>
        </row>
        <row r="13">
          <cell r="D13" t="str">
            <v>14-1882</v>
          </cell>
          <cell r="E13" t="str">
            <v>Real Solemn Officials</v>
          </cell>
        </row>
        <row r="14">
          <cell r="D14" t="str">
            <v>14-5741</v>
          </cell>
          <cell r="E14" t="str">
            <v>Refco Office Solutions</v>
          </cell>
        </row>
        <row r="15">
          <cell r="D15" t="str">
            <v>07-0025</v>
          </cell>
          <cell r="E15" t="str">
            <v>Renaud &amp; Son</v>
          </cell>
        </row>
        <row r="16">
          <cell r="D16" t="str">
            <v>07-4441</v>
          </cell>
          <cell r="E16" t="str">
            <v>Rooter Office Solvents</v>
          </cell>
        </row>
        <row r="17">
          <cell r="D17" t="str">
            <v>16-6658</v>
          </cell>
          <cell r="E17" t="str">
            <v>Simpson's Ltd.</v>
          </cell>
        </row>
        <row r="18">
          <cell r="D18" t="str">
            <v>14-1882</v>
          </cell>
          <cell r="E18" t="str">
            <v>Voyatzis Designs</v>
          </cell>
        </row>
      </sheetData>
      <sheetData sheetId="3">
        <row r="8">
          <cell r="B8" t="str">
            <v>DESPESAS</v>
          </cell>
          <cell r="C8" t="str">
            <v>Janeiro</v>
          </cell>
          <cell r="D8" t="str">
            <v>Fevereiro</v>
          </cell>
          <cell r="E8" t="str">
            <v>Março</v>
          </cell>
          <cell r="F8" t="str">
            <v>Abril</v>
          </cell>
          <cell r="G8" t="str">
            <v>Maio</v>
          </cell>
          <cell r="H8" t="str">
            <v>Junho</v>
          </cell>
          <cell r="I8" t="str">
            <v>Julho</v>
          </cell>
          <cell r="J8" t="str">
            <v>Agosto</v>
          </cell>
          <cell r="K8" t="str">
            <v>Setembro</v>
          </cell>
          <cell r="L8" t="str">
            <v>Outubro</v>
          </cell>
          <cell r="M8" t="str">
            <v>Novembro</v>
          </cell>
          <cell r="N8" t="str">
            <v>Dezembro</v>
          </cell>
        </row>
        <row r="9">
          <cell r="B9" t="str">
            <v>Publicidade</v>
          </cell>
          <cell r="C9">
            <v>4600</v>
          </cell>
          <cell r="D9">
            <v>4200</v>
          </cell>
          <cell r="E9">
            <v>5200</v>
          </cell>
          <cell r="F9">
            <v>4600</v>
          </cell>
          <cell r="G9">
            <v>4200</v>
          </cell>
          <cell r="H9">
            <v>5200</v>
          </cell>
          <cell r="I9">
            <v>4600</v>
          </cell>
          <cell r="J9">
            <v>4200</v>
          </cell>
          <cell r="K9">
            <v>5200</v>
          </cell>
          <cell r="L9">
            <v>4600</v>
          </cell>
          <cell r="M9">
            <v>4200</v>
          </cell>
          <cell r="N9">
            <v>5200</v>
          </cell>
        </row>
        <row r="10">
          <cell r="B10" t="str">
            <v>Locação</v>
          </cell>
          <cell r="C10">
            <v>2100</v>
          </cell>
          <cell r="D10">
            <v>2100</v>
          </cell>
          <cell r="E10">
            <v>2100</v>
          </cell>
          <cell r="F10">
            <v>2100</v>
          </cell>
          <cell r="G10">
            <v>2100</v>
          </cell>
          <cell r="H10">
            <v>2100</v>
          </cell>
          <cell r="I10">
            <v>2100</v>
          </cell>
          <cell r="J10">
            <v>2100</v>
          </cell>
          <cell r="K10">
            <v>2100</v>
          </cell>
          <cell r="L10">
            <v>2100</v>
          </cell>
          <cell r="M10">
            <v>2100</v>
          </cell>
          <cell r="N10">
            <v>2100</v>
          </cell>
        </row>
        <row r="11">
          <cell r="B11" t="str">
            <v>Suprimentos</v>
          </cell>
          <cell r="C11">
            <v>1300</v>
          </cell>
          <cell r="D11">
            <v>1200</v>
          </cell>
          <cell r="E11">
            <v>1400</v>
          </cell>
          <cell r="F11">
            <v>1300</v>
          </cell>
          <cell r="G11">
            <v>1200</v>
          </cell>
          <cell r="H11">
            <v>1400</v>
          </cell>
          <cell r="I11">
            <v>1300</v>
          </cell>
          <cell r="J11">
            <v>1200</v>
          </cell>
          <cell r="K11">
            <v>1400</v>
          </cell>
          <cell r="L11">
            <v>1300</v>
          </cell>
          <cell r="M11">
            <v>1200</v>
          </cell>
          <cell r="N11">
            <v>1400</v>
          </cell>
        </row>
        <row r="12">
          <cell r="B12" t="str">
            <v>Salários</v>
          </cell>
          <cell r="C12">
            <v>16000</v>
          </cell>
          <cell r="D12">
            <v>16000</v>
          </cell>
          <cell r="E12">
            <v>16500</v>
          </cell>
          <cell r="F12">
            <v>16000</v>
          </cell>
          <cell r="G12">
            <v>16000</v>
          </cell>
          <cell r="H12">
            <v>16500</v>
          </cell>
          <cell r="I12">
            <v>16000</v>
          </cell>
          <cell r="J12">
            <v>16000</v>
          </cell>
          <cell r="K12">
            <v>16500</v>
          </cell>
          <cell r="L12">
            <v>16000</v>
          </cell>
          <cell r="M12">
            <v>16000</v>
          </cell>
          <cell r="N12">
            <v>16500</v>
          </cell>
        </row>
        <row r="13">
          <cell r="B13" t="str">
            <v>Água, luz etc.</v>
          </cell>
          <cell r="C13">
            <v>500</v>
          </cell>
          <cell r="D13">
            <v>600</v>
          </cell>
          <cell r="E13">
            <v>600</v>
          </cell>
          <cell r="F13">
            <v>500</v>
          </cell>
          <cell r="G13">
            <v>600</v>
          </cell>
          <cell r="H13">
            <v>600</v>
          </cell>
          <cell r="I13">
            <v>500</v>
          </cell>
          <cell r="J13">
            <v>600</v>
          </cell>
          <cell r="K13">
            <v>600</v>
          </cell>
          <cell r="L13">
            <v>500</v>
          </cell>
          <cell r="M13">
            <v>600</v>
          </cell>
          <cell r="N13">
            <v>600</v>
          </cell>
        </row>
        <row r="14">
          <cell r="B14" t="str">
            <v>TOTAL</v>
          </cell>
          <cell r="C14">
            <v>24500</v>
          </cell>
          <cell r="D14">
            <v>24100</v>
          </cell>
          <cell r="E14">
            <v>25800</v>
          </cell>
          <cell r="F14">
            <v>24500</v>
          </cell>
          <cell r="G14">
            <v>24100</v>
          </cell>
          <cell r="H14">
            <v>25800</v>
          </cell>
          <cell r="I14">
            <v>24500</v>
          </cell>
          <cell r="J14">
            <v>24100</v>
          </cell>
          <cell r="K14">
            <v>25800</v>
          </cell>
          <cell r="L14">
            <v>24500</v>
          </cell>
          <cell r="M14">
            <v>24100</v>
          </cell>
          <cell r="N14">
            <v>25800</v>
          </cell>
        </row>
      </sheetData>
      <sheetData sheetId="4">
        <row r="6">
          <cell r="H6" t="str">
            <v>DE</v>
          </cell>
          <cell r="I6" t="str">
            <v>ATÉ</v>
          </cell>
          <cell r="J6" t="str">
            <v>Desconto</v>
          </cell>
        </row>
        <row r="7">
          <cell r="H7">
            <v>0</v>
          </cell>
          <cell r="I7">
            <v>3</v>
          </cell>
          <cell r="J7">
            <v>0.2</v>
          </cell>
        </row>
        <row r="8">
          <cell r="H8">
            <v>4</v>
          </cell>
          <cell r="I8">
            <v>23</v>
          </cell>
          <cell r="J8">
            <v>0.4</v>
          </cell>
        </row>
        <row r="9">
          <cell r="H9">
            <v>24</v>
          </cell>
          <cell r="I9">
            <v>48</v>
          </cell>
          <cell r="J9">
            <v>0.42</v>
          </cell>
        </row>
        <row r="10">
          <cell r="H10">
            <v>49</v>
          </cell>
          <cell r="I10">
            <v>98</v>
          </cell>
          <cell r="J10">
            <v>0.44</v>
          </cell>
        </row>
        <row r="11">
          <cell r="H11">
            <v>99</v>
          </cell>
          <cell r="I11">
            <v>248</v>
          </cell>
          <cell r="J11">
            <v>0.46</v>
          </cell>
        </row>
        <row r="12">
          <cell r="H12">
            <v>249</v>
          </cell>
          <cell r="I12">
            <v>498</v>
          </cell>
          <cell r="J12">
            <v>0.48</v>
          </cell>
        </row>
        <row r="13">
          <cell r="H13">
            <v>499</v>
          </cell>
          <cell r="I13">
            <v>99999</v>
          </cell>
          <cell r="J13">
            <v>0.5</v>
          </cell>
        </row>
      </sheetData>
      <sheetData sheetId="5">
        <row r="6">
          <cell r="B6">
            <v>3772.9994999999999</v>
          </cell>
        </row>
        <row r="7">
          <cell r="B7">
            <v>0.06</v>
          </cell>
        </row>
        <row r="8">
          <cell r="B8">
            <v>50</v>
          </cell>
        </row>
        <row r="13">
          <cell r="A13" t="str">
            <v>Está acima de</v>
          </cell>
          <cell r="B13" t="str">
            <v>Mas não acima de</v>
          </cell>
          <cell r="C13" t="str">
            <v>Imposto Fixo</v>
          </cell>
          <cell r="D13" t="str">
            <v>MaIs aliquota</v>
          </cell>
          <cell r="E13" t="str">
            <v xml:space="preserve">Sobre excedente de </v>
          </cell>
        </row>
        <row r="14">
          <cell r="A14">
            <v>0</v>
          </cell>
          <cell r="B14">
            <v>8350</v>
          </cell>
          <cell r="C14">
            <v>0</v>
          </cell>
          <cell r="D14">
            <v>0.03</v>
          </cell>
          <cell r="E14">
            <v>0</v>
          </cell>
        </row>
        <row r="15">
          <cell r="A15">
            <v>8350.01</v>
          </cell>
          <cell r="B15">
            <v>33950</v>
          </cell>
          <cell r="C15">
            <v>250.5</v>
          </cell>
          <cell r="D15">
            <v>0.04</v>
          </cell>
          <cell r="E15">
            <v>8350</v>
          </cell>
        </row>
        <row r="16">
          <cell r="A16">
            <v>33950.01</v>
          </cell>
          <cell r="B16">
            <v>82250</v>
          </cell>
          <cell r="C16">
            <v>1274.4996000000001</v>
          </cell>
          <cell r="D16">
            <v>0.05</v>
          </cell>
          <cell r="E16">
            <v>33950</v>
          </cell>
        </row>
        <row r="17">
          <cell r="A17">
            <v>82250.009999999995</v>
          </cell>
          <cell r="B17">
            <v>171550</v>
          </cell>
          <cell r="C17">
            <v>3772.9994999999999</v>
          </cell>
          <cell r="D17">
            <v>0.06</v>
          </cell>
          <cell r="E17">
            <v>82250</v>
          </cell>
        </row>
        <row r="18">
          <cell r="A18">
            <v>171550.01</v>
          </cell>
          <cell r="B18">
            <v>372950</v>
          </cell>
          <cell r="C18">
            <v>9470.4994000000006</v>
          </cell>
          <cell r="D18">
            <v>7.0000000000000007E-2</v>
          </cell>
          <cell r="E18">
            <v>171550</v>
          </cell>
        </row>
        <row r="19">
          <cell r="A19">
            <v>372950.01</v>
          </cell>
          <cell r="B19">
            <v>9999999</v>
          </cell>
          <cell r="C19">
            <v>24390.999300000003</v>
          </cell>
          <cell r="D19">
            <v>0.08</v>
          </cell>
          <cell r="E19">
            <v>372950</v>
          </cell>
        </row>
      </sheetData>
      <sheetData sheetId="6" refreshError="1"/>
      <sheetData sheetId="7">
        <row r="7">
          <cell r="J7" t="str">
            <v>PARANÁ</v>
          </cell>
        </row>
        <row r="8">
          <cell r="J8" t="str">
            <v>SANTA_CATARINA</v>
          </cell>
        </row>
        <row r="9">
          <cell r="J9" t="str">
            <v>SÃO_PAULO</v>
          </cell>
        </row>
      </sheetData>
      <sheetData sheetId="8">
        <row r="6">
          <cell r="I6" t="str">
            <v>Canos</v>
          </cell>
        </row>
      </sheetData>
      <sheetData sheetId="9">
        <row r="5">
          <cell r="D5" t="str">
            <v>Nome da conta</v>
          </cell>
          <cell r="E5" t="str">
            <v>Número da conta</v>
          </cell>
        </row>
        <row r="6">
          <cell r="D6" t="str">
            <v>Brimson Furniture</v>
          </cell>
          <cell r="E6" t="str">
            <v>10-0009</v>
          </cell>
        </row>
        <row r="7">
          <cell r="D7" t="str">
            <v>Chimera Illusions</v>
          </cell>
          <cell r="E7" t="str">
            <v>02-0200</v>
          </cell>
        </row>
        <row r="8">
          <cell r="D8" t="str">
            <v>Door Stoppers Ltd.</v>
          </cell>
          <cell r="E8" t="str">
            <v>01-0045</v>
          </cell>
        </row>
        <row r="9">
          <cell r="D9" t="str">
            <v>Emily's Sports Palace</v>
          </cell>
          <cell r="E9" t="str">
            <v>08-2255</v>
          </cell>
        </row>
        <row r="10">
          <cell r="D10" t="str">
            <v>Katy's Paper Products</v>
          </cell>
          <cell r="E10" t="str">
            <v>12-1212</v>
          </cell>
        </row>
        <row r="11">
          <cell r="D11" t="str">
            <v>Meaghan Manufacturing</v>
          </cell>
          <cell r="E11" t="str">
            <v>12-3456</v>
          </cell>
        </row>
        <row r="12">
          <cell r="D12" t="str">
            <v>O'Donoghue Inc.</v>
          </cell>
          <cell r="E12" t="str">
            <v>09-2111</v>
          </cell>
        </row>
        <row r="13">
          <cell r="D13" t="str">
            <v>Real Solemn Officials</v>
          </cell>
          <cell r="E13" t="str">
            <v>14-1882</v>
          </cell>
        </row>
        <row r="14">
          <cell r="D14" t="str">
            <v>Refco Office Solutions</v>
          </cell>
          <cell r="E14" t="str">
            <v>14-5741</v>
          </cell>
        </row>
        <row r="15">
          <cell r="D15" t="str">
            <v>Renaud &amp; Son</v>
          </cell>
          <cell r="E15" t="str">
            <v>07-0025</v>
          </cell>
        </row>
        <row r="16">
          <cell r="D16" t="str">
            <v>Rooter Office Solvents</v>
          </cell>
          <cell r="E16" t="str">
            <v>07-4441</v>
          </cell>
        </row>
        <row r="17">
          <cell r="D17" t="str">
            <v>Simpson's Ltd.</v>
          </cell>
          <cell r="E17" t="str">
            <v>16-6658</v>
          </cell>
        </row>
        <row r="18">
          <cell r="D18" t="str">
            <v>Voyatzis Designs</v>
          </cell>
          <cell r="E18" t="str">
            <v>14-1882</v>
          </cell>
        </row>
      </sheetData>
      <sheetData sheetId="10">
        <row r="12">
          <cell r="C12" t="str">
            <v>Alicates</v>
          </cell>
          <cell r="D12">
            <v>57</v>
          </cell>
          <cell r="I12" t="str">
            <v>D-178</v>
          </cell>
        </row>
        <row r="13">
          <cell r="D13">
            <v>856</v>
          </cell>
          <cell r="I13" t="str">
            <v>A-201</v>
          </cell>
        </row>
        <row r="14">
          <cell r="D14">
            <v>357</v>
          </cell>
          <cell r="I14" t="str">
            <v>C-098</v>
          </cell>
        </row>
        <row r="15">
          <cell r="D15">
            <v>86</v>
          </cell>
          <cell r="I15" t="str">
            <v>B-111</v>
          </cell>
        </row>
        <row r="16">
          <cell r="D16">
            <v>75</v>
          </cell>
          <cell r="I16" t="str">
            <v>D-017</v>
          </cell>
        </row>
        <row r="17">
          <cell r="D17">
            <v>298</v>
          </cell>
          <cell r="I17" t="str">
            <v>C-321</v>
          </cell>
        </row>
        <row r="18">
          <cell r="D18">
            <v>155</v>
          </cell>
          <cell r="I18" t="str">
            <v>A-182</v>
          </cell>
        </row>
        <row r="19">
          <cell r="D19">
            <v>482</v>
          </cell>
          <cell r="I19" t="str">
            <v>B-047</v>
          </cell>
        </row>
      </sheetData>
      <sheetData sheetId="11">
        <row r="9">
          <cell r="A9" t="str">
            <v>Division</v>
          </cell>
          <cell r="B9" t="str">
            <v>Description</v>
          </cell>
          <cell r="C9" t="str">
            <v>Quantity</v>
          </cell>
          <cell r="D9" t="str">
            <v>Cost</v>
          </cell>
          <cell r="E9" t="str">
            <v>Total Cost</v>
          </cell>
          <cell r="F9" t="str">
            <v>Retail</v>
          </cell>
          <cell r="G9" t="str">
            <v>Gross Margin</v>
          </cell>
          <cell r="H9" t="str">
            <v>Number</v>
          </cell>
        </row>
        <row r="10">
          <cell r="A10">
            <v>4</v>
          </cell>
          <cell r="B10" t="str">
            <v>Gangley Pliers</v>
          </cell>
          <cell r="C10">
            <v>57</v>
          </cell>
          <cell r="D10">
            <v>10.47</v>
          </cell>
          <cell r="E10">
            <v>596.79000000000008</v>
          </cell>
          <cell r="F10">
            <v>17.95</v>
          </cell>
          <cell r="G10">
            <v>0.71442215854823288</v>
          </cell>
          <cell r="H10" t="str">
            <v>D-178</v>
          </cell>
        </row>
        <row r="11">
          <cell r="A11">
            <v>3</v>
          </cell>
          <cell r="B11" t="str">
            <v>HCAB Washer</v>
          </cell>
          <cell r="C11">
            <v>856</v>
          </cell>
          <cell r="D11">
            <v>0.12</v>
          </cell>
          <cell r="E11">
            <v>102.72</v>
          </cell>
          <cell r="F11">
            <v>0.25</v>
          </cell>
          <cell r="G11">
            <v>1.0833333333333335</v>
          </cell>
          <cell r="H11" t="str">
            <v>A-201</v>
          </cell>
        </row>
        <row r="12">
          <cell r="A12">
            <v>3</v>
          </cell>
          <cell r="B12" t="str">
            <v>Finley Sprocket</v>
          </cell>
          <cell r="C12">
            <v>357</v>
          </cell>
          <cell r="D12">
            <v>1.57</v>
          </cell>
          <cell r="E12">
            <v>560.49</v>
          </cell>
          <cell r="F12">
            <v>2.95</v>
          </cell>
          <cell r="G12">
            <v>0.87898089171974525</v>
          </cell>
          <cell r="H12" t="str">
            <v>C-098</v>
          </cell>
        </row>
        <row r="13">
          <cell r="A13">
            <v>2</v>
          </cell>
          <cell r="B13" t="str">
            <v>6" Sonotube</v>
          </cell>
          <cell r="C13">
            <v>86</v>
          </cell>
          <cell r="D13">
            <v>15.24</v>
          </cell>
          <cell r="E13">
            <v>1310.6400000000001</v>
          </cell>
          <cell r="F13">
            <v>19.95</v>
          </cell>
          <cell r="G13">
            <v>0.30905511811023617</v>
          </cell>
          <cell r="H13" t="str">
            <v>B-111</v>
          </cell>
        </row>
        <row r="14">
          <cell r="A14">
            <v>4</v>
          </cell>
          <cell r="B14" t="str">
            <v>Langstrom 7" Wrench</v>
          </cell>
          <cell r="C14">
            <v>75</v>
          </cell>
          <cell r="D14">
            <v>18.690000000000001</v>
          </cell>
          <cell r="E14">
            <v>1401.75</v>
          </cell>
          <cell r="F14">
            <v>27.95</v>
          </cell>
          <cell r="G14">
            <v>0.49545211342964141</v>
          </cell>
          <cell r="H14" t="str">
            <v>D-017</v>
          </cell>
        </row>
        <row r="15">
          <cell r="A15">
            <v>3</v>
          </cell>
          <cell r="B15" t="str">
            <v>Thompson Socket</v>
          </cell>
          <cell r="C15">
            <v>298</v>
          </cell>
          <cell r="D15">
            <v>3.11</v>
          </cell>
          <cell r="E15">
            <v>926.78</v>
          </cell>
          <cell r="F15">
            <v>5.95</v>
          </cell>
          <cell r="G15">
            <v>0.91318327974276536</v>
          </cell>
          <cell r="H15" t="str">
            <v>C-321</v>
          </cell>
        </row>
        <row r="16">
          <cell r="A16">
            <v>1</v>
          </cell>
          <cell r="B16" t="str">
            <v>S-Joint</v>
          </cell>
          <cell r="C16">
            <v>155</v>
          </cell>
          <cell r="D16">
            <v>6.85</v>
          </cell>
          <cell r="E16">
            <v>1061.75</v>
          </cell>
          <cell r="F16">
            <v>9.9499999999999993</v>
          </cell>
          <cell r="G16">
            <v>0.45255474452554739</v>
          </cell>
          <cell r="H16" t="str">
            <v>A-182</v>
          </cell>
        </row>
        <row r="17">
          <cell r="A17">
            <v>2</v>
          </cell>
          <cell r="B17" t="str">
            <v>LAMF Valve</v>
          </cell>
          <cell r="C17">
            <v>482</v>
          </cell>
          <cell r="D17">
            <v>4.01</v>
          </cell>
          <cell r="E17">
            <v>1932.82</v>
          </cell>
          <cell r="F17">
            <v>6.95</v>
          </cell>
          <cell r="G17">
            <v>0.73316708229426453</v>
          </cell>
          <cell r="H17" t="str">
            <v>B-047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da"/>
      <sheetName val="Plano de Contas"/>
      <sheetName val="Cadastro Orçamento"/>
      <sheetName val="Orçamento"/>
      <sheetName val="Cadastro Clientes"/>
      <sheetName val="Cadastro Fonecedores"/>
      <sheetName val="Lançamentos Clientes"/>
      <sheetName val="Previsão Entrada"/>
      <sheetName val="Lançamentos  Entrada"/>
      <sheetName val="Previsão de Gastos"/>
      <sheetName val="Lançamentos  Saída"/>
      <sheetName val="Janeiro"/>
      <sheetName val="Fevereiro"/>
      <sheetName val="Março"/>
      <sheetName val="Abril"/>
      <sheetName val="Maio"/>
      <sheetName val="Junho"/>
      <sheetName val="Ultimo Orçamento"/>
    </sheetNames>
    <sheetDataSet>
      <sheetData sheetId="0"/>
      <sheetData sheetId="1"/>
      <sheetData sheetId="2"/>
      <sheetData sheetId="3"/>
      <sheetData sheetId="4">
        <row r="4">
          <cell r="D4" t="str">
            <v>Vilberto Correia</v>
          </cell>
        </row>
        <row r="5">
          <cell r="D5" t="str">
            <v>Vera Cruz seguros</v>
          </cell>
        </row>
        <row r="6">
          <cell r="D6" t="str">
            <v>Ana Cais</v>
          </cell>
        </row>
        <row r="7">
          <cell r="D7" t="str">
            <v>Joana Machado</v>
          </cell>
        </row>
      </sheetData>
      <sheetData sheetId="5">
        <row r="4">
          <cell r="D4" t="str">
            <v>Ads Informatica</v>
          </cell>
        </row>
        <row r="5">
          <cell r="D5" t="str">
            <v>Luke sky</v>
          </cell>
        </row>
        <row r="6">
          <cell r="D6" t="str">
            <v>Vilberto Correia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Terminologia2"/>
      <sheetName val="Q04_Operações"/>
      <sheetName val="Q05_Formulas"/>
      <sheetName val="Q06_Expressão"/>
      <sheetName val="Q07_Calc % #3"/>
      <sheetName val="Q08_Calc %2"/>
      <sheetName val="Q09_Calc %3"/>
      <sheetName val="Q10_Ref Abs 1"/>
      <sheetName val="Q11_RefAbs1"/>
      <sheetName val="Q12_RefAbs2"/>
      <sheetName val="Q13_RefAbs3"/>
      <sheetName val="Q14_RefAbs4"/>
      <sheetName val="Q15_Formatos"/>
      <sheetName val="Q16_Formatos1"/>
      <sheetName val="Q17_CalculoFormulas"/>
      <sheetName val="Q18_Form"/>
      <sheetName val="Q19_Form"/>
      <sheetName val="Q20_Form1"/>
      <sheetName val="Q21_FormCond"/>
      <sheetName val="Q22_RefAbs"/>
      <sheetName val="Q23_Ins"/>
      <sheetName val="Q24_Func"/>
      <sheetName val="Q25_Func4"/>
      <sheetName val="Q26_Func3"/>
      <sheetName val="Q27_Func2"/>
      <sheetName val="Q28_FuncSE"/>
      <sheetName val="Q29_Se"/>
      <sheetName val="Q30_MédiaSe"/>
      <sheetName val="Q31_Se"/>
      <sheetName val="Q32_Se1"/>
      <sheetName val="Q33_Se2"/>
      <sheetName val="Q34_Se3"/>
      <sheetName val="Q35_Se4"/>
      <sheetName val="Q36_Se5"/>
      <sheetName val="Q37_SeDuplo"/>
      <sheetName val="Q38_HorasValor"/>
      <sheetName val="Q39_DatasValor"/>
      <sheetName val="Q40_Func Se Sub"/>
      <sheetName val="Q41_SeDiv0"/>
      <sheetName val="Q42_Graf1"/>
      <sheetName val="Q43_Graf2"/>
      <sheetName val="Q44_Graf3"/>
      <sheetName val="Q45_Graf31"/>
      <sheetName val="Q46_Graf32"/>
      <sheetName val="Q47_Graf33"/>
      <sheetName val="Q48_Grafico"/>
      <sheetName val="Q49_GrafRadar5"/>
      <sheetName val="Q50_GrafPiz4"/>
      <sheetName val="Q51_Class"/>
      <sheetName val="Q52_Class"/>
      <sheetName val="Q53_Classif"/>
      <sheetName val="Q54_Classif1"/>
      <sheetName val="Q55_Classif2"/>
      <sheetName val="Q56_Opções"/>
      <sheetName val="Q57_Filtro"/>
      <sheetName val="Q58_Filtro1"/>
      <sheetName val="Q59_Filtro2"/>
      <sheetName val="Q60_Filtro3"/>
      <sheetName val="Q61_Datas"/>
      <sheetName val="Q62_ConfigZoom"/>
      <sheetName val="Q63_ConfigZoom1"/>
      <sheetName val="Q64_NavegCongel"/>
      <sheetName val="Q65_Limites"/>
      <sheetName val="Q66_Impress"/>
      <sheetName val="Q67_Impress1"/>
      <sheetName val="Q68_Impress2"/>
      <sheetName val="Q69_InsExcLC"/>
      <sheetName val="Q70_DigitSeriesNum1"/>
      <sheetName val="Q71_Pincel"/>
      <sheetName val="Q72_Coment"/>
      <sheetName val="Q73_Coment1"/>
      <sheetName val="Q74_Teclas"/>
      <sheetName val="Q75_NavF5"/>
      <sheetName val="Q76_GerPlan"/>
      <sheetName val="Q77_Proteção"/>
      <sheetName val="Q78_Proteção1"/>
      <sheetName val="Q79_DigitSeries"/>
      <sheetName val="Q80_AutoConcl"/>
      <sheetName val="Q81_Formas"/>
      <sheetName val="Q82_FuncTexto"/>
      <sheetName val="Q83_FuncData"/>
    </sheetNames>
    <sheetDataSet>
      <sheetData sheetId="0"/>
      <sheetData sheetId="1">
        <row r="14">
          <cell r="C14">
            <v>200</v>
          </cell>
        </row>
        <row r="15">
          <cell r="C15">
            <v>16</v>
          </cell>
        </row>
        <row r="18">
          <cell r="C18">
            <v>100</v>
          </cell>
        </row>
        <row r="19">
          <cell r="C19">
            <v>5</v>
          </cell>
        </row>
      </sheetData>
      <sheetData sheetId="2">
        <row r="1">
          <cell r="D1" t="str">
            <v>NOME DO PARTICIPANTE</v>
          </cell>
        </row>
        <row r="2">
          <cell r="D2" t="str">
            <v>ABC</v>
          </cell>
        </row>
        <row r="3">
          <cell r="D3" t="str">
            <v>Básico</v>
          </cell>
        </row>
        <row r="4">
          <cell r="D4">
            <v>40985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V EXATO (rev)"/>
      <sheetName val="PROCV APROX (rev)"/>
      <sheetName val="PROCH (rev)"/>
      <sheetName val="INDICE E CORRESP"/>
      <sheetName val="INDICE CORRESP 2"/>
      <sheetName val="INDICE"/>
      <sheetName val="Proteção1"/>
      <sheetName val="Proteção2"/>
      <sheetName val="Se Tripl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I12" t="str">
            <v>D-178</v>
          </cell>
        </row>
        <row r="13">
          <cell r="I13" t="str">
            <v>A-201</v>
          </cell>
        </row>
        <row r="14">
          <cell r="I14" t="str">
            <v>C-098</v>
          </cell>
        </row>
        <row r="15">
          <cell r="I15" t="str">
            <v>B-111</v>
          </cell>
        </row>
        <row r="16">
          <cell r="I16" t="str">
            <v>D-017</v>
          </cell>
        </row>
        <row r="17">
          <cell r="I17" t="str">
            <v>C-321</v>
          </cell>
        </row>
        <row r="18">
          <cell r="I18" t="str">
            <v>A-182</v>
          </cell>
        </row>
        <row r="19">
          <cell r="I19" t="str">
            <v>B-047</v>
          </cell>
        </row>
      </sheetData>
      <sheetData sheetId="5">
        <row r="6">
          <cell r="I6" t="str">
            <v>Canos</v>
          </cell>
        </row>
        <row r="7">
          <cell r="I7" t="str">
            <v>Dente de roda</v>
          </cell>
        </row>
        <row r="8">
          <cell r="I8" t="str">
            <v>Alicates</v>
          </cell>
        </row>
        <row r="9">
          <cell r="I9" t="str">
            <v>Arruela</v>
          </cell>
        </row>
        <row r="10">
          <cell r="I10" t="str">
            <v>Válvula</v>
          </cell>
        </row>
        <row r="11">
          <cell r="I11" t="str">
            <v>Chave de fenda</v>
          </cell>
        </row>
        <row r="12">
          <cell r="I12" t="str">
            <v>Junção S</v>
          </cell>
        </row>
        <row r="13">
          <cell r="I13" t="str">
            <v>Soquete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IDENT"/>
      <sheetName val="Q1_Naveg"/>
      <sheetName val="Q2_Termos"/>
      <sheetName val="Q3_Oper"/>
      <sheetName val="Q4_Calc"/>
      <sheetName val="Q5_Calc%"/>
      <sheetName val="Q6_RefAbs"/>
      <sheetName val="Q7_Format"/>
      <sheetName val="Q8_Func"/>
      <sheetName val="Q9_CalcForm"/>
      <sheetName val="Q10_Form"/>
      <sheetName val="Q11_Form"/>
      <sheetName val="Q12_RefAbs"/>
      <sheetName val="Q13_Ins"/>
      <sheetName val="Q14_Func"/>
      <sheetName val="Q15_Se"/>
      <sheetName val="Q16_MédiaSe"/>
      <sheetName val="Q17_Se"/>
      <sheetName val="Q18_SeDuplo"/>
      <sheetName val="Q19_Graf1"/>
      <sheetName val="Q20_Graf2"/>
      <sheetName val="Q21_Graf3"/>
      <sheetName val="Q22_Class"/>
      <sheetName val="Q23_Class"/>
      <sheetName val="Q24_Opções"/>
      <sheetName val="Q25_Filtro"/>
      <sheetName val="Q26_Datas"/>
      <sheetName val="Q27_ConfigZoom"/>
      <sheetName val="Q28_Limites"/>
      <sheetName val="Q29_SeDiv0"/>
      <sheetName val="Q30_Impr"/>
      <sheetName val="Q31_InsExcLC"/>
      <sheetName val="Q32_Pincel"/>
      <sheetName val="Q33_Coment"/>
      <sheetName val="Q34_Teclas"/>
      <sheetName val="Q35_NavF5"/>
      <sheetName val="Q36_GerPlan"/>
      <sheetName val="Q37_Proteção"/>
      <sheetName val="Q38_DigitSeries"/>
      <sheetName val="Q39_AutoConcl"/>
      <sheetName val="Q40_Formas"/>
    </sheetNames>
    <sheetDataSet>
      <sheetData sheetId="0">
        <row r="1">
          <cell r="D1" t="str">
            <v>Marco Aurelio Zambeta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J16"/>
  <sheetViews>
    <sheetView showGridLines="0" zoomScale="145" zoomScaleNormal="145" workbookViewId="0">
      <selection activeCell="H4" sqref="H4"/>
    </sheetView>
  </sheetViews>
  <sheetFormatPr defaultColWidth="8.85546875" defaultRowHeight="17.25" x14ac:dyDescent="0.3"/>
  <cols>
    <col min="1" max="1" width="8.7109375" style="41" customWidth="1"/>
    <col min="2" max="2" width="14" style="41" bestFit="1" customWidth="1"/>
    <col min="3" max="3" width="16" style="41" customWidth="1"/>
    <col min="4" max="4" width="10.28515625" style="41" customWidth="1"/>
    <col min="5" max="5" width="14.7109375" style="41" bestFit="1" customWidth="1"/>
    <col min="6" max="6" width="13.7109375" style="41" customWidth="1"/>
    <col min="7" max="7" width="2" style="41" customWidth="1"/>
    <col min="8" max="8" width="13.28515625" style="41" customWidth="1"/>
    <col min="9" max="9" width="12.28515625" style="41" bestFit="1" customWidth="1"/>
    <col min="10" max="16384" width="8.85546875" style="41"/>
  </cols>
  <sheetData>
    <row r="1" spans="1:10" x14ac:dyDescent="0.3">
      <c r="A1" s="41" t="s">
        <v>60</v>
      </c>
      <c r="B1" s="42">
        <v>0.09</v>
      </c>
      <c r="I1" s="41" t="s">
        <v>63</v>
      </c>
    </row>
    <row r="2" spans="1:10" x14ac:dyDescent="0.3">
      <c r="E2" s="41" t="s">
        <v>78</v>
      </c>
      <c r="H2" s="43" t="s">
        <v>47</v>
      </c>
      <c r="I2" s="41" t="s">
        <v>64</v>
      </c>
    </row>
    <row r="3" spans="1:10" ht="18" thickBot="1" x14ac:dyDescent="0.35">
      <c r="A3" s="44" t="s">
        <v>12</v>
      </c>
      <c r="B3" s="44" t="s">
        <v>13</v>
      </c>
      <c r="C3" s="44" t="s">
        <v>11</v>
      </c>
      <c r="D3" s="44" t="s">
        <v>77</v>
      </c>
      <c r="E3" s="44" t="s">
        <v>7</v>
      </c>
      <c r="F3" s="44" t="s">
        <v>51</v>
      </c>
      <c r="G3" s="45"/>
      <c r="H3" s="44" t="s">
        <v>51</v>
      </c>
    </row>
    <row r="4" spans="1:10" ht="18" thickTop="1" x14ac:dyDescent="0.3">
      <c r="A4" s="46" t="s">
        <v>15</v>
      </c>
      <c r="B4" s="46" t="s">
        <v>20</v>
      </c>
      <c r="C4" s="47">
        <v>500</v>
      </c>
      <c r="D4" s="48">
        <v>0.05</v>
      </c>
      <c r="E4" s="47">
        <f t="shared" ref="E4:E8" si="0">C4*(1-D4)</f>
        <v>475</v>
      </c>
      <c r="F4" s="47">
        <f>E4*(1-$B$1)</f>
        <v>432.25</v>
      </c>
      <c r="G4" s="45"/>
      <c r="H4" s="94">
        <f>(C4*(1-D4))*(1-$B$1)</f>
        <v>432.25</v>
      </c>
      <c r="I4" s="49"/>
      <c r="J4" s="50"/>
    </row>
    <row r="5" spans="1:10" x14ac:dyDescent="0.3">
      <c r="A5" s="82" t="s">
        <v>16</v>
      </c>
      <c r="B5" s="82" t="s">
        <v>21</v>
      </c>
      <c r="C5" s="83">
        <v>100</v>
      </c>
      <c r="D5" s="84">
        <v>0.06</v>
      </c>
      <c r="E5" s="83">
        <f t="shared" si="0"/>
        <v>94</v>
      </c>
      <c r="F5" s="85">
        <f t="shared" ref="F5:F8" si="1">E5*(1-$B$1)</f>
        <v>85.54</v>
      </c>
      <c r="G5" s="45"/>
      <c r="H5" s="94">
        <f t="shared" ref="H5:H8" si="2">(C5*(1-D5))*(1-$B$1)</f>
        <v>85.54</v>
      </c>
      <c r="I5" s="49"/>
      <c r="J5" s="50"/>
    </row>
    <row r="6" spans="1:10" x14ac:dyDescent="0.3">
      <c r="A6" s="86" t="s">
        <v>17</v>
      </c>
      <c r="B6" s="86" t="s">
        <v>22</v>
      </c>
      <c r="C6" s="87">
        <v>1000</v>
      </c>
      <c r="D6" s="88">
        <v>7.0000000000000007E-2</v>
      </c>
      <c r="E6" s="87">
        <f t="shared" si="0"/>
        <v>929.99999999999989</v>
      </c>
      <c r="F6" s="89">
        <f t="shared" si="1"/>
        <v>846.3</v>
      </c>
      <c r="G6" s="45"/>
      <c r="H6" s="94">
        <f t="shared" si="2"/>
        <v>846.3</v>
      </c>
      <c r="I6" s="49"/>
      <c r="J6" s="50"/>
    </row>
    <row r="7" spans="1:10" x14ac:dyDescent="0.3">
      <c r="A7" s="82" t="s">
        <v>18</v>
      </c>
      <c r="B7" s="82" t="s">
        <v>23</v>
      </c>
      <c r="C7" s="83">
        <v>2000</v>
      </c>
      <c r="D7" s="84">
        <v>0.08</v>
      </c>
      <c r="E7" s="83">
        <f t="shared" si="0"/>
        <v>1840</v>
      </c>
      <c r="F7" s="85">
        <f t="shared" si="1"/>
        <v>1674.4</v>
      </c>
      <c r="G7" s="45"/>
      <c r="H7" s="94">
        <f t="shared" si="2"/>
        <v>1674.4</v>
      </c>
      <c r="I7" s="49"/>
      <c r="J7" s="50"/>
    </row>
    <row r="8" spans="1:10" x14ac:dyDescent="0.3">
      <c r="A8" s="90" t="s">
        <v>19</v>
      </c>
      <c r="B8" s="90" t="s">
        <v>24</v>
      </c>
      <c r="C8" s="91">
        <v>2300</v>
      </c>
      <c r="D8" s="92">
        <v>0.09</v>
      </c>
      <c r="E8" s="91">
        <f t="shared" si="0"/>
        <v>2093</v>
      </c>
      <c r="F8" s="93">
        <f t="shared" si="1"/>
        <v>1904.63</v>
      </c>
      <c r="G8" s="45"/>
      <c r="H8" s="94">
        <f t="shared" si="2"/>
        <v>1904.63</v>
      </c>
      <c r="I8" s="49"/>
      <c r="J8" s="50"/>
    </row>
    <row r="9" spans="1:10" x14ac:dyDescent="0.3">
      <c r="A9" s="50"/>
      <c r="B9" s="50"/>
      <c r="C9" s="50"/>
      <c r="D9" s="50"/>
      <c r="E9" s="50"/>
      <c r="F9" s="50"/>
      <c r="G9" s="50"/>
      <c r="H9" s="51"/>
      <c r="I9" s="50"/>
      <c r="J9" s="50"/>
    </row>
    <row r="10" spans="1:10" x14ac:dyDescent="0.3">
      <c r="A10" s="50"/>
      <c r="B10" s="52"/>
      <c r="C10" s="50"/>
      <c r="D10" s="50"/>
      <c r="E10" s="50"/>
      <c r="F10" s="50"/>
      <c r="G10" s="50"/>
      <c r="H10" s="50"/>
      <c r="I10" s="50"/>
      <c r="J10" s="50"/>
    </row>
    <row r="11" spans="1:10" x14ac:dyDescent="0.3">
      <c r="A11" s="50"/>
      <c r="B11" s="50"/>
      <c r="C11" s="52"/>
      <c r="D11" s="50"/>
      <c r="E11" s="49"/>
      <c r="F11" s="53"/>
      <c r="G11" s="50"/>
      <c r="H11" s="53"/>
      <c r="I11" s="50"/>
      <c r="J11" s="50"/>
    </row>
    <row r="12" spans="1:10" x14ac:dyDescent="0.3">
      <c r="D12" s="42"/>
      <c r="E12" s="42"/>
      <c r="F12" s="54"/>
    </row>
    <row r="13" spans="1:10" x14ac:dyDescent="0.3">
      <c r="D13" s="42"/>
      <c r="E13" s="42"/>
      <c r="F13" s="54"/>
    </row>
    <row r="14" spans="1:10" x14ac:dyDescent="0.3">
      <c r="D14" s="42"/>
      <c r="E14" s="42"/>
      <c r="F14" s="54"/>
    </row>
    <row r="15" spans="1:10" x14ac:dyDescent="0.3">
      <c r="D15" s="42"/>
      <c r="E15" s="42"/>
      <c r="F15" s="54"/>
    </row>
    <row r="16" spans="1:10" x14ac:dyDescent="0.3">
      <c r="D16" s="42"/>
      <c r="E16" s="42"/>
      <c r="F16" s="54"/>
    </row>
  </sheetData>
  <phoneticPr fontId="5" type="noConversion"/>
  <pageMargins left="0.75" right="0.75" top="1" bottom="1" header="0.49212598499999999" footer="0.49212598499999999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I12"/>
  <sheetViews>
    <sheetView zoomScaleNormal="100" workbookViewId="0">
      <selection activeCell="A3" sqref="A3"/>
    </sheetView>
  </sheetViews>
  <sheetFormatPr defaultRowHeight="12.75" x14ac:dyDescent="0.2"/>
  <cols>
    <col min="1" max="1" width="11.5703125" customWidth="1"/>
    <col min="2" max="2" width="13.5703125" bestFit="1" customWidth="1"/>
    <col min="3" max="3" width="5.7109375" customWidth="1"/>
    <col min="4" max="4" width="13.5703125" bestFit="1" customWidth="1"/>
    <col min="5" max="5" width="13.85546875" customWidth="1"/>
    <col min="6" max="6" width="11.7109375" bestFit="1" customWidth="1"/>
    <col min="7" max="7" width="4.140625" customWidth="1"/>
  </cols>
  <sheetData>
    <row r="1" spans="1:9" x14ac:dyDescent="0.2">
      <c r="A1" s="3" t="s">
        <v>31</v>
      </c>
      <c r="B1" s="3" t="s">
        <v>32</v>
      </c>
      <c r="C1" s="3" t="s">
        <v>33</v>
      </c>
      <c r="D1" s="3" t="s">
        <v>37</v>
      </c>
      <c r="E1" s="3" t="s">
        <v>38</v>
      </c>
      <c r="F1" s="3" t="s">
        <v>7</v>
      </c>
    </row>
    <row r="2" spans="1:9" x14ac:dyDescent="0.2">
      <c r="A2" s="3" t="s">
        <v>46</v>
      </c>
      <c r="B2" s="2">
        <v>1350</v>
      </c>
      <c r="C2" s="5">
        <v>18</v>
      </c>
      <c r="D2" s="7">
        <f>C2*$D$10</f>
        <v>10260</v>
      </c>
      <c r="E2" s="2">
        <f>IF(B2&lt;$C$11,D2*2,0)</f>
        <v>20520</v>
      </c>
      <c r="F2" s="6">
        <f>D2+E2+B2</f>
        <v>32130</v>
      </c>
      <c r="H2" s="4"/>
    </row>
    <row r="3" spans="1:9" x14ac:dyDescent="0.2">
      <c r="A3" s="3" t="s">
        <v>42</v>
      </c>
      <c r="B3" s="2"/>
      <c r="C3" s="5"/>
      <c r="D3" s="7"/>
      <c r="E3" s="2"/>
      <c r="F3" s="6"/>
      <c r="H3" s="4"/>
    </row>
    <row r="4" spans="1:9" x14ac:dyDescent="0.2">
      <c r="A4" s="3"/>
      <c r="B4" s="2"/>
      <c r="C4" s="5"/>
      <c r="D4" s="7"/>
      <c r="E4" s="2"/>
      <c r="F4" s="6"/>
      <c r="H4" s="3"/>
      <c r="I4" s="3"/>
    </row>
    <row r="5" spans="1:9" x14ac:dyDescent="0.2">
      <c r="A5" s="3"/>
      <c r="B5" s="2"/>
      <c r="C5" s="5"/>
      <c r="D5" s="7"/>
      <c r="E5" s="2"/>
      <c r="F5" s="6"/>
      <c r="H5" s="3"/>
      <c r="I5" s="3"/>
    </row>
    <row r="6" spans="1:9" x14ac:dyDescent="0.2">
      <c r="A6" s="3"/>
      <c r="B6" s="2"/>
      <c r="C6" s="5"/>
      <c r="D6" s="7"/>
      <c r="E6" s="2"/>
      <c r="F6" s="6"/>
      <c r="H6" s="3"/>
      <c r="I6" s="3"/>
    </row>
    <row r="7" spans="1:9" x14ac:dyDescent="0.2">
      <c r="A7" s="3"/>
      <c r="B7" s="2"/>
      <c r="C7" s="5"/>
      <c r="D7" s="7"/>
      <c r="E7" s="2"/>
      <c r="F7" s="6"/>
    </row>
    <row r="8" spans="1:9" x14ac:dyDescent="0.2">
      <c r="A8" s="3"/>
      <c r="B8" s="2"/>
      <c r="C8" s="5"/>
      <c r="D8" s="7"/>
      <c r="E8" s="2"/>
      <c r="F8" s="6"/>
    </row>
    <row r="10" spans="1:9" x14ac:dyDescent="0.2">
      <c r="A10" s="8" t="s">
        <v>34</v>
      </c>
      <c r="B10" s="8" t="s">
        <v>35</v>
      </c>
      <c r="C10" s="9">
        <v>2</v>
      </c>
      <c r="D10" s="10">
        <v>570</v>
      </c>
      <c r="E10" s="8" t="s">
        <v>44</v>
      </c>
    </row>
    <row r="11" spans="1:9" x14ac:dyDescent="0.2">
      <c r="A11" s="3" t="s">
        <v>41</v>
      </c>
      <c r="B11" s="3" t="s">
        <v>36</v>
      </c>
      <c r="C11" s="5">
        <v>2000</v>
      </c>
      <c r="D11" s="3" t="s">
        <v>45</v>
      </c>
      <c r="H11" s="1"/>
    </row>
    <row r="12" spans="1:9" x14ac:dyDescent="0.2">
      <c r="A12" s="4" t="s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80"/>
  <sheetViews>
    <sheetView showGridLines="0" zoomScale="130" zoomScaleNormal="130" workbookViewId="0">
      <selection activeCell="H7" sqref="H7"/>
    </sheetView>
  </sheetViews>
  <sheetFormatPr defaultColWidth="8.85546875" defaultRowHeight="30.75" x14ac:dyDescent="0.55000000000000004"/>
  <cols>
    <col min="1" max="1" width="12.28515625" style="32" customWidth="1"/>
    <col min="2" max="2" width="10.28515625" style="32" customWidth="1"/>
    <col min="3" max="3" width="12.7109375" style="32" bestFit="1" customWidth="1"/>
    <col min="4" max="5" width="8.7109375" style="32" customWidth="1"/>
    <col min="6" max="6" width="9.5703125" style="32" bestFit="1" customWidth="1"/>
    <col min="7" max="7" width="9.85546875" style="32" bestFit="1" customWidth="1"/>
    <col min="8" max="8" width="12.85546875" style="32" bestFit="1" customWidth="1"/>
    <col min="9" max="9" width="19.7109375" style="32" bestFit="1" customWidth="1"/>
    <col min="10" max="10" width="10.28515625" style="32" customWidth="1"/>
    <col min="11" max="12" width="8.85546875" style="32"/>
    <col min="13" max="16384" width="8.85546875" style="15"/>
  </cols>
  <sheetData>
    <row r="1" spans="1:12" ht="15" thickBot="1" x14ac:dyDescent="0.3">
      <c r="A1" s="16" t="s">
        <v>4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7</v>
      </c>
      <c r="G1" s="22" t="s">
        <v>14</v>
      </c>
      <c r="H1" s="22" t="s">
        <v>11</v>
      </c>
      <c r="I1" s="22" t="s">
        <v>51</v>
      </c>
      <c r="J1" s="22" t="s">
        <v>29</v>
      </c>
      <c r="K1" s="15"/>
      <c r="L1" s="15"/>
    </row>
    <row r="2" spans="1:12" ht="15.75" thickTop="1" thickBot="1" x14ac:dyDescent="0.3">
      <c r="A2" s="58" t="s">
        <v>5</v>
      </c>
      <c r="B2" s="59">
        <v>160</v>
      </c>
      <c r="C2" s="59">
        <v>150</v>
      </c>
      <c r="D2" s="59">
        <v>110</v>
      </c>
      <c r="E2" s="59">
        <v>100</v>
      </c>
      <c r="F2" s="60">
        <f>SUM(B2:E2)</f>
        <v>520</v>
      </c>
      <c r="G2" s="61">
        <v>0.05</v>
      </c>
      <c r="H2" s="62">
        <v>20</v>
      </c>
      <c r="I2" s="63">
        <f>H2*SUM(B2:E2)*(1-G2)</f>
        <v>9880</v>
      </c>
      <c r="J2" s="59" t="str">
        <f>IF(AND(I2&gt;$B$9,SUM(B2:E2)&gt;$B$8),"Ótimo","Péssimo")</f>
        <v>Ótimo</v>
      </c>
      <c r="K2" s="14"/>
      <c r="L2" s="14"/>
    </row>
    <row r="3" spans="1:12" ht="15.75" thickTop="1" thickBot="1" x14ac:dyDescent="0.3">
      <c r="A3" s="64" t="s">
        <v>6</v>
      </c>
      <c r="B3" s="65">
        <v>90</v>
      </c>
      <c r="C3" s="65">
        <v>120</v>
      </c>
      <c r="D3" s="65">
        <v>111</v>
      </c>
      <c r="E3" s="65">
        <v>123</v>
      </c>
      <c r="F3" s="66"/>
      <c r="G3" s="67">
        <v>0.09</v>
      </c>
      <c r="H3" s="68">
        <v>40</v>
      </c>
      <c r="I3" s="63">
        <f t="shared" ref="I3:I4" si="0">H3*SUM(B3:E3)*(1-G3)</f>
        <v>16161.6</v>
      </c>
      <c r="J3" s="59" t="str">
        <f t="shared" ref="J3:J4" si="1">IF(AND(I3&gt;$B$9,SUM(B3:E3)&gt;$B$8),"Ótimo","Péssimo")</f>
        <v>Péssimo</v>
      </c>
      <c r="K3" s="14"/>
      <c r="L3" s="14"/>
    </row>
    <row r="4" spans="1:12" ht="15" thickTop="1" x14ac:dyDescent="0.25">
      <c r="A4" s="69" t="s">
        <v>10</v>
      </c>
      <c r="B4" s="70">
        <v>50</v>
      </c>
      <c r="C4" s="70">
        <v>150</v>
      </c>
      <c r="D4" s="70">
        <v>200</v>
      </c>
      <c r="E4" s="70">
        <v>100</v>
      </c>
      <c r="F4" s="71"/>
      <c r="G4" s="72">
        <v>0.01</v>
      </c>
      <c r="H4" s="73">
        <v>75</v>
      </c>
      <c r="I4" s="63">
        <f t="shared" si="0"/>
        <v>37125</v>
      </c>
      <c r="J4" s="59" t="str">
        <f t="shared" si="1"/>
        <v>Péssimo</v>
      </c>
      <c r="K4" s="14"/>
      <c r="L4" s="14"/>
    </row>
    <row r="5" spans="1:12" ht="13.9" customHeight="1" x14ac:dyDescent="0.25">
      <c r="A5" s="23" t="s">
        <v>52</v>
      </c>
      <c r="B5" s="14"/>
      <c r="C5" s="24"/>
      <c r="D5" s="24"/>
      <c r="E5" s="24"/>
      <c r="F5" s="24"/>
      <c r="G5" s="24"/>
      <c r="H5" s="24"/>
      <c r="I5" s="24"/>
      <c r="J5" s="24"/>
      <c r="K5" s="24"/>
      <c r="L5" s="14"/>
    </row>
    <row r="6" spans="1:12" ht="14.25" x14ac:dyDescent="0.25">
      <c r="A6" s="25"/>
      <c r="B6" s="14"/>
      <c r="C6" s="26"/>
      <c r="D6" s="26"/>
      <c r="E6" s="26"/>
      <c r="F6" s="26"/>
      <c r="G6" s="26"/>
      <c r="H6" s="26"/>
      <c r="I6" s="26"/>
      <c r="J6" s="26"/>
      <c r="K6" s="26"/>
      <c r="L6" s="14"/>
    </row>
    <row r="7" spans="1:12" ht="14.25" x14ac:dyDescent="0.25">
      <c r="A7" s="14" t="s">
        <v>9</v>
      </c>
      <c r="B7" s="14">
        <v>121</v>
      </c>
      <c r="C7" s="14"/>
      <c r="D7" s="14">
        <v>150</v>
      </c>
      <c r="E7" s="14"/>
      <c r="F7" s="14"/>
      <c r="G7" s="14"/>
      <c r="H7"/>
      <c r="I7"/>
      <c r="J7" s="14"/>
      <c r="K7" s="14"/>
      <c r="L7" s="14"/>
    </row>
    <row r="8" spans="1:12" ht="14.25" x14ac:dyDescent="0.25">
      <c r="A8" s="14" t="s">
        <v>8</v>
      </c>
      <c r="B8" s="14">
        <v>500</v>
      </c>
      <c r="C8" s="14"/>
      <c r="D8" s="14">
        <v>600</v>
      </c>
      <c r="E8" s="14"/>
      <c r="F8" s="14"/>
      <c r="G8" s="14"/>
      <c r="H8"/>
      <c r="I8"/>
      <c r="J8" s="14"/>
      <c r="K8" s="14"/>
      <c r="L8" s="14"/>
    </row>
    <row r="9" spans="1:12" ht="14.25" x14ac:dyDescent="0.25">
      <c r="A9" s="14" t="s">
        <v>25</v>
      </c>
      <c r="B9" s="27">
        <v>9000</v>
      </c>
      <c r="C9" s="14"/>
      <c r="D9" s="14"/>
      <c r="E9" s="14"/>
      <c r="F9" s="14"/>
      <c r="G9" s="14"/>
      <c r="H9"/>
      <c r="I9"/>
      <c r="J9" s="14"/>
      <c r="K9" s="14"/>
      <c r="L9" s="14"/>
    </row>
    <row r="10" spans="1:12" ht="14.25" x14ac:dyDescent="0.25">
      <c r="A10" s="14"/>
      <c r="B10" s="14"/>
      <c r="C10" s="14"/>
      <c r="D10" s="14"/>
      <c r="E10" s="14"/>
      <c r="F10" s="14"/>
      <c r="G10" s="14"/>
      <c r="H10"/>
      <c r="I10"/>
      <c r="J10" s="14"/>
      <c r="K10" s="14"/>
      <c r="L10" s="14"/>
    </row>
    <row r="11" spans="1:12" ht="14.25" hidden="1" x14ac:dyDescent="0.25">
      <c r="A11" s="14"/>
      <c r="B11" s="14"/>
      <c r="C11" s="14"/>
      <c r="D11" s="14"/>
      <c r="E11" s="14"/>
      <c r="F11" s="14"/>
      <c r="G11" s="14"/>
      <c r="H11"/>
      <c r="I11"/>
      <c r="J11" s="14"/>
      <c r="K11" s="14"/>
      <c r="L11" s="14"/>
    </row>
    <row r="12" spans="1:12" ht="14.25" hidden="1" x14ac:dyDescent="0.25">
      <c r="A12" s="14"/>
      <c r="B12" s="14"/>
      <c r="C12" s="14"/>
      <c r="D12" s="14"/>
      <c r="E12" s="14"/>
      <c r="F12" s="14"/>
      <c r="G12" s="14"/>
      <c r="H12"/>
      <c r="I12"/>
      <c r="J12" s="14"/>
      <c r="K12" s="14"/>
      <c r="L12" s="14"/>
    </row>
    <row r="13" spans="1:12" ht="14.25" hidden="1" x14ac:dyDescent="0.25">
      <c r="A13" s="14"/>
      <c r="B13" s="14"/>
      <c r="C13" s="14"/>
      <c r="D13" s="14"/>
      <c r="E13" s="14"/>
      <c r="F13" s="14"/>
      <c r="G13" s="14"/>
      <c r="H13"/>
      <c r="I13"/>
      <c r="J13" s="14"/>
      <c r="K13" s="14"/>
      <c r="L13" s="14"/>
    </row>
    <row r="14" spans="1:12" ht="14.25" hidden="1" x14ac:dyDescent="0.25">
      <c r="A14" s="15"/>
      <c r="B14" s="15"/>
      <c r="C14" s="15"/>
      <c r="D14" s="15"/>
      <c r="E14" s="15"/>
      <c r="F14" s="15"/>
      <c r="G14" s="15"/>
      <c r="H14"/>
      <c r="I14"/>
      <c r="J14" s="15"/>
      <c r="K14" s="15"/>
      <c r="L14" s="15"/>
    </row>
    <row r="15" spans="1:12" ht="14.25" hidden="1" x14ac:dyDescent="0.25">
      <c r="A15" s="15"/>
      <c r="B15" s="15"/>
      <c r="C15" s="15"/>
      <c r="D15" s="15"/>
      <c r="E15" s="15"/>
      <c r="F15" s="15"/>
      <c r="G15" s="15"/>
      <c r="H15"/>
      <c r="I15"/>
      <c r="J15" s="15"/>
      <c r="K15" s="15"/>
      <c r="L15" s="15"/>
    </row>
    <row r="16" spans="1:12" ht="14.25" hidden="1" x14ac:dyDescent="0.25">
      <c r="A16" s="15"/>
      <c r="B16" s="15"/>
      <c r="C16" s="15"/>
      <c r="D16" s="15"/>
      <c r="E16" s="15"/>
      <c r="F16" s="15"/>
      <c r="G16" s="15"/>
      <c r="H16"/>
      <c r="I16"/>
      <c r="J16" s="15"/>
      <c r="K16" s="15"/>
      <c r="L16" s="15"/>
    </row>
    <row r="17" spans="1:12" ht="14.25" hidden="1" x14ac:dyDescent="0.25">
      <c r="A17" s="15"/>
      <c r="B17" s="15"/>
      <c r="C17" s="15"/>
      <c r="D17" s="15"/>
      <c r="E17" s="15"/>
      <c r="F17" s="15"/>
      <c r="G17" s="15"/>
      <c r="H17"/>
      <c r="I17"/>
      <c r="J17" s="15"/>
      <c r="K17" s="15"/>
      <c r="L17" s="15"/>
    </row>
    <row r="18" spans="1:12" ht="14.25" hidden="1" x14ac:dyDescent="0.25">
      <c r="A18" s="15"/>
      <c r="B18" s="15"/>
      <c r="C18" s="15"/>
      <c r="D18" s="15"/>
      <c r="E18" s="15"/>
      <c r="F18" s="15"/>
      <c r="G18" s="15"/>
      <c r="H18"/>
      <c r="I18"/>
      <c r="J18" s="15"/>
      <c r="K18" s="15"/>
      <c r="L18" s="15"/>
    </row>
    <row r="19" spans="1:12" ht="14.25" x14ac:dyDescent="0.25">
      <c r="A19" s="15"/>
      <c r="B19" s="15"/>
      <c r="C19" s="15"/>
      <c r="D19" s="15"/>
      <c r="E19" s="15"/>
      <c r="F19" s="15"/>
      <c r="G19" s="15"/>
      <c r="H19"/>
      <c r="I19"/>
      <c r="J19" s="15"/>
      <c r="K19" s="15"/>
      <c r="L19" s="15"/>
    </row>
    <row r="20" spans="1:12" ht="14.25" x14ac:dyDescent="0.25">
      <c r="A20" s="15"/>
      <c r="B20" s="15"/>
      <c r="C20" s="15"/>
      <c r="D20" s="15"/>
      <c r="E20" s="15"/>
      <c r="F20" s="15"/>
      <c r="G20" s="15"/>
      <c r="H20"/>
      <c r="I20"/>
      <c r="J20" s="15"/>
      <c r="K20" s="15"/>
      <c r="L20" s="15"/>
    </row>
    <row r="21" spans="1:12" ht="14.25" x14ac:dyDescent="0.25">
      <c r="A21" s="56" t="s">
        <v>65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s="30" customFormat="1" ht="25.15" customHeight="1" x14ac:dyDescent="0.45">
      <c r="A22" s="28" t="s">
        <v>68</v>
      </c>
      <c r="B22" s="15"/>
      <c r="C22" s="15"/>
      <c r="D22" s="15"/>
      <c r="E22" s="15"/>
      <c r="F22" s="15"/>
      <c r="G22" s="29"/>
      <c r="H22" s="29"/>
      <c r="I22" s="29"/>
      <c r="J22" s="15"/>
      <c r="K22" s="15"/>
    </row>
    <row r="23" spans="1:12" s="30" customFormat="1" ht="25.15" customHeight="1" x14ac:dyDescent="0.45">
      <c r="A23" s="28" t="s">
        <v>67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2" s="30" customFormat="1" ht="13.15" customHeight="1" x14ac:dyDescent="0.45">
      <c r="A24" s="28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2" s="30" customFormat="1" ht="13.15" customHeight="1" x14ac:dyDescent="0.55000000000000004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3"/>
    </row>
    <row r="26" spans="1:12" s="30" customFormat="1" ht="13.15" customHeight="1" x14ac:dyDescent="0.55000000000000004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3"/>
    </row>
    <row r="27" spans="1:12" s="30" customFormat="1" ht="60" customHeight="1" x14ac:dyDescent="0.55000000000000004">
      <c r="A27" s="31"/>
      <c r="B27" s="32"/>
      <c r="C27" s="32"/>
      <c r="D27" s="32"/>
      <c r="E27" s="32" t="s">
        <v>10</v>
      </c>
      <c r="F27" s="32"/>
      <c r="G27" s="32"/>
      <c r="H27" s="32"/>
      <c r="I27" s="32"/>
      <c r="J27" s="32"/>
      <c r="K27" s="32"/>
      <c r="L27" s="33"/>
    </row>
    <row r="28" spans="1:12" s="30" customFormat="1" ht="13.15" customHeight="1" x14ac:dyDescent="0.55000000000000004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3"/>
    </row>
    <row r="29" spans="1:12" s="30" customFormat="1" ht="13.15" customHeight="1" x14ac:dyDescent="0.55000000000000004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3"/>
    </row>
    <row r="30" spans="1:12" s="30" customFormat="1" ht="13.15" customHeight="1" x14ac:dyDescent="0.55000000000000004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</row>
    <row r="31" spans="1:12" s="30" customFormat="1" ht="13.15" customHeight="1" x14ac:dyDescent="0.55000000000000004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3"/>
    </row>
    <row r="32" spans="1:12" s="30" customFormat="1" ht="13.15" customHeight="1" x14ac:dyDescent="0.55000000000000004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3"/>
    </row>
    <row r="33" spans="1:12" s="30" customFormat="1" ht="13.15" customHeight="1" x14ac:dyDescent="0.55000000000000004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3"/>
    </row>
    <row r="34" spans="1:12" s="30" customFormat="1" ht="13.15" customHeight="1" x14ac:dyDescent="0.55000000000000004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3"/>
    </row>
    <row r="35" spans="1:12" s="30" customFormat="1" ht="13.15" customHeight="1" x14ac:dyDescent="0.55000000000000004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3"/>
    </row>
    <row r="36" spans="1:12" s="30" customFormat="1" ht="13.15" customHeight="1" x14ac:dyDescent="0.55000000000000004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3"/>
    </row>
    <row r="37" spans="1:12" s="30" customFormat="1" ht="13.15" customHeight="1" x14ac:dyDescent="0.55000000000000004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3"/>
    </row>
    <row r="38" spans="1:12" s="30" customFormat="1" ht="13.15" customHeight="1" x14ac:dyDescent="0.55000000000000004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3"/>
    </row>
    <row r="39" spans="1:12" s="30" customFormat="1" ht="13.15" customHeight="1" x14ac:dyDescent="0.55000000000000004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3"/>
    </row>
    <row r="40" spans="1:12" s="30" customFormat="1" ht="13.15" customHeight="1" x14ac:dyDescent="0.55000000000000004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3"/>
    </row>
    <row r="41" spans="1:12" s="30" customFormat="1" ht="13.15" customHeight="1" x14ac:dyDescent="0.55000000000000004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3"/>
    </row>
    <row r="42" spans="1:12" s="30" customFormat="1" ht="13.15" customHeight="1" x14ac:dyDescent="0.55000000000000004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3"/>
    </row>
    <row r="43" spans="1:12" s="30" customFormat="1" ht="13.15" customHeight="1" x14ac:dyDescent="0.55000000000000004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3"/>
    </row>
    <row r="44" spans="1:12" s="30" customFormat="1" ht="13.15" customHeight="1" x14ac:dyDescent="0.55000000000000004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3"/>
    </row>
    <row r="45" spans="1:12" s="30" customFormat="1" ht="13.15" customHeight="1" x14ac:dyDescent="0.55000000000000004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3"/>
    </row>
    <row r="46" spans="1:12" s="30" customFormat="1" ht="13.15" customHeight="1" x14ac:dyDescent="0.55000000000000004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</row>
    <row r="47" spans="1:12" s="30" customFormat="1" ht="13.15" customHeight="1" x14ac:dyDescent="0.55000000000000004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3"/>
    </row>
    <row r="48" spans="1:12" s="30" customFormat="1" ht="13.15" customHeight="1" x14ac:dyDescent="0.55000000000000004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3"/>
    </row>
    <row r="49" spans="1:12" s="30" customFormat="1" ht="13.15" customHeight="1" x14ac:dyDescent="0.55000000000000004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3"/>
    </row>
    <row r="50" spans="1:12" s="30" customFormat="1" ht="13.15" customHeight="1" x14ac:dyDescent="0.55000000000000004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3"/>
    </row>
    <row r="51" spans="1:12" s="30" customFormat="1" ht="13.15" customHeight="1" x14ac:dyDescent="0.55000000000000004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3"/>
    </row>
    <row r="52" spans="1:12" s="30" customFormat="1" ht="13.15" customHeight="1" x14ac:dyDescent="0.55000000000000004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</row>
    <row r="53" spans="1:12" s="30" customFormat="1" ht="13.15" customHeight="1" x14ac:dyDescent="0.55000000000000004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</row>
    <row r="54" spans="1:12" s="30" customFormat="1" ht="13.15" customHeight="1" x14ac:dyDescent="0.55000000000000004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</row>
    <row r="55" spans="1:12" s="30" customFormat="1" ht="13.15" customHeight="1" x14ac:dyDescent="0.55000000000000004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</row>
    <row r="56" spans="1:12" s="30" customFormat="1" ht="13.15" customHeight="1" x14ac:dyDescent="0.55000000000000004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</row>
    <row r="57" spans="1:12" s="30" customFormat="1" ht="13.15" customHeight="1" x14ac:dyDescent="0.55000000000000004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3"/>
    </row>
    <row r="58" spans="1:12" s="30" customFormat="1" ht="13.15" customHeight="1" x14ac:dyDescent="0.55000000000000004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3"/>
    </row>
    <row r="59" spans="1:12" s="30" customFormat="1" ht="13.15" customHeight="1" x14ac:dyDescent="0.55000000000000004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3"/>
    </row>
    <row r="60" spans="1:12" s="30" customFormat="1" ht="13.15" customHeight="1" x14ac:dyDescent="0.55000000000000004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3"/>
    </row>
    <row r="61" spans="1:12" s="30" customFormat="1" ht="13.15" customHeight="1" x14ac:dyDescent="0.55000000000000004">
      <c r="A61" s="31"/>
      <c r="B61" s="32"/>
      <c r="C61" s="32"/>
      <c r="D61" s="32"/>
      <c r="E61" s="32"/>
      <c r="F61" s="34"/>
      <c r="G61" s="34"/>
      <c r="H61" s="34"/>
      <c r="I61" s="34"/>
      <c r="J61" s="34"/>
      <c r="K61" s="34"/>
      <c r="L61" s="33"/>
    </row>
    <row r="62" spans="1:12" s="30" customFormat="1" ht="30" customHeight="1" x14ac:dyDescent="0.55000000000000004">
      <c r="A62" s="32"/>
      <c r="B62" s="32"/>
      <c r="C62" s="32"/>
      <c r="D62" s="32"/>
      <c r="E62" s="32"/>
      <c r="F62" s="35"/>
      <c r="G62" s="36" t="s">
        <v>28</v>
      </c>
      <c r="H62" s="36" t="s">
        <v>30</v>
      </c>
      <c r="I62" s="36" t="s">
        <v>29</v>
      </c>
      <c r="J62" s="34"/>
      <c r="K62" s="34"/>
      <c r="L62" s="33"/>
    </row>
    <row r="63" spans="1:12" s="30" customFormat="1" ht="30" customHeight="1" x14ac:dyDescent="0.55000000000000004">
      <c r="A63" s="32"/>
      <c r="B63" s="32"/>
      <c r="C63" s="32"/>
      <c r="D63" s="32"/>
      <c r="E63" s="32"/>
      <c r="F63" s="35" t="s">
        <v>26</v>
      </c>
      <c r="G63" s="57">
        <v>1</v>
      </c>
      <c r="H63" s="57">
        <v>1</v>
      </c>
      <c r="I63" s="55" t="b">
        <f t="shared" ref="I63:I66" si="2">AND(G63,H63)</f>
        <v>1</v>
      </c>
      <c r="J63" s="34"/>
      <c r="K63" s="34"/>
      <c r="L63" s="33"/>
    </row>
    <row r="64" spans="1:12" s="30" customFormat="1" ht="30" customHeight="1" x14ac:dyDescent="0.55000000000000004">
      <c r="A64" s="32"/>
      <c r="B64" s="32"/>
      <c r="C64" s="32"/>
      <c r="D64" s="32"/>
      <c r="E64" s="32"/>
      <c r="F64" s="35" t="s">
        <v>39</v>
      </c>
      <c r="G64" s="57">
        <v>0</v>
      </c>
      <c r="H64" s="57">
        <v>1</v>
      </c>
      <c r="I64" s="55" t="b">
        <f t="shared" si="2"/>
        <v>0</v>
      </c>
      <c r="J64" s="34"/>
      <c r="K64" s="34"/>
      <c r="L64" s="33"/>
    </row>
    <row r="65" spans="1:12" s="30" customFormat="1" ht="30" customHeight="1" x14ac:dyDescent="0.55000000000000004">
      <c r="A65" s="32"/>
      <c r="B65" s="32"/>
      <c r="C65" s="32"/>
      <c r="D65" s="32"/>
      <c r="E65" s="32"/>
      <c r="F65" s="35"/>
      <c r="G65" s="57">
        <v>1</v>
      </c>
      <c r="H65" s="57">
        <v>0</v>
      </c>
      <c r="I65" s="55" t="b">
        <f t="shared" si="2"/>
        <v>0</v>
      </c>
      <c r="J65" s="34"/>
      <c r="K65" s="34"/>
      <c r="L65" s="33"/>
    </row>
    <row r="66" spans="1:12" s="30" customFormat="1" ht="30" customHeight="1" x14ac:dyDescent="0.55000000000000004">
      <c r="A66" s="32"/>
      <c r="B66" s="32"/>
      <c r="C66" s="32"/>
      <c r="D66" s="32"/>
      <c r="E66" s="32"/>
      <c r="F66" s="35"/>
      <c r="G66" s="57">
        <v>0</v>
      </c>
      <c r="H66" s="57">
        <v>0</v>
      </c>
      <c r="I66" s="55" t="b">
        <f t="shared" si="2"/>
        <v>0</v>
      </c>
      <c r="J66" s="34"/>
      <c r="K66" s="34"/>
      <c r="L66" s="33"/>
    </row>
    <row r="67" spans="1:12" s="30" customFormat="1" ht="30" customHeight="1" x14ac:dyDescent="0.55000000000000004">
      <c r="A67" s="32"/>
      <c r="B67" s="32"/>
      <c r="C67" s="32"/>
      <c r="D67" s="32"/>
      <c r="E67" s="32"/>
      <c r="F67" s="35"/>
      <c r="G67" s="36"/>
      <c r="H67" s="36"/>
      <c r="I67" s="36"/>
      <c r="J67" s="34"/>
      <c r="K67" s="34"/>
      <c r="L67" s="33"/>
    </row>
    <row r="68" spans="1:12" s="30" customFormat="1" ht="30" customHeight="1" x14ac:dyDescent="0.55000000000000004">
      <c r="A68" s="32"/>
      <c r="B68" s="32"/>
      <c r="C68" s="32"/>
      <c r="D68" s="32"/>
      <c r="E68" s="32"/>
      <c r="F68" s="35"/>
      <c r="G68" s="36" t="s">
        <v>28</v>
      </c>
      <c r="H68" s="36" t="s">
        <v>30</v>
      </c>
      <c r="I68" s="36" t="s">
        <v>29</v>
      </c>
      <c r="J68" s="34"/>
      <c r="K68" s="34"/>
      <c r="L68" s="33"/>
    </row>
    <row r="69" spans="1:12" s="30" customFormat="1" ht="30" customHeight="1" x14ac:dyDescent="0.55000000000000004">
      <c r="A69" s="32"/>
      <c r="B69" s="32"/>
      <c r="C69" s="80" t="s">
        <v>74</v>
      </c>
      <c r="D69" s="81" t="s">
        <v>75</v>
      </c>
      <c r="E69" s="32"/>
      <c r="F69" s="35" t="s">
        <v>27</v>
      </c>
      <c r="G69" s="57">
        <v>1</v>
      </c>
      <c r="H69" s="57">
        <v>1</v>
      </c>
      <c r="I69" s="55" t="b">
        <f t="shared" ref="I69:I72" si="3">OR(G69,H69)</f>
        <v>1</v>
      </c>
      <c r="J69" s="34"/>
      <c r="K69" s="34"/>
      <c r="L69" s="33"/>
    </row>
    <row r="70" spans="1:12" s="30" customFormat="1" ht="30" customHeight="1" x14ac:dyDescent="0.55000000000000004">
      <c r="A70" s="32"/>
      <c r="B70" s="32"/>
      <c r="C70" s="80"/>
      <c r="D70" s="81" t="s">
        <v>76</v>
      </c>
      <c r="E70" s="32"/>
      <c r="F70" s="35" t="s">
        <v>40</v>
      </c>
      <c r="G70" s="57">
        <v>0</v>
      </c>
      <c r="H70" s="57">
        <v>1</v>
      </c>
      <c r="I70" s="55" t="b">
        <f t="shared" si="3"/>
        <v>1</v>
      </c>
      <c r="J70" s="34"/>
      <c r="K70" s="34"/>
      <c r="L70" s="33"/>
    </row>
    <row r="71" spans="1:12" s="30" customFormat="1" ht="30" customHeight="1" x14ac:dyDescent="0.55000000000000004">
      <c r="A71" s="32"/>
      <c r="B71" s="32"/>
      <c r="C71" s="80"/>
      <c r="D71" s="81" t="s">
        <v>76</v>
      </c>
      <c r="E71" s="32"/>
      <c r="F71" s="35"/>
      <c r="G71" s="57">
        <v>1</v>
      </c>
      <c r="H71" s="57">
        <v>0</v>
      </c>
      <c r="I71" s="55" t="b">
        <f t="shared" si="3"/>
        <v>1</v>
      </c>
      <c r="J71" s="34"/>
      <c r="K71" s="34"/>
      <c r="L71" s="33"/>
    </row>
    <row r="72" spans="1:12" s="30" customFormat="1" ht="30" customHeight="1" x14ac:dyDescent="0.55000000000000004">
      <c r="A72" s="32"/>
      <c r="B72" s="32"/>
      <c r="C72" s="32"/>
      <c r="D72" s="32"/>
      <c r="E72" s="32"/>
      <c r="F72" s="35"/>
      <c r="G72" s="57">
        <v>0</v>
      </c>
      <c r="H72" s="57">
        <v>0</v>
      </c>
      <c r="I72" s="55" t="b">
        <f t="shared" si="3"/>
        <v>0</v>
      </c>
      <c r="J72" s="34"/>
      <c r="K72" s="34"/>
      <c r="L72" s="33"/>
    </row>
    <row r="73" spans="1:12" s="30" customFormat="1" x14ac:dyDescent="0.55000000000000004">
      <c r="A73" s="32"/>
      <c r="B73" s="32"/>
      <c r="C73" s="32"/>
      <c r="D73" s="32"/>
      <c r="E73" s="32"/>
      <c r="F73" s="35"/>
      <c r="G73" s="35"/>
      <c r="H73" s="35"/>
      <c r="I73" s="35"/>
      <c r="J73" s="34"/>
      <c r="K73" s="34"/>
      <c r="L73" s="33"/>
    </row>
    <row r="74" spans="1:12" x14ac:dyDescent="0.55000000000000004">
      <c r="J74" s="34"/>
      <c r="K74" s="34"/>
    </row>
    <row r="75" spans="1:12" x14ac:dyDescent="0.55000000000000004">
      <c r="J75" s="34"/>
      <c r="K75" s="34"/>
    </row>
    <row r="76" spans="1:12" x14ac:dyDescent="0.55000000000000004">
      <c r="F76" s="35"/>
      <c r="G76" s="36" t="s">
        <v>28</v>
      </c>
      <c r="H76" s="36" t="s">
        <v>30</v>
      </c>
      <c r="I76" s="36" t="s">
        <v>29</v>
      </c>
      <c r="J76" s="34"/>
      <c r="K76" s="34"/>
    </row>
    <row r="77" spans="1:12" x14ac:dyDescent="0.55000000000000004">
      <c r="F77" s="35" t="s">
        <v>66</v>
      </c>
      <c r="G77" s="57">
        <v>1</v>
      </c>
      <c r="H77" s="57">
        <v>1</v>
      </c>
      <c r="I77" s="55" t="b">
        <f t="shared" ref="I77:I80" si="4">_xlfn.XOR(G77,H77)</f>
        <v>0</v>
      </c>
    </row>
    <row r="78" spans="1:12" x14ac:dyDescent="0.55000000000000004">
      <c r="F78" s="35"/>
      <c r="G78" s="57">
        <v>0</v>
      </c>
      <c r="H78" s="57">
        <v>1</v>
      </c>
      <c r="I78" s="55" t="b">
        <f t="shared" si="4"/>
        <v>1</v>
      </c>
    </row>
    <row r="79" spans="1:12" x14ac:dyDescent="0.55000000000000004">
      <c r="F79" s="35"/>
      <c r="G79" s="57">
        <v>1</v>
      </c>
      <c r="H79" s="57">
        <v>0</v>
      </c>
      <c r="I79" s="55" t="b">
        <f t="shared" si="4"/>
        <v>1</v>
      </c>
    </row>
    <row r="80" spans="1:12" x14ac:dyDescent="0.55000000000000004">
      <c r="F80" s="35"/>
      <c r="G80" s="57">
        <v>0</v>
      </c>
      <c r="H80" s="57">
        <v>0</v>
      </c>
      <c r="I80" s="55" t="b">
        <f t="shared" si="4"/>
        <v>0</v>
      </c>
    </row>
  </sheetData>
  <phoneticPr fontId="5" type="noConversion"/>
  <dataValidations disablePrompts="1" count="1">
    <dataValidation type="list" allowBlank="1" showInputMessage="1" showErrorMessage="1" sqref="E27" xr:uid="{00000000-0002-0000-0200-000000000000}">
      <formula1>$A$2:$A$4</formula1>
    </dataValidation>
  </dataValidations>
  <pageMargins left="0.75" right="0.75" top="1" bottom="1" header="0.49212598499999999" footer="0.492125984999999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I16"/>
  <sheetViews>
    <sheetView showGridLines="0" tabSelected="1" zoomScale="145" zoomScaleNormal="145" workbookViewId="0">
      <selection activeCell="K1" sqref="K1"/>
    </sheetView>
  </sheetViews>
  <sheetFormatPr defaultColWidth="9.140625" defaultRowHeight="16.5" x14ac:dyDescent="0.3"/>
  <cols>
    <col min="1" max="8" width="9.42578125" style="21" customWidth="1"/>
    <col min="9" max="10" width="9.140625" style="21" customWidth="1"/>
    <col min="11" max="19" width="9.140625" style="21"/>
    <col min="20" max="20" width="13.140625" style="21" customWidth="1"/>
    <col min="21" max="16384" width="9.140625" style="21"/>
  </cols>
  <sheetData>
    <row r="1" spans="1:9" x14ac:dyDescent="0.3">
      <c r="A1" s="74" t="s">
        <v>69</v>
      </c>
      <c r="F1" s="74" t="s">
        <v>70</v>
      </c>
    </row>
    <row r="2" spans="1:9" s="75" customFormat="1" ht="25.5" x14ac:dyDescent="0.5">
      <c r="A2" s="76"/>
      <c r="B2" s="77">
        <v>2</v>
      </c>
      <c r="C2" s="77">
        <v>3</v>
      </c>
      <c r="D2" s="77">
        <v>4</v>
      </c>
      <c r="E2" s="78"/>
      <c r="F2" s="76"/>
      <c r="G2" s="77">
        <v>2</v>
      </c>
      <c r="H2" s="77">
        <v>3</v>
      </c>
      <c r="I2" s="77">
        <v>4</v>
      </c>
    </row>
    <row r="3" spans="1:9" s="75" customFormat="1" ht="25.5" x14ac:dyDescent="0.5">
      <c r="A3" s="79">
        <v>10</v>
      </c>
      <c r="B3" s="95"/>
      <c r="C3" s="95"/>
      <c r="D3" s="95"/>
      <c r="E3" s="78"/>
      <c r="F3" s="79">
        <v>10</v>
      </c>
      <c r="G3" s="95"/>
      <c r="H3" s="95"/>
      <c r="I3" s="96"/>
    </row>
    <row r="4" spans="1:9" s="75" customFormat="1" ht="25.5" x14ac:dyDescent="0.5">
      <c r="A4" s="79">
        <v>20</v>
      </c>
      <c r="B4" s="95"/>
      <c r="C4" s="95"/>
      <c r="D4" s="95"/>
      <c r="E4" s="78"/>
      <c r="F4" s="79">
        <v>20</v>
      </c>
      <c r="G4" s="95"/>
      <c r="H4" s="95"/>
      <c r="I4" s="96"/>
    </row>
    <row r="5" spans="1:9" x14ac:dyDescent="0.3">
      <c r="B5" s="15"/>
      <c r="C5" s="15"/>
      <c r="D5" s="15"/>
      <c r="E5" s="15"/>
      <c r="F5" s="15"/>
      <c r="G5" s="15"/>
      <c r="H5" s="15"/>
      <c r="I5" s="15"/>
    </row>
    <row r="6" spans="1:9" x14ac:dyDescent="0.3">
      <c r="A6" s="74" t="s">
        <v>72</v>
      </c>
      <c r="F6" s="74" t="s">
        <v>73</v>
      </c>
    </row>
    <row r="7" spans="1:9" s="75" customFormat="1" ht="25.5" x14ac:dyDescent="0.5">
      <c r="A7" s="76"/>
      <c r="B7" s="77">
        <v>2</v>
      </c>
      <c r="C7" s="77">
        <v>3</v>
      </c>
      <c r="D7" s="77">
        <v>4</v>
      </c>
      <c r="E7" s="78"/>
      <c r="F7" s="76"/>
      <c r="G7" s="77">
        <v>2</v>
      </c>
      <c r="H7" s="77">
        <v>3</v>
      </c>
      <c r="I7" s="77">
        <v>4</v>
      </c>
    </row>
    <row r="8" spans="1:9" s="75" customFormat="1" ht="25.5" x14ac:dyDescent="0.5">
      <c r="A8" s="79">
        <v>10</v>
      </c>
      <c r="B8" s="95"/>
      <c r="C8" s="95"/>
      <c r="D8" s="95"/>
      <c r="E8" s="78"/>
      <c r="F8" s="79">
        <v>10</v>
      </c>
      <c r="G8" s="95"/>
      <c r="H8" s="95"/>
      <c r="I8" s="96"/>
    </row>
    <row r="9" spans="1:9" s="75" customFormat="1" ht="25.5" x14ac:dyDescent="0.5">
      <c r="A9" s="79">
        <v>20</v>
      </c>
      <c r="B9" s="95"/>
      <c r="C9" s="95"/>
      <c r="D9" s="95"/>
      <c r="E9" s="78"/>
      <c r="F9" s="79">
        <v>20</v>
      </c>
      <c r="G9" s="95"/>
      <c r="H9" s="95"/>
      <c r="I9" s="96"/>
    </row>
    <row r="10" spans="1:9" x14ac:dyDescent="0.3">
      <c r="B10" s="15"/>
      <c r="C10" s="15"/>
      <c r="D10" s="15"/>
      <c r="E10" s="15"/>
      <c r="F10" s="15"/>
      <c r="G10" s="15"/>
      <c r="H10" s="15"/>
      <c r="I10" s="15"/>
    </row>
    <row r="11" spans="1:9" x14ac:dyDescent="0.3">
      <c r="A11" s="74" t="s">
        <v>71</v>
      </c>
      <c r="E11" s="15"/>
      <c r="F11" s="15"/>
      <c r="G11" s="15"/>
      <c r="H11" s="15"/>
      <c r="I11" s="15"/>
    </row>
    <row r="12" spans="1:9" ht="25.5" x14ac:dyDescent="0.5">
      <c r="A12" s="76"/>
      <c r="B12" s="77">
        <v>2</v>
      </c>
      <c r="C12" s="77">
        <v>3</v>
      </c>
      <c r="D12" s="77">
        <v>4</v>
      </c>
      <c r="E12" s="15"/>
      <c r="F12" s="15"/>
      <c r="G12" s="15"/>
      <c r="H12" s="15"/>
      <c r="I12" s="15"/>
    </row>
    <row r="13" spans="1:9" ht="25.5" x14ac:dyDescent="0.5">
      <c r="A13" s="79">
        <v>10</v>
      </c>
      <c r="B13" s="95"/>
      <c r="C13" s="95"/>
      <c r="D13" s="95"/>
      <c r="E13" s="15"/>
      <c r="F13" s="15"/>
      <c r="G13" s="15"/>
      <c r="H13" s="15"/>
      <c r="I13" s="15"/>
    </row>
    <row r="14" spans="1:9" ht="25.5" x14ac:dyDescent="0.5">
      <c r="A14" s="79">
        <v>20</v>
      </c>
      <c r="B14" s="95"/>
      <c r="C14" s="95"/>
      <c r="D14" s="95"/>
      <c r="E14" s="15"/>
      <c r="F14" s="15"/>
      <c r="G14" s="15"/>
      <c r="H14" s="15"/>
      <c r="I14" s="15"/>
    </row>
    <row r="15" spans="1:9" x14ac:dyDescent="0.3">
      <c r="B15" s="15"/>
      <c r="C15" s="15"/>
      <c r="D15" s="15"/>
      <c r="E15" s="15"/>
      <c r="F15" s="15"/>
      <c r="G15" s="15"/>
      <c r="H15" s="15"/>
      <c r="I15" s="15"/>
    </row>
    <row r="16" spans="1:9" x14ac:dyDescent="0.3">
      <c r="B16" s="15"/>
      <c r="C16" s="15"/>
      <c r="D16" s="15"/>
      <c r="E16" s="15"/>
      <c r="F16" s="15"/>
      <c r="G16" s="15"/>
      <c r="H16" s="15"/>
      <c r="I1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"/>
  <sheetViews>
    <sheetView showGridLines="0" zoomScale="175" zoomScaleNormal="175" workbookViewId="0">
      <selection activeCell="K10" sqref="K10"/>
    </sheetView>
  </sheetViews>
  <sheetFormatPr defaultColWidth="8.85546875" defaultRowHeight="14.25" x14ac:dyDescent="0.25"/>
  <cols>
    <col min="1" max="1" width="9.85546875" style="15" customWidth="1"/>
    <col min="2" max="7" width="8.85546875" style="15"/>
    <col min="8" max="8" width="10" style="15" customWidth="1"/>
    <col min="9" max="16384" width="8.85546875" style="15"/>
  </cols>
  <sheetData>
    <row r="1" spans="1:12" ht="15" thickBot="1" x14ac:dyDescent="0.3">
      <c r="A1" s="16"/>
      <c r="B1" s="16" t="s">
        <v>0</v>
      </c>
      <c r="C1" s="16" t="s">
        <v>1</v>
      </c>
      <c r="D1" s="16" t="s">
        <v>2</v>
      </c>
      <c r="E1" s="16" t="s">
        <v>3</v>
      </c>
    </row>
    <row r="2" spans="1:12" ht="15" thickTop="1" x14ac:dyDescent="0.25">
      <c r="A2" s="11" t="s">
        <v>5</v>
      </c>
      <c r="B2" s="11">
        <v>1</v>
      </c>
      <c r="C2" s="11">
        <v>2</v>
      </c>
      <c r="D2" s="11">
        <v>3</v>
      </c>
      <c r="E2" s="11">
        <v>4</v>
      </c>
      <c r="F2" s="15">
        <f t="shared" ref="F2:F11" si="0">SUM(B2:E2)</f>
        <v>10</v>
      </c>
      <c r="H2" s="39" t="s">
        <v>61</v>
      </c>
      <c r="I2" s="37" t="s">
        <v>5</v>
      </c>
      <c r="J2"/>
      <c r="K2"/>
      <c r="L2"/>
    </row>
    <row r="3" spans="1:12" x14ac:dyDescent="0.25">
      <c r="A3" s="18" t="s">
        <v>6</v>
      </c>
      <c r="B3" s="18">
        <f>E2+1</f>
        <v>5</v>
      </c>
      <c r="C3" s="18">
        <f>B3+1</f>
        <v>6</v>
      </c>
      <c r="D3" s="18">
        <f t="shared" ref="D3:E3" si="1">C3+1</f>
        <v>7</v>
      </c>
      <c r="E3" s="18">
        <f t="shared" si="1"/>
        <v>8</v>
      </c>
      <c r="F3" s="15">
        <f t="shared" si="0"/>
        <v>26</v>
      </c>
      <c r="H3" s="40" t="s">
        <v>7</v>
      </c>
      <c r="I3" s="38">
        <f>SUMIFS(E2:E11,A2:A11,I2)</f>
        <v>4</v>
      </c>
      <c r="J3"/>
      <c r="K3"/>
      <c r="L3"/>
    </row>
    <row r="4" spans="1:12" x14ac:dyDescent="0.25">
      <c r="A4" s="13" t="s">
        <v>10</v>
      </c>
      <c r="B4" s="13">
        <f t="shared" ref="B4:B11" si="2">E3+1</f>
        <v>9</v>
      </c>
      <c r="C4" s="13">
        <f t="shared" ref="C4:E4" si="3">B4+1</f>
        <v>10</v>
      </c>
      <c r="D4" s="13">
        <f t="shared" si="3"/>
        <v>11</v>
      </c>
      <c r="E4" s="13">
        <f t="shared" si="3"/>
        <v>12</v>
      </c>
      <c r="F4" s="15">
        <f t="shared" si="0"/>
        <v>42</v>
      </c>
      <c r="J4"/>
      <c r="K4"/>
      <c r="L4"/>
    </row>
    <row r="5" spans="1:12" x14ac:dyDescent="0.25">
      <c r="A5" s="18" t="s">
        <v>53</v>
      </c>
      <c r="B5" s="18">
        <f t="shared" si="2"/>
        <v>13</v>
      </c>
      <c r="C5" s="18">
        <f t="shared" ref="C5:E5" si="4">B5+1</f>
        <v>14</v>
      </c>
      <c r="D5" s="18">
        <f t="shared" si="4"/>
        <v>15</v>
      </c>
      <c r="E5" s="18">
        <f t="shared" si="4"/>
        <v>16</v>
      </c>
      <c r="F5" s="15">
        <f t="shared" si="0"/>
        <v>58</v>
      </c>
      <c r="H5" s="39" t="s">
        <v>62</v>
      </c>
      <c r="I5" s="37" t="s">
        <v>0</v>
      </c>
    </row>
    <row r="6" spans="1:12" x14ac:dyDescent="0.25">
      <c r="A6" s="13" t="s">
        <v>54</v>
      </c>
      <c r="B6" s="13">
        <f t="shared" si="2"/>
        <v>17</v>
      </c>
      <c r="C6" s="13">
        <f t="shared" ref="C6:E6" si="5">B6+1</f>
        <v>18</v>
      </c>
      <c r="D6" s="13">
        <f t="shared" si="5"/>
        <v>19</v>
      </c>
      <c r="E6" s="13">
        <f t="shared" si="5"/>
        <v>20</v>
      </c>
      <c r="F6" s="15">
        <f t="shared" si="0"/>
        <v>74</v>
      </c>
      <c r="H6" s="40" t="s">
        <v>7</v>
      </c>
      <c r="I6" s="38">
        <f>SUMIFS(B12:E12,B1:E1,I5)</f>
        <v>190</v>
      </c>
    </row>
    <row r="7" spans="1:12" x14ac:dyDescent="0.25">
      <c r="A7" s="18" t="s">
        <v>55</v>
      </c>
      <c r="B7" s="18">
        <f t="shared" si="2"/>
        <v>21</v>
      </c>
      <c r="C7" s="18">
        <f t="shared" ref="C7:E7" si="6">B7+1</f>
        <v>22</v>
      </c>
      <c r="D7" s="18">
        <f t="shared" si="6"/>
        <v>23</v>
      </c>
      <c r="E7" s="18">
        <f t="shared" si="6"/>
        <v>24</v>
      </c>
      <c r="F7" s="15">
        <f t="shared" si="0"/>
        <v>90</v>
      </c>
    </row>
    <row r="8" spans="1:12" x14ac:dyDescent="0.25">
      <c r="A8" s="13" t="s">
        <v>56</v>
      </c>
      <c r="B8" s="13">
        <f t="shared" si="2"/>
        <v>25</v>
      </c>
      <c r="C8" s="13">
        <f t="shared" ref="C8:E8" si="7">B8+1</f>
        <v>26</v>
      </c>
      <c r="D8" s="13">
        <f t="shared" si="7"/>
        <v>27</v>
      </c>
      <c r="E8" s="13">
        <f t="shared" si="7"/>
        <v>28</v>
      </c>
      <c r="F8" s="15">
        <f t="shared" si="0"/>
        <v>106</v>
      </c>
    </row>
    <row r="9" spans="1:12" x14ac:dyDescent="0.25">
      <c r="A9" s="18" t="s">
        <v>57</v>
      </c>
      <c r="B9" s="18">
        <f t="shared" si="2"/>
        <v>29</v>
      </c>
      <c r="C9" s="18">
        <f t="shared" ref="C9:E9" si="8">B9+1</f>
        <v>30</v>
      </c>
      <c r="D9" s="18">
        <f t="shared" si="8"/>
        <v>31</v>
      </c>
      <c r="E9" s="18">
        <f t="shared" si="8"/>
        <v>32</v>
      </c>
      <c r="F9" s="15">
        <f t="shared" si="0"/>
        <v>122</v>
      </c>
    </row>
    <row r="10" spans="1:12" x14ac:dyDescent="0.25">
      <c r="A10" s="13" t="s">
        <v>58</v>
      </c>
      <c r="B10" s="13">
        <f t="shared" si="2"/>
        <v>33</v>
      </c>
      <c r="C10" s="13">
        <f t="shared" ref="C10:E10" si="9">B10+1</f>
        <v>34</v>
      </c>
      <c r="D10" s="13">
        <f t="shared" si="9"/>
        <v>35</v>
      </c>
      <c r="E10" s="13">
        <f t="shared" si="9"/>
        <v>36</v>
      </c>
      <c r="F10" s="15">
        <f t="shared" si="0"/>
        <v>138</v>
      </c>
    </row>
    <row r="11" spans="1:12" x14ac:dyDescent="0.25">
      <c r="A11" s="18" t="s">
        <v>59</v>
      </c>
      <c r="B11" s="18">
        <f t="shared" si="2"/>
        <v>37</v>
      </c>
      <c r="C11" s="18">
        <f t="shared" ref="C11:E11" si="10">B11+1</f>
        <v>38</v>
      </c>
      <c r="D11" s="18">
        <f t="shared" si="10"/>
        <v>39</v>
      </c>
      <c r="E11" s="18">
        <f t="shared" si="10"/>
        <v>40</v>
      </c>
      <c r="F11" s="15">
        <f t="shared" si="0"/>
        <v>154</v>
      </c>
    </row>
    <row r="12" spans="1:12" x14ac:dyDescent="0.25">
      <c r="B12" s="15">
        <f t="shared" ref="B12:E12" si="11">SUM(B2:B11)</f>
        <v>190</v>
      </c>
      <c r="C12" s="15">
        <f t="shared" si="11"/>
        <v>200</v>
      </c>
      <c r="D12" s="15">
        <f t="shared" si="11"/>
        <v>210</v>
      </c>
      <c r="E12" s="15">
        <f t="shared" si="11"/>
        <v>220</v>
      </c>
    </row>
  </sheetData>
  <dataValidations count="2">
    <dataValidation type="list" allowBlank="1" showInputMessage="1" showErrorMessage="1" sqref="I2" xr:uid="{9E2C1C84-988F-4E58-B3FE-8DE93EBBB18E}">
      <formula1>$A$2:$A$11</formula1>
    </dataValidation>
    <dataValidation type="list" allowBlank="1" showInputMessage="1" showErrorMessage="1" sqref="I5" xr:uid="{8BC6EF12-A06B-40EE-8874-5865452CD7ED}">
      <formula1>$B$1:$E$1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/>
  <dimension ref="A1:E7"/>
  <sheetViews>
    <sheetView showGridLines="0" zoomScale="205" zoomScaleNormal="205" workbookViewId="0">
      <selection activeCell="A5" sqref="A5"/>
    </sheetView>
  </sheetViews>
  <sheetFormatPr defaultColWidth="9.140625" defaultRowHeight="14.25" x14ac:dyDescent="0.25"/>
  <cols>
    <col min="1" max="1" width="12" style="14" customWidth="1"/>
    <col min="2" max="2" width="17.140625" style="14" customWidth="1"/>
    <col min="3" max="3" width="13.5703125" style="14" customWidth="1"/>
    <col min="4" max="4" width="9.140625" style="14"/>
    <col min="5" max="5" width="19.42578125" style="14" customWidth="1"/>
    <col min="6" max="16384" width="9.140625" style="14"/>
  </cols>
  <sheetData>
    <row r="1" spans="1:5" x14ac:dyDescent="0.25">
      <c r="A1" s="14" t="s">
        <v>48</v>
      </c>
    </row>
    <row r="3" spans="1:5" x14ac:dyDescent="0.25">
      <c r="A3" s="14" t="s">
        <v>50</v>
      </c>
      <c r="B3" s="14" t="s">
        <v>49</v>
      </c>
      <c r="C3" s="14" t="s">
        <v>14</v>
      </c>
    </row>
    <row r="4" spans="1:5" x14ac:dyDescent="0.25">
      <c r="A4" s="12">
        <f>B4/0.8</f>
        <v>48750</v>
      </c>
      <c r="B4" s="17">
        <v>39000</v>
      </c>
      <c r="C4" s="19">
        <v>0.2</v>
      </c>
      <c r="E4" s="20"/>
    </row>
    <row r="6" spans="1:5" x14ac:dyDescent="0.25">
      <c r="A6" s="12"/>
      <c r="B6" s="12"/>
      <c r="C6" s="17"/>
    </row>
    <row r="7" spans="1:5" x14ac:dyDescent="0.25">
      <c r="C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Funções aNinhadas</vt:lpstr>
      <vt:lpstr>Sheet1</vt:lpstr>
      <vt:lpstr>E - OU</vt:lpstr>
      <vt:lpstr>Referências mistas</vt:lpstr>
      <vt:lpstr>Validação Dados</vt:lpstr>
      <vt:lpstr>Desafio2</vt:lpstr>
    </vt:vector>
  </TitlesOfParts>
  <Company>PUCPR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PUCPR</dc:creator>
  <cp:lastModifiedBy>Lucas Kaminski</cp:lastModifiedBy>
  <dcterms:created xsi:type="dcterms:W3CDTF">2009-05-16T11:51:35Z</dcterms:created>
  <dcterms:modified xsi:type="dcterms:W3CDTF">2021-05-19T13:35:23Z</dcterms:modified>
</cp:coreProperties>
</file>