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1570" windowHeight="9750" activeTab="1"/>
  </bookViews>
  <sheets>
    <sheet name="Sheet2" sheetId="11" r:id="rId1"/>
    <sheet name="Modelos" sheetId="9" r:id="rId2"/>
    <sheet name="Parametros" sheetId="5" r:id="rId3"/>
    <sheet name="BASE" sheetId="1" r:id="rId4"/>
    <sheet name="Sheet1" sheetId="10" r:id="rId5"/>
  </sheets>
  <definedNames>
    <definedName name="_xlnm._FilterDatabase" localSheetId="3" hidden="1">BASE!$A$3:$G$276</definedName>
    <definedName name="solver_eng" localSheetId="4" hidden="1">1</definedName>
    <definedName name="solver_neg" localSheetId="4" hidden="1">1</definedName>
    <definedName name="solver_num" localSheetId="4" hidden="1">0</definedName>
    <definedName name="solver_opt" localSheetId="4" hidden="1">Sheet1!$A$1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45621"/>
</workbook>
</file>

<file path=xl/calcChain.xml><?xml version="1.0" encoding="utf-8"?>
<calcChain xmlns="http://schemas.openxmlformats.org/spreadsheetml/2006/main">
  <c r="G74" i="9" l="1"/>
  <c r="C75" i="9"/>
  <c r="D72" i="9" s="1"/>
  <c r="D71" i="9"/>
  <c r="D67" i="9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4" i="1"/>
  <c r="D19" i="9"/>
  <c r="D18" i="9"/>
  <c r="D17" i="9"/>
  <c r="D16" i="9"/>
  <c r="D15" i="9"/>
  <c r="D14" i="9"/>
  <c r="D13" i="9"/>
  <c r="D12" i="9"/>
  <c r="D33" i="9"/>
  <c r="E33" i="9"/>
  <c r="D34" i="9"/>
  <c r="E34" i="9"/>
  <c r="D35" i="9"/>
  <c r="E35" i="9"/>
  <c r="D36" i="9"/>
  <c r="E36" i="9"/>
  <c r="D37" i="9"/>
  <c r="E37" i="9"/>
  <c r="D38" i="9"/>
  <c r="E38" i="9"/>
  <c r="D39" i="9"/>
  <c r="E39" i="9"/>
  <c r="D40" i="9"/>
  <c r="E40" i="9"/>
  <c r="D41" i="9"/>
  <c r="E41" i="9"/>
  <c r="D42" i="9"/>
  <c r="E42" i="9"/>
  <c r="D43" i="9"/>
  <c r="E43" i="9"/>
  <c r="E32" i="9"/>
  <c r="D32" i="9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4" i="1"/>
  <c r="D63" i="9"/>
  <c r="E63" i="9"/>
  <c r="D70" i="9"/>
  <c r="D69" i="9"/>
  <c r="D68" i="9"/>
  <c r="D65" i="9"/>
  <c r="D73" i="9"/>
  <c r="D64" i="9"/>
  <c r="E64" i="9" s="1"/>
  <c r="F64" i="9"/>
  <c r="G63" i="9" s="1"/>
  <c r="F66" i="9"/>
  <c r="G65" i="9" s="1"/>
  <c r="F65" i="9"/>
  <c r="G64" i="9"/>
  <c r="F67" i="9"/>
  <c r="G66" i="9" s="1"/>
  <c r="F68" i="9"/>
  <c r="G67" i="9" s="1"/>
  <c r="F70" i="9"/>
  <c r="G69" i="9" s="1"/>
  <c r="F69" i="9"/>
  <c r="G68" i="9" s="1"/>
  <c r="F71" i="9"/>
  <c r="G70" i="9"/>
  <c r="F72" i="9"/>
  <c r="G71" i="9" s="1"/>
  <c r="F73" i="9"/>
  <c r="G72" i="9"/>
  <c r="F74" i="9"/>
  <c r="G73" i="9" s="1"/>
  <c r="D74" i="9" l="1"/>
  <c r="D66" i="9"/>
  <c r="E65" i="9"/>
  <c r="E66" i="9" s="1"/>
  <c r="E67" i="9" s="1"/>
  <c r="E68" i="9" s="1"/>
  <c r="E69" i="9" s="1"/>
  <c r="E70" i="9" s="1"/>
  <c r="E71" i="9" s="1"/>
  <c r="E72" i="9" s="1"/>
  <c r="E73" i="9" s="1"/>
  <c r="E74" i="9" s="1"/>
  <c r="E9" i="9"/>
  <c r="F9" i="9"/>
  <c r="E11" i="9" l="1"/>
  <c r="F11" i="9" s="1"/>
  <c r="E15" i="9"/>
  <c r="F15" i="9" s="1"/>
  <c r="E19" i="9"/>
  <c r="F19" i="9" s="1"/>
  <c r="E17" i="9"/>
  <c r="F17" i="9" s="1"/>
  <c r="E12" i="9"/>
  <c r="F12" i="9" s="1"/>
  <c r="E16" i="9"/>
  <c r="F16" i="9" s="1"/>
  <c r="E20" i="9"/>
  <c r="F20" i="9" s="1"/>
  <c r="E13" i="9"/>
  <c r="F13" i="9" s="1"/>
  <c r="G13" i="9" s="1"/>
  <c r="E21" i="9"/>
  <c r="F21" i="9" s="1"/>
  <c r="E14" i="9"/>
  <c r="F14" i="9" s="1"/>
  <c r="E18" i="9"/>
  <c r="F18" i="9" s="1"/>
  <c r="E10" i="9"/>
  <c r="F10" i="9" s="1"/>
  <c r="G10" i="9" s="1"/>
  <c r="D20" i="9"/>
  <c r="D11" i="9"/>
  <c r="D10" i="9"/>
  <c r="D21" i="9"/>
  <c r="G12" i="9" l="1"/>
  <c r="G11" i="9"/>
</calcChain>
</file>

<file path=xl/sharedStrings.xml><?xml version="1.0" encoding="utf-8"?>
<sst xmlns="http://schemas.openxmlformats.org/spreadsheetml/2006/main" count="355" uniqueCount="76">
  <si>
    <t>Plano de Produção</t>
  </si>
  <si>
    <t>Data</t>
  </si>
  <si>
    <t>Produto</t>
  </si>
  <si>
    <t xml:space="preserve">Item 1 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</si>
  <si>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</si>
  <si>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</si>
  <si>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</si>
  <si>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</si>
  <si>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</si>
  <si>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</si>
  <si>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</si>
  <si>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</si>
  <si>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</si>
  <si>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Peças</t>
  </si>
  <si>
    <t>Defeitos</t>
  </si>
  <si>
    <t>Preço</t>
  </si>
  <si>
    <t>Nome</t>
  </si>
  <si>
    <t>Refugo Máximo</t>
  </si>
  <si>
    <t>Mês</t>
  </si>
  <si>
    <t>Janeiro</t>
  </si>
  <si>
    <t>Fevereiro</t>
  </si>
  <si>
    <t>Março</t>
  </si>
  <si>
    <t>Abril</t>
  </si>
  <si>
    <t>Maio</t>
  </si>
  <si>
    <t>Junho</t>
  </si>
  <si>
    <t>Agosto</t>
  </si>
  <si>
    <t>Período t</t>
  </si>
  <si>
    <t>é o n° de períodos em que o ciclo de sazonalidade de repete</t>
  </si>
  <si>
    <t>Demanda Dessazonalizada</t>
  </si>
  <si>
    <r>
      <t>Demanda D</t>
    </r>
    <r>
      <rPr>
        <b/>
        <vertAlign val="subscript"/>
        <sz val="12"/>
        <rFont val="Times New Roman"/>
        <family val="1"/>
      </rPr>
      <t>t</t>
    </r>
  </si>
  <si>
    <t xml:space="preserve">Modelo de Dessazonalização </t>
  </si>
  <si>
    <t>Modelo de Controle Estatístico do Processo</t>
  </si>
  <si>
    <t>Limite Superior</t>
  </si>
  <si>
    <t>Limite Inferior</t>
  </si>
  <si>
    <t>P</t>
  </si>
  <si>
    <t>Refugo</t>
  </si>
  <si>
    <t>Modelo de Curva ABC (Produto/Valor)</t>
  </si>
  <si>
    <t>A</t>
  </si>
  <si>
    <t>B</t>
  </si>
  <si>
    <t>C</t>
  </si>
  <si>
    <t>Indice %</t>
  </si>
  <si>
    <t>Quantidade</t>
  </si>
  <si>
    <t>% sobre Valor</t>
  </si>
  <si>
    <t>Grupos</t>
  </si>
  <si>
    <t>% Acumulado</t>
  </si>
  <si>
    <t>Sazonalidade</t>
  </si>
  <si>
    <t>Novembro</t>
  </si>
  <si>
    <t>Dezembro</t>
  </si>
  <si>
    <t>Aplicar no modelo abaixo a seguinte condição: Na coluna de Períodos aplicar os meses da base sendo que em uma outra célula deverá ter todos os itens com uma listagem, disto terá que trazer o somatório do mêses com o item escolhido.</t>
  </si>
  <si>
    <t>Aplicar no modelo abaixo a seguinte condição: Na coluna de Períodos aplicar os meses da base sendo que em uma outra célula deverá ter todos os itens com uma listagem, disto terá que trazer o média dos refugos com o item escolhido.</t>
  </si>
  <si>
    <t>Aplicar no modelo abaixo a seguinte condição: Na coluna de Períodos colocar o nome do maior item produzido de todos os meses e na coluna quantidade colocar do maior para o menor valor conforme o modelo.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</si>
  <si>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</si>
  <si>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</si>
  <si>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</si>
  <si>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</si>
  <si>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</si>
  <si>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</si>
  <si>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</si>
  <si>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</si>
  <si>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</si>
  <si>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</si>
  <si>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</si>
  <si>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</si>
  <si>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</si>
  <si>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</si>
  <si>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</si>
  <si>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</si>
  <si>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</si>
  <si>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</si>
  <si>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</si>
  <si>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</si>
  <si>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</si>
  <si>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</si>
  <si>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</si>
  <si>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</si>
  <si>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Variável 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</si>
</sst>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0.0%"/>
  </numFmts>
  <fonts count="1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b/>
      <vertAlign val="subscript"/>
      <sz val="12"/>
      <name val="Times New Roman"/>
      <family val="1"/>
    </font>
    <font>
      <b/>
      <sz val="18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2" fillId="0" borderId="0" applyFont="0" applyFill="0" applyBorder="0" applyAlignment="0" applyProtection="0"/>
  </cellStyleXfs>
  <cellXfs count="68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164" fontId="0" fillId="0" borderId="0" xfId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37" fontId="0" fillId="3" borderId="2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37" fontId="0" fillId="3" borderId="3" xfId="0" applyNumberFormat="1" applyFill="1" applyBorder="1" applyAlignment="1">
      <alignment horizontal="center" vertical="center"/>
    </xf>
    <xf numFmtId="3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37" fontId="0" fillId="3" borderId="4" xfId="0" applyNumberFormat="1" applyFill="1" applyBorder="1" applyAlignment="1">
      <alignment horizontal="center" vertical="center"/>
    </xf>
    <xf numFmtId="0" fontId="7" fillId="0" borderId="0" xfId="0" applyFont="1"/>
    <xf numFmtId="165" fontId="0" fillId="3" borderId="2" xfId="2" applyNumberFormat="1" applyFont="1" applyFill="1" applyBorder="1" applyAlignment="1">
      <alignment horizontal="center" vertical="center"/>
    </xf>
    <xf numFmtId="165" fontId="0" fillId="3" borderId="3" xfId="2" applyNumberFormat="1" applyFont="1" applyFill="1" applyBorder="1" applyAlignment="1">
      <alignment horizontal="center" vertical="center"/>
    </xf>
    <xf numFmtId="165" fontId="0" fillId="3" borderId="4" xfId="2" applyNumberFormat="1" applyFont="1" applyFill="1" applyBorder="1" applyAlignment="1">
      <alignment horizontal="center" vertical="center"/>
    </xf>
    <xf numFmtId="9" fontId="8" fillId="0" borderId="0" xfId="0" applyNumberFormat="1" applyFont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2" xfId="0" applyFont="1" applyBorder="1"/>
    <xf numFmtId="0" fontId="3" fillId="0" borderId="4" xfId="0" applyFont="1" applyBorder="1"/>
    <xf numFmtId="9" fontId="3" fillId="3" borderId="2" xfId="0" applyNumberFormat="1" applyFont="1" applyFill="1" applyBorder="1"/>
    <xf numFmtId="9" fontId="3" fillId="3" borderId="4" xfId="0" applyNumberFormat="1" applyFont="1" applyFill="1" applyBorder="1"/>
    <xf numFmtId="0" fontId="3" fillId="3" borderId="0" xfId="0" applyFont="1" applyFill="1" applyBorder="1" applyAlignment="1">
      <alignment horizontal="center"/>
    </xf>
    <xf numFmtId="9" fontId="0" fillId="0" borderId="0" xfId="2" applyFont="1"/>
    <xf numFmtId="0" fontId="3" fillId="4" borderId="0" xfId="0" applyFont="1" applyFill="1"/>
    <xf numFmtId="0" fontId="0" fillId="0" borderId="2" xfId="0" applyBorder="1"/>
    <xf numFmtId="164" fontId="0" fillId="0" borderId="2" xfId="1" applyFont="1" applyBorder="1"/>
    <xf numFmtId="0" fontId="0" fillId="0" borderId="3" xfId="0" applyBorder="1"/>
    <xf numFmtId="164" fontId="0" fillId="0" borderId="3" xfId="1" applyFont="1" applyBorder="1"/>
    <xf numFmtId="0" fontId="0" fillId="0" borderId="4" xfId="0" applyBorder="1"/>
    <xf numFmtId="164" fontId="0" fillId="0" borderId="4" xfId="1" applyFont="1" applyBorder="1"/>
    <xf numFmtId="9" fontId="0" fillId="0" borderId="2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3" fontId="0" fillId="3" borderId="3" xfId="0" applyNumberFormat="1" applyFill="1" applyBorder="1" applyAlignment="1">
      <alignment horizontal="center"/>
    </xf>
    <xf numFmtId="3" fontId="0" fillId="3" borderId="4" xfId="0" applyNumberFormat="1" applyFill="1" applyBorder="1" applyAlignment="1">
      <alignment horizontal="center"/>
    </xf>
    <xf numFmtId="165" fontId="0" fillId="0" borderId="3" xfId="2" applyNumberFormat="1" applyFont="1" applyBorder="1" applyAlignment="1">
      <alignment horizontal="center"/>
    </xf>
    <xf numFmtId="165" fontId="0" fillId="0" borderId="4" xfId="2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3" fontId="0" fillId="3" borderId="5" xfId="0" applyNumberForma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3" fillId="0" borderId="3" xfId="0" applyFont="1" applyBorder="1"/>
    <xf numFmtId="9" fontId="3" fillId="3" borderId="3" xfId="0" applyNumberFormat="1" applyFont="1" applyFill="1" applyBorder="1"/>
    <xf numFmtId="0" fontId="8" fillId="0" borderId="0" xfId="0" applyFont="1"/>
    <xf numFmtId="0" fontId="9" fillId="0" borderId="0" xfId="0" applyFont="1" applyFill="1" applyBorder="1" applyAlignment="1">
      <alignment horizontal="center"/>
    </xf>
    <xf numFmtId="9" fontId="8" fillId="0" borderId="0" xfId="2" applyFont="1"/>
    <xf numFmtId="165" fontId="8" fillId="0" borderId="0" xfId="0" applyNumberFormat="1" applyFont="1"/>
    <xf numFmtId="3" fontId="3" fillId="0" borderId="0" xfId="0" applyNumberFormat="1" applyFont="1" applyAlignment="1">
      <alignment horizontal="center"/>
    </xf>
    <xf numFmtId="0" fontId="10" fillId="0" borderId="0" xfId="0" applyFont="1" applyAlignment="1">
      <alignment wrapText="1"/>
    </xf>
    <xf numFmtId="0" fontId="0" fillId="0" borderId="0" xfId="0" applyFill="1" applyBorder="1" applyAlignment="1"/>
    <xf numFmtId="0" fontId="0" fillId="0" borderId="6" xfId="0" applyFill="1" applyBorder="1" applyAlignment="1"/>
    <xf numFmtId="0" fontId="13" fillId="0" borderId="7" xfId="0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Continuous"/>
    </xf>
    <xf numFmtId="3" fontId="3" fillId="0" borderId="2" xfId="0" applyNumberFormat="1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43" fontId="0" fillId="0" borderId="0" xfId="3" applyFont="1"/>
    <xf numFmtId="43" fontId="0" fillId="0" borderId="0" xfId="0" applyNumberFormat="1"/>
    <xf numFmtId="0" fontId="10" fillId="0" borderId="0" xfId="0" applyFont="1" applyAlignment="1">
      <alignment horizontal="left" wrapText="1"/>
    </xf>
    <xf numFmtId="0" fontId="11" fillId="0" borderId="0" xfId="0" applyFont="1" applyAlignment="1">
      <alignment horizontal="center" wrapText="1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Demanda</a:t>
            </a:r>
            <a:r>
              <a:rPr lang="pt-BR" baseline="0"/>
              <a:t> Dessazonalizada</a:t>
            </a:r>
            <a:endParaRPr lang="pt-B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Modelos!$C$9</c:f>
              <c:strCache>
                <c:ptCount val="1"/>
                <c:pt idx="0">
                  <c:v>Demanda Dt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noFill/>
              </a:ln>
            </c:spPr>
          </c:marker>
          <c:val>
            <c:numRef>
              <c:f>Modelos!$C$10:$C$21</c:f>
              <c:numCache>
                <c:formatCode>#,##0_);\(#,##0\)</c:formatCode>
                <c:ptCount val="12"/>
                <c:pt idx="0">
                  <c:v>8000</c:v>
                </c:pt>
                <c:pt idx="1">
                  <c:v>13000</c:v>
                </c:pt>
                <c:pt idx="2">
                  <c:v>23000</c:v>
                </c:pt>
                <c:pt idx="3">
                  <c:v>34000</c:v>
                </c:pt>
                <c:pt idx="4">
                  <c:v>10000</c:v>
                </c:pt>
                <c:pt idx="5">
                  <c:v>18000</c:v>
                </c:pt>
                <c:pt idx="6">
                  <c:v>23000</c:v>
                </c:pt>
                <c:pt idx="7">
                  <c:v>38000</c:v>
                </c:pt>
                <c:pt idx="8">
                  <c:v>12000</c:v>
                </c:pt>
                <c:pt idx="9">
                  <c:v>13000</c:v>
                </c:pt>
                <c:pt idx="10">
                  <c:v>32000</c:v>
                </c:pt>
                <c:pt idx="11">
                  <c:v>41000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Modelos!$D$9</c:f>
              <c:strCache>
                <c:ptCount val="1"/>
                <c:pt idx="0">
                  <c:v>Demanda Dessazonalizada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Modelos!$D$10:$D$21</c:f>
              <c:numCache>
                <c:formatCode>#,##0</c:formatCode>
                <c:ptCount val="12"/>
                <c:pt idx="0">
                  <c:v>18962.797619047618</c:v>
                </c:pt>
                <c:pt idx="1">
                  <c:v>19486.607142857145</c:v>
                </c:pt>
                <c:pt idx="2">
                  <c:v>19750</c:v>
                </c:pt>
                <c:pt idx="3">
                  <c:v>20625</c:v>
                </c:pt>
                <c:pt idx="4">
                  <c:v>21250</c:v>
                </c:pt>
                <c:pt idx="5">
                  <c:v>21750</c:v>
                </c:pt>
                <c:pt idx="6">
                  <c:v>22500</c:v>
                </c:pt>
                <c:pt idx="7">
                  <c:v>22125</c:v>
                </c:pt>
                <c:pt idx="8">
                  <c:v>22625</c:v>
                </c:pt>
                <c:pt idx="9">
                  <c:v>24125</c:v>
                </c:pt>
                <c:pt idx="10">
                  <c:v>24200.892857142859</c:v>
                </c:pt>
                <c:pt idx="11">
                  <c:v>24724.702380952382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36960"/>
        <c:axId val="194538880"/>
      </c:lineChart>
      <c:catAx>
        <c:axId val="19453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4538880"/>
        <c:crosses val="autoZero"/>
        <c:auto val="1"/>
        <c:lblAlgn val="ctr"/>
        <c:lblOffset val="100"/>
        <c:noMultiLvlLbl val="0"/>
      </c:catAx>
      <c:valAx>
        <c:axId val="194538880"/>
        <c:scaling>
          <c:orientation val="minMax"/>
        </c:scaling>
        <c:delete val="0"/>
        <c:axPos val="l"/>
        <c:majorGridlines/>
        <c:numFmt formatCode="#,##0_);\(#,##0\)" sourceLinked="1"/>
        <c:majorTickMark val="out"/>
        <c:minorTickMark val="none"/>
        <c:tickLblPos val="nextTo"/>
        <c:crossAx val="194536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CEP - Controle</a:t>
            </a:r>
            <a:r>
              <a:rPr lang="pt-BR" baseline="0"/>
              <a:t> Estatístico do Processo</a:t>
            </a:r>
            <a:endParaRPr lang="pt-B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Modelos!$C$31</c:f>
              <c:strCache>
                <c:ptCount val="1"/>
                <c:pt idx="0">
                  <c:v>Indice %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noFill/>
              </a:ln>
            </c:spPr>
          </c:marker>
          <c:val>
            <c:numRef>
              <c:f>Modelos!$C$32:$C$43</c:f>
              <c:numCache>
                <c:formatCode>0.0%</c:formatCode>
                <c:ptCount val="12"/>
                <c:pt idx="0">
                  <c:v>0.02</c:v>
                </c:pt>
                <c:pt idx="1">
                  <c:v>0.03</c:v>
                </c:pt>
                <c:pt idx="2">
                  <c:v>2.5000000000000001E-2</c:v>
                </c:pt>
                <c:pt idx="3">
                  <c:v>0.05</c:v>
                </c:pt>
                <c:pt idx="4">
                  <c:v>1.4999999999999999E-2</c:v>
                </c:pt>
                <c:pt idx="5">
                  <c:v>5.0000000000000001E-3</c:v>
                </c:pt>
                <c:pt idx="6">
                  <c:v>0.09</c:v>
                </c:pt>
                <c:pt idx="7">
                  <c:v>0.05</c:v>
                </c:pt>
                <c:pt idx="8">
                  <c:v>0.06</c:v>
                </c:pt>
                <c:pt idx="9">
                  <c:v>7.4999999999999997E-2</c:v>
                </c:pt>
                <c:pt idx="10">
                  <c:v>8.6999999999999994E-2</c:v>
                </c:pt>
                <c:pt idx="11">
                  <c:v>0.09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Modelos!$B$45</c:f>
              <c:strCache>
                <c:ptCount val="1"/>
                <c:pt idx="0">
                  <c:v>Limite Superior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Modelos!$D$32:$D$43</c:f>
              <c:numCache>
                <c:formatCode>0%</c:formatCode>
                <c:ptCount val="1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Modelos!$B$46</c:f>
              <c:strCache>
                <c:ptCount val="1"/>
                <c:pt idx="0">
                  <c:v>Limite Inferior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Modelos!$E$32:$E$43</c:f>
              <c:numCache>
                <c:formatCode>0%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86432"/>
        <c:axId val="194787968"/>
      </c:lineChart>
      <c:catAx>
        <c:axId val="19478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4787968"/>
        <c:crosses val="autoZero"/>
        <c:auto val="1"/>
        <c:lblAlgn val="ctr"/>
        <c:lblOffset val="100"/>
        <c:noMultiLvlLbl val="0"/>
      </c:catAx>
      <c:valAx>
        <c:axId val="19478796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94786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Curva</a:t>
            </a:r>
            <a:r>
              <a:rPr lang="pt-BR" baseline="0"/>
              <a:t> ABC - Produtos</a:t>
            </a:r>
            <a:endParaRPr lang="pt-B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Modelos!#REF!</c:f>
              <c:strCache>
                <c:ptCount val="1"/>
                <c:pt idx="0">
                  <c:v>#REF!</c:v>
                </c:pt>
              </c:strCache>
            </c:strRef>
          </c:tx>
          <c:spPr>
            <a:gradFill>
              <a:gsLst>
                <a:gs pos="0">
                  <a:srgbClr val="FF0000"/>
                </a:gs>
                <a:gs pos="100000">
                  <a:srgbClr val="C00000"/>
                </a:gs>
              </a:gsLst>
              <a:lin ang="5400000" scaled="0"/>
            </a:gradFill>
            <a:ln>
              <a:solidFill>
                <a:srgbClr val="C00000"/>
              </a:solidFill>
            </a:ln>
          </c:spPr>
          <c:invertIfNegative val="0"/>
          <c:val>
            <c:numRef>
              <c:f>Modelos!$G$61:$G$73</c:f>
              <c:numCache>
                <c:formatCode>General</c:formatCode>
                <c:ptCount val="13"/>
                <c:pt idx="0">
                  <c:v>0</c:v>
                </c:pt>
                <c:pt idx="2" formatCode="0%">
                  <c:v>0</c:v>
                </c:pt>
                <c:pt idx="3" formatCode="0%">
                  <c:v>0</c:v>
                </c:pt>
                <c:pt idx="4" formatCode="0%">
                  <c:v>0</c:v>
                </c:pt>
                <c:pt idx="5" formatCode="0%">
                  <c:v>0</c:v>
                </c:pt>
                <c:pt idx="6" formatCode="0%">
                  <c:v>0</c:v>
                </c:pt>
                <c:pt idx="7" formatCode="0%">
                  <c:v>0</c:v>
                </c:pt>
                <c:pt idx="8" formatCode="0%">
                  <c:v>0</c:v>
                </c:pt>
                <c:pt idx="9" formatCode="0%">
                  <c:v>0</c:v>
                </c:pt>
                <c:pt idx="10" formatCode="0%">
                  <c:v>0</c:v>
                </c:pt>
                <c:pt idx="11" formatCode="0%">
                  <c:v>0</c:v>
                </c:pt>
                <c:pt idx="12" formatCode="0%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830336"/>
        <c:axId val="194831872"/>
      </c:barChart>
      <c:lineChart>
        <c:grouping val="standard"/>
        <c:varyColors val="0"/>
        <c:ser>
          <c:idx val="0"/>
          <c:order val="0"/>
          <c:tx>
            <c:strRef>
              <c:f>Modelos!$E$61</c:f>
              <c:strCache>
                <c:ptCount val="1"/>
                <c:pt idx="0">
                  <c:v>% Acumulado</c:v>
                </c:pt>
              </c:strCache>
            </c:strRef>
          </c:tx>
          <c:marker>
            <c:symbol val="none"/>
          </c:marker>
          <c:val>
            <c:numRef>
              <c:f>Modelos!$E$62:$E$74</c:f>
              <c:numCache>
                <c:formatCode>0.0%</c:formatCode>
                <c:ptCount val="13"/>
                <c:pt idx="0" formatCode="0%">
                  <c:v>0</c:v>
                </c:pt>
                <c:pt idx="1">
                  <c:v>0.21607605877268798</c:v>
                </c:pt>
                <c:pt idx="2">
                  <c:v>0.36732929991356955</c:v>
                </c:pt>
                <c:pt idx="3">
                  <c:v>0.48833189282627482</c:v>
                </c:pt>
                <c:pt idx="4">
                  <c:v>0.60069144338807257</c:v>
                </c:pt>
                <c:pt idx="5">
                  <c:v>0.70872947277441656</c:v>
                </c:pt>
                <c:pt idx="6">
                  <c:v>0.79515989628349171</c:v>
                </c:pt>
                <c:pt idx="7">
                  <c:v>0.83837510803802928</c:v>
                </c:pt>
                <c:pt idx="8">
                  <c:v>0.88115816767502153</c:v>
                </c:pt>
                <c:pt idx="9">
                  <c:v>0.92221261884183225</c:v>
                </c:pt>
                <c:pt idx="10">
                  <c:v>0.96110630942091613</c:v>
                </c:pt>
                <c:pt idx="11">
                  <c:v>0.99567847882454619</c:v>
                </c:pt>
                <c:pt idx="1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30336"/>
        <c:axId val="194831872"/>
      </c:lineChart>
      <c:catAx>
        <c:axId val="19483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831872"/>
        <c:crosses val="autoZero"/>
        <c:auto val="1"/>
        <c:lblAlgn val="ctr"/>
        <c:lblOffset val="100"/>
        <c:noMultiLvlLbl val="0"/>
      </c:catAx>
      <c:valAx>
        <c:axId val="194831872"/>
        <c:scaling>
          <c:orientation val="minMax"/>
          <c:max val="1.1000000000000001"/>
          <c:min val="0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pt-BR"/>
          </a:p>
        </c:txPr>
        <c:crossAx val="194830336"/>
        <c:crosses val="autoZero"/>
        <c:crossBetween val="between"/>
        <c:majorUnit val="0.2"/>
      </c:valAx>
      <c:spPr>
        <a:ln>
          <a:solidFill>
            <a:schemeClr val="bg1">
              <a:lumMod val="85000"/>
            </a:schemeClr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266699</xdr:colOff>
      <xdr:row>5</xdr:row>
      <xdr:rowOff>85724</xdr:rowOff>
    </xdr:from>
    <xdr:to>
      <xdr:col>21</xdr:col>
      <xdr:colOff>66675</xdr:colOff>
      <xdr:row>24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142874</xdr:colOff>
      <xdr:row>29</xdr:row>
      <xdr:rowOff>28575</xdr:rowOff>
    </xdr:from>
    <xdr:to>
      <xdr:col>14</xdr:col>
      <xdr:colOff>76200</xdr:colOff>
      <xdr:row>47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609600</xdr:colOff>
      <xdr:row>53</xdr:row>
      <xdr:rowOff>66674</xdr:rowOff>
    </xdr:from>
    <xdr:to>
      <xdr:col>14</xdr:col>
      <xdr:colOff>466725</xdr:colOff>
      <xdr:row>73</xdr:row>
      <xdr:rowOff>133350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0.17019</cdr:x>
      <cdr:y>0.70383</cdr:y>
    </cdr:from>
    <cdr:to>
      <cdr:x>0.22293</cdr:x>
      <cdr:y>0.81449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018000" y="2312871"/>
          <a:ext cx="315499" cy="3636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400" b="1"/>
            <a:t>A</a:t>
          </a:r>
        </a:p>
      </cdr:txBody>
    </cdr:sp>
  </cdr:relSizeAnchor>
  <cdr:relSizeAnchor xmlns:cdr="http://schemas.openxmlformats.org/drawingml/2006/chartDrawing">
    <cdr:from>
      <cdr:x>0.33864</cdr:x>
      <cdr:y>0.69496</cdr:y>
    </cdr:from>
    <cdr:to>
      <cdr:x>0.38535</cdr:x>
      <cdr:y>0.79048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2025637" y="2283728"/>
          <a:ext cx="279413" cy="3138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400" b="1"/>
            <a:t>B</a:t>
          </a:r>
        </a:p>
      </cdr:txBody>
    </cdr:sp>
  </cdr:relSizeAnchor>
  <cdr:relSizeAnchor xmlns:cdr="http://schemas.openxmlformats.org/drawingml/2006/chartDrawing">
    <cdr:from>
      <cdr:x>0.68224</cdr:x>
      <cdr:y>0.69214</cdr:y>
    </cdr:from>
    <cdr:to>
      <cdr:x>0.72957</cdr:x>
      <cdr:y>0.78767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4080968" y="2274471"/>
          <a:ext cx="283113" cy="3139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400" b="1"/>
            <a:t>C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17" sqref="A17"/>
    </sheetView>
  </sheetViews>
  <sheetFormatPr defaultRowHeight="12.75" x14ac:dyDescent="0.2"/>
  <cols>
    <col min="1" max="1" width="27.28515625" bestFit="1" customWidth="1"/>
    <col min="2" max="4" width="12" bestFit="1" customWidth="1"/>
    <col min="5" max="5" width="12.42578125" bestFit="1" customWidth="1"/>
    <col min="6" max="6" width="15.85546875" bestFit="1" customWidth="1"/>
    <col min="7" max="7" width="14.5703125" bestFit="1" customWidth="1"/>
    <col min="8" max="8" width="13.140625" bestFit="1" customWidth="1"/>
    <col min="9" max="9" width="14.42578125" bestFit="1" customWidth="1"/>
  </cols>
  <sheetData>
    <row r="1" spans="1:9" x14ac:dyDescent="0.2">
      <c r="A1" t="s">
        <v>51</v>
      </c>
    </row>
    <row r="2" spans="1:9" ht="13.5" thickBot="1" x14ac:dyDescent="0.25"/>
    <row r="3" spans="1:9" x14ac:dyDescent="0.2">
      <c r="A3" s="61" t="s">
        <v>52</v>
      </c>
      <c r="B3" s="61"/>
    </row>
    <row r="4" spans="1:9" x14ac:dyDescent="0.2">
      <c r="A4" s="58" t="s">
        <v>53</v>
      </c>
      <c r="B4" s="58">
        <v>0.95806523657865916</v>
      </c>
    </row>
    <row r="5" spans="1:9" x14ac:dyDescent="0.2">
      <c r="A5" s="58" t="s">
        <v>54</v>
      </c>
      <c r="B5" s="58">
        <v>0.91788899754052211</v>
      </c>
    </row>
    <row r="6" spans="1:9" x14ac:dyDescent="0.2">
      <c r="A6" s="58" t="s">
        <v>55</v>
      </c>
      <c r="B6" s="58">
        <v>0.90420383046394248</v>
      </c>
    </row>
    <row r="7" spans="1:9" x14ac:dyDescent="0.2">
      <c r="A7" s="58" t="s">
        <v>56</v>
      </c>
      <c r="B7" s="58">
        <v>414.50331244966662</v>
      </c>
    </row>
    <row r="8" spans="1:9" ht="13.5" thickBot="1" x14ac:dyDescent="0.25">
      <c r="A8" s="59" t="s">
        <v>57</v>
      </c>
      <c r="B8" s="59">
        <v>8</v>
      </c>
    </row>
    <row r="10" spans="1:9" ht="13.5" thickBot="1" x14ac:dyDescent="0.25">
      <c r="A10" t="s">
        <v>58</v>
      </c>
    </row>
    <row r="11" spans="1:9" x14ac:dyDescent="0.2">
      <c r="A11" s="60"/>
      <c r="B11" s="60" t="s">
        <v>63</v>
      </c>
      <c r="C11" s="60" t="s">
        <v>64</v>
      </c>
      <c r="D11" s="60" t="s">
        <v>65</v>
      </c>
      <c r="E11" s="60" t="s">
        <v>66</v>
      </c>
      <c r="F11" s="60" t="s">
        <v>67</v>
      </c>
    </row>
    <row r="12" spans="1:9" x14ac:dyDescent="0.2">
      <c r="A12" s="58" t="s">
        <v>59</v>
      </c>
      <c r="B12" s="58">
        <v>1</v>
      </c>
      <c r="C12" s="58">
        <v>11523809.523809524</v>
      </c>
      <c r="D12" s="58">
        <v>11523809.523809524</v>
      </c>
      <c r="E12" s="58">
        <v>67.071815229159185</v>
      </c>
      <c r="F12" s="58">
        <v>1.7860862471323006E-4</v>
      </c>
    </row>
    <row r="13" spans="1:9" x14ac:dyDescent="0.2">
      <c r="A13" s="58" t="s">
        <v>60</v>
      </c>
      <c r="B13" s="58">
        <v>6</v>
      </c>
      <c r="C13" s="58">
        <v>1030877.9761904756</v>
      </c>
      <c r="D13" s="58">
        <v>171812.99603174595</v>
      </c>
      <c r="E13" s="58"/>
      <c r="F13" s="58"/>
    </row>
    <row r="14" spans="1:9" ht="13.5" thickBot="1" x14ac:dyDescent="0.25">
      <c r="A14" s="59" t="s">
        <v>61</v>
      </c>
      <c r="B14" s="59">
        <v>7</v>
      </c>
      <c r="C14" s="59">
        <v>12554687.5</v>
      </c>
      <c r="D14" s="59"/>
      <c r="E14" s="59"/>
      <c r="F14" s="59"/>
    </row>
    <row r="15" spans="1:9" ht="13.5" thickBot="1" x14ac:dyDescent="0.25"/>
    <row r="16" spans="1:9" x14ac:dyDescent="0.2">
      <c r="A16" s="60"/>
      <c r="B16" s="60" t="s">
        <v>68</v>
      </c>
      <c r="C16" s="60" t="s">
        <v>56</v>
      </c>
      <c r="D16" s="60" t="s">
        <v>69</v>
      </c>
      <c r="E16" s="60" t="s">
        <v>70</v>
      </c>
      <c r="F16" s="60" t="s">
        <v>71</v>
      </c>
      <c r="G16" s="60" t="s">
        <v>72</v>
      </c>
      <c r="H16" s="60" t="s">
        <v>73</v>
      </c>
      <c r="I16" s="60" t="s">
        <v>74</v>
      </c>
    </row>
    <row r="17" spans="1:9" x14ac:dyDescent="0.2">
      <c r="A17" s="58" t="s">
        <v>62</v>
      </c>
      <c r="B17" s="58">
        <v>18438.988095238095</v>
      </c>
      <c r="C17" s="58">
        <v>440.80870787753844</v>
      </c>
      <c r="D17" s="58">
        <v>41.829908905430813</v>
      </c>
      <c r="E17" s="58">
        <v>1.2487616472712049E-8</v>
      </c>
      <c r="F17" s="58">
        <v>17360.368043844646</v>
      </c>
      <c r="G17" s="58">
        <v>19517.608146631545</v>
      </c>
      <c r="H17" s="58">
        <v>17360.368043844646</v>
      </c>
      <c r="I17" s="58">
        <v>19517.608146631545</v>
      </c>
    </row>
    <row r="18" spans="1:9" ht="13.5" thickBot="1" x14ac:dyDescent="0.25">
      <c r="A18" s="59" t="s">
        <v>75</v>
      </c>
      <c r="B18" s="59">
        <v>523.80952380952385</v>
      </c>
      <c r="C18" s="59">
        <v>63.95924968136724</v>
      </c>
      <c r="D18" s="59">
        <v>8.1897384103009774</v>
      </c>
      <c r="E18" s="59">
        <v>1.7860862471323006E-4</v>
      </c>
      <c r="F18" s="59">
        <v>367.30687777384622</v>
      </c>
      <c r="G18" s="59">
        <v>680.31216984520142</v>
      </c>
      <c r="H18" s="59">
        <v>367.30687777384622</v>
      </c>
      <c r="I18" s="59">
        <v>680.31216984520142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75"/>
  <sheetViews>
    <sheetView showGridLines="0" tabSelected="1" zoomScaleNormal="100" workbookViewId="0">
      <selection activeCell="H9" sqref="H9"/>
    </sheetView>
  </sheetViews>
  <sheetFormatPr defaultRowHeight="12.75" x14ac:dyDescent="0.2"/>
  <cols>
    <col min="1" max="1" width="2.140625" bestFit="1" customWidth="1"/>
    <col min="2" max="2" width="14.85546875" customWidth="1"/>
    <col min="3" max="3" width="13.140625" bestFit="1" customWidth="1"/>
    <col min="4" max="4" width="17" customWidth="1"/>
    <col min="5" max="5" width="13.28515625" bestFit="1" customWidth="1"/>
    <col min="6" max="6" width="5.7109375" bestFit="1" customWidth="1"/>
    <col min="8" max="8" width="13.85546875" bestFit="1" customWidth="1"/>
  </cols>
  <sheetData>
    <row r="1" spans="1:9" ht="15" customHeight="1" x14ac:dyDescent="0.2">
      <c r="A1" s="66" t="s">
        <v>48</v>
      </c>
      <c r="B1" s="66"/>
      <c r="C1" s="66"/>
      <c r="D1" s="66"/>
      <c r="E1" s="66"/>
      <c r="F1" s="57"/>
      <c r="G1" s="57"/>
      <c r="H1" s="57"/>
      <c r="I1" s="57"/>
    </row>
    <row r="2" spans="1:9" ht="12.75" customHeight="1" x14ac:dyDescent="0.2">
      <c r="A2" s="66"/>
      <c r="B2" s="66"/>
      <c r="C2" s="66"/>
      <c r="D2" s="66"/>
      <c r="E2" s="66"/>
      <c r="F2" s="57"/>
      <c r="G2" s="57"/>
      <c r="H2" s="57"/>
      <c r="I2" s="57"/>
    </row>
    <row r="3" spans="1:9" ht="38.25" customHeight="1" x14ac:dyDescent="0.2">
      <c r="A3" s="66"/>
      <c r="B3" s="66"/>
      <c r="C3" s="66"/>
      <c r="D3" s="66"/>
      <c r="E3" s="66"/>
      <c r="F3" s="57"/>
      <c r="G3" s="57"/>
      <c r="H3" s="57"/>
      <c r="I3" s="57"/>
    </row>
    <row r="4" spans="1:9" ht="23.25" x14ac:dyDescent="0.35">
      <c r="A4" s="18" t="s">
        <v>30</v>
      </c>
    </row>
    <row r="5" spans="1:9" x14ac:dyDescent="0.2">
      <c r="A5" s="6" t="s">
        <v>34</v>
      </c>
      <c r="B5" t="s">
        <v>27</v>
      </c>
    </row>
    <row r="6" spans="1:9" x14ac:dyDescent="0.2">
      <c r="A6" t="s">
        <v>34</v>
      </c>
      <c r="B6" s="30">
        <v>4</v>
      </c>
    </row>
    <row r="7" spans="1:9" x14ac:dyDescent="0.2">
      <c r="B7" s="8"/>
    </row>
    <row r="9" spans="1:9" ht="34.5" customHeight="1" x14ac:dyDescent="0.2">
      <c r="B9" s="23" t="s">
        <v>26</v>
      </c>
      <c r="C9" s="24" t="s">
        <v>29</v>
      </c>
      <c r="D9" s="25" t="s">
        <v>28</v>
      </c>
      <c r="E9">
        <f>INTERCEPT(D12:D19,B12:B19)</f>
        <v>18438.988095238095</v>
      </c>
      <c r="F9">
        <f>SLOPE(D12:D19,B12:B19)</f>
        <v>523.80952380952385</v>
      </c>
    </row>
    <row r="10" spans="1:9" x14ac:dyDescent="0.2">
      <c r="B10" s="13">
        <v>1</v>
      </c>
      <c r="C10" s="12">
        <v>8000</v>
      </c>
      <c r="D10" s="62">
        <f>$E$9+B10*$F$9</f>
        <v>18962.797619047618</v>
      </c>
      <c r="E10" s="64">
        <f t="shared" ref="E10:E21" si="0">$E$9+B10*$F$9</f>
        <v>18962.797619047618</v>
      </c>
      <c r="F10" s="65">
        <f>C10/E10</f>
        <v>0.42187867849015148</v>
      </c>
      <c r="G10" s="65">
        <f>AVERAGE(F10,F14,F18)</f>
        <v>0.47168067193938779</v>
      </c>
    </row>
    <row r="11" spans="1:9" x14ac:dyDescent="0.2">
      <c r="B11" s="13">
        <v>2</v>
      </c>
      <c r="C11" s="14">
        <v>13000</v>
      </c>
      <c r="D11" s="63">
        <f>$E$9+B11*$F$9</f>
        <v>19486.607142857145</v>
      </c>
      <c r="E11" s="64">
        <f t="shared" si="0"/>
        <v>19486.607142857145</v>
      </c>
      <c r="F11" s="65">
        <f t="shared" ref="F11:F21" si="1">C11/E11</f>
        <v>0.66712485681557843</v>
      </c>
      <c r="G11" s="65">
        <f t="shared" ref="G11:G13" si="2">AVERAGE(F11,F15,F19)</f>
        <v>0.68340443601506251</v>
      </c>
    </row>
    <row r="12" spans="1:9" x14ac:dyDescent="0.2">
      <c r="B12" s="13">
        <v>3</v>
      </c>
      <c r="C12" s="14">
        <v>23000</v>
      </c>
      <c r="D12" s="15">
        <f t="shared" ref="D12:D19" si="3">(C10+C14+2*SUM(C11:C13))/(2*$B$6)</f>
        <v>19750</v>
      </c>
      <c r="E12" s="64">
        <f t="shared" si="0"/>
        <v>20010.416666666668</v>
      </c>
      <c r="F12" s="65">
        <f t="shared" si="1"/>
        <v>1.1494013534617387</v>
      </c>
      <c r="G12" s="65">
        <f t="shared" si="2"/>
        <v>1.1707081255011917</v>
      </c>
    </row>
    <row r="13" spans="1:9" x14ac:dyDescent="0.2">
      <c r="B13" s="13">
        <v>4</v>
      </c>
      <c r="C13" s="14">
        <v>34000</v>
      </c>
      <c r="D13" s="15">
        <f t="shared" si="3"/>
        <v>20625</v>
      </c>
      <c r="E13" s="64">
        <f t="shared" si="0"/>
        <v>20534.226190476191</v>
      </c>
      <c r="F13" s="65">
        <f t="shared" si="1"/>
        <v>1.6557721574027102</v>
      </c>
      <c r="G13" s="65">
        <f t="shared" si="2"/>
        <v>1.6644198124048513</v>
      </c>
    </row>
    <row r="14" spans="1:9" x14ac:dyDescent="0.2">
      <c r="B14" s="13">
        <v>5</v>
      </c>
      <c r="C14" s="14">
        <v>10000</v>
      </c>
      <c r="D14" s="15">
        <f t="shared" si="3"/>
        <v>21250</v>
      </c>
      <c r="E14" s="64">
        <f t="shared" si="0"/>
        <v>21058.035714285714</v>
      </c>
      <c r="F14" s="65">
        <f t="shared" si="1"/>
        <v>0.47487810048759804</v>
      </c>
    </row>
    <row r="15" spans="1:9" x14ac:dyDescent="0.2">
      <c r="B15" s="13">
        <v>6</v>
      </c>
      <c r="C15" s="14">
        <v>18000</v>
      </c>
      <c r="D15" s="15">
        <f t="shared" si="3"/>
        <v>21750</v>
      </c>
      <c r="E15" s="64">
        <f t="shared" si="0"/>
        <v>21581.845238095237</v>
      </c>
      <c r="F15" s="65">
        <f t="shared" si="1"/>
        <v>0.83403433772322977</v>
      </c>
    </row>
    <row r="16" spans="1:9" x14ac:dyDescent="0.2">
      <c r="B16" s="13">
        <v>7</v>
      </c>
      <c r="C16" s="14">
        <v>23000</v>
      </c>
      <c r="D16" s="15">
        <f t="shared" si="3"/>
        <v>22500</v>
      </c>
      <c r="E16" s="64">
        <f t="shared" si="0"/>
        <v>22105.654761904763</v>
      </c>
      <c r="F16" s="65">
        <f t="shared" si="1"/>
        <v>1.0404577583305283</v>
      </c>
    </row>
    <row r="17" spans="1:9" x14ac:dyDescent="0.2">
      <c r="B17" s="13">
        <v>8</v>
      </c>
      <c r="C17" s="14">
        <v>38000</v>
      </c>
      <c r="D17" s="15">
        <f t="shared" si="3"/>
        <v>22125</v>
      </c>
      <c r="E17" s="64">
        <f t="shared" si="0"/>
        <v>22629.464285714286</v>
      </c>
      <c r="F17" s="65">
        <f t="shared" si="1"/>
        <v>1.6792266719274018</v>
      </c>
    </row>
    <row r="18" spans="1:9" x14ac:dyDescent="0.2">
      <c r="B18" s="13">
        <v>9</v>
      </c>
      <c r="C18" s="14">
        <v>12000</v>
      </c>
      <c r="D18" s="15">
        <f t="shared" si="3"/>
        <v>22625</v>
      </c>
      <c r="E18" s="64">
        <f t="shared" si="0"/>
        <v>23153.273809523809</v>
      </c>
      <c r="F18" s="65">
        <f t="shared" si="1"/>
        <v>0.51828523684041394</v>
      </c>
    </row>
    <row r="19" spans="1:9" x14ac:dyDescent="0.2">
      <c r="B19" s="13">
        <v>10</v>
      </c>
      <c r="C19" s="14">
        <v>13000</v>
      </c>
      <c r="D19" s="15">
        <f t="shared" si="3"/>
        <v>24125</v>
      </c>
      <c r="E19" s="64">
        <f t="shared" si="0"/>
        <v>23677.083333333336</v>
      </c>
      <c r="F19" s="65">
        <f t="shared" si="1"/>
        <v>0.54905411350637923</v>
      </c>
    </row>
    <row r="20" spans="1:9" x14ac:dyDescent="0.2">
      <c r="B20" s="13">
        <v>11</v>
      </c>
      <c r="C20" s="14">
        <v>32000</v>
      </c>
      <c r="D20" s="63">
        <f>$E$9+B20*$F$9</f>
        <v>24200.892857142859</v>
      </c>
      <c r="E20" s="64">
        <f t="shared" si="0"/>
        <v>24200.892857142859</v>
      </c>
      <c r="F20" s="65">
        <f t="shared" si="1"/>
        <v>1.3222652647113078</v>
      </c>
    </row>
    <row r="21" spans="1:9" x14ac:dyDescent="0.2">
      <c r="B21" s="16">
        <v>12</v>
      </c>
      <c r="C21" s="17">
        <v>41000</v>
      </c>
      <c r="D21" s="63">
        <f>$E$9+B21*$F$9</f>
        <v>24724.702380952382</v>
      </c>
      <c r="E21" s="64">
        <f t="shared" si="0"/>
        <v>24724.702380952382</v>
      </c>
      <c r="F21" s="65">
        <f t="shared" si="1"/>
        <v>1.6582606078844417</v>
      </c>
    </row>
    <row r="25" spans="1:9" ht="12.75" customHeight="1" x14ac:dyDescent="0.2">
      <c r="A25" s="66" t="s">
        <v>49</v>
      </c>
      <c r="B25" s="66"/>
      <c r="C25" s="66"/>
      <c r="D25" s="66"/>
      <c r="E25" s="66"/>
      <c r="F25" s="57"/>
      <c r="G25" s="57"/>
      <c r="H25" s="57"/>
      <c r="I25" s="57"/>
    </row>
    <row r="26" spans="1:9" ht="12.75" customHeight="1" x14ac:dyDescent="0.2">
      <c r="A26" s="66"/>
      <c r="B26" s="66"/>
      <c r="C26" s="66"/>
      <c r="D26" s="66"/>
      <c r="E26" s="66"/>
      <c r="F26" s="57"/>
      <c r="G26" s="57"/>
      <c r="H26" s="57"/>
      <c r="I26" s="57"/>
    </row>
    <row r="27" spans="1:9" ht="19.5" customHeight="1" x14ac:dyDescent="0.2">
      <c r="A27" s="66"/>
      <c r="B27" s="66"/>
      <c r="C27" s="66"/>
      <c r="D27" s="66"/>
      <c r="E27" s="66"/>
      <c r="F27" s="57"/>
      <c r="G27" s="57"/>
      <c r="H27" s="57"/>
      <c r="I27" s="57"/>
    </row>
    <row r="28" spans="1:9" x14ac:dyDescent="0.2">
      <c r="A28" s="66"/>
      <c r="B28" s="66"/>
      <c r="C28" s="66"/>
      <c r="D28" s="66"/>
      <c r="E28" s="66"/>
    </row>
    <row r="29" spans="1:9" ht="23.25" x14ac:dyDescent="0.35">
      <c r="A29" s="18" t="s">
        <v>31</v>
      </c>
    </row>
    <row r="31" spans="1:9" ht="15.75" x14ac:dyDescent="0.25">
      <c r="B31" s="9" t="s">
        <v>26</v>
      </c>
      <c r="C31" s="10" t="s">
        <v>40</v>
      </c>
    </row>
    <row r="32" spans="1:9" x14ac:dyDescent="0.2">
      <c r="B32" s="11">
        <v>1</v>
      </c>
      <c r="C32" s="19">
        <v>0.02</v>
      </c>
      <c r="D32" s="22">
        <f t="shared" ref="D32:D43" si="4">$C$45</f>
        <v>0.1</v>
      </c>
      <c r="E32" s="22">
        <f t="shared" ref="E32:E43" si="5">$C$46</f>
        <v>0.01</v>
      </c>
    </row>
    <row r="33" spans="2:5" x14ac:dyDescent="0.2">
      <c r="B33" s="13">
        <v>2</v>
      </c>
      <c r="C33" s="20">
        <v>0.03</v>
      </c>
      <c r="D33" s="22">
        <f t="shared" si="4"/>
        <v>0.1</v>
      </c>
      <c r="E33" s="22">
        <f t="shared" si="5"/>
        <v>0.01</v>
      </c>
    </row>
    <row r="34" spans="2:5" x14ac:dyDescent="0.2">
      <c r="B34" s="13">
        <v>3</v>
      </c>
      <c r="C34" s="20">
        <v>2.5000000000000001E-2</v>
      </c>
      <c r="D34" s="22">
        <f t="shared" si="4"/>
        <v>0.1</v>
      </c>
      <c r="E34" s="22">
        <f t="shared" si="5"/>
        <v>0.01</v>
      </c>
    </row>
    <row r="35" spans="2:5" x14ac:dyDescent="0.2">
      <c r="B35" s="13">
        <v>4</v>
      </c>
      <c r="C35" s="20">
        <v>0.05</v>
      </c>
      <c r="D35" s="22">
        <f t="shared" si="4"/>
        <v>0.1</v>
      </c>
      <c r="E35" s="22">
        <f t="shared" si="5"/>
        <v>0.01</v>
      </c>
    </row>
    <row r="36" spans="2:5" x14ac:dyDescent="0.2">
      <c r="B36" s="13">
        <v>5</v>
      </c>
      <c r="C36" s="20">
        <v>1.4999999999999999E-2</v>
      </c>
      <c r="D36" s="22">
        <f t="shared" si="4"/>
        <v>0.1</v>
      </c>
      <c r="E36" s="22">
        <f t="shared" si="5"/>
        <v>0.01</v>
      </c>
    </row>
    <row r="37" spans="2:5" x14ac:dyDescent="0.2">
      <c r="B37" s="13">
        <v>6</v>
      </c>
      <c r="C37" s="20">
        <v>5.0000000000000001E-3</v>
      </c>
      <c r="D37" s="22">
        <f t="shared" si="4"/>
        <v>0.1</v>
      </c>
      <c r="E37" s="22">
        <f t="shared" si="5"/>
        <v>0.01</v>
      </c>
    </row>
    <row r="38" spans="2:5" x14ac:dyDescent="0.2">
      <c r="B38" s="13">
        <v>7</v>
      </c>
      <c r="C38" s="20">
        <v>0.09</v>
      </c>
      <c r="D38" s="22">
        <f t="shared" si="4"/>
        <v>0.1</v>
      </c>
      <c r="E38" s="22">
        <f t="shared" si="5"/>
        <v>0.01</v>
      </c>
    </row>
    <row r="39" spans="2:5" x14ac:dyDescent="0.2">
      <c r="B39" s="13">
        <v>8</v>
      </c>
      <c r="C39" s="20">
        <v>0.05</v>
      </c>
      <c r="D39" s="22">
        <f t="shared" si="4"/>
        <v>0.1</v>
      </c>
      <c r="E39" s="22">
        <f t="shared" si="5"/>
        <v>0.01</v>
      </c>
    </row>
    <row r="40" spans="2:5" x14ac:dyDescent="0.2">
      <c r="B40" s="13">
        <v>9</v>
      </c>
      <c r="C40" s="20">
        <v>0.06</v>
      </c>
      <c r="D40" s="22">
        <f t="shared" si="4"/>
        <v>0.1</v>
      </c>
      <c r="E40" s="22">
        <f t="shared" si="5"/>
        <v>0.01</v>
      </c>
    </row>
    <row r="41" spans="2:5" x14ac:dyDescent="0.2">
      <c r="B41" s="13">
        <v>10</v>
      </c>
      <c r="C41" s="20">
        <v>7.4999999999999997E-2</v>
      </c>
      <c r="D41" s="22">
        <f t="shared" si="4"/>
        <v>0.1</v>
      </c>
      <c r="E41" s="22">
        <f t="shared" si="5"/>
        <v>0.01</v>
      </c>
    </row>
    <row r="42" spans="2:5" x14ac:dyDescent="0.2">
      <c r="B42" s="13">
        <v>11</v>
      </c>
      <c r="C42" s="20">
        <v>8.6999999999999994E-2</v>
      </c>
      <c r="D42" s="22">
        <f t="shared" si="4"/>
        <v>0.1</v>
      </c>
      <c r="E42" s="22">
        <f t="shared" si="5"/>
        <v>0.01</v>
      </c>
    </row>
    <row r="43" spans="2:5" x14ac:dyDescent="0.2">
      <c r="B43" s="16">
        <v>12</v>
      </c>
      <c r="C43" s="21">
        <v>0.09</v>
      </c>
      <c r="D43" s="22">
        <f t="shared" si="4"/>
        <v>0.1</v>
      </c>
      <c r="E43" s="22">
        <f t="shared" si="5"/>
        <v>0.01</v>
      </c>
    </row>
    <row r="45" spans="2:5" x14ac:dyDescent="0.2">
      <c r="B45" s="26" t="s">
        <v>32</v>
      </c>
      <c r="C45" s="28">
        <v>0.1</v>
      </c>
    </row>
    <row r="46" spans="2:5" x14ac:dyDescent="0.2">
      <c r="B46" s="27" t="s">
        <v>33</v>
      </c>
      <c r="C46" s="29">
        <v>0.01</v>
      </c>
    </row>
    <row r="49" spans="1:7" x14ac:dyDescent="0.2">
      <c r="A49" s="67" t="s">
        <v>50</v>
      </c>
      <c r="B49" s="67"/>
      <c r="C49" s="67"/>
      <c r="D49" s="67"/>
      <c r="E49" s="67"/>
    </row>
    <row r="50" spans="1:7" x14ac:dyDescent="0.2">
      <c r="A50" s="67"/>
      <c r="B50" s="67"/>
      <c r="C50" s="67"/>
      <c r="D50" s="67"/>
      <c r="E50" s="67"/>
    </row>
    <row r="51" spans="1:7" x14ac:dyDescent="0.2">
      <c r="A51" s="67"/>
      <c r="B51" s="67"/>
      <c r="C51" s="67"/>
      <c r="D51" s="67"/>
      <c r="E51" s="67"/>
    </row>
    <row r="52" spans="1:7" x14ac:dyDescent="0.2">
      <c r="A52" s="67"/>
      <c r="B52" s="67"/>
      <c r="C52" s="67"/>
      <c r="D52" s="67"/>
      <c r="E52" s="67"/>
    </row>
    <row r="53" spans="1:7" x14ac:dyDescent="0.2">
      <c r="A53" s="67"/>
      <c r="B53" s="67"/>
      <c r="C53" s="67"/>
      <c r="D53" s="67"/>
      <c r="E53" s="67"/>
    </row>
    <row r="54" spans="1:7" x14ac:dyDescent="0.2">
      <c r="A54" s="67"/>
      <c r="B54" s="67"/>
      <c r="C54" s="67"/>
      <c r="D54" s="67"/>
      <c r="E54" s="67"/>
    </row>
    <row r="55" spans="1:7" ht="23.25" x14ac:dyDescent="0.35">
      <c r="A55" s="18" t="s">
        <v>36</v>
      </c>
    </row>
    <row r="57" spans="1:7" x14ac:dyDescent="0.2">
      <c r="B57" s="26" t="s">
        <v>37</v>
      </c>
      <c r="C57" s="28">
        <v>0.3</v>
      </c>
    </row>
    <row r="58" spans="1:7" x14ac:dyDescent="0.2">
      <c r="B58" s="50" t="s">
        <v>38</v>
      </c>
      <c r="C58" s="51">
        <v>0.7</v>
      </c>
    </row>
    <row r="59" spans="1:7" x14ac:dyDescent="0.2">
      <c r="B59" s="27" t="s">
        <v>39</v>
      </c>
      <c r="C59" s="29">
        <v>1</v>
      </c>
    </row>
    <row r="61" spans="1:7" x14ac:dyDescent="0.2">
      <c r="B61" s="9" t="s">
        <v>26</v>
      </c>
      <c r="C61" s="9" t="s">
        <v>41</v>
      </c>
      <c r="D61" s="9" t="s">
        <v>42</v>
      </c>
      <c r="E61" s="9" t="s">
        <v>44</v>
      </c>
      <c r="F61" s="52"/>
      <c r="G61" s="53" t="s">
        <v>43</v>
      </c>
    </row>
    <row r="62" spans="1:7" ht="1.5" customHeight="1" x14ac:dyDescent="0.2">
      <c r="B62">
        <v>0</v>
      </c>
      <c r="C62" s="2"/>
      <c r="E62" s="2">
        <v>0</v>
      </c>
      <c r="F62" s="52"/>
      <c r="G62" s="52"/>
    </row>
    <row r="63" spans="1:7" ht="12" customHeight="1" x14ac:dyDescent="0.2">
      <c r="B63" s="47">
        <v>1</v>
      </c>
      <c r="C63" s="48">
        <v>5000</v>
      </c>
      <c r="D63" s="49">
        <f>C63/$C$75</f>
        <v>0.21607605877268798</v>
      </c>
      <c r="E63" s="49">
        <f>D63</f>
        <v>0.21607605877268798</v>
      </c>
      <c r="F63" s="52"/>
      <c r="G63" s="54" t="e">
        <f t="shared" ref="G63:G74" si="6">IF(F64&lt;&gt;"",E64,"")</f>
        <v>#REF!</v>
      </c>
    </row>
    <row r="64" spans="1:7" x14ac:dyDescent="0.2">
      <c r="B64" s="13">
        <v>2</v>
      </c>
      <c r="C64" s="43">
        <v>3500</v>
      </c>
      <c r="D64" s="45">
        <f t="shared" ref="D64:D74" si="7">C64/$C$75</f>
        <v>0.15125324114088159</v>
      </c>
      <c r="E64" s="45">
        <f>D64+E63</f>
        <v>0.36732929991356955</v>
      </c>
      <c r="F64" s="52" t="e">
        <f>IF(#REF!&lt;&gt;#REF!,#REF!,"")</f>
        <v>#REF!</v>
      </c>
      <c r="G64" s="54" t="e">
        <f t="shared" si="6"/>
        <v>#REF!</v>
      </c>
    </row>
    <row r="65" spans="2:7" x14ac:dyDescent="0.2">
      <c r="B65" s="13">
        <v>3</v>
      </c>
      <c r="C65" s="43">
        <v>2800</v>
      </c>
      <c r="D65" s="45">
        <f t="shared" si="7"/>
        <v>0.12100259291270528</v>
      </c>
      <c r="E65" s="45">
        <f t="shared" ref="E65:E74" si="8">D65+E64</f>
        <v>0.48833189282627482</v>
      </c>
      <c r="F65" s="52" t="e">
        <f>IF(#REF!&lt;&gt;#REF!,#REF!,"")</f>
        <v>#REF!</v>
      </c>
      <c r="G65" s="54" t="e">
        <f t="shared" si="6"/>
        <v>#REF!</v>
      </c>
    </row>
    <row r="66" spans="2:7" x14ac:dyDescent="0.2">
      <c r="B66" s="13">
        <v>4</v>
      </c>
      <c r="C66" s="43">
        <v>2600</v>
      </c>
      <c r="D66" s="45">
        <f t="shared" si="7"/>
        <v>0.11235955056179775</v>
      </c>
      <c r="E66" s="45">
        <f t="shared" si="8"/>
        <v>0.60069144338807257</v>
      </c>
      <c r="F66" s="52" t="e">
        <f>IF(#REF!&lt;&gt;#REF!,#REF!,"")</f>
        <v>#REF!</v>
      </c>
      <c r="G66" s="54" t="e">
        <f t="shared" si="6"/>
        <v>#REF!</v>
      </c>
    </row>
    <row r="67" spans="2:7" x14ac:dyDescent="0.2">
      <c r="B67" s="13">
        <v>5</v>
      </c>
      <c r="C67" s="43">
        <v>2500</v>
      </c>
      <c r="D67" s="45">
        <f t="shared" si="7"/>
        <v>0.10803802938634399</v>
      </c>
      <c r="E67" s="45">
        <f t="shared" si="8"/>
        <v>0.70872947277441656</v>
      </c>
      <c r="F67" s="52" t="e">
        <f>IF(#REF!&lt;&gt;#REF!,#REF!,"")</f>
        <v>#REF!</v>
      </c>
      <c r="G67" s="54" t="e">
        <f t="shared" si="6"/>
        <v>#REF!</v>
      </c>
    </row>
    <row r="68" spans="2:7" x14ac:dyDescent="0.2">
      <c r="B68" s="13">
        <v>6</v>
      </c>
      <c r="C68" s="43">
        <v>2000</v>
      </c>
      <c r="D68" s="45">
        <f t="shared" si="7"/>
        <v>8.6430423509075191E-2</v>
      </c>
      <c r="E68" s="45">
        <f t="shared" si="8"/>
        <v>0.79515989628349171</v>
      </c>
      <c r="F68" s="52" t="e">
        <f>IF(#REF!&lt;&gt;#REF!,#REF!,"")</f>
        <v>#REF!</v>
      </c>
      <c r="G68" s="54" t="e">
        <f t="shared" si="6"/>
        <v>#REF!</v>
      </c>
    </row>
    <row r="69" spans="2:7" x14ac:dyDescent="0.2">
      <c r="B69" s="13">
        <v>7</v>
      </c>
      <c r="C69" s="43">
        <v>1000</v>
      </c>
      <c r="D69" s="45">
        <f t="shared" si="7"/>
        <v>4.3215211754537596E-2</v>
      </c>
      <c r="E69" s="45">
        <f t="shared" si="8"/>
        <v>0.83837510803802928</v>
      </c>
      <c r="F69" s="52" t="e">
        <f>IF(#REF!&lt;&gt;#REF!,#REF!,"")</f>
        <v>#REF!</v>
      </c>
      <c r="G69" s="54" t="e">
        <f t="shared" si="6"/>
        <v>#REF!</v>
      </c>
    </row>
    <row r="70" spans="2:7" x14ac:dyDescent="0.2">
      <c r="B70" s="13">
        <v>8</v>
      </c>
      <c r="C70" s="43">
        <v>990</v>
      </c>
      <c r="D70" s="45">
        <f t="shared" si="7"/>
        <v>4.2783059636992221E-2</v>
      </c>
      <c r="E70" s="45">
        <f t="shared" si="8"/>
        <v>0.88115816767502153</v>
      </c>
      <c r="F70" s="52" t="e">
        <f>IF(#REF!&lt;&gt;#REF!,#REF!,"")</f>
        <v>#REF!</v>
      </c>
      <c r="G70" s="54" t="e">
        <f t="shared" si="6"/>
        <v>#REF!</v>
      </c>
    </row>
    <row r="71" spans="2:7" x14ac:dyDescent="0.2">
      <c r="B71" s="13">
        <v>9</v>
      </c>
      <c r="C71" s="43">
        <v>950</v>
      </c>
      <c r="D71" s="45">
        <f t="shared" si="7"/>
        <v>4.1054451166810717E-2</v>
      </c>
      <c r="E71" s="45">
        <f t="shared" si="8"/>
        <v>0.92221261884183225</v>
      </c>
      <c r="F71" s="52" t="e">
        <f>IF(#REF!&lt;&gt;#REF!,#REF!,"")</f>
        <v>#REF!</v>
      </c>
      <c r="G71" s="54" t="e">
        <f t="shared" si="6"/>
        <v>#REF!</v>
      </c>
    </row>
    <row r="72" spans="2:7" x14ac:dyDescent="0.2">
      <c r="B72" s="13">
        <v>10</v>
      </c>
      <c r="C72" s="43">
        <v>900</v>
      </c>
      <c r="D72" s="45">
        <f>C72/$C$75</f>
        <v>3.8893690579083838E-2</v>
      </c>
      <c r="E72" s="45">
        <f t="shared" si="8"/>
        <v>0.96110630942091613</v>
      </c>
      <c r="F72" s="52" t="e">
        <f>IF(#REF!&lt;&gt;#REF!,#REF!,"")</f>
        <v>#REF!</v>
      </c>
      <c r="G72" s="54" t="e">
        <f t="shared" si="6"/>
        <v>#REF!</v>
      </c>
    </row>
    <row r="73" spans="2:7" x14ac:dyDescent="0.2">
      <c r="B73" s="13">
        <v>11</v>
      </c>
      <c r="C73" s="43">
        <v>800</v>
      </c>
      <c r="D73" s="45">
        <f t="shared" si="7"/>
        <v>3.4572169403630081E-2</v>
      </c>
      <c r="E73" s="45">
        <f t="shared" si="8"/>
        <v>0.99567847882454619</v>
      </c>
      <c r="F73" s="52" t="e">
        <f>IF(#REF!&lt;&gt;#REF!,#REF!,"")</f>
        <v>#REF!</v>
      </c>
      <c r="G73" s="54" t="e">
        <f t="shared" si="6"/>
        <v>#REF!</v>
      </c>
    </row>
    <row r="74" spans="2:7" x14ac:dyDescent="0.2">
      <c r="B74" s="16">
        <v>12</v>
      </c>
      <c r="C74" s="44">
        <v>100</v>
      </c>
      <c r="D74" s="46">
        <f t="shared" si="7"/>
        <v>4.3215211754537601E-3</v>
      </c>
      <c r="E74" s="46">
        <f t="shared" si="8"/>
        <v>1</v>
      </c>
      <c r="F74" s="55" t="e">
        <f>#REF!</f>
        <v>#REF!</v>
      </c>
      <c r="G74" s="54" t="str">
        <f t="shared" si="6"/>
        <v/>
      </c>
    </row>
    <row r="75" spans="2:7" x14ac:dyDescent="0.2">
      <c r="C75" s="56">
        <f>SUM(C63:C74)</f>
        <v>23140</v>
      </c>
    </row>
  </sheetData>
  <mergeCells count="3">
    <mergeCell ref="A1:E3"/>
    <mergeCell ref="A25:E28"/>
    <mergeCell ref="A49:E54"/>
  </mergeCells>
  <phoneticPr fontId="2" type="noConversion"/>
  <pageMargins left="0.78740157499999996" right="0.78740157499999996" top="0.984251969" bottom="0.984251969" header="0.49212598499999999" footer="0.49212598499999999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E13"/>
  <sheetViews>
    <sheetView showGridLines="0" zoomScale="170" zoomScaleNormal="170" workbookViewId="0">
      <selection activeCell="B1" sqref="B1"/>
    </sheetView>
  </sheetViews>
  <sheetFormatPr defaultRowHeight="12.75" x14ac:dyDescent="0.2"/>
  <cols>
    <col min="1" max="1" width="1" customWidth="1"/>
    <col min="3" max="3" width="11.28515625" bestFit="1" customWidth="1"/>
    <col min="4" max="5" width="15.42578125" bestFit="1" customWidth="1"/>
    <col min="6" max="6" width="1.42578125" customWidth="1"/>
  </cols>
  <sheetData>
    <row r="1" spans="2:5" ht="6" customHeight="1" x14ac:dyDescent="0.2"/>
    <row r="2" spans="2:5" x14ac:dyDescent="0.2">
      <c r="B2" s="32" t="s">
        <v>16</v>
      </c>
      <c r="C2" s="32" t="s">
        <v>15</v>
      </c>
      <c r="D2" s="32" t="s">
        <v>17</v>
      </c>
      <c r="E2" s="32" t="s">
        <v>45</v>
      </c>
    </row>
    <row r="3" spans="2:5" x14ac:dyDescent="0.2">
      <c r="B3" s="33" t="s">
        <v>3</v>
      </c>
      <c r="C3" s="34">
        <v>153</v>
      </c>
      <c r="D3" s="39">
        <v>0.05</v>
      </c>
      <c r="E3" s="39" t="s">
        <v>19</v>
      </c>
    </row>
    <row r="4" spans="2:5" x14ac:dyDescent="0.2">
      <c r="B4" s="35" t="s">
        <v>4</v>
      </c>
      <c r="C4" s="36">
        <v>26</v>
      </c>
      <c r="D4" s="40">
        <v>0.04</v>
      </c>
      <c r="E4" s="40" t="s">
        <v>21</v>
      </c>
    </row>
    <row r="5" spans="2:5" x14ac:dyDescent="0.2">
      <c r="B5" s="35" t="s">
        <v>5</v>
      </c>
      <c r="C5" s="36">
        <v>13</v>
      </c>
      <c r="D5" s="40">
        <v>0.03</v>
      </c>
      <c r="E5" s="40" t="s">
        <v>46</v>
      </c>
    </row>
    <row r="6" spans="2:5" x14ac:dyDescent="0.2">
      <c r="B6" s="35" t="s">
        <v>6</v>
      </c>
      <c r="C6" s="36">
        <v>45</v>
      </c>
      <c r="D6" s="40">
        <v>0.06</v>
      </c>
      <c r="E6" s="40" t="s">
        <v>24</v>
      </c>
    </row>
    <row r="7" spans="2:5" x14ac:dyDescent="0.2">
      <c r="B7" s="35" t="s">
        <v>7</v>
      </c>
      <c r="C7" s="36">
        <v>256</v>
      </c>
      <c r="D7" s="40">
        <v>0.1</v>
      </c>
      <c r="E7" s="40" t="s">
        <v>47</v>
      </c>
    </row>
    <row r="8" spans="2:5" x14ac:dyDescent="0.2">
      <c r="B8" s="35" t="s">
        <v>8</v>
      </c>
      <c r="C8" s="36">
        <v>132</v>
      </c>
      <c r="D8" s="40">
        <v>0.01</v>
      </c>
      <c r="E8" s="40" t="s">
        <v>22</v>
      </c>
    </row>
    <row r="9" spans="2:5" x14ac:dyDescent="0.2">
      <c r="B9" s="35" t="s">
        <v>9</v>
      </c>
      <c r="C9" s="36">
        <v>55</v>
      </c>
      <c r="D9" s="41">
        <v>1.4999999999999999E-2</v>
      </c>
      <c r="E9" s="41" t="s">
        <v>20</v>
      </c>
    </row>
    <row r="10" spans="2:5" x14ac:dyDescent="0.2">
      <c r="B10" s="35" t="s">
        <v>10</v>
      </c>
      <c r="C10" s="36">
        <v>692</v>
      </c>
      <c r="D10" s="41">
        <v>3.6999999999999998E-2</v>
      </c>
      <c r="E10" s="41" t="s">
        <v>24</v>
      </c>
    </row>
    <row r="11" spans="2:5" x14ac:dyDescent="0.2">
      <c r="B11" s="35" t="s">
        <v>11</v>
      </c>
      <c r="C11" s="36">
        <v>122</v>
      </c>
      <c r="D11" s="40">
        <v>0.05</v>
      </c>
      <c r="E11" s="40" t="s">
        <v>23</v>
      </c>
    </row>
    <row r="12" spans="2:5" x14ac:dyDescent="0.2">
      <c r="B12" s="37" t="s">
        <v>12</v>
      </c>
      <c r="C12" s="38">
        <v>123</v>
      </c>
      <c r="D12" s="42">
        <v>0.09</v>
      </c>
      <c r="E12" s="42" t="s">
        <v>25</v>
      </c>
    </row>
    <row r="13" spans="2:5" ht="6" customHeight="1" x14ac:dyDescent="0.2"/>
  </sheetData>
  <phoneticPr fontId="2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/>
  <dimension ref="A1:G277"/>
  <sheetViews>
    <sheetView topLeftCell="A3" zoomScale="150" zoomScaleNormal="150" workbookViewId="0">
      <selection activeCell="C15" sqref="C15"/>
    </sheetView>
  </sheetViews>
  <sheetFormatPr defaultRowHeight="12.75" x14ac:dyDescent="0.2"/>
  <cols>
    <col min="1" max="1" width="10.140625" bestFit="1" customWidth="1"/>
    <col min="5" max="5" width="10.5703125" bestFit="1" customWidth="1"/>
    <col min="6" max="7" width="9.140625" customWidth="1"/>
    <col min="9" max="9" width="10.5703125" bestFit="1" customWidth="1"/>
  </cols>
  <sheetData>
    <row r="1" spans="1:7" x14ac:dyDescent="0.2">
      <c r="A1" s="5" t="s">
        <v>0</v>
      </c>
    </row>
    <row r="2" spans="1:7" x14ac:dyDescent="0.2">
      <c r="A2" s="5"/>
    </row>
    <row r="3" spans="1:7" x14ac:dyDescent="0.2">
      <c r="A3" s="6" t="s">
        <v>1</v>
      </c>
      <c r="B3" s="6" t="s">
        <v>2</v>
      </c>
      <c r="C3" s="6" t="s">
        <v>13</v>
      </c>
      <c r="D3" s="6" t="s">
        <v>14</v>
      </c>
      <c r="E3" s="6" t="s">
        <v>15</v>
      </c>
      <c r="F3" s="7" t="s">
        <v>18</v>
      </c>
      <c r="G3" s="7" t="s">
        <v>35</v>
      </c>
    </row>
    <row r="4" spans="1:7" hidden="1" x14ac:dyDescent="0.2">
      <c r="A4" s="1">
        <v>39814</v>
      </c>
      <c r="B4" s="3" t="s">
        <v>6</v>
      </c>
      <c r="C4" s="3">
        <v>60</v>
      </c>
      <c r="D4" s="3">
        <v>7</v>
      </c>
      <c r="E4" s="4"/>
      <c r="F4" t="str">
        <f>PROPER(TEXT(A4,"mmmm"))</f>
        <v>Janeiro</v>
      </c>
      <c r="G4" s="31">
        <f>D4/C4</f>
        <v>0.11666666666666667</v>
      </c>
    </row>
    <row r="5" spans="1:7" hidden="1" x14ac:dyDescent="0.2">
      <c r="A5" s="1">
        <v>39815</v>
      </c>
      <c r="B5" s="3" t="s">
        <v>8</v>
      </c>
      <c r="C5" s="3">
        <v>196</v>
      </c>
      <c r="D5" s="3">
        <v>8</v>
      </c>
      <c r="E5" s="4"/>
      <c r="F5" t="str">
        <f t="shared" ref="F5:F68" si="0">PROPER(TEXT(A5,"mmmm"))</f>
        <v>Janeiro</v>
      </c>
      <c r="G5" s="31">
        <f t="shared" ref="G5:G68" si="1">D5/C5</f>
        <v>4.0816326530612242E-2</v>
      </c>
    </row>
    <row r="6" spans="1:7" hidden="1" x14ac:dyDescent="0.2">
      <c r="A6" s="1">
        <v>39816</v>
      </c>
      <c r="B6" s="3" t="s">
        <v>8</v>
      </c>
      <c r="C6" s="3">
        <v>72</v>
      </c>
      <c r="D6" s="3">
        <v>13</v>
      </c>
      <c r="E6" s="4"/>
      <c r="F6" t="str">
        <f t="shared" si="0"/>
        <v>Janeiro</v>
      </c>
      <c r="G6" s="31">
        <f t="shared" si="1"/>
        <v>0.18055555555555555</v>
      </c>
    </row>
    <row r="7" spans="1:7" hidden="1" x14ac:dyDescent="0.2">
      <c r="A7" s="1">
        <v>39817</v>
      </c>
      <c r="B7" s="3" t="s">
        <v>5</v>
      </c>
      <c r="C7" s="3">
        <v>52</v>
      </c>
      <c r="D7" s="3">
        <v>15</v>
      </c>
      <c r="E7" s="4"/>
      <c r="F7" t="str">
        <f t="shared" si="0"/>
        <v>Janeiro</v>
      </c>
      <c r="G7" s="31">
        <f t="shared" si="1"/>
        <v>0.28846153846153844</v>
      </c>
    </row>
    <row r="8" spans="1:7" hidden="1" x14ac:dyDescent="0.2">
      <c r="A8" s="1">
        <v>39818</v>
      </c>
      <c r="B8" s="3" t="s">
        <v>10</v>
      </c>
      <c r="C8" s="3">
        <v>138</v>
      </c>
      <c r="D8" s="3">
        <v>12</v>
      </c>
      <c r="E8" s="4"/>
      <c r="F8" t="str">
        <f t="shared" si="0"/>
        <v>Janeiro</v>
      </c>
      <c r="G8" s="31">
        <f t="shared" si="1"/>
        <v>8.6956521739130432E-2</v>
      </c>
    </row>
    <row r="9" spans="1:7" hidden="1" x14ac:dyDescent="0.2">
      <c r="A9" s="1">
        <v>39819</v>
      </c>
      <c r="B9" s="3" t="s">
        <v>8</v>
      </c>
      <c r="C9" s="3">
        <v>75</v>
      </c>
      <c r="D9" s="3">
        <v>3</v>
      </c>
      <c r="E9" s="4"/>
      <c r="F9" t="str">
        <f t="shared" si="0"/>
        <v>Janeiro</v>
      </c>
      <c r="G9" s="31">
        <f t="shared" si="1"/>
        <v>0.04</v>
      </c>
    </row>
    <row r="10" spans="1:7" hidden="1" x14ac:dyDescent="0.2">
      <c r="A10" s="1">
        <v>39820</v>
      </c>
      <c r="B10" s="3" t="s">
        <v>5</v>
      </c>
      <c r="C10" s="3">
        <v>145</v>
      </c>
      <c r="D10" s="3">
        <v>12</v>
      </c>
      <c r="E10" s="4"/>
      <c r="F10" t="str">
        <f t="shared" si="0"/>
        <v>Janeiro</v>
      </c>
      <c r="G10" s="31">
        <f t="shared" si="1"/>
        <v>8.2758620689655171E-2</v>
      </c>
    </row>
    <row r="11" spans="1:7" hidden="1" x14ac:dyDescent="0.2">
      <c r="A11" s="1">
        <v>39821</v>
      </c>
      <c r="B11" s="3" t="s">
        <v>11</v>
      </c>
      <c r="C11" s="3">
        <v>183</v>
      </c>
      <c r="D11" s="3">
        <v>12</v>
      </c>
      <c r="E11" s="4"/>
      <c r="F11" t="str">
        <f t="shared" si="0"/>
        <v>Janeiro</v>
      </c>
      <c r="G11" s="31">
        <f t="shared" si="1"/>
        <v>6.5573770491803282E-2</v>
      </c>
    </row>
    <row r="12" spans="1:7" hidden="1" x14ac:dyDescent="0.2">
      <c r="A12" s="1">
        <v>39822</v>
      </c>
      <c r="B12" s="3" t="s">
        <v>6</v>
      </c>
      <c r="C12" s="3">
        <v>110</v>
      </c>
      <c r="D12" s="3">
        <v>10</v>
      </c>
      <c r="E12" s="4"/>
      <c r="F12" t="str">
        <f t="shared" si="0"/>
        <v>Janeiro</v>
      </c>
      <c r="G12" s="31">
        <f t="shared" si="1"/>
        <v>9.0909090909090912E-2</v>
      </c>
    </row>
    <row r="13" spans="1:7" hidden="1" x14ac:dyDescent="0.2">
      <c r="A13" s="1">
        <v>39823</v>
      </c>
      <c r="B13" s="3" t="s">
        <v>12</v>
      </c>
      <c r="C13" s="3">
        <v>183</v>
      </c>
      <c r="D13" s="3">
        <v>6</v>
      </c>
      <c r="E13" s="4"/>
      <c r="F13" t="str">
        <f t="shared" si="0"/>
        <v>Janeiro</v>
      </c>
      <c r="G13" s="31">
        <f t="shared" si="1"/>
        <v>3.2786885245901641E-2</v>
      </c>
    </row>
    <row r="14" spans="1:7" hidden="1" x14ac:dyDescent="0.2">
      <c r="A14" s="1">
        <v>39824</v>
      </c>
      <c r="B14" s="3" t="s">
        <v>8</v>
      </c>
      <c r="C14" s="3">
        <v>114</v>
      </c>
      <c r="D14" s="3">
        <v>18</v>
      </c>
      <c r="E14" s="4"/>
      <c r="F14" t="str">
        <f t="shared" si="0"/>
        <v>Janeiro</v>
      </c>
      <c r="G14" s="31">
        <f t="shared" si="1"/>
        <v>0.15789473684210525</v>
      </c>
    </row>
    <row r="15" spans="1:7" x14ac:dyDescent="0.2">
      <c r="A15" s="1">
        <v>39825</v>
      </c>
      <c r="B15" s="3" t="s">
        <v>4</v>
      </c>
      <c r="C15" s="3">
        <v>154</v>
      </c>
      <c r="D15" s="3">
        <v>13</v>
      </c>
      <c r="E15" s="4"/>
      <c r="F15" t="str">
        <f t="shared" si="0"/>
        <v>Janeiro</v>
      </c>
      <c r="G15" s="31">
        <f t="shared" si="1"/>
        <v>8.4415584415584416E-2</v>
      </c>
    </row>
    <row r="16" spans="1:7" hidden="1" x14ac:dyDescent="0.2">
      <c r="A16" s="1">
        <v>39826</v>
      </c>
      <c r="B16" s="3" t="s">
        <v>9</v>
      </c>
      <c r="C16" s="3">
        <v>84</v>
      </c>
      <c r="D16" s="3">
        <v>18</v>
      </c>
      <c r="E16" s="4"/>
      <c r="F16" t="str">
        <f t="shared" si="0"/>
        <v>Janeiro</v>
      </c>
      <c r="G16" s="31">
        <f t="shared" si="1"/>
        <v>0.21428571428571427</v>
      </c>
    </row>
    <row r="17" spans="1:7" hidden="1" x14ac:dyDescent="0.2">
      <c r="A17" s="1">
        <v>39827</v>
      </c>
      <c r="B17" s="3" t="s">
        <v>9</v>
      </c>
      <c r="C17" s="3">
        <v>31</v>
      </c>
      <c r="D17" s="3">
        <v>10</v>
      </c>
      <c r="E17" s="4"/>
      <c r="F17" t="str">
        <f t="shared" si="0"/>
        <v>Janeiro</v>
      </c>
      <c r="G17" s="31">
        <f t="shared" si="1"/>
        <v>0.32258064516129031</v>
      </c>
    </row>
    <row r="18" spans="1:7" hidden="1" x14ac:dyDescent="0.2">
      <c r="A18" s="1">
        <v>39828</v>
      </c>
      <c r="B18" s="3" t="s">
        <v>8</v>
      </c>
      <c r="C18" s="3">
        <v>182</v>
      </c>
      <c r="D18" s="3">
        <v>15</v>
      </c>
      <c r="E18" s="4"/>
      <c r="F18" t="str">
        <f t="shared" si="0"/>
        <v>Janeiro</v>
      </c>
      <c r="G18" s="31">
        <f t="shared" si="1"/>
        <v>8.2417582417582416E-2</v>
      </c>
    </row>
    <row r="19" spans="1:7" hidden="1" x14ac:dyDescent="0.2">
      <c r="A19" s="1">
        <v>39829</v>
      </c>
      <c r="B19" s="3" t="s">
        <v>12</v>
      </c>
      <c r="C19" s="3">
        <v>60</v>
      </c>
      <c r="D19" s="3">
        <v>16</v>
      </c>
      <c r="E19" s="4"/>
      <c r="F19" t="str">
        <f t="shared" si="0"/>
        <v>Janeiro</v>
      </c>
      <c r="G19" s="31">
        <f t="shared" si="1"/>
        <v>0.26666666666666666</v>
      </c>
    </row>
    <row r="20" spans="1:7" hidden="1" x14ac:dyDescent="0.2">
      <c r="A20" s="1">
        <v>39830</v>
      </c>
      <c r="B20" s="3" t="s">
        <v>5</v>
      </c>
      <c r="C20" s="3">
        <v>192</v>
      </c>
      <c r="D20" s="3">
        <v>14</v>
      </c>
      <c r="E20" s="4"/>
      <c r="F20" t="str">
        <f t="shared" si="0"/>
        <v>Janeiro</v>
      </c>
      <c r="G20" s="31">
        <f t="shared" si="1"/>
        <v>7.2916666666666671E-2</v>
      </c>
    </row>
    <row r="21" spans="1:7" hidden="1" x14ac:dyDescent="0.2">
      <c r="A21" s="1">
        <v>39831</v>
      </c>
      <c r="B21" s="3" t="s">
        <v>12</v>
      </c>
      <c r="C21" s="3">
        <v>71</v>
      </c>
      <c r="D21" s="3">
        <v>5</v>
      </c>
      <c r="E21" s="4"/>
      <c r="F21" t="str">
        <f t="shared" si="0"/>
        <v>Janeiro</v>
      </c>
      <c r="G21" s="31">
        <f t="shared" si="1"/>
        <v>7.0422535211267609E-2</v>
      </c>
    </row>
    <row r="22" spans="1:7" hidden="1" x14ac:dyDescent="0.2">
      <c r="A22" s="1">
        <v>39832</v>
      </c>
      <c r="B22" s="3" t="s">
        <v>9</v>
      </c>
      <c r="C22" s="3">
        <v>70</v>
      </c>
      <c r="D22" s="3">
        <v>14</v>
      </c>
      <c r="E22" s="4"/>
      <c r="F22" t="str">
        <f t="shared" si="0"/>
        <v>Janeiro</v>
      </c>
      <c r="G22" s="31">
        <f t="shared" si="1"/>
        <v>0.2</v>
      </c>
    </row>
    <row r="23" spans="1:7" hidden="1" x14ac:dyDescent="0.2">
      <c r="A23" s="1">
        <v>39833</v>
      </c>
      <c r="B23" s="3" t="s">
        <v>6</v>
      </c>
      <c r="C23" s="3">
        <v>199</v>
      </c>
      <c r="D23" s="3">
        <v>3</v>
      </c>
      <c r="E23" s="4"/>
      <c r="F23" t="str">
        <f t="shared" si="0"/>
        <v>Janeiro</v>
      </c>
      <c r="G23" s="31">
        <f t="shared" si="1"/>
        <v>1.507537688442211E-2</v>
      </c>
    </row>
    <row r="24" spans="1:7" hidden="1" x14ac:dyDescent="0.2">
      <c r="A24" s="1">
        <v>39834</v>
      </c>
      <c r="B24" s="3" t="s">
        <v>3</v>
      </c>
      <c r="C24" s="3">
        <v>95</v>
      </c>
      <c r="D24" s="3">
        <v>4</v>
      </c>
      <c r="E24" s="4"/>
      <c r="F24" t="str">
        <f t="shared" si="0"/>
        <v>Janeiro</v>
      </c>
      <c r="G24" s="31">
        <f t="shared" si="1"/>
        <v>4.2105263157894736E-2</v>
      </c>
    </row>
    <row r="25" spans="1:7" hidden="1" x14ac:dyDescent="0.2">
      <c r="A25" s="1">
        <v>39835</v>
      </c>
      <c r="B25" s="3" t="s">
        <v>11</v>
      </c>
      <c r="C25" s="3">
        <v>163</v>
      </c>
      <c r="D25" s="3">
        <v>13</v>
      </c>
      <c r="E25" s="4"/>
      <c r="F25" t="str">
        <f t="shared" si="0"/>
        <v>Janeiro</v>
      </c>
      <c r="G25" s="31">
        <f t="shared" si="1"/>
        <v>7.9754601226993863E-2</v>
      </c>
    </row>
    <row r="26" spans="1:7" hidden="1" x14ac:dyDescent="0.2">
      <c r="A26" s="1">
        <v>39836</v>
      </c>
      <c r="B26" s="3" t="s">
        <v>6</v>
      </c>
      <c r="C26" s="3">
        <v>191</v>
      </c>
      <c r="D26" s="3">
        <v>2</v>
      </c>
      <c r="E26" s="4"/>
      <c r="F26" t="str">
        <f t="shared" si="0"/>
        <v>Janeiro</v>
      </c>
      <c r="G26" s="31">
        <f t="shared" si="1"/>
        <v>1.0471204188481676E-2</v>
      </c>
    </row>
    <row r="27" spans="1:7" hidden="1" x14ac:dyDescent="0.2">
      <c r="A27" s="1">
        <v>39837</v>
      </c>
      <c r="B27" s="3" t="s">
        <v>12</v>
      </c>
      <c r="C27" s="3">
        <v>131</v>
      </c>
      <c r="D27" s="3">
        <v>10</v>
      </c>
      <c r="E27" s="4"/>
      <c r="F27" t="str">
        <f t="shared" si="0"/>
        <v>Janeiro</v>
      </c>
      <c r="G27" s="31">
        <f t="shared" si="1"/>
        <v>7.6335877862595422E-2</v>
      </c>
    </row>
    <row r="28" spans="1:7" hidden="1" x14ac:dyDescent="0.2">
      <c r="A28" s="1">
        <v>39838</v>
      </c>
      <c r="B28" s="3" t="s">
        <v>9</v>
      </c>
      <c r="C28" s="3">
        <v>34</v>
      </c>
      <c r="D28" s="3">
        <v>7</v>
      </c>
      <c r="E28" s="4"/>
      <c r="F28" t="str">
        <f t="shared" si="0"/>
        <v>Janeiro</v>
      </c>
      <c r="G28" s="31">
        <f t="shared" si="1"/>
        <v>0.20588235294117646</v>
      </c>
    </row>
    <row r="29" spans="1:7" hidden="1" x14ac:dyDescent="0.2">
      <c r="A29" s="1">
        <v>39839</v>
      </c>
      <c r="B29" s="3" t="s">
        <v>9</v>
      </c>
      <c r="C29" s="3">
        <v>50</v>
      </c>
      <c r="D29" s="3">
        <v>15</v>
      </c>
      <c r="E29" s="4"/>
      <c r="F29" t="str">
        <f t="shared" si="0"/>
        <v>Janeiro</v>
      </c>
      <c r="G29" s="31">
        <f t="shared" si="1"/>
        <v>0.3</v>
      </c>
    </row>
    <row r="30" spans="1:7" hidden="1" x14ac:dyDescent="0.2">
      <c r="A30" s="1">
        <v>39840</v>
      </c>
      <c r="B30" s="3" t="s">
        <v>7</v>
      </c>
      <c r="C30" s="3">
        <v>140</v>
      </c>
      <c r="D30" s="3">
        <v>1</v>
      </c>
      <c r="E30" s="4"/>
      <c r="F30" t="str">
        <f t="shared" si="0"/>
        <v>Janeiro</v>
      </c>
      <c r="G30" s="31">
        <f t="shared" si="1"/>
        <v>7.1428571428571426E-3</v>
      </c>
    </row>
    <row r="31" spans="1:7" hidden="1" x14ac:dyDescent="0.2">
      <c r="A31" s="1">
        <v>39841</v>
      </c>
      <c r="B31" s="3" t="s">
        <v>7</v>
      </c>
      <c r="C31" s="3">
        <v>49</v>
      </c>
      <c r="D31" s="3">
        <v>2</v>
      </c>
      <c r="E31" s="4"/>
      <c r="F31" t="str">
        <f t="shared" si="0"/>
        <v>Janeiro</v>
      </c>
      <c r="G31" s="31">
        <f t="shared" si="1"/>
        <v>4.0816326530612242E-2</v>
      </c>
    </row>
    <row r="32" spans="1:7" hidden="1" x14ac:dyDescent="0.2">
      <c r="A32" s="1">
        <v>39842</v>
      </c>
      <c r="B32" s="3" t="s">
        <v>10</v>
      </c>
      <c r="C32" s="3">
        <v>15</v>
      </c>
      <c r="D32" s="3">
        <v>7</v>
      </c>
      <c r="E32" s="4"/>
      <c r="F32" t="str">
        <f t="shared" si="0"/>
        <v>Janeiro</v>
      </c>
      <c r="G32" s="31">
        <f t="shared" si="1"/>
        <v>0.46666666666666667</v>
      </c>
    </row>
    <row r="33" spans="1:7" hidden="1" x14ac:dyDescent="0.2">
      <c r="A33" s="1">
        <v>39843</v>
      </c>
      <c r="B33" s="3" t="s">
        <v>7</v>
      </c>
      <c r="C33" s="3">
        <v>84</v>
      </c>
      <c r="D33" s="3">
        <v>1</v>
      </c>
      <c r="E33" s="4"/>
      <c r="F33" t="str">
        <f t="shared" si="0"/>
        <v>Janeiro</v>
      </c>
      <c r="G33" s="31">
        <f t="shared" si="1"/>
        <v>1.1904761904761904E-2</v>
      </c>
    </row>
    <row r="34" spans="1:7" hidden="1" x14ac:dyDescent="0.2">
      <c r="A34" s="1">
        <v>39844</v>
      </c>
      <c r="B34" s="3" t="s">
        <v>11</v>
      </c>
      <c r="C34" s="3">
        <v>38</v>
      </c>
      <c r="D34" s="3">
        <v>13</v>
      </c>
      <c r="E34" s="4"/>
      <c r="F34" t="str">
        <f t="shared" si="0"/>
        <v>Janeiro</v>
      </c>
      <c r="G34" s="31">
        <f t="shared" si="1"/>
        <v>0.34210526315789475</v>
      </c>
    </row>
    <row r="35" spans="1:7" hidden="1" x14ac:dyDescent="0.2">
      <c r="A35" s="1">
        <v>39845</v>
      </c>
      <c r="B35" s="3" t="s">
        <v>8</v>
      </c>
      <c r="C35" s="3">
        <v>77</v>
      </c>
      <c r="D35" s="3">
        <v>20</v>
      </c>
      <c r="E35" s="4"/>
      <c r="F35" t="str">
        <f t="shared" si="0"/>
        <v>Fevereiro</v>
      </c>
      <c r="G35" s="31">
        <f t="shared" si="1"/>
        <v>0.25974025974025972</v>
      </c>
    </row>
    <row r="36" spans="1:7" hidden="1" x14ac:dyDescent="0.2">
      <c r="A36" s="1">
        <v>39846</v>
      </c>
      <c r="B36" s="3" t="s">
        <v>7</v>
      </c>
      <c r="C36" s="3">
        <v>186</v>
      </c>
      <c r="D36" s="3">
        <v>3</v>
      </c>
      <c r="E36" s="4"/>
      <c r="F36" t="str">
        <f t="shared" si="0"/>
        <v>Fevereiro</v>
      </c>
      <c r="G36" s="31">
        <f t="shared" si="1"/>
        <v>1.6129032258064516E-2</v>
      </c>
    </row>
    <row r="37" spans="1:7" hidden="1" x14ac:dyDescent="0.2">
      <c r="A37" s="1">
        <v>39847</v>
      </c>
      <c r="B37" s="3" t="s">
        <v>4</v>
      </c>
      <c r="C37" s="3">
        <v>102</v>
      </c>
      <c r="D37" s="3">
        <v>8</v>
      </c>
      <c r="E37" s="4"/>
      <c r="F37" t="str">
        <f t="shared" si="0"/>
        <v>Fevereiro</v>
      </c>
      <c r="G37" s="31">
        <f t="shared" si="1"/>
        <v>7.8431372549019607E-2</v>
      </c>
    </row>
    <row r="38" spans="1:7" hidden="1" x14ac:dyDescent="0.2">
      <c r="A38" s="1">
        <v>39848</v>
      </c>
      <c r="B38" s="3" t="s">
        <v>6</v>
      </c>
      <c r="C38" s="3">
        <v>60</v>
      </c>
      <c r="D38" s="3">
        <v>19</v>
      </c>
      <c r="E38" s="4"/>
      <c r="F38" t="str">
        <f t="shared" si="0"/>
        <v>Fevereiro</v>
      </c>
      <c r="G38" s="31">
        <f t="shared" si="1"/>
        <v>0.31666666666666665</v>
      </c>
    </row>
    <row r="39" spans="1:7" hidden="1" x14ac:dyDescent="0.2">
      <c r="A39" s="1">
        <v>39849</v>
      </c>
      <c r="B39" s="3" t="s">
        <v>6</v>
      </c>
      <c r="C39" s="3">
        <v>500</v>
      </c>
      <c r="D39" s="3">
        <v>15</v>
      </c>
      <c r="E39" s="4"/>
      <c r="F39" t="str">
        <f t="shared" si="0"/>
        <v>Fevereiro</v>
      </c>
      <c r="G39" s="31">
        <f t="shared" si="1"/>
        <v>0.03</v>
      </c>
    </row>
    <row r="40" spans="1:7" hidden="1" x14ac:dyDescent="0.2">
      <c r="A40" s="1">
        <v>39850</v>
      </c>
      <c r="B40" s="3" t="s">
        <v>12</v>
      </c>
      <c r="C40" s="3">
        <v>140</v>
      </c>
      <c r="D40" s="3">
        <v>7</v>
      </c>
      <c r="E40" s="4"/>
      <c r="F40" t="str">
        <f t="shared" si="0"/>
        <v>Fevereiro</v>
      </c>
      <c r="G40" s="31">
        <f t="shared" si="1"/>
        <v>0.05</v>
      </c>
    </row>
    <row r="41" spans="1:7" hidden="1" x14ac:dyDescent="0.2">
      <c r="A41" s="1">
        <v>39851</v>
      </c>
      <c r="B41" s="3" t="s">
        <v>11</v>
      </c>
      <c r="C41" s="3">
        <v>124</v>
      </c>
      <c r="D41" s="3">
        <v>18</v>
      </c>
      <c r="E41" s="4"/>
      <c r="F41" t="str">
        <f t="shared" si="0"/>
        <v>Fevereiro</v>
      </c>
      <c r="G41" s="31">
        <f t="shared" si="1"/>
        <v>0.14516129032258066</v>
      </c>
    </row>
    <row r="42" spans="1:7" hidden="1" x14ac:dyDescent="0.2">
      <c r="A42" s="1">
        <v>39852</v>
      </c>
      <c r="B42" s="3" t="s">
        <v>7</v>
      </c>
      <c r="C42" s="3">
        <v>166</v>
      </c>
      <c r="D42" s="3">
        <v>13</v>
      </c>
      <c r="E42" s="4"/>
      <c r="F42" t="str">
        <f t="shared" si="0"/>
        <v>Fevereiro</v>
      </c>
      <c r="G42" s="31">
        <f t="shared" si="1"/>
        <v>7.8313253012048195E-2</v>
      </c>
    </row>
    <row r="43" spans="1:7" hidden="1" x14ac:dyDescent="0.2">
      <c r="A43" s="1">
        <v>39853</v>
      </c>
      <c r="B43" s="3" t="s">
        <v>4</v>
      </c>
      <c r="C43" s="3">
        <v>126</v>
      </c>
      <c r="D43" s="3">
        <v>8</v>
      </c>
      <c r="E43" s="4"/>
      <c r="F43" t="str">
        <f t="shared" si="0"/>
        <v>Fevereiro</v>
      </c>
      <c r="G43" s="31">
        <f t="shared" si="1"/>
        <v>6.3492063492063489E-2</v>
      </c>
    </row>
    <row r="44" spans="1:7" hidden="1" x14ac:dyDescent="0.2">
      <c r="A44" s="1">
        <v>39854</v>
      </c>
      <c r="B44" s="3" t="s">
        <v>6</v>
      </c>
      <c r="C44" s="3">
        <v>76</v>
      </c>
      <c r="D44" s="3">
        <v>4</v>
      </c>
      <c r="E44" s="4"/>
      <c r="F44" t="str">
        <f t="shared" si="0"/>
        <v>Fevereiro</v>
      </c>
      <c r="G44" s="31">
        <f t="shared" si="1"/>
        <v>5.2631578947368418E-2</v>
      </c>
    </row>
    <row r="45" spans="1:7" hidden="1" x14ac:dyDescent="0.2">
      <c r="A45" s="1">
        <v>39855</v>
      </c>
      <c r="B45" s="3" t="s">
        <v>12</v>
      </c>
      <c r="C45" s="3">
        <v>182</v>
      </c>
      <c r="D45" s="3">
        <v>7</v>
      </c>
      <c r="E45" s="4"/>
      <c r="F45" t="str">
        <f t="shared" si="0"/>
        <v>Fevereiro</v>
      </c>
      <c r="G45" s="31">
        <f t="shared" si="1"/>
        <v>3.8461538461538464E-2</v>
      </c>
    </row>
    <row r="46" spans="1:7" hidden="1" x14ac:dyDescent="0.2">
      <c r="A46" s="1">
        <v>39856</v>
      </c>
      <c r="B46" s="3" t="s">
        <v>6</v>
      </c>
      <c r="C46" s="3">
        <v>170</v>
      </c>
      <c r="D46" s="3">
        <v>3</v>
      </c>
      <c r="E46" s="4"/>
      <c r="F46" t="str">
        <f t="shared" si="0"/>
        <v>Fevereiro</v>
      </c>
      <c r="G46" s="31">
        <f t="shared" si="1"/>
        <v>1.7647058823529412E-2</v>
      </c>
    </row>
    <row r="47" spans="1:7" hidden="1" x14ac:dyDescent="0.2">
      <c r="A47" s="1">
        <v>39857</v>
      </c>
      <c r="B47" s="3" t="s">
        <v>7</v>
      </c>
      <c r="C47" s="3">
        <v>32</v>
      </c>
      <c r="D47" s="3">
        <v>5</v>
      </c>
      <c r="E47" s="4"/>
      <c r="F47" t="str">
        <f t="shared" si="0"/>
        <v>Fevereiro</v>
      </c>
      <c r="G47" s="31">
        <f t="shared" si="1"/>
        <v>0.15625</v>
      </c>
    </row>
    <row r="48" spans="1:7" hidden="1" x14ac:dyDescent="0.2">
      <c r="A48" s="1">
        <v>39858</v>
      </c>
      <c r="B48" s="3" t="s">
        <v>10</v>
      </c>
      <c r="C48" s="3">
        <v>199</v>
      </c>
      <c r="D48" s="3">
        <v>16</v>
      </c>
      <c r="E48" s="4"/>
      <c r="F48" t="str">
        <f t="shared" si="0"/>
        <v>Fevereiro</v>
      </c>
      <c r="G48" s="31">
        <f t="shared" si="1"/>
        <v>8.0402010050251257E-2</v>
      </c>
    </row>
    <row r="49" spans="1:7" hidden="1" x14ac:dyDescent="0.2">
      <c r="A49" s="1">
        <v>39859</v>
      </c>
      <c r="B49" s="3" t="s">
        <v>6</v>
      </c>
      <c r="C49" s="3">
        <v>117</v>
      </c>
      <c r="D49" s="3">
        <v>15</v>
      </c>
      <c r="E49" s="4"/>
      <c r="F49" t="str">
        <f t="shared" si="0"/>
        <v>Fevereiro</v>
      </c>
      <c r="G49" s="31">
        <f t="shared" si="1"/>
        <v>0.12820512820512819</v>
      </c>
    </row>
    <row r="50" spans="1:7" hidden="1" x14ac:dyDescent="0.2">
      <c r="A50" s="1">
        <v>39860</v>
      </c>
      <c r="B50" s="3" t="s">
        <v>6</v>
      </c>
      <c r="C50" s="3">
        <v>46</v>
      </c>
      <c r="D50" s="3">
        <v>5</v>
      </c>
      <c r="E50" s="4"/>
      <c r="F50" t="str">
        <f t="shared" si="0"/>
        <v>Fevereiro</v>
      </c>
      <c r="G50" s="31">
        <f t="shared" si="1"/>
        <v>0.10869565217391304</v>
      </c>
    </row>
    <row r="51" spans="1:7" hidden="1" x14ac:dyDescent="0.2">
      <c r="A51" s="1">
        <v>39861</v>
      </c>
      <c r="B51" s="3" t="s">
        <v>5</v>
      </c>
      <c r="C51" s="3">
        <v>165</v>
      </c>
      <c r="D51" s="3">
        <v>17</v>
      </c>
      <c r="E51" s="4"/>
      <c r="F51" t="str">
        <f t="shared" si="0"/>
        <v>Fevereiro</v>
      </c>
      <c r="G51" s="31">
        <f t="shared" si="1"/>
        <v>0.10303030303030303</v>
      </c>
    </row>
    <row r="52" spans="1:7" hidden="1" x14ac:dyDescent="0.2">
      <c r="A52" s="1">
        <v>39862</v>
      </c>
      <c r="B52" s="3" t="s">
        <v>4</v>
      </c>
      <c r="C52" s="3">
        <v>153</v>
      </c>
      <c r="D52" s="3">
        <v>9</v>
      </c>
      <c r="E52" s="4"/>
      <c r="F52" t="str">
        <f t="shared" si="0"/>
        <v>Fevereiro</v>
      </c>
      <c r="G52" s="31">
        <f t="shared" si="1"/>
        <v>5.8823529411764705E-2</v>
      </c>
    </row>
    <row r="53" spans="1:7" hidden="1" x14ac:dyDescent="0.2">
      <c r="A53" s="1">
        <v>39863</v>
      </c>
      <c r="B53" s="3" t="s">
        <v>8</v>
      </c>
      <c r="C53" s="3">
        <v>64</v>
      </c>
      <c r="D53" s="3">
        <v>16</v>
      </c>
      <c r="E53" s="4"/>
      <c r="F53" t="str">
        <f t="shared" si="0"/>
        <v>Fevereiro</v>
      </c>
      <c r="G53" s="31">
        <f t="shared" si="1"/>
        <v>0.25</v>
      </c>
    </row>
    <row r="54" spans="1:7" hidden="1" x14ac:dyDescent="0.2">
      <c r="A54" s="1">
        <v>39864</v>
      </c>
      <c r="B54" s="3" t="s">
        <v>4</v>
      </c>
      <c r="C54" s="3">
        <v>66</v>
      </c>
      <c r="D54" s="3">
        <v>9</v>
      </c>
      <c r="E54" s="4"/>
      <c r="F54" t="str">
        <f t="shared" si="0"/>
        <v>Fevereiro</v>
      </c>
      <c r="G54" s="31">
        <f t="shared" si="1"/>
        <v>0.13636363636363635</v>
      </c>
    </row>
    <row r="55" spans="1:7" hidden="1" x14ac:dyDescent="0.2">
      <c r="A55" s="1">
        <v>39865</v>
      </c>
      <c r="B55" s="3" t="s">
        <v>7</v>
      </c>
      <c r="C55" s="3">
        <v>41</v>
      </c>
      <c r="D55" s="3">
        <v>14</v>
      </c>
      <c r="E55" s="4"/>
      <c r="F55" t="str">
        <f t="shared" si="0"/>
        <v>Fevereiro</v>
      </c>
      <c r="G55" s="31">
        <f t="shared" si="1"/>
        <v>0.34146341463414637</v>
      </c>
    </row>
    <row r="56" spans="1:7" hidden="1" x14ac:dyDescent="0.2">
      <c r="A56" s="1">
        <v>39866</v>
      </c>
      <c r="B56" s="3" t="s">
        <v>8</v>
      </c>
      <c r="C56" s="3">
        <v>63</v>
      </c>
      <c r="D56" s="3">
        <v>15</v>
      </c>
      <c r="E56" s="4"/>
      <c r="F56" t="str">
        <f t="shared" si="0"/>
        <v>Fevereiro</v>
      </c>
      <c r="G56" s="31">
        <f t="shared" si="1"/>
        <v>0.23809523809523808</v>
      </c>
    </row>
    <row r="57" spans="1:7" hidden="1" x14ac:dyDescent="0.2">
      <c r="A57" s="1">
        <v>39867</v>
      </c>
      <c r="B57" s="3" t="s">
        <v>8</v>
      </c>
      <c r="C57" s="3">
        <v>92</v>
      </c>
      <c r="D57" s="3">
        <v>19</v>
      </c>
      <c r="E57" s="4"/>
      <c r="F57" t="str">
        <f t="shared" si="0"/>
        <v>Fevereiro</v>
      </c>
      <c r="G57" s="31">
        <f t="shared" si="1"/>
        <v>0.20652173913043478</v>
      </c>
    </row>
    <row r="58" spans="1:7" hidden="1" x14ac:dyDescent="0.2">
      <c r="A58" s="1">
        <v>39868</v>
      </c>
      <c r="B58" s="3" t="s">
        <v>7</v>
      </c>
      <c r="C58" s="3">
        <v>96</v>
      </c>
      <c r="D58" s="3">
        <v>18</v>
      </c>
      <c r="E58" s="4"/>
      <c r="F58" t="str">
        <f t="shared" si="0"/>
        <v>Fevereiro</v>
      </c>
      <c r="G58" s="31">
        <f t="shared" si="1"/>
        <v>0.1875</v>
      </c>
    </row>
    <row r="59" spans="1:7" hidden="1" x14ac:dyDescent="0.2">
      <c r="A59" s="1">
        <v>39869</v>
      </c>
      <c r="B59" s="3" t="s">
        <v>8</v>
      </c>
      <c r="C59" s="3">
        <v>77</v>
      </c>
      <c r="D59" s="3">
        <v>4</v>
      </c>
      <c r="E59" s="4"/>
      <c r="F59" t="str">
        <f t="shared" si="0"/>
        <v>Fevereiro</v>
      </c>
      <c r="G59" s="31">
        <f t="shared" si="1"/>
        <v>5.1948051948051951E-2</v>
      </c>
    </row>
    <row r="60" spans="1:7" hidden="1" x14ac:dyDescent="0.2">
      <c r="A60" s="1">
        <v>39870</v>
      </c>
      <c r="B60" s="3" t="s">
        <v>8</v>
      </c>
      <c r="C60" s="3">
        <v>104</v>
      </c>
      <c r="D60" s="3">
        <v>8</v>
      </c>
      <c r="E60" s="4"/>
      <c r="F60" t="str">
        <f t="shared" si="0"/>
        <v>Fevereiro</v>
      </c>
      <c r="G60" s="31">
        <f t="shared" si="1"/>
        <v>7.6923076923076927E-2</v>
      </c>
    </row>
    <row r="61" spans="1:7" hidden="1" x14ac:dyDescent="0.2">
      <c r="A61" s="1">
        <v>39871</v>
      </c>
      <c r="B61" s="3" t="s">
        <v>3</v>
      </c>
      <c r="C61" s="3">
        <v>53</v>
      </c>
      <c r="D61" s="3">
        <v>20</v>
      </c>
      <c r="E61" s="4"/>
      <c r="F61" t="str">
        <f t="shared" si="0"/>
        <v>Fevereiro</v>
      </c>
      <c r="G61" s="31">
        <f t="shared" si="1"/>
        <v>0.37735849056603776</v>
      </c>
    </row>
    <row r="62" spans="1:7" hidden="1" x14ac:dyDescent="0.2">
      <c r="A62" s="1">
        <v>39872</v>
      </c>
      <c r="B62" s="3" t="s">
        <v>10</v>
      </c>
      <c r="C62" s="3">
        <v>152</v>
      </c>
      <c r="D62" s="3">
        <v>17</v>
      </c>
      <c r="E62" s="4"/>
      <c r="F62" t="str">
        <f t="shared" si="0"/>
        <v>Fevereiro</v>
      </c>
      <c r="G62" s="31">
        <f t="shared" si="1"/>
        <v>0.1118421052631579</v>
      </c>
    </row>
    <row r="63" spans="1:7" hidden="1" x14ac:dyDescent="0.2">
      <c r="A63" s="1">
        <v>39873</v>
      </c>
      <c r="B63" s="3" t="s">
        <v>7</v>
      </c>
      <c r="C63" s="3">
        <v>127</v>
      </c>
      <c r="D63" s="3">
        <v>2</v>
      </c>
      <c r="E63" s="4"/>
      <c r="F63" t="str">
        <f t="shared" si="0"/>
        <v>Março</v>
      </c>
      <c r="G63" s="31">
        <f t="shared" si="1"/>
        <v>1.5748031496062992E-2</v>
      </c>
    </row>
    <row r="64" spans="1:7" hidden="1" x14ac:dyDescent="0.2">
      <c r="A64" s="1">
        <v>39874</v>
      </c>
      <c r="B64" s="3" t="s">
        <v>7</v>
      </c>
      <c r="C64" s="3">
        <v>102</v>
      </c>
      <c r="D64" s="3">
        <v>2</v>
      </c>
      <c r="E64" s="4"/>
      <c r="F64" t="str">
        <f t="shared" si="0"/>
        <v>Março</v>
      </c>
      <c r="G64" s="31">
        <f t="shared" si="1"/>
        <v>1.9607843137254902E-2</v>
      </c>
    </row>
    <row r="65" spans="1:7" hidden="1" x14ac:dyDescent="0.2">
      <c r="A65" s="1">
        <v>39875</v>
      </c>
      <c r="B65" s="3" t="s">
        <v>12</v>
      </c>
      <c r="C65" s="3">
        <v>147</v>
      </c>
      <c r="D65" s="3">
        <v>1</v>
      </c>
      <c r="E65" s="4"/>
      <c r="F65" t="str">
        <f t="shared" si="0"/>
        <v>Março</v>
      </c>
      <c r="G65" s="31">
        <f t="shared" si="1"/>
        <v>6.8027210884353739E-3</v>
      </c>
    </row>
    <row r="66" spans="1:7" hidden="1" x14ac:dyDescent="0.2">
      <c r="A66" s="1">
        <v>39876</v>
      </c>
      <c r="B66" s="3" t="s">
        <v>5</v>
      </c>
      <c r="C66" s="3">
        <v>145</v>
      </c>
      <c r="D66" s="3">
        <v>12</v>
      </c>
      <c r="E66" s="4"/>
      <c r="F66" t="str">
        <f t="shared" si="0"/>
        <v>Março</v>
      </c>
      <c r="G66" s="31">
        <f t="shared" si="1"/>
        <v>8.2758620689655171E-2</v>
      </c>
    </row>
    <row r="67" spans="1:7" hidden="1" x14ac:dyDescent="0.2">
      <c r="A67" s="1">
        <v>39877</v>
      </c>
      <c r="B67" s="3" t="s">
        <v>7</v>
      </c>
      <c r="C67" s="3">
        <v>27</v>
      </c>
      <c r="D67" s="3">
        <v>13</v>
      </c>
      <c r="E67" s="4"/>
      <c r="F67" t="str">
        <f t="shared" si="0"/>
        <v>Março</v>
      </c>
      <c r="G67" s="31">
        <f t="shared" si="1"/>
        <v>0.48148148148148145</v>
      </c>
    </row>
    <row r="68" spans="1:7" hidden="1" x14ac:dyDescent="0.2">
      <c r="A68" s="1">
        <v>39878</v>
      </c>
      <c r="B68" s="3" t="s">
        <v>5</v>
      </c>
      <c r="C68" s="3">
        <v>101</v>
      </c>
      <c r="D68" s="3">
        <v>13</v>
      </c>
      <c r="E68" s="4"/>
      <c r="F68" t="str">
        <f t="shared" si="0"/>
        <v>Março</v>
      </c>
      <c r="G68" s="31">
        <f t="shared" si="1"/>
        <v>0.12871287128712872</v>
      </c>
    </row>
    <row r="69" spans="1:7" hidden="1" x14ac:dyDescent="0.2">
      <c r="A69" s="1">
        <v>39879</v>
      </c>
      <c r="B69" s="3" t="s">
        <v>11</v>
      </c>
      <c r="C69" s="3">
        <v>155</v>
      </c>
      <c r="D69" s="3">
        <v>11</v>
      </c>
      <c r="E69" s="4"/>
      <c r="F69" t="str">
        <f t="shared" ref="F69:F132" si="2">PROPER(TEXT(A69,"mmmm"))</f>
        <v>Março</v>
      </c>
      <c r="G69" s="31">
        <f t="shared" ref="G69:G132" si="3">D69/C69</f>
        <v>7.0967741935483872E-2</v>
      </c>
    </row>
    <row r="70" spans="1:7" hidden="1" x14ac:dyDescent="0.2">
      <c r="A70" s="1">
        <v>39880</v>
      </c>
      <c r="B70" s="3" t="s">
        <v>3</v>
      </c>
      <c r="C70" s="3">
        <v>130</v>
      </c>
      <c r="D70" s="3">
        <v>15</v>
      </c>
      <c r="E70" s="4"/>
      <c r="F70" t="str">
        <f t="shared" si="2"/>
        <v>Março</v>
      </c>
      <c r="G70" s="31">
        <f t="shared" si="3"/>
        <v>0.11538461538461539</v>
      </c>
    </row>
    <row r="71" spans="1:7" hidden="1" x14ac:dyDescent="0.2">
      <c r="A71" s="1">
        <v>39881</v>
      </c>
      <c r="B71" s="3" t="s">
        <v>4</v>
      </c>
      <c r="C71" s="3">
        <v>29</v>
      </c>
      <c r="D71" s="3">
        <v>17</v>
      </c>
      <c r="E71" s="4"/>
      <c r="F71" t="str">
        <f t="shared" si="2"/>
        <v>Março</v>
      </c>
      <c r="G71" s="31">
        <f t="shared" si="3"/>
        <v>0.58620689655172409</v>
      </c>
    </row>
    <row r="72" spans="1:7" hidden="1" x14ac:dyDescent="0.2">
      <c r="A72" s="1">
        <v>39882</v>
      </c>
      <c r="B72" s="3" t="s">
        <v>8</v>
      </c>
      <c r="C72" s="3">
        <v>176</v>
      </c>
      <c r="D72" s="3">
        <v>1</v>
      </c>
      <c r="E72" s="4"/>
      <c r="F72" t="str">
        <f t="shared" si="2"/>
        <v>Março</v>
      </c>
      <c r="G72" s="31">
        <f t="shared" si="3"/>
        <v>5.681818181818182E-3</v>
      </c>
    </row>
    <row r="73" spans="1:7" hidden="1" x14ac:dyDescent="0.2">
      <c r="A73" s="1">
        <v>39883</v>
      </c>
      <c r="B73" s="3" t="s">
        <v>5</v>
      </c>
      <c r="C73" s="3">
        <v>176</v>
      </c>
      <c r="D73" s="3">
        <v>13</v>
      </c>
      <c r="E73" s="4"/>
      <c r="F73" t="str">
        <f t="shared" si="2"/>
        <v>Março</v>
      </c>
      <c r="G73" s="31">
        <f t="shared" si="3"/>
        <v>7.3863636363636367E-2</v>
      </c>
    </row>
    <row r="74" spans="1:7" hidden="1" x14ac:dyDescent="0.2">
      <c r="A74" s="1">
        <v>39884</v>
      </c>
      <c r="B74" s="3" t="s">
        <v>9</v>
      </c>
      <c r="C74" s="3">
        <v>166</v>
      </c>
      <c r="D74" s="3">
        <v>16</v>
      </c>
      <c r="E74" s="4"/>
      <c r="F74" t="str">
        <f t="shared" si="2"/>
        <v>Março</v>
      </c>
      <c r="G74" s="31">
        <f t="shared" si="3"/>
        <v>9.6385542168674704E-2</v>
      </c>
    </row>
    <row r="75" spans="1:7" hidden="1" x14ac:dyDescent="0.2">
      <c r="A75" s="1">
        <v>39885</v>
      </c>
      <c r="B75" s="3" t="s">
        <v>7</v>
      </c>
      <c r="C75" s="3">
        <v>178</v>
      </c>
      <c r="D75" s="3">
        <v>9</v>
      </c>
      <c r="E75" s="4"/>
      <c r="F75" t="str">
        <f t="shared" si="2"/>
        <v>Março</v>
      </c>
      <c r="G75" s="31">
        <f t="shared" si="3"/>
        <v>5.0561797752808987E-2</v>
      </c>
    </row>
    <row r="76" spans="1:7" hidden="1" x14ac:dyDescent="0.2">
      <c r="A76" s="1">
        <v>39886</v>
      </c>
      <c r="B76" s="3" t="s">
        <v>10</v>
      </c>
      <c r="C76" s="3">
        <v>150</v>
      </c>
      <c r="D76" s="3">
        <v>2</v>
      </c>
      <c r="E76" s="4"/>
      <c r="F76" t="str">
        <f t="shared" si="2"/>
        <v>Março</v>
      </c>
      <c r="G76" s="31">
        <f t="shared" si="3"/>
        <v>1.3333333333333334E-2</v>
      </c>
    </row>
    <row r="77" spans="1:7" hidden="1" x14ac:dyDescent="0.2">
      <c r="A77" s="1">
        <v>39887</v>
      </c>
      <c r="B77" s="3" t="s">
        <v>5</v>
      </c>
      <c r="C77" s="3">
        <v>155</v>
      </c>
      <c r="D77" s="3">
        <v>19</v>
      </c>
      <c r="E77" s="4"/>
      <c r="F77" t="str">
        <f t="shared" si="2"/>
        <v>Março</v>
      </c>
      <c r="G77" s="31">
        <f t="shared" si="3"/>
        <v>0.12258064516129032</v>
      </c>
    </row>
    <row r="78" spans="1:7" hidden="1" x14ac:dyDescent="0.2">
      <c r="A78" s="1">
        <v>39888</v>
      </c>
      <c r="B78" s="3" t="s">
        <v>5</v>
      </c>
      <c r="C78" s="3">
        <v>99</v>
      </c>
      <c r="D78" s="3">
        <v>12</v>
      </c>
      <c r="E78" s="4"/>
      <c r="F78" t="str">
        <f t="shared" si="2"/>
        <v>Março</v>
      </c>
      <c r="G78" s="31">
        <f t="shared" si="3"/>
        <v>0.12121212121212122</v>
      </c>
    </row>
    <row r="79" spans="1:7" hidden="1" x14ac:dyDescent="0.2">
      <c r="A79" s="1">
        <v>39889</v>
      </c>
      <c r="B79" s="3" t="s">
        <v>7</v>
      </c>
      <c r="C79" s="3">
        <v>63</v>
      </c>
      <c r="D79" s="3">
        <v>19</v>
      </c>
      <c r="E79" s="4"/>
      <c r="F79" t="str">
        <f t="shared" si="2"/>
        <v>Março</v>
      </c>
      <c r="G79" s="31">
        <f t="shared" si="3"/>
        <v>0.30158730158730157</v>
      </c>
    </row>
    <row r="80" spans="1:7" hidden="1" x14ac:dyDescent="0.2">
      <c r="A80" s="1">
        <v>39890</v>
      </c>
      <c r="B80" s="3" t="s">
        <v>7</v>
      </c>
      <c r="C80" s="3">
        <v>19</v>
      </c>
      <c r="D80" s="3">
        <v>5</v>
      </c>
      <c r="E80" s="4"/>
      <c r="F80" t="str">
        <f t="shared" si="2"/>
        <v>Março</v>
      </c>
      <c r="G80" s="31">
        <f t="shared" si="3"/>
        <v>0.26315789473684209</v>
      </c>
    </row>
    <row r="81" spans="1:7" hidden="1" x14ac:dyDescent="0.2">
      <c r="A81" s="1">
        <v>39891</v>
      </c>
      <c r="B81" s="3" t="s">
        <v>8</v>
      </c>
      <c r="C81" s="3">
        <v>104</v>
      </c>
      <c r="D81" s="3">
        <v>9</v>
      </c>
      <c r="E81" s="4"/>
      <c r="F81" t="str">
        <f t="shared" si="2"/>
        <v>Março</v>
      </c>
      <c r="G81" s="31">
        <f t="shared" si="3"/>
        <v>8.6538461538461536E-2</v>
      </c>
    </row>
    <row r="82" spans="1:7" hidden="1" x14ac:dyDescent="0.2">
      <c r="A82" s="1">
        <v>39892</v>
      </c>
      <c r="B82" s="3" t="s">
        <v>8</v>
      </c>
      <c r="C82" s="3">
        <v>146</v>
      </c>
      <c r="D82" s="3">
        <v>15</v>
      </c>
      <c r="E82" s="4"/>
      <c r="F82" t="str">
        <f t="shared" si="2"/>
        <v>Março</v>
      </c>
      <c r="G82" s="31">
        <f t="shared" si="3"/>
        <v>0.10273972602739725</v>
      </c>
    </row>
    <row r="83" spans="1:7" hidden="1" x14ac:dyDescent="0.2">
      <c r="A83" s="1">
        <v>39893</v>
      </c>
      <c r="B83" s="3" t="s">
        <v>8</v>
      </c>
      <c r="C83" s="3">
        <v>80</v>
      </c>
      <c r="D83" s="3">
        <v>17</v>
      </c>
      <c r="E83" s="4"/>
      <c r="F83" t="str">
        <f t="shared" si="2"/>
        <v>Março</v>
      </c>
      <c r="G83" s="31">
        <f t="shared" si="3"/>
        <v>0.21249999999999999</v>
      </c>
    </row>
    <row r="84" spans="1:7" hidden="1" x14ac:dyDescent="0.2">
      <c r="A84" s="1">
        <v>39894</v>
      </c>
      <c r="B84" s="3" t="s">
        <v>3</v>
      </c>
      <c r="C84" s="3">
        <v>80</v>
      </c>
      <c r="D84" s="3">
        <v>10</v>
      </c>
      <c r="E84" s="4"/>
      <c r="F84" t="str">
        <f t="shared" si="2"/>
        <v>Março</v>
      </c>
      <c r="G84" s="31">
        <f t="shared" si="3"/>
        <v>0.125</v>
      </c>
    </row>
    <row r="85" spans="1:7" hidden="1" x14ac:dyDescent="0.2">
      <c r="A85" s="1">
        <v>39895</v>
      </c>
      <c r="B85" s="3" t="s">
        <v>3</v>
      </c>
      <c r="C85" s="3">
        <v>195</v>
      </c>
      <c r="D85" s="3">
        <v>16</v>
      </c>
      <c r="E85" s="4"/>
      <c r="F85" t="str">
        <f t="shared" si="2"/>
        <v>Março</v>
      </c>
      <c r="G85" s="31">
        <f t="shared" si="3"/>
        <v>8.2051282051282051E-2</v>
      </c>
    </row>
    <row r="86" spans="1:7" hidden="1" x14ac:dyDescent="0.2">
      <c r="A86" s="1">
        <v>39896</v>
      </c>
      <c r="B86" s="3" t="s">
        <v>6</v>
      </c>
      <c r="C86" s="3">
        <v>191</v>
      </c>
      <c r="D86" s="3">
        <v>5</v>
      </c>
      <c r="E86" s="4"/>
      <c r="F86" t="str">
        <f t="shared" si="2"/>
        <v>Março</v>
      </c>
      <c r="G86" s="31">
        <f t="shared" si="3"/>
        <v>2.6178010471204188E-2</v>
      </c>
    </row>
    <row r="87" spans="1:7" hidden="1" x14ac:dyDescent="0.2">
      <c r="A87" s="1">
        <v>39897</v>
      </c>
      <c r="B87" s="3" t="s">
        <v>7</v>
      </c>
      <c r="C87" s="3">
        <v>89</v>
      </c>
      <c r="D87" s="3">
        <v>11</v>
      </c>
      <c r="E87" s="4"/>
      <c r="F87" t="str">
        <f t="shared" si="2"/>
        <v>Março</v>
      </c>
      <c r="G87" s="31">
        <f t="shared" si="3"/>
        <v>0.12359550561797752</v>
      </c>
    </row>
    <row r="88" spans="1:7" hidden="1" x14ac:dyDescent="0.2">
      <c r="A88" s="1">
        <v>39898</v>
      </c>
      <c r="B88" s="3" t="s">
        <v>9</v>
      </c>
      <c r="C88" s="3">
        <v>200</v>
      </c>
      <c r="D88" s="3">
        <v>4</v>
      </c>
      <c r="E88" s="4"/>
      <c r="F88" t="str">
        <f t="shared" si="2"/>
        <v>Março</v>
      </c>
      <c r="G88" s="31">
        <f t="shared" si="3"/>
        <v>0.02</v>
      </c>
    </row>
    <row r="89" spans="1:7" hidden="1" x14ac:dyDescent="0.2">
      <c r="A89" s="1">
        <v>39899</v>
      </c>
      <c r="B89" s="3" t="s">
        <v>7</v>
      </c>
      <c r="C89" s="3">
        <v>87</v>
      </c>
      <c r="D89" s="3">
        <v>16</v>
      </c>
      <c r="E89" s="4"/>
      <c r="F89" t="str">
        <f t="shared" si="2"/>
        <v>Março</v>
      </c>
      <c r="G89" s="31">
        <f t="shared" si="3"/>
        <v>0.18390804597701149</v>
      </c>
    </row>
    <row r="90" spans="1:7" hidden="1" x14ac:dyDescent="0.2">
      <c r="A90" s="1">
        <v>39900</v>
      </c>
      <c r="B90" s="3" t="s">
        <v>4</v>
      </c>
      <c r="C90" s="3">
        <v>88</v>
      </c>
      <c r="D90" s="3">
        <v>11</v>
      </c>
      <c r="E90" s="4"/>
      <c r="F90" t="str">
        <f t="shared" si="2"/>
        <v>Março</v>
      </c>
      <c r="G90" s="31">
        <f t="shared" si="3"/>
        <v>0.125</v>
      </c>
    </row>
    <row r="91" spans="1:7" hidden="1" x14ac:dyDescent="0.2">
      <c r="A91" s="1">
        <v>39901</v>
      </c>
      <c r="B91" s="3" t="s">
        <v>7</v>
      </c>
      <c r="C91" s="3">
        <v>71</v>
      </c>
      <c r="D91" s="3">
        <v>6</v>
      </c>
      <c r="E91" s="4"/>
      <c r="F91" t="str">
        <f t="shared" si="2"/>
        <v>Março</v>
      </c>
      <c r="G91" s="31">
        <f t="shared" si="3"/>
        <v>8.4507042253521125E-2</v>
      </c>
    </row>
    <row r="92" spans="1:7" hidden="1" x14ac:dyDescent="0.2">
      <c r="A92" s="1">
        <v>39902</v>
      </c>
      <c r="B92" s="3" t="s">
        <v>8</v>
      </c>
      <c r="C92" s="3">
        <v>36</v>
      </c>
      <c r="D92" s="3">
        <v>14</v>
      </c>
      <c r="E92" s="4"/>
      <c r="F92" t="str">
        <f t="shared" si="2"/>
        <v>Março</v>
      </c>
      <c r="G92" s="31">
        <f t="shared" si="3"/>
        <v>0.3888888888888889</v>
      </c>
    </row>
    <row r="93" spans="1:7" hidden="1" x14ac:dyDescent="0.2">
      <c r="A93" s="1">
        <v>39903</v>
      </c>
      <c r="B93" s="3" t="s">
        <v>9</v>
      </c>
      <c r="C93" s="3">
        <v>93</v>
      </c>
      <c r="D93" s="3">
        <v>16</v>
      </c>
      <c r="E93" s="4"/>
      <c r="F93" t="str">
        <f t="shared" si="2"/>
        <v>Março</v>
      </c>
      <c r="G93" s="31">
        <f t="shared" si="3"/>
        <v>0.17204301075268819</v>
      </c>
    </row>
    <row r="94" spans="1:7" hidden="1" x14ac:dyDescent="0.2">
      <c r="A94" s="1">
        <v>39904</v>
      </c>
      <c r="B94" s="3" t="s">
        <v>8</v>
      </c>
      <c r="C94" s="3">
        <v>52</v>
      </c>
      <c r="D94" s="3">
        <v>9</v>
      </c>
      <c r="E94" s="4"/>
      <c r="F94" t="str">
        <f t="shared" si="2"/>
        <v>Abril</v>
      </c>
      <c r="G94" s="31">
        <f t="shared" si="3"/>
        <v>0.17307692307692307</v>
      </c>
    </row>
    <row r="95" spans="1:7" hidden="1" x14ac:dyDescent="0.2">
      <c r="A95" s="1">
        <v>39905</v>
      </c>
      <c r="B95" s="3" t="s">
        <v>12</v>
      </c>
      <c r="C95" s="3">
        <v>123</v>
      </c>
      <c r="D95" s="3">
        <v>12</v>
      </c>
      <c r="E95" s="4"/>
      <c r="F95" t="str">
        <f t="shared" si="2"/>
        <v>Abril</v>
      </c>
      <c r="G95" s="31">
        <f t="shared" si="3"/>
        <v>9.7560975609756101E-2</v>
      </c>
    </row>
    <row r="96" spans="1:7" hidden="1" x14ac:dyDescent="0.2">
      <c r="A96" s="1">
        <v>39906</v>
      </c>
      <c r="B96" s="3" t="s">
        <v>7</v>
      </c>
      <c r="C96" s="3">
        <v>116</v>
      </c>
      <c r="D96" s="3">
        <v>13</v>
      </c>
      <c r="E96" s="4"/>
      <c r="F96" t="str">
        <f t="shared" si="2"/>
        <v>Abril</v>
      </c>
      <c r="G96" s="31">
        <f t="shared" si="3"/>
        <v>0.11206896551724138</v>
      </c>
    </row>
    <row r="97" spans="1:7" hidden="1" x14ac:dyDescent="0.2">
      <c r="A97" s="1">
        <v>39907</v>
      </c>
      <c r="B97" s="3" t="s">
        <v>4</v>
      </c>
      <c r="C97" s="3">
        <v>135</v>
      </c>
      <c r="D97" s="3">
        <v>2</v>
      </c>
      <c r="E97" s="4"/>
      <c r="F97" t="str">
        <f t="shared" si="2"/>
        <v>Abril</v>
      </c>
      <c r="G97" s="31">
        <f t="shared" si="3"/>
        <v>1.4814814814814815E-2</v>
      </c>
    </row>
    <row r="98" spans="1:7" hidden="1" x14ac:dyDescent="0.2">
      <c r="A98" s="1">
        <v>39908</v>
      </c>
      <c r="B98" s="3" t="s">
        <v>7</v>
      </c>
      <c r="C98" s="3">
        <v>119</v>
      </c>
      <c r="D98" s="3">
        <v>6</v>
      </c>
      <c r="E98" s="4"/>
      <c r="F98" t="str">
        <f t="shared" si="2"/>
        <v>Abril</v>
      </c>
      <c r="G98" s="31">
        <f t="shared" si="3"/>
        <v>5.0420168067226892E-2</v>
      </c>
    </row>
    <row r="99" spans="1:7" hidden="1" x14ac:dyDescent="0.2">
      <c r="A99" s="1">
        <v>39909</v>
      </c>
      <c r="B99" s="3" t="s">
        <v>3</v>
      </c>
      <c r="C99" s="3">
        <v>65</v>
      </c>
      <c r="D99" s="3">
        <v>5</v>
      </c>
      <c r="E99" s="4"/>
      <c r="F99" t="str">
        <f t="shared" si="2"/>
        <v>Abril</v>
      </c>
      <c r="G99" s="31">
        <f t="shared" si="3"/>
        <v>7.6923076923076927E-2</v>
      </c>
    </row>
    <row r="100" spans="1:7" hidden="1" x14ac:dyDescent="0.2">
      <c r="A100" s="1">
        <v>39910</v>
      </c>
      <c r="B100" s="3" t="s">
        <v>12</v>
      </c>
      <c r="C100" s="3">
        <v>22</v>
      </c>
      <c r="D100" s="3">
        <v>12</v>
      </c>
      <c r="E100" s="4"/>
      <c r="F100" t="str">
        <f t="shared" si="2"/>
        <v>Abril</v>
      </c>
      <c r="G100" s="31">
        <f t="shared" si="3"/>
        <v>0.54545454545454541</v>
      </c>
    </row>
    <row r="101" spans="1:7" hidden="1" x14ac:dyDescent="0.2">
      <c r="A101" s="1">
        <v>39911</v>
      </c>
      <c r="B101" s="3" t="s">
        <v>10</v>
      </c>
      <c r="C101" s="3">
        <v>56</v>
      </c>
      <c r="D101" s="3">
        <v>7</v>
      </c>
      <c r="E101" s="4"/>
      <c r="F101" t="str">
        <f t="shared" si="2"/>
        <v>Abril</v>
      </c>
      <c r="G101" s="31">
        <f t="shared" si="3"/>
        <v>0.125</v>
      </c>
    </row>
    <row r="102" spans="1:7" hidden="1" x14ac:dyDescent="0.2">
      <c r="A102" s="1">
        <v>39912</v>
      </c>
      <c r="B102" s="3" t="s">
        <v>10</v>
      </c>
      <c r="C102" s="3">
        <v>148</v>
      </c>
      <c r="D102" s="3">
        <v>10</v>
      </c>
      <c r="E102" s="4"/>
      <c r="F102" t="str">
        <f t="shared" si="2"/>
        <v>Abril</v>
      </c>
      <c r="G102" s="31">
        <f t="shared" si="3"/>
        <v>6.7567567567567571E-2</v>
      </c>
    </row>
    <row r="103" spans="1:7" hidden="1" x14ac:dyDescent="0.2">
      <c r="A103" s="1">
        <v>39913</v>
      </c>
      <c r="B103" s="3" t="s">
        <v>3</v>
      </c>
      <c r="C103" s="3">
        <v>42</v>
      </c>
      <c r="D103" s="3">
        <v>5</v>
      </c>
      <c r="E103" s="4"/>
      <c r="F103" t="str">
        <f t="shared" si="2"/>
        <v>Abril</v>
      </c>
      <c r="G103" s="31">
        <f t="shared" si="3"/>
        <v>0.11904761904761904</v>
      </c>
    </row>
    <row r="104" spans="1:7" hidden="1" x14ac:dyDescent="0.2">
      <c r="A104" s="1">
        <v>39914</v>
      </c>
      <c r="B104" s="3" t="s">
        <v>12</v>
      </c>
      <c r="C104" s="3">
        <v>110</v>
      </c>
      <c r="D104" s="3">
        <v>12</v>
      </c>
      <c r="E104" s="4"/>
      <c r="F104" t="str">
        <f t="shared" si="2"/>
        <v>Abril</v>
      </c>
      <c r="G104" s="31">
        <f t="shared" si="3"/>
        <v>0.10909090909090909</v>
      </c>
    </row>
    <row r="105" spans="1:7" hidden="1" x14ac:dyDescent="0.2">
      <c r="A105" s="1">
        <v>39915</v>
      </c>
      <c r="B105" s="3" t="s">
        <v>8</v>
      </c>
      <c r="C105" s="3">
        <v>68</v>
      </c>
      <c r="D105" s="3">
        <v>5</v>
      </c>
      <c r="E105" s="4"/>
      <c r="F105" t="str">
        <f t="shared" si="2"/>
        <v>Abril</v>
      </c>
      <c r="G105" s="31">
        <f t="shared" si="3"/>
        <v>7.3529411764705885E-2</v>
      </c>
    </row>
    <row r="106" spans="1:7" hidden="1" x14ac:dyDescent="0.2">
      <c r="A106" s="1">
        <v>39916</v>
      </c>
      <c r="B106" s="3" t="s">
        <v>8</v>
      </c>
      <c r="C106" s="3">
        <v>87</v>
      </c>
      <c r="D106" s="3">
        <v>13</v>
      </c>
      <c r="E106" s="4"/>
      <c r="F106" t="str">
        <f t="shared" si="2"/>
        <v>Abril</v>
      </c>
      <c r="G106" s="31">
        <f t="shared" si="3"/>
        <v>0.14942528735632185</v>
      </c>
    </row>
    <row r="107" spans="1:7" hidden="1" x14ac:dyDescent="0.2">
      <c r="A107" s="1">
        <v>39917</v>
      </c>
      <c r="B107" s="3" t="s">
        <v>10</v>
      </c>
      <c r="C107" s="3">
        <v>96</v>
      </c>
      <c r="D107" s="3">
        <v>17</v>
      </c>
      <c r="E107" s="4"/>
      <c r="F107" t="str">
        <f t="shared" si="2"/>
        <v>Abril</v>
      </c>
      <c r="G107" s="31">
        <f t="shared" si="3"/>
        <v>0.17708333333333334</v>
      </c>
    </row>
    <row r="108" spans="1:7" hidden="1" x14ac:dyDescent="0.2">
      <c r="A108" s="1">
        <v>39918</v>
      </c>
      <c r="B108" s="3" t="s">
        <v>5</v>
      </c>
      <c r="C108" s="3">
        <v>65</v>
      </c>
      <c r="D108" s="3">
        <v>10</v>
      </c>
      <c r="E108" s="4"/>
      <c r="F108" t="str">
        <f t="shared" si="2"/>
        <v>Abril</v>
      </c>
      <c r="G108" s="31">
        <f t="shared" si="3"/>
        <v>0.15384615384615385</v>
      </c>
    </row>
    <row r="109" spans="1:7" hidden="1" x14ac:dyDescent="0.2">
      <c r="A109" s="1">
        <v>39919</v>
      </c>
      <c r="B109" s="3" t="s">
        <v>6</v>
      </c>
      <c r="C109" s="3">
        <v>73</v>
      </c>
      <c r="D109" s="3">
        <v>15</v>
      </c>
      <c r="E109" s="4"/>
      <c r="F109" t="str">
        <f t="shared" si="2"/>
        <v>Abril</v>
      </c>
      <c r="G109" s="31">
        <f t="shared" si="3"/>
        <v>0.20547945205479451</v>
      </c>
    </row>
    <row r="110" spans="1:7" hidden="1" x14ac:dyDescent="0.2">
      <c r="A110" s="1">
        <v>39920</v>
      </c>
      <c r="B110" s="3" t="s">
        <v>8</v>
      </c>
      <c r="C110" s="3">
        <v>27</v>
      </c>
      <c r="D110" s="3">
        <v>10</v>
      </c>
      <c r="E110" s="4"/>
      <c r="F110" t="str">
        <f t="shared" si="2"/>
        <v>Abril</v>
      </c>
      <c r="G110" s="31">
        <f t="shared" si="3"/>
        <v>0.37037037037037035</v>
      </c>
    </row>
    <row r="111" spans="1:7" hidden="1" x14ac:dyDescent="0.2">
      <c r="A111" s="1">
        <v>39921</v>
      </c>
      <c r="B111" s="3" t="s">
        <v>7</v>
      </c>
      <c r="C111" s="3">
        <v>104</v>
      </c>
      <c r="D111" s="3">
        <v>2</v>
      </c>
      <c r="E111" s="4"/>
      <c r="F111" t="str">
        <f t="shared" si="2"/>
        <v>Abril</v>
      </c>
      <c r="G111" s="31">
        <f t="shared" si="3"/>
        <v>1.9230769230769232E-2</v>
      </c>
    </row>
    <row r="112" spans="1:7" hidden="1" x14ac:dyDescent="0.2">
      <c r="A112" s="1">
        <v>39922</v>
      </c>
      <c r="B112" s="3" t="s">
        <v>7</v>
      </c>
      <c r="C112" s="3">
        <v>104</v>
      </c>
      <c r="D112" s="3">
        <v>14</v>
      </c>
      <c r="E112" s="4"/>
      <c r="F112" t="str">
        <f t="shared" si="2"/>
        <v>Abril</v>
      </c>
      <c r="G112" s="31">
        <f t="shared" si="3"/>
        <v>0.13461538461538461</v>
      </c>
    </row>
    <row r="113" spans="1:7" hidden="1" x14ac:dyDescent="0.2">
      <c r="A113" s="1">
        <v>39923</v>
      </c>
      <c r="B113" s="3" t="s">
        <v>7</v>
      </c>
      <c r="C113" s="3">
        <v>100</v>
      </c>
      <c r="D113" s="3">
        <v>6</v>
      </c>
      <c r="E113" s="4"/>
      <c r="F113" t="str">
        <f t="shared" si="2"/>
        <v>Abril</v>
      </c>
      <c r="G113" s="31">
        <f t="shared" si="3"/>
        <v>0.06</v>
      </c>
    </row>
    <row r="114" spans="1:7" hidden="1" x14ac:dyDescent="0.2">
      <c r="A114" s="1">
        <v>39924</v>
      </c>
      <c r="B114" s="3" t="s">
        <v>11</v>
      </c>
      <c r="C114" s="3">
        <v>137</v>
      </c>
      <c r="D114" s="3">
        <v>11</v>
      </c>
      <c r="E114" s="4"/>
      <c r="F114" t="str">
        <f t="shared" si="2"/>
        <v>Abril</v>
      </c>
      <c r="G114" s="31">
        <f t="shared" si="3"/>
        <v>8.0291970802919707E-2</v>
      </c>
    </row>
    <row r="115" spans="1:7" hidden="1" x14ac:dyDescent="0.2">
      <c r="A115" s="1">
        <v>39925</v>
      </c>
      <c r="B115" s="3" t="s">
        <v>3</v>
      </c>
      <c r="C115" s="3">
        <v>138</v>
      </c>
      <c r="D115" s="3">
        <v>20</v>
      </c>
      <c r="E115" s="4"/>
      <c r="F115" t="str">
        <f t="shared" si="2"/>
        <v>Abril</v>
      </c>
      <c r="G115" s="31">
        <f t="shared" si="3"/>
        <v>0.14492753623188406</v>
      </c>
    </row>
    <row r="116" spans="1:7" hidden="1" x14ac:dyDescent="0.2">
      <c r="A116" s="1">
        <v>39926</v>
      </c>
      <c r="B116" s="3" t="s">
        <v>6</v>
      </c>
      <c r="C116" s="3">
        <v>80</v>
      </c>
      <c r="D116" s="3">
        <v>16</v>
      </c>
      <c r="E116" s="4"/>
      <c r="F116" t="str">
        <f t="shared" si="2"/>
        <v>Abril</v>
      </c>
      <c r="G116" s="31">
        <f t="shared" si="3"/>
        <v>0.2</v>
      </c>
    </row>
    <row r="117" spans="1:7" hidden="1" x14ac:dyDescent="0.2">
      <c r="A117" s="1">
        <v>39927</v>
      </c>
      <c r="B117" s="3" t="s">
        <v>6</v>
      </c>
      <c r="C117" s="3">
        <v>175</v>
      </c>
      <c r="D117" s="3">
        <v>14</v>
      </c>
      <c r="E117" s="4"/>
      <c r="F117" t="str">
        <f t="shared" si="2"/>
        <v>Abril</v>
      </c>
      <c r="G117" s="31">
        <f t="shared" si="3"/>
        <v>0.08</v>
      </c>
    </row>
    <row r="118" spans="1:7" hidden="1" x14ac:dyDescent="0.2">
      <c r="A118" s="1">
        <v>39928</v>
      </c>
      <c r="B118" s="3" t="s">
        <v>4</v>
      </c>
      <c r="C118" s="3">
        <v>36</v>
      </c>
      <c r="D118" s="3">
        <v>17</v>
      </c>
      <c r="E118" s="4"/>
      <c r="F118" t="str">
        <f t="shared" si="2"/>
        <v>Abril</v>
      </c>
      <c r="G118" s="31">
        <f t="shared" si="3"/>
        <v>0.47222222222222221</v>
      </c>
    </row>
    <row r="119" spans="1:7" hidden="1" x14ac:dyDescent="0.2">
      <c r="A119" s="1">
        <v>39929</v>
      </c>
      <c r="B119" s="3" t="s">
        <v>6</v>
      </c>
      <c r="C119" s="3">
        <v>154</v>
      </c>
      <c r="D119" s="3">
        <v>5</v>
      </c>
      <c r="E119" s="4"/>
      <c r="F119" t="str">
        <f t="shared" si="2"/>
        <v>Abril</v>
      </c>
      <c r="G119" s="31">
        <f t="shared" si="3"/>
        <v>3.2467532467532464E-2</v>
      </c>
    </row>
    <row r="120" spans="1:7" hidden="1" x14ac:dyDescent="0.2">
      <c r="A120" s="1">
        <v>39930</v>
      </c>
      <c r="B120" s="3" t="s">
        <v>10</v>
      </c>
      <c r="C120" s="3">
        <v>87</v>
      </c>
      <c r="D120" s="3">
        <v>3</v>
      </c>
      <c r="E120" s="4"/>
      <c r="F120" t="str">
        <f t="shared" si="2"/>
        <v>Abril</v>
      </c>
      <c r="G120" s="31">
        <f t="shared" si="3"/>
        <v>3.4482758620689655E-2</v>
      </c>
    </row>
    <row r="121" spans="1:7" hidden="1" x14ac:dyDescent="0.2">
      <c r="A121" s="1">
        <v>39931</v>
      </c>
      <c r="B121" s="3" t="s">
        <v>9</v>
      </c>
      <c r="C121" s="3">
        <v>30</v>
      </c>
      <c r="D121" s="3">
        <v>12</v>
      </c>
      <c r="E121" s="4"/>
      <c r="F121" t="str">
        <f t="shared" si="2"/>
        <v>Abril</v>
      </c>
      <c r="G121" s="31">
        <f t="shared" si="3"/>
        <v>0.4</v>
      </c>
    </row>
    <row r="122" spans="1:7" hidden="1" x14ac:dyDescent="0.2">
      <c r="A122" s="1">
        <v>39932</v>
      </c>
      <c r="B122" s="3" t="s">
        <v>4</v>
      </c>
      <c r="C122" s="3">
        <v>59</v>
      </c>
      <c r="D122" s="3">
        <v>17</v>
      </c>
      <c r="E122" s="4"/>
      <c r="F122" t="str">
        <f t="shared" si="2"/>
        <v>Abril</v>
      </c>
      <c r="G122" s="31">
        <f t="shared" si="3"/>
        <v>0.28813559322033899</v>
      </c>
    </row>
    <row r="123" spans="1:7" hidden="1" x14ac:dyDescent="0.2">
      <c r="A123" s="1">
        <v>39933</v>
      </c>
      <c r="B123" s="3" t="s">
        <v>7</v>
      </c>
      <c r="C123" s="3">
        <v>108</v>
      </c>
      <c r="D123" s="3">
        <v>16</v>
      </c>
      <c r="E123" s="4"/>
      <c r="F123" t="str">
        <f t="shared" si="2"/>
        <v>Abril</v>
      </c>
      <c r="G123" s="31">
        <f t="shared" si="3"/>
        <v>0.14814814814814814</v>
      </c>
    </row>
    <row r="124" spans="1:7" hidden="1" x14ac:dyDescent="0.2">
      <c r="A124" s="1">
        <v>39934</v>
      </c>
      <c r="B124" s="3" t="s">
        <v>7</v>
      </c>
      <c r="C124" s="3">
        <v>166</v>
      </c>
      <c r="D124" s="3">
        <v>13</v>
      </c>
      <c r="E124" s="4"/>
      <c r="F124" t="str">
        <f t="shared" si="2"/>
        <v>Maio</v>
      </c>
      <c r="G124" s="31">
        <f t="shared" si="3"/>
        <v>7.8313253012048195E-2</v>
      </c>
    </row>
    <row r="125" spans="1:7" hidden="1" x14ac:dyDescent="0.2">
      <c r="A125" s="1">
        <v>39935</v>
      </c>
      <c r="B125" s="3" t="s">
        <v>7</v>
      </c>
      <c r="C125" s="3">
        <v>145</v>
      </c>
      <c r="D125" s="3">
        <v>9</v>
      </c>
      <c r="E125" s="4"/>
      <c r="F125" t="str">
        <f t="shared" si="2"/>
        <v>Maio</v>
      </c>
      <c r="G125" s="31">
        <f t="shared" si="3"/>
        <v>6.2068965517241378E-2</v>
      </c>
    </row>
    <row r="126" spans="1:7" hidden="1" x14ac:dyDescent="0.2">
      <c r="A126" s="1">
        <v>39936</v>
      </c>
      <c r="B126" s="3" t="s">
        <v>7</v>
      </c>
      <c r="C126" s="3">
        <v>60</v>
      </c>
      <c r="D126" s="3">
        <v>9</v>
      </c>
      <c r="E126" s="4"/>
      <c r="F126" t="str">
        <f t="shared" si="2"/>
        <v>Maio</v>
      </c>
      <c r="G126" s="31">
        <f t="shared" si="3"/>
        <v>0.15</v>
      </c>
    </row>
    <row r="127" spans="1:7" hidden="1" x14ac:dyDescent="0.2">
      <c r="A127" s="1">
        <v>39937</v>
      </c>
      <c r="B127" s="3" t="s">
        <v>7</v>
      </c>
      <c r="C127" s="3">
        <v>67</v>
      </c>
      <c r="D127" s="3">
        <v>15</v>
      </c>
      <c r="E127" s="4"/>
      <c r="F127" t="str">
        <f t="shared" si="2"/>
        <v>Maio</v>
      </c>
      <c r="G127" s="31">
        <f t="shared" si="3"/>
        <v>0.22388059701492538</v>
      </c>
    </row>
    <row r="128" spans="1:7" hidden="1" x14ac:dyDescent="0.2">
      <c r="A128" s="1">
        <v>39938</v>
      </c>
      <c r="B128" s="3" t="s">
        <v>9</v>
      </c>
      <c r="C128" s="3">
        <v>185</v>
      </c>
      <c r="D128" s="3">
        <v>5</v>
      </c>
      <c r="E128" s="4"/>
      <c r="F128" t="str">
        <f t="shared" si="2"/>
        <v>Maio</v>
      </c>
      <c r="G128" s="31">
        <f t="shared" si="3"/>
        <v>2.7027027027027029E-2</v>
      </c>
    </row>
    <row r="129" spans="1:7" hidden="1" x14ac:dyDescent="0.2">
      <c r="A129" s="1">
        <v>39939</v>
      </c>
      <c r="B129" s="3" t="s">
        <v>8</v>
      </c>
      <c r="C129" s="3">
        <v>96</v>
      </c>
      <c r="D129" s="3">
        <v>5</v>
      </c>
      <c r="E129" s="4"/>
      <c r="F129" t="str">
        <f t="shared" si="2"/>
        <v>Maio</v>
      </c>
      <c r="G129" s="31">
        <f t="shared" si="3"/>
        <v>5.2083333333333336E-2</v>
      </c>
    </row>
    <row r="130" spans="1:7" hidden="1" x14ac:dyDescent="0.2">
      <c r="A130" s="1">
        <v>39940</v>
      </c>
      <c r="B130" s="3" t="s">
        <v>7</v>
      </c>
      <c r="C130" s="3">
        <v>99</v>
      </c>
      <c r="D130" s="3">
        <v>19</v>
      </c>
      <c r="E130" s="4"/>
      <c r="F130" t="str">
        <f t="shared" si="2"/>
        <v>Maio</v>
      </c>
      <c r="G130" s="31">
        <f t="shared" si="3"/>
        <v>0.19191919191919191</v>
      </c>
    </row>
    <row r="131" spans="1:7" hidden="1" x14ac:dyDescent="0.2">
      <c r="A131" s="1">
        <v>39941</v>
      </c>
      <c r="B131" s="3" t="s">
        <v>10</v>
      </c>
      <c r="C131" s="3">
        <v>39</v>
      </c>
      <c r="D131" s="3">
        <v>3</v>
      </c>
      <c r="E131" s="4"/>
      <c r="F131" t="str">
        <f t="shared" si="2"/>
        <v>Maio</v>
      </c>
      <c r="G131" s="31">
        <f t="shared" si="3"/>
        <v>7.6923076923076927E-2</v>
      </c>
    </row>
    <row r="132" spans="1:7" hidden="1" x14ac:dyDescent="0.2">
      <c r="A132" s="1">
        <v>39942</v>
      </c>
      <c r="B132" s="3" t="s">
        <v>6</v>
      </c>
      <c r="C132" s="3">
        <v>60</v>
      </c>
      <c r="D132" s="3">
        <v>10</v>
      </c>
      <c r="E132" s="4"/>
      <c r="F132" t="str">
        <f t="shared" si="2"/>
        <v>Maio</v>
      </c>
      <c r="G132" s="31">
        <f t="shared" si="3"/>
        <v>0.16666666666666666</v>
      </c>
    </row>
    <row r="133" spans="1:7" hidden="1" x14ac:dyDescent="0.2">
      <c r="A133" s="1">
        <v>39943</v>
      </c>
      <c r="B133" s="3" t="s">
        <v>8</v>
      </c>
      <c r="C133" s="3">
        <v>94</v>
      </c>
      <c r="D133" s="3">
        <v>19</v>
      </c>
      <c r="E133" s="4"/>
      <c r="F133" t="str">
        <f t="shared" ref="F133:F196" si="4">PROPER(TEXT(A133,"mmmm"))</f>
        <v>Maio</v>
      </c>
      <c r="G133" s="31">
        <f t="shared" ref="G133:G196" si="5">D133/C133</f>
        <v>0.20212765957446807</v>
      </c>
    </row>
    <row r="134" spans="1:7" hidden="1" x14ac:dyDescent="0.2">
      <c r="A134" s="1">
        <v>39944</v>
      </c>
      <c r="B134" s="3" t="s">
        <v>7</v>
      </c>
      <c r="C134" s="3">
        <v>157</v>
      </c>
      <c r="D134" s="3">
        <v>19</v>
      </c>
      <c r="E134" s="4"/>
      <c r="F134" t="str">
        <f t="shared" si="4"/>
        <v>Maio</v>
      </c>
      <c r="G134" s="31">
        <f t="shared" si="5"/>
        <v>0.12101910828025478</v>
      </c>
    </row>
    <row r="135" spans="1:7" hidden="1" x14ac:dyDescent="0.2">
      <c r="A135" s="1">
        <v>39945</v>
      </c>
      <c r="B135" s="3" t="s">
        <v>10</v>
      </c>
      <c r="C135" s="3">
        <v>60</v>
      </c>
      <c r="D135" s="3">
        <v>18</v>
      </c>
      <c r="E135" s="4"/>
      <c r="F135" t="str">
        <f t="shared" si="4"/>
        <v>Maio</v>
      </c>
      <c r="G135" s="31">
        <f t="shared" si="5"/>
        <v>0.3</v>
      </c>
    </row>
    <row r="136" spans="1:7" hidden="1" x14ac:dyDescent="0.2">
      <c r="A136" s="1">
        <v>39946</v>
      </c>
      <c r="B136" s="3" t="s">
        <v>7</v>
      </c>
      <c r="C136" s="3">
        <v>160</v>
      </c>
      <c r="D136" s="3">
        <v>15</v>
      </c>
      <c r="E136" s="4"/>
      <c r="F136" t="str">
        <f t="shared" si="4"/>
        <v>Maio</v>
      </c>
      <c r="G136" s="31">
        <f t="shared" si="5"/>
        <v>9.375E-2</v>
      </c>
    </row>
    <row r="137" spans="1:7" hidden="1" x14ac:dyDescent="0.2">
      <c r="A137" s="1">
        <v>39947</v>
      </c>
      <c r="B137" s="3" t="s">
        <v>7</v>
      </c>
      <c r="C137" s="3">
        <v>100</v>
      </c>
      <c r="D137" s="3">
        <v>13</v>
      </c>
      <c r="E137" s="4"/>
      <c r="F137" t="str">
        <f t="shared" si="4"/>
        <v>Maio</v>
      </c>
      <c r="G137" s="31">
        <f t="shared" si="5"/>
        <v>0.13</v>
      </c>
    </row>
    <row r="138" spans="1:7" hidden="1" x14ac:dyDescent="0.2">
      <c r="A138" s="1">
        <v>39948</v>
      </c>
      <c r="B138" s="3" t="s">
        <v>7</v>
      </c>
      <c r="C138" s="3">
        <v>168</v>
      </c>
      <c r="D138" s="3">
        <v>9</v>
      </c>
      <c r="E138" s="4"/>
      <c r="F138" t="str">
        <f t="shared" si="4"/>
        <v>Maio</v>
      </c>
      <c r="G138" s="31">
        <f t="shared" si="5"/>
        <v>5.3571428571428568E-2</v>
      </c>
    </row>
    <row r="139" spans="1:7" hidden="1" x14ac:dyDescent="0.2">
      <c r="A139" s="1">
        <v>39949</v>
      </c>
      <c r="B139" s="3" t="s">
        <v>7</v>
      </c>
      <c r="C139" s="3">
        <v>10</v>
      </c>
      <c r="D139" s="3">
        <v>10</v>
      </c>
      <c r="E139" s="4"/>
      <c r="F139" t="str">
        <f t="shared" si="4"/>
        <v>Maio</v>
      </c>
      <c r="G139" s="31">
        <f t="shared" si="5"/>
        <v>1</v>
      </c>
    </row>
    <row r="140" spans="1:7" hidden="1" x14ac:dyDescent="0.2">
      <c r="A140" s="1">
        <v>39950</v>
      </c>
      <c r="B140" s="3" t="s">
        <v>9</v>
      </c>
      <c r="C140" s="3">
        <v>44</v>
      </c>
      <c r="D140" s="3">
        <v>1</v>
      </c>
      <c r="E140" s="4"/>
      <c r="F140" t="str">
        <f t="shared" si="4"/>
        <v>Maio</v>
      </c>
      <c r="G140" s="31">
        <f t="shared" si="5"/>
        <v>2.2727272727272728E-2</v>
      </c>
    </row>
    <row r="141" spans="1:7" hidden="1" x14ac:dyDescent="0.2">
      <c r="A141" s="1">
        <v>39951</v>
      </c>
      <c r="B141" s="3" t="s">
        <v>4</v>
      </c>
      <c r="C141" s="3">
        <v>86</v>
      </c>
      <c r="D141" s="3">
        <v>12</v>
      </c>
      <c r="E141" s="4"/>
      <c r="F141" t="str">
        <f t="shared" si="4"/>
        <v>Maio</v>
      </c>
      <c r="G141" s="31">
        <f t="shared" si="5"/>
        <v>0.13953488372093023</v>
      </c>
    </row>
    <row r="142" spans="1:7" hidden="1" x14ac:dyDescent="0.2">
      <c r="A142" s="1">
        <v>39952</v>
      </c>
      <c r="B142" s="3" t="s">
        <v>7</v>
      </c>
      <c r="C142" s="3">
        <v>54</v>
      </c>
      <c r="D142" s="3">
        <v>6</v>
      </c>
      <c r="E142" s="4"/>
      <c r="F142" t="str">
        <f t="shared" si="4"/>
        <v>Maio</v>
      </c>
      <c r="G142" s="31">
        <f t="shared" si="5"/>
        <v>0.1111111111111111</v>
      </c>
    </row>
    <row r="143" spans="1:7" hidden="1" x14ac:dyDescent="0.2">
      <c r="A143" s="1">
        <v>39953</v>
      </c>
      <c r="B143" s="3" t="s">
        <v>11</v>
      </c>
      <c r="C143" s="3">
        <v>50</v>
      </c>
      <c r="D143" s="3">
        <v>9</v>
      </c>
      <c r="E143" s="4"/>
      <c r="F143" t="str">
        <f t="shared" si="4"/>
        <v>Maio</v>
      </c>
      <c r="G143" s="31">
        <f t="shared" si="5"/>
        <v>0.18</v>
      </c>
    </row>
    <row r="144" spans="1:7" hidden="1" x14ac:dyDescent="0.2">
      <c r="A144" s="1">
        <v>39954</v>
      </c>
      <c r="B144" s="3" t="s">
        <v>5</v>
      </c>
      <c r="C144" s="3">
        <v>72</v>
      </c>
      <c r="D144" s="3">
        <v>1</v>
      </c>
      <c r="E144" s="4"/>
      <c r="F144" t="str">
        <f t="shared" si="4"/>
        <v>Maio</v>
      </c>
      <c r="G144" s="31">
        <f t="shared" si="5"/>
        <v>1.3888888888888888E-2</v>
      </c>
    </row>
    <row r="145" spans="1:7" hidden="1" x14ac:dyDescent="0.2">
      <c r="A145" s="1">
        <v>39955</v>
      </c>
      <c r="B145" s="3" t="s">
        <v>10</v>
      </c>
      <c r="C145" s="3">
        <v>162</v>
      </c>
      <c r="D145" s="3">
        <v>1</v>
      </c>
      <c r="E145" s="4"/>
      <c r="F145" t="str">
        <f t="shared" si="4"/>
        <v>Maio</v>
      </c>
      <c r="G145" s="31">
        <f t="shared" si="5"/>
        <v>6.1728395061728392E-3</v>
      </c>
    </row>
    <row r="146" spans="1:7" hidden="1" x14ac:dyDescent="0.2">
      <c r="A146" s="1">
        <v>39956</v>
      </c>
      <c r="B146" s="3" t="s">
        <v>12</v>
      </c>
      <c r="C146" s="3">
        <v>162</v>
      </c>
      <c r="D146" s="3">
        <v>15</v>
      </c>
      <c r="E146" s="4"/>
      <c r="F146" t="str">
        <f t="shared" si="4"/>
        <v>Maio</v>
      </c>
      <c r="G146" s="31">
        <f t="shared" si="5"/>
        <v>9.2592592592592587E-2</v>
      </c>
    </row>
    <row r="147" spans="1:7" hidden="1" x14ac:dyDescent="0.2">
      <c r="A147" s="1">
        <v>39957</v>
      </c>
      <c r="B147" s="3" t="s">
        <v>6</v>
      </c>
      <c r="C147" s="3">
        <v>30</v>
      </c>
      <c r="D147" s="3">
        <v>15</v>
      </c>
      <c r="E147" s="4"/>
      <c r="F147" t="str">
        <f t="shared" si="4"/>
        <v>Maio</v>
      </c>
      <c r="G147" s="31">
        <f t="shared" si="5"/>
        <v>0.5</v>
      </c>
    </row>
    <row r="148" spans="1:7" hidden="1" x14ac:dyDescent="0.2">
      <c r="A148" s="1">
        <v>39958</v>
      </c>
      <c r="B148" s="3" t="s">
        <v>9</v>
      </c>
      <c r="C148" s="3">
        <v>20</v>
      </c>
      <c r="D148" s="3">
        <v>18</v>
      </c>
      <c r="E148" s="4"/>
      <c r="F148" t="str">
        <f t="shared" si="4"/>
        <v>Maio</v>
      </c>
      <c r="G148" s="31">
        <f t="shared" si="5"/>
        <v>0.9</v>
      </c>
    </row>
    <row r="149" spans="1:7" hidden="1" x14ac:dyDescent="0.2">
      <c r="A149" s="1">
        <v>39959</v>
      </c>
      <c r="B149" s="3" t="s">
        <v>9</v>
      </c>
      <c r="C149" s="3">
        <v>194</v>
      </c>
      <c r="D149" s="3">
        <v>6</v>
      </c>
      <c r="E149" s="4"/>
      <c r="F149" t="str">
        <f t="shared" si="4"/>
        <v>Maio</v>
      </c>
      <c r="G149" s="31">
        <f t="shared" si="5"/>
        <v>3.0927835051546393E-2</v>
      </c>
    </row>
    <row r="150" spans="1:7" hidden="1" x14ac:dyDescent="0.2">
      <c r="A150" s="1">
        <v>39960</v>
      </c>
      <c r="B150" s="3" t="s">
        <v>9</v>
      </c>
      <c r="C150" s="3">
        <v>110</v>
      </c>
      <c r="D150" s="3">
        <v>0</v>
      </c>
      <c r="E150" s="4"/>
      <c r="F150" t="str">
        <f t="shared" si="4"/>
        <v>Maio</v>
      </c>
      <c r="G150" s="31">
        <f t="shared" si="5"/>
        <v>0</v>
      </c>
    </row>
    <row r="151" spans="1:7" hidden="1" x14ac:dyDescent="0.2">
      <c r="A151" s="1">
        <v>39961</v>
      </c>
      <c r="B151" s="3" t="s">
        <v>7</v>
      </c>
      <c r="C151" s="3">
        <v>30</v>
      </c>
      <c r="D151" s="3">
        <v>13</v>
      </c>
      <c r="E151" s="4"/>
      <c r="F151" t="str">
        <f t="shared" si="4"/>
        <v>Maio</v>
      </c>
      <c r="G151" s="31">
        <f t="shared" si="5"/>
        <v>0.43333333333333335</v>
      </c>
    </row>
    <row r="152" spans="1:7" hidden="1" x14ac:dyDescent="0.2">
      <c r="A152" s="1">
        <v>39962</v>
      </c>
      <c r="B152" s="3" t="s">
        <v>7</v>
      </c>
      <c r="C152" s="3">
        <v>84</v>
      </c>
      <c r="D152" s="3">
        <v>10</v>
      </c>
      <c r="E152" s="4"/>
      <c r="F152" t="str">
        <f t="shared" si="4"/>
        <v>Maio</v>
      </c>
      <c r="G152" s="31">
        <f t="shared" si="5"/>
        <v>0.11904761904761904</v>
      </c>
    </row>
    <row r="153" spans="1:7" hidden="1" x14ac:dyDescent="0.2">
      <c r="A153" s="1">
        <v>39963</v>
      </c>
      <c r="B153" s="3" t="s">
        <v>7</v>
      </c>
      <c r="C153" s="3">
        <v>93</v>
      </c>
      <c r="D153" s="3">
        <v>19</v>
      </c>
      <c r="E153" s="4"/>
      <c r="F153" t="str">
        <f t="shared" si="4"/>
        <v>Maio</v>
      </c>
      <c r="G153" s="31">
        <f t="shared" si="5"/>
        <v>0.20430107526881722</v>
      </c>
    </row>
    <row r="154" spans="1:7" hidden="1" x14ac:dyDescent="0.2">
      <c r="A154" s="1">
        <v>39964</v>
      </c>
      <c r="B154" s="3" t="s">
        <v>6</v>
      </c>
      <c r="C154" s="3">
        <v>20</v>
      </c>
      <c r="D154" s="3">
        <v>7</v>
      </c>
      <c r="E154" s="4"/>
      <c r="F154" t="str">
        <f t="shared" si="4"/>
        <v>Maio</v>
      </c>
      <c r="G154" s="31">
        <f t="shared" si="5"/>
        <v>0.35</v>
      </c>
    </row>
    <row r="155" spans="1:7" hidden="1" x14ac:dyDescent="0.2">
      <c r="A155" s="1">
        <v>39965</v>
      </c>
      <c r="B155" s="3" t="s">
        <v>8</v>
      </c>
      <c r="C155" s="3">
        <v>5</v>
      </c>
      <c r="D155" s="3">
        <v>4</v>
      </c>
      <c r="E155" s="4"/>
      <c r="F155" t="str">
        <f t="shared" si="4"/>
        <v>Junho</v>
      </c>
      <c r="G155" s="31">
        <f t="shared" si="5"/>
        <v>0.8</v>
      </c>
    </row>
    <row r="156" spans="1:7" hidden="1" x14ac:dyDescent="0.2">
      <c r="A156" s="1">
        <v>39966</v>
      </c>
      <c r="B156" s="3" t="s">
        <v>8</v>
      </c>
      <c r="C156" s="3">
        <v>56</v>
      </c>
      <c r="D156" s="3">
        <v>16</v>
      </c>
      <c r="E156" s="4"/>
      <c r="F156" t="str">
        <f t="shared" si="4"/>
        <v>Junho</v>
      </c>
      <c r="G156" s="31">
        <f t="shared" si="5"/>
        <v>0.2857142857142857</v>
      </c>
    </row>
    <row r="157" spans="1:7" hidden="1" x14ac:dyDescent="0.2">
      <c r="A157" s="1">
        <v>39967</v>
      </c>
      <c r="B157" s="3" t="s">
        <v>12</v>
      </c>
      <c r="C157" s="3">
        <v>66</v>
      </c>
      <c r="D157" s="3">
        <v>17</v>
      </c>
      <c r="E157" s="4"/>
      <c r="F157" t="str">
        <f t="shared" si="4"/>
        <v>Junho</v>
      </c>
      <c r="G157" s="31">
        <f t="shared" si="5"/>
        <v>0.25757575757575757</v>
      </c>
    </row>
    <row r="158" spans="1:7" hidden="1" x14ac:dyDescent="0.2">
      <c r="A158" s="1">
        <v>39968</v>
      </c>
      <c r="B158" s="3" t="s">
        <v>7</v>
      </c>
      <c r="C158" s="3">
        <v>120</v>
      </c>
      <c r="D158" s="3">
        <v>3</v>
      </c>
      <c r="E158" s="4"/>
      <c r="F158" t="str">
        <f t="shared" si="4"/>
        <v>Junho</v>
      </c>
      <c r="G158" s="31">
        <f t="shared" si="5"/>
        <v>2.5000000000000001E-2</v>
      </c>
    </row>
    <row r="159" spans="1:7" hidden="1" x14ac:dyDescent="0.2">
      <c r="A159" s="1">
        <v>39969</v>
      </c>
      <c r="B159" s="3" t="s">
        <v>7</v>
      </c>
      <c r="C159" s="3">
        <v>118</v>
      </c>
      <c r="D159" s="3">
        <v>20</v>
      </c>
      <c r="E159" s="4"/>
      <c r="F159" t="str">
        <f t="shared" si="4"/>
        <v>Junho</v>
      </c>
      <c r="G159" s="31">
        <f t="shared" si="5"/>
        <v>0.16949152542372881</v>
      </c>
    </row>
    <row r="160" spans="1:7" hidden="1" x14ac:dyDescent="0.2">
      <c r="A160" s="1">
        <v>39970</v>
      </c>
      <c r="B160" s="3" t="s">
        <v>6</v>
      </c>
      <c r="C160" s="3">
        <v>31</v>
      </c>
      <c r="D160" s="3">
        <v>19</v>
      </c>
      <c r="E160" s="4"/>
      <c r="F160" t="str">
        <f t="shared" si="4"/>
        <v>Junho</v>
      </c>
      <c r="G160" s="31">
        <f t="shared" si="5"/>
        <v>0.61290322580645162</v>
      </c>
    </row>
    <row r="161" spans="1:7" hidden="1" x14ac:dyDescent="0.2">
      <c r="A161" s="1">
        <v>39971</v>
      </c>
      <c r="B161" s="3" t="s">
        <v>4</v>
      </c>
      <c r="C161" s="3">
        <v>92</v>
      </c>
      <c r="D161" s="3">
        <v>16</v>
      </c>
      <c r="E161" s="4"/>
      <c r="F161" t="str">
        <f t="shared" si="4"/>
        <v>Junho</v>
      </c>
      <c r="G161" s="31">
        <f t="shared" si="5"/>
        <v>0.17391304347826086</v>
      </c>
    </row>
    <row r="162" spans="1:7" hidden="1" x14ac:dyDescent="0.2">
      <c r="A162" s="1">
        <v>39972</v>
      </c>
      <c r="B162" s="3" t="s">
        <v>5</v>
      </c>
      <c r="C162" s="3">
        <v>188</v>
      </c>
      <c r="D162" s="3">
        <v>6</v>
      </c>
      <c r="E162" s="4"/>
      <c r="F162" t="str">
        <f t="shared" si="4"/>
        <v>Junho</v>
      </c>
      <c r="G162" s="31">
        <f t="shared" si="5"/>
        <v>3.1914893617021274E-2</v>
      </c>
    </row>
    <row r="163" spans="1:7" hidden="1" x14ac:dyDescent="0.2">
      <c r="A163" s="1">
        <v>39973</v>
      </c>
      <c r="B163" s="3" t="s">
        <v>3</v>
      </c>
      <c r="C163" s="3">
        <v>115</v>
      </c>
      <c r="D163" s="3">
        <v>8</v>
      </c>
      <c r="E163" s="4"/>
      <c r="F163" t="str">
        <f t="shared" si="4"/>
        <v>Junho</v>
      </c>
      <c r="G163" s="31">
        <f t="shared" si="5"/>
        <v>6.9565217391304349E-2</v>
      </c>
    </row>
    <row r="164" spans="1:7" hidden="1" x14ac:dyDescent="0.2">
      <c r="A164" s="1">
        <v>39974</v>
      </c>
      <c r="B164" s="3" t="s">
        <v>11</v>
      </c>
      <c r="C164" s="3">
        <v>76</v>
      </c>
      <c r="D164" s="3">
        <v>13</v>
      </c>
      <c r="E164" s="4"/>
      <c r="F164" t="str">
        <f t="shared" si="4"/>
        <v>Junho</v>
      </c>
      <c r="G164" s="31">
        <f t="shared" si="5"/>
        <v>0.17105263157894737</v>
      </c>
    </row>
    <row r="165" spans="1:7" hidden="1" x14ac:dyDescent="0.2">
      <c r="A165" s="1">
        <v>39975</v>
      </c>
      <c r="B165" s="3" t="s">
        <v>3</v>
      </c>
      <c r="C165" s="3">
        <v>163</v>
      </c>
      <c r="D165" s="3">
        <v>18</v>
      </c>
      <c r="E165" s="4"/>
      <c r="F165" t="str">
        <f t="shared" si="4"/>
        <v>Junho</v>
      </c>
      <c r="G165" s="31">
        <f t="shared" si="5"/>
        <v>0.11042944785276074</v>
      </c>
    </row>
    <row r="166" spans="1:7" hidden="1" x14ac:dyDescent="0.2">
      <c r="A166" s="1">
        <v>39976</v>
      </c>
      <c r="B166" s="3" t="s">
        <v>4</v>
      </c>
      <c r="C166" s="3">
        <v>164</v>
      </c>
      <c r="D166" s="3">
        <v>12</v>
      </c>
      <c r="E166" s="4"/>
      <c r="F166" t="str">
        <f t="shared" si="4"/>
        <v>Junho</v>
      </c>
      <c r="G166" s="31">
        <f t="shared" si="5"/>
        <v>7.3170731707317069E-2</v>
      </c>
    </row>
    <row r="167" spans="1:7" hidden="1" x14ac:dyDescent="0.2">
      <c r="A167" s="1">
        <v>39977</v>
      </c>
      <c r="B167" s="3" t="s">
        <v>12</v>
      </c>
      <c r="C167" s="3">
        <v>116</v>
      </c>
      <c r="D167" s="3">
        <v>13</v>
      </c>
      <c r="E167" s="4"/>
      <c r="F167" t="str">
        <f t="shared" si="4"/>
        <v>Junho</v>
      </c>
      <c r="G167" s="31">
        <f t="shared" si="5"/>
        <v>0.11206896551724138</v>
      </c>
    </row>
    <row r="168" spans="1:7" hidden="1" x14ac:dyDescent="0.2">
      <c r="A168" s="1">
        <v>39978</v>
      </c>
      <c r="B168" s="3" t="s">
        <v>3</v>
      </c>
      <c r="C168" s="3">
        <v>89</v>
      </c>
      <c r="D168" s="3">
        <v>17</v>
      </c>
      <c r="E168" s="4"/>
      <c r="F168" t="str">
        <f t="shared" si="4"/>
        <v>Junho</v>
      </c>
      <c r="G168" s="31">
        <f t="shared" si="5"/>
        <v>0.19101123595505617</v>
      </c>
    </row>
    <row r="169" spans="1:7" hidden="1" x14ac:dyDescent="0.2">
      <c r="A169" s="1">
        <v>39979</v>
      </c>
      <c r="B169" s="3" t="s">
        <v>7</v>
      </c>
      <c r="C169" s="3">
        <v>105</v>
      </c>
      <c r="D169" s="3">
        <v>5</v>
      </c>
      <c r="E169" s="4"/>
      <c r="F169" t="str">
        <f t="shared" si="4"/>
        <v>Junho</v>
      </c>
      <c r="G169" s="31">
        <f t="shared" si="5"/>
        <v>4.7619047619047616E-2</v>
      </c>
    </row>
    <row r="170" spans="1:7" hidden="1" x14ac:dyDescent="0.2">
      <c r="A170" s="1">
        <v>39980</v>
      </c>
      <c r="B170" s="3" t="s">
        <v>6</v>
      </c>
      <c r="C170" s="3">
        <v>154</v>
      </c>
      <c r="D170" s="3">
        <v>12</v>
      </c>
      <c r="E170" s="4"/>
      <c r="F170" t="str">
        <f t="shared" si="4"/>
        <v>Junho</v>
      </c>
      <c r="G170" s="31">
        <f t="shared" si="5"/>
        <v>7.792207792207792E-2</v>
      </c>
    </row>
    <row r="171" spans="1:7" hidden="1" x14ac:dyDescent="0.2">
      <c r="A171" s="1">
        <v>39981</v>
      </c>
      <c r="B171" s="3" t="s">
        <v>9</v>
      </c>
      <c r="C171" s="3">
        <v>181</v>
      </c>
      <c r="D171" s="3">
        <v>17</v>
      </c>
      <c r="E171" s="4"/>
      <c r="F171" t="str">
        <f t="shared" si="4"/>
        <v>Junho</v>
      </c>
      <c r="G171" s="31">
        <f t="shared" si="5"/>
        <v>9.3922651933701654E-2</v>
      </c>
    </row>
    <row r="172" spans="1:7" hidden="1" x14ac:dyDescent="0.2">
      <c r="A172" s="1">
        <v>39982</v>
      </c>
      <c r="B172" s="3" t="s">
        <v>4</v>
      </c>
      <c r="C172" s="3">
        <v>189</v>
      </c>
      <c r="D172" s="3">
        <v>6</v>
      </c>
      <c r="E172" s="4"/>
      <c r="F172" t="str">
        <f t="shared" si="4"/>
        <v>Junho</v>
      </c>
      <c r="G172" s="31">
        <f t="shared" si="5"/>
        <v>3.1746031746031744E-2</v>
      </c>
    </row>
    <row r="173" spans="1:7" hidden="1" x14ac:dyDescent="0.2">
      <c r="A173" s="1">
        <v>39983</v>
      </c>
      <c r="B173" s="3" t="s">
        <v>6</v>
      </c>
      <c r="C173" s="3">
        <v>160</v>
      </c>
      <c r="D173" s="3">
        <v>19</v>
      </c>
      <c r="E173" s="4"/>
      <c r="F173" t="str">
        <f t="shared" si="4"/>
        <v>Junho</v>
      </c>
      <c r="G173" s="31">
        <f t="shared" si="5"/>
        <v>0.11874999999999999</v>
      </c>
    </row>
    <row r="174" spans="1:7" hidden="1" x14ac:dyDescent="0.2">
      <c r="A174" s="1">
        <v>39984</v>
      </c>
      <c r="B174" s="3" t="s">
        <v>9</v>
      </c>
      <c r="C174" s="3">
        <v>106</v>
      </c>
      <c r="D174" s="3">
        <v>7</v>
      </c>
      <c r="E174" s="4"/>
      <c r="F174" t="str">
        <f t="shared" si="4"/>
        <v>Junho</v>
      </c>
      <c r="G174" s="31">
        <f t="shared" si="5"/>
        <v>6.6037735849056603E-2</v>
      </c>
    </row>
    <row r="175" spans="1:7" hidden="1" x14ac:dyDescent="0.2">
      <c r="A175" s="1">
        <v>39985</v>
      </c>
      <c r="B175" s="3" t="s">
        <v>12</v>
      </c>
      <c r="C175" s="3">
        <v>61</v>
      </c>
      <c r="D175" s="3">
        <v>2</v>
      </c>
      <c r="E175" s="4"/>
      <c r="F175" t="str">
        <f t="shared" si="4"/>
        <v>Junho</v>
      </c>
      <c r="G175" s="31">
        <f t="shared" si="5"/>
        <v>3.2786885245901641E-2</v>
      </c>
    </row>
    <row r="176" spans="1:7" hidden="1" x14ac:dyDescent="0.2">
      <c r="A176" s="1">
        <v>39986</v>
      </c>
      <c r="B176" s="3" t="s">
        <v>12</v>
      </c>
      <c r="C176" s="3">
        <v>152</v>
      </c>
      <c r="D176" s="3">
        <v>5</v>
      </c>
      <c r="E176" s="4"/>
      <c r="F176" t="str">
        <f t="shared" si="4"/>
        <v>Junho</v>
      </c>
      <c r="G176" s="31">
        <f t="shared" si="5"/>
        <v>3.2894736842105261E-2</v>
      </c>
    </row>
    <row r="177" spans="1:7" hidden="1" x14ac:dyDescent="0.2">
      <c r="A177" s="1">
        <v>39987</v>
      </c>
      <c r="B177" s="3" t="s">
        <v>11</v>
      </c>
      <c r="C177" s="3">
        <v>162</v>
      </c>
      <c r="D177" s="3">
        <v>5</v>
      </c>
      <c r="E177" s="4"/>
      <c r="F177" t="str">
        <f t="shared" si="4"/>
        <v>Junho</v>
      </c>
      <c r="G177" s="31">
        <f t="shared" si="5"/>
        <v>3.0864197530864196E-2</v>
      </c>
    </row>
    <row r="178" spans="1:7" hidden="1" x14ac:dyDescent="0.2">
      <c r="A178" s="1">
        <v>39988</v>
      </c>
      <c r="B178" s="3" t="s">
        <v>9</v>
      </c>
      <c r="C178" s="3">
        <v>9</v>
      </c>
      <c r="D178" s="3">
        <v>4</v>
      </c>
      <c r="E178" s="4"/>
      <c r="F178" t="str">
        <f t="shared" si="4"/>
        <v>Junho</v>
      </c>
      <c r="G178" s="31">
        <f t="shared" si="5"/>
        <v>0.44444444444444442</v>
      </c>
    </row>
    <row r="179" spans="1:7" hidden="1" x14ac:dyDescent="0.2">
      <c r="A179" s="1">
        <v>39989</v>
      </c>
      <c r="B179" s="3" t="s">
        <v>8</v>
      </c>
      <c r="C179" s="3">
        <v>110</v>
      </c>
      <c r="D179" s="3">
        <v>4</v>
      </c>
      <c r="E179" s="4"/>
      <c r="F179" t="str">
        <f t="shared" si="4"/>
        <v>Junho</v>
      </c>
      <c r="G179" s="31">
        <f t="shared" si="5"/>
        <v>3.6363636363636362E-2</v>
      </c>
    </row>
    <row r="180" spans="1:7" hidden="1" x14ac:dyDescent="0.2">
      <c r="A180" s="1">
        <v>39990</v>
      </c>
      <c r="B180" s="3" t="s">
        <v>3</v>
      </c>
      <c r="C180" s="3">
        <v>120</v>
      </c>
      <c r="D180" s="3">
        <v>13</v>
      </c>
      <c r="E180" s="4"/>
      <c r="F180" t="str">
        <f t="shared" si="4"/>
        <v>Junho</v>
      </c>
      <c r="G180" s="31">
        <f t="shared" si="5"/>
        <v>0.10833333333333334</v>
      </c>
    </row>
    <row r="181" spans="1:7" hidden="1" x14ac:dyDescent="0.2">
      <c r="A181" s="1">
        <v>39991</v>
      </c>
      <c r="B181" s="3" t="s">
        <v>5</v>
      </c>
      <c r="C181" s="3">
        <v>23</v>
      </c>
      <c r="D181" s="3">
        <v>2</v>
      </c>
      <c r="E181" s="4"/>
      <c r="F181" t="str">
        <f t="shared" si="4"/>
        <v>Junho</v>
      </c>
      <c r="G181" s="31">
        <f t="shared" si="5"/>
        <v>8.6956521739130432E-2</v>
      </c>
    </row>
    <row r="182" spans="1:7" hidden="1" x14ac:dyDescent="0.2">
      <c r="A182" s="1">
        <v>39992</v>
      </c>
      <c r="B182" s="3" t="s">
        <v>4</v>
      </c>
      <c r="C182" s="3">
        <v>72</v>
      </c>
      <c r="D182" s="3">
        <v>7</v>
      </c>
      <c r="E182" s="4"/>
      <c r="F182" t="str">
        <f t="shared" si="4"/>
        <v>Junho</v>
      </c>
      <c r="G182" s="31">
        <f t="shared" si="5"/>
        <v>9.7222222222222224E-2</v>
      </c>
    </row>
    <row r="183" spans="1:7" hidden="1" x14ac:dyDescent="0.2">
      <c r="A183" s="1">
        <v>39993</v>
      </c>
      <c r="B183" s="3" t="s">
        <v>4</v>
      </c>
      <c r="C183" s="3">
        <v>82</v>
      </c>
      <c r="D183" s="3">
        <v>18</v>
      </c>
      <c r="E183" s="4"/>
      <c r="F183" t="str">
        <f t="shared" si="4"/>
        <v>Junho</v>
      </c>
      <c r="G183" s="31">
        <f t="shared" si="5"/>
        <v>0.21951219512195122</v>
      </c>
    </row>
    <row r="184" spans="1:7" hidden="1" x14ac:dyDescent="0.2">
      <c r="A184" s="1">
        <v>39994</v>
      </c>
      <c r="B184" s="3" t="s">
        <v>3</v>
      </c>
      <c r="C184" s="3">
        <v>27</v>
      </c>
      <c r="D184" s="3">
        <v>3</v>
      </c>
      <c r="E184" s="4"/>
      <c r="F184" t="str">
        <f t="shared" si="4"/>
        <v>Junho</v>
      </c>
      <c r="G184" s="31">
        <f t="shared" si="5"/>
        <v>0.1111111111111111</v>
      </c>
    </row>
    <row r="185" spans="1:7" hidden="1" x14ac:dyDescent="0.2">
      <c r="A185" s="1">
        <v>39995</v>
      </c>
      <c r="B185" s="3" t="s">
        <v>4</v>
      </c>
      <c r="C185" s="3">
        <v>128</v>
      </c>
      <c r="D185" s="3">
        <v>16</v>
      </c>
      <c r="E185" s="4"/>
      <c r="F185" t="str">
        <f t="shared" si="4"/>
        <v>Julho</v>
      </c>
      <c r="G185" s="31">
        <f t="shared" si="5"/>
        <v>0.125</v>
      </c>
    </row>
    <row r="186" spans="1:7" hidden="1" x14ac:dyDescent="0.2">
      <c r="A186" s="1">
        <v>39996</v>
      </c>
      <c r="B186" s="3" t="s">
        <v>11</v>
      </c>
      <c r="C186" s="3">
        <v>110</v>
      </c>
      <c r="D186" s="3">
        <v>12</v>
      </c>
      <c r="E186" s="4"/>
      <c r="F186" t="str">
        <f t="shared" si="4"/>
        <v>Julho</v>
      </c>
      <c r="G186" s="31">
        <f t="shared" si="5"/>
        <v>0.10909090909090909</v>
      </c>
    </row>
    <row r="187" spans="1:7" hidden="1" x14ac:dyDescent="0.2">
      <c r="A187" s="1">
        <v>39997</v>
      </c>
      <c r="B187" s="3" t="s">
        <v>11</v>
      </c>
      <c r="C187" s="3">
        <v>179</v>
      </c>
      <c r="D187" s="3">
        <v>7</v>
      </c>
      <c r="E187" s="4"/>
      <c r="F187" t="str">
        <f t="shared" si="4"/>
        <v>Julho</v>
      </c>
      <c r="G187" s="31">
        <f t="shared" si="5"/>
        <v>3.9106145251396648E-2</v>
      </c>
    </row>
    <row r="188" spans="1:7" hidden="1" x14ac:dyDescent="0.2">
      <c r="A188" s="1">
        <v>39998</v>
      </c>
      <c r="B188" s="3" t="s">
        <v>10</v>
      </c>
      <c r="C188" s="3">
        <v>72</v>
      </c>
      <c r="D188" s="3">
        <v>9</v>
      </c>
      <c r="E188" s="4"/>
      <c r="F188" t="str">
        <f t="shared" si="4"/>
        <v>Julho</v>
      </c>
      <c r="G188" s="31">
        <f t="shared" si="5"/>
        <v>0.125</v>
      </c>
    </row>
    <row r="189" spans="1:7" hidden="1" x14ac:dyDescent="0.2">
      <c r="A189" s="1">
        <v>39999</v>
      </c>
      <c r="B189" s="3" t="s">
        <v>7</v>
      </c>
      <c r="C189" s="3">
        <v>105</v>
      </c>
      <c r="D189" s="3">
        <v>4</v>
      </c>
      <c r="E189" s="4"/>
      <c r="F189" t="str">
        <f t="shared" si="4"/>
        <v>Julho</v>
      </c>
      <c r="G189" s="31">
        <f t="shared" si="5"/>
        <v>3.8095238095238099E-2</v>
      </c>
    </row>
    <row r="190" spans="1:7" hidden="1" x14ac:dyDescent="0.2">
      <c r="A190" s="1">
        <v>40000</v>
      </c>
      <c r="B190" s="3" t="s">
        <v>11</v>
      </c>
      <c r="C190" s="3">
        <v>107</v>
      </c>
      <c r="D190" s="3">
        <v>13</v>
      </c>
      <c r="E190" s="4"/>
      <c r="F190" t="str">
        <f t="shared" si="4"/>
        <v>Julho</v>
      </c>
      <c r="G190" s="31">
        <f t="shared" si="5"/>
        <v>0.12149532710280374</v>
      </c>
    </row>
    <row r="191" spans="1:7" hidden="1" x14ac:dyDescent="0.2">
      <c r="A191" s="1">
        <v>40001</v>
      </c>
      <c r="B191" s="3" t="s">
        <v>7</v>
      </c>
      <c r="C191" s="3">
        <v>14</v>
      </c>
      <c r="D191" s="3">
        <v>8</v>
      </c>
      <c r="E191" s="4"/>
      <c r="F191" t="str">
        <f t="shared" si="4"/>
        <v>Julho</v>
      </c>
      <c r="G191" s="31">
        <f t="shared" si="5"/>
        <v>0.5714285714285714</v>
      </c>
    </row>
    <row r="192" spans="1:7" hidden="1" x14ac:dyDescent="0.2">
      <c r="A192" s="1">
        <v>40002</v>
      </c>
      <c r="B192" s="3" t="s">
        <v>6</v>
      </c>
      <c r="C192" s="3">
        <v>175</v>
      </c>
      <c r="D192" s="3">
        <v>12</v>
      </c>
      <c r="E192" s="4"/>
      <c r="F192" t="str">
        <f t="shared" si="4"/>
        <v>Julho</v>
      </c>
      <c r="G192" s="31">
        <f t="shared" si="5"/>
        <v>6.8571428571428575E-2</v>
      </c>
    </row>
    <row r="193" spans="1:7" hidden="1" x14ac:dyDescent="0.2">
      <c r="A193" s="1">
        <v>40003</v>
      </c>
      <c r="B193" s="3" t="s">
        <v>9</v>
      </c>
      <c r="C193" s="3">
        <v>19</v>
      </c>
      <c r="D193" s="3">
        <v>9</v>
      </c>
      <c r="E193" s="4"/>
      <c r="F193" t="str">
        <f t="shared" si="4"/>
        <v>Julho</v>
      </c>
      <c r="G193" s="31">
        <f t="shared" si="5"/>
        <v>0.47368421052631576</v>
      </c>
    </row>
    <row r="194" spans="1:7" hidden="1" x14ac:dyDescent="0.2">
      <c r="A194" s="1">
        <v>40004</v>
      </c>
      <c r="B194" s="3" t="s">
        <v>12</v>
      </c>
      <c r="C194" s="3">
        <v>168</v>
      </c>
      <c r="D194" s="3">
        <v>13</v>
      </c>
      <c r="E194" s="4"/>
      <c r="F194" t="str">
        <f t="shared" si="4"/>
        <v>Julho</v>
      </c>
      <c r="G194" s="31">
        <f t="shared" si="5"/>
        <v>7.7380952380952384E-2</v>
      </c>
    </row>
    <row r="195" spans="1:7" hidden="1" x14ac:dyDescent="0.2">
      <c r="A195" s="1">
        <v>40005</v>
      </c>
      <c r="B195" s="3" t="s">
        <v>11</v>
      </c>
      <c r="C195" s="3">
        <v>167</v>
      </c>
      <c r="D195" s="3">
        <v>19</v>
      </c>
      <c r="E195" s="4"/>
      <c r="F195" t="str">
        <f t="shared" si="4"/>
        <v>Julho</v>
      </c>
      <c r="G195" s="31">
        <f t="shared" si="5"/>
        <v>0.11377245508982035</v>
      </c>
    </row>
    <row r="196" spans="1:7" hidden="1" x14ac:dyDescent="0.2">
      <c r="A196" s="1">
        <v>40006</v>
      </c>
      <c r="B196" s="3" t="s">
        <v>7</v>
      </c>
      <c r="C196" s="3">
        <v>80</v>
      </c>
      <c r="D196" s="3">
        <v>14</v>
      </c>
      <c r="E196" s="4"/>
      <c r="F196" t="str">
        <f t="shared" si="4"/>
        <v>Julho</v>
      </c>
      <c r="G196" s="31">
        <f t="shared" si="5"/>
        <v>0.17499999999999999</v>
      </c>
    </row>
    <row r="197" spans="1:7" hidden="1" x14ac:dyDescent="0.2">
      <c r="A197" s="1">
        <v>40007</v>
      </c>
      <c r="B197" s="3" t="s">
        <v>12</v>
      </c>
      <c r="C197" s="3">
        <v>130</v>
      </c>
      <c r="D197" s="3">
        <v>1</v>
      </c>
      <c r="E197" s="4"/>
      <c r="F197" t="str">
        <f t="shared" ref="F197:F260" si="6">PROPER(TEXT(A197,"mmmm"))</f>
        <v>Julho</v>
      </c>
      <c r="G197" s="31">
        <f t="shared" ref="G197:G260" si="7">D197/C197</f>
        <v>7.6923076923076927E-3</v>
      </c>
    </row>
    <row r="198" spans="1:7" hidden="1" x14ac:dyDescent="0.2">
      <c r="A198" s="1">
        <v>40008</v>
      </c>
      <c r="B198" s="3" t="s">
        <v>5</v>
      </c>
      <c r="C198" s="3">
        <v>176</v>
      </c>
      <c r="D198" s="3">
        <v>5</v>
      </c>
      <c r="E198" s="4"/>
      <c r="F198" t="str">
        <f t="shared" si="6"/>
        <v>Julho</v>
      </c>
      <c r="G198" s="31">
        <f t="shared" si="7"/>
        <v>2.8409090909090908E-2</v>
      </c>
    </row>
    <row r="199" spans="1:7" hidden="1" x14ac:dyDescent="0.2">
      <c r="A199" s="1">
        <v>40009</v>
      </c>
      <c r="B199" s="3" t="s">
        <v>7</v>
      </c>
      <c r="C199" s="3">
        <v>7</v>
      </c>
      <c r="D199" s="3">
        <v>7</v>
      </c>
      <c r="E199" s="4"/>
      <c r="F199" t="str">
        <f t="shared" si="6"/>
        <v>Julho</v>
      </c>
      <c r="G199" s="31">
        <f t="shared" si="7"/>
        <v>1</v>
      </c>
    </row>
    <row r="200" spans="1:7" hidden="1" x14ac:dyDescent="0.2">
      <c r="A200" s="1">
        <v>40010</v>
      </c>
      <c r="B200" s="3" t="s">
        <v>11</v>
      </c>
      <c r="C200" s="3">
        <v>26</v>
      </c>
      <c r="D200" s="3">
        <v>13</v>
      </c>
      <c r="E200" s="4"/>
      <c r="F200" t="str">
        <f t="shared" si="6"/>
        <v>Julho</v>
      </c>
      <c r="G200" s="31">
        <f t="shared" si="7"/>
        <v>0.5</v>
      </c>
    </row>
    <row r="201" spans="1:7" hidden="1" x14ac:dyDescent="0.2">
      <c r="A201" s="1">
        <v>40011</v>
      </c>
      <c r="B201" s="3" t="s">
        <v>10</v>
      </c>
      <c r="C201" s="3">
        <v>145</v>
      </c>
      <c r="D201" s="3">
        <v>7</v>
      </c>
      <c r="E201" s="4"/>
      <c r="F201" t="str">
        <f t="shared" si="6"/>
        <v>Julho</v>
      </c>
      <c r="G201" s="31">
        <f t="shared" si="7"/>
        <v>4.8275862068965517E-2</v>
      </c>
    </row>
    <row r="202" spans="1:7" hidden="1" x14ac:dyDescent="0.2">
      <c r="A202" s="1">
        <v>40012</v>
      </c>
      <c r="B202" s="3" t="s">
        <v>6</v>
      </c>
      <c r="C202" s="3">
        <v>130</v>
      </c>
      <c r="D202" s="3">
        <v>3</v>
      </c>
      <c r="E202" s="4"/>
      <c r="F202" t="str">
        <f t="shared" si="6"/>
        <v>Julho</v>
      </c>
      <c r="G202" s="31">
        <f t="shared" si="7"/>
        <v>2.3076923076923078E-2</v>
      </c>
    </row>
    <row r="203" spans="1:7" hidden="1" x14ac:dyDescent="0.2">
      <c r="A203" s="1">
        <v>40013</v>
      </c>
      <c r="B203" s="3" t="s">
        <v>4</v>
      </c>
      <c r="C203" s="3">
        <v>108</v>
      </c>
      <c r="D203" s="3">
        <v>14</v>
      </c>
      <c r="E203" s="4"/>
      <c r="F203" t="str">
        <f t="shared" si="6"/>
        <v>Julho</v>
      </c>
      <c r="G203" s="31">
        <f t="shared" si="7"/>
        <v>0.12962962962962962</v>
      </c>
    </row>
    <row r="204" spans="1:7" hidden="1" x14ac:dyDescent="0.2">
      <c r="A204" s="1">
        <v>40014</v>
      </c>
      <c r="B204" s="3" t="s">
        <v>7</v>
      </c>
      <c r="C204" s="3">
        <v>80</v>
      </c>
      <c r="D204" s="3">
        <v>9</v>
      </c>
      <c r="E204" s="4"/>
      <c r="F204" t="str">
        <f t="shared" si="6"/>
        <v>Julho</v>
      </c>
      <c r="G204" s="31">
        <f t="shared" si="7"/>
        <v>0.1125</v>
      </c>
    </row>
    <row r="205" spans="1:7" hidden="1" x14ac:dyDescent="0.2">
      <c r="A205" s="1">
        <v>40015</v>
      </c>
      <c r="B205" s="3" t="s">
        <v>3</v>
      </c>
      <c r="C205" s="3">
        <v>82</v>
      </c>
      <c r="D205" s="3">
        <v>3</v>
      </c>
      <c r="E205" s="4"/>
      <c r="F205" t="str">
        <f t="shared" si="6"/>
        <v>Julho</v>
      </c>
      <c r="G205" s="31">
        <f t="shared" si="7"/>
        <v>3.6585365853658534E-2</v>
      </c>
    </row>
    <row r="206" spans="1:7" hidden="1" x14ac:dyDescent="0.2">
      <c r="A206" s="1">
        <v>40016</v>
      </c>
      <c r="B206" s="3" t="s">
        <v>11</v>
      </c>
      <c r="C206" s="3">
        <v>50</v>
      </c>
      <c r="D206" s="3">
        <v>10</v>
      </c>
      <c r="E206" s="4"/>
      <c r="F206" t="str">
        <f t="shared" si="6"/>
        <v>Julho</v>
      </c>
      <c r="G206" s="31">
        <f t="shared" si="7"/>
        <v>0.2</v>
      </c>
    </row>
    <row r="207" spans="1:7" hidden="1" x14ac:dyDescent="0.2">
      <c r="A207" s="1">
        <v>40017</v>
      </c>
      <c r="B207" s="3" t="s">
        <v>6</v>
      </c>
      <c r="C207" s="3">
        <v>176</v>
      </c>
      <c r="D207" s="3">
        <v>3</v>
      </c>
      <c r="E207" s="4"/>
      <c r="F207" t="str">
        <f t="shared" si="6"/>
        <v>Julho</v>
      </c>
      <c r="G207" s="31">
        <f t="shared" si="7"/>
        <v>1.7045454545454544E-2</v>
      </c>
    </row>
    <row r="208" spans="1:7" hidden="1" x14ac:dyDescent="0.2">
      <c r="A208" s="1">
        <v>40018</v>
      </c>
      <c r="B208" s="3" t="s">
        <v>7</v>
      </c>
      <c r="C208" s="3">
        <v>175</v>
      </c>
      <c r="D208" s="3">
        <v>5</v>
      </c>
      <c r="E208" s="4"/>
      <c r="F208" t="str">
        <f t="shared" si="6"/>
        <v>Julho</v>
      </c>
      <c r="G208" s="31">
        <f t="shared" si="7"/>
        <v>2.8571428571428571E-2</v>
      </c>
    </row>
    <row r="209" spans="1:7" hidden="1" x14ac:dyDescent="0.2">
      <c r="A209" s="1">
        <v>40019</v>
      </c>
      <c r="B209" s="3" t="s">
        <v>11</v>
      </c>
      <c r="C209" s="3">
        <v>159</v>
      </c>
      <c r="D209" s="3">
        <v>2</v>
      </c>
      <c r="E209" s="4"/>
      <c r="F209" t="str">
        <f t="shared" si="6"/>
        <v>Julho</v>
      </c>
      <c r="G209" s="31">
        <f t="shared" si="7"/>
        <v>1.2578616352201259E-2</v>
      </c>
    </row>
    <row r="210" spans="1:7" hidden="1" x14ac:dyDescent="0.2">
      <c r="A210" s="1">
        <v>40020</v>
      </c>
      <c r="B210" s="3" t="s">
        <v>9</v>
      </c>
      <c r="C210" s="3">
        <v>28</v>
      </c>
      <c r="D210" s="3">
        <v>11</v>
      </c>
      <c r="E210" s="4"/>
      <c r="F210" t="str">
        <f t="shared" si="6"/>
        <v>Julho</v>
      </c>
      <c r="G210" s="31">
        <f t="shared" si="7"/>
        <v>0.39285714285714285</v>
      </c>
    </row>
    <row r="211" spans="1:7" hidden="1" x14ac:dyDescent="0.2">
      <c r="A211" s="1">
        <v>40021</v>
      </c>
      <c r="B211" s="3" t="s">
        <v>3</v>
      </c>
      <c r="C211" s="3">
        <v>37</v>
      </c>
      <c r="D211" s="3">
        <v>15</v>
      </c>
      <c r="E211" s="4"/>
      <c r="F211" t="str">
        <f t="shared" si="6"/>
        <v>Julho</v>
      </c>
      <c r="G211" s="31">
        <f t="shared" si="7"/>
        <v>0.40540540540540543</v>
      </c>
    </row>
    <row r="212" spans="1:7" hidden="1" x14ac:dyDescent="0.2">
      <c r="A212" s="1">
        <v>40022</v>
      </c>
      <c r="B212" s="3" t="s">
        <v>4</v>
      </c>
      <c r="C212" s="3">
        <v>173</v>
      </c>
      <c r="D212" s="3">
        <v>18</v>
      </c>
      <c r="E212" s="4"/>
      <c r="F212" t="str">
        <f t="shared" si="6"/>
        <v>Julho</v>
      </c>
      <c r="G212" s="31">
        <f t="shared" si="7"/>
        <v>0.10404624277456648</v>
      </c>
    </row>
    <row r="213" spans="1:7" hidden="1" x14ac:dyDescent="0.2">
      <c r="A213" s="1">
        <v>40023</v>
      </c>
      <c r="B213" s="3" t="s">
        <v>12</v>
      </c>
      <c r="C213" s="3">
        <v>95</v>
      </c>
      <c r="D213" s="3">
        <v>7</v>
      </c>
      <c r="E213" s="4"/>
      <c r="F213" t="str">
        <f t="shared" si="6"/>
        <v>Julho</v>
      </c>
      <c r="G213" s="31">
        <f t="shared" si="7"/>
        <v>7.3684210526315783E-2</v>
      </c>
    </row>
    <row r="214" spans="1:7" hidden="1" x14ac:dyDescent="0.2">
      <c r="A214" s="1">
        <v>40024</v>
      </c>
      <c r="B214" s="3" t="s">
        <v>8</v>
      </c>
      <c r="C214" s="3">
        <v>127</v>
      </c>
      <c r="D214" s="3">
        <v>10</v>
      </c>
      <c r="E214" s="4"/>
      <c r="F214" t="str">
        <f t="shared" si="6"/>
        <v>Julho</v>
      </c>
      <c r="G214" s="31">
        <f t="shared" si="7"/>
        <v>7.874015748031496E-2</v>
      </c>
    </row>
    <row r="215" spans="1:7" hidden="1" x14ac:dyDescent="0.2">
      <c r="A215" s="1">
        <v>40025</v>
      </c>
      <c r="B215" s="3" t="s">
        <v>11</v>
      </c>
      <c r="C215" s="3">
        <v>101</v>
      </c>
      <c r="D215" s="3">
        <v>1</v>
      </c>
      <c r="E215" s="4"/>
      <c r="F215" t="str">
        <f t="shared" si="6"/>
        <v>Julho</v>
      </c>
      <c r="G215" s="31">
        <f t="shared" si="7"/>
        <v>9.9009900990099011E-3</v>
      </c>
    </row>
    <row r="216" spans="1:7" hidden="1" x14ac:dyDescent="0.2">
      <c r="A216" s="1">
        <v>40026</v>
      </c>
      <c r="B216" s="3" t="s">
        <v>10</v>
      </c>
      <c r="C216" s="3">
        <v>144</v>
      </c>
      <c r="D216" s="3">
        <v>8</v>
      </c>
      <c r="E216" s="4"/>
      <c r="F216" t="str">
        <f t="shared" si="6"/>
        <v>Agosto</v>
      </c>
      <c r="G216" s="31">
        <f t="shared" si="7"/>
        <v>5.5555555555555552E-2</v>
      </c>
    </row>
    <row r="217" spans="1:7" hidden="1" x14ac:dyDescent="0.2">
      <c r="A217" s="1">
        <v>40027</v>
      </c>
      <c r="B217" s="3" t="s">
        <v>10</v>
      </c>
      <c r="C217" s="3">
        <v>185</v>
      </c>
      <c r="D217" s="3">
        <v>19</v>
      </c>
      <c r="E217" s="4"/>
      <c r="F217" t="str">
        <f t="shared" si="6"/>
        <v>Agosto</v>
      </c>
      <c r="G217" s="31">
        <f t="shared" si="7"/>
        <v>0.10270270270270271</v>
      </c>
    </row>
    <row r="218" spans="1:7" hidden="1" x14ac:dyDescent="0.2">
      <c r="A218" s="1">
        <v>40028</v>
      </c>
      <c r="B218" s="3" t="s">
        <v>4</v>
      </c>
      <c r="C218" s="3">
        <v>153</v>
      </c>
      <c r="D218" s="3">
        <v>13</v>
      </c>
      <c r="E218" s="4"/>
      <c r="F218" t="str">
        <f t="shared" si="6"/>
        <v>Agosto</v>
      </c>
      <c r="G218" s="31">
        <f t="shared" si="7"/>
        <v>8.4967320261437912E-2</v>
      </c>
    </row>
    <row r="219" spans="1:7" hidden="1" x14ac:dyDescent="0.2">
      <c r="A219" s="1">
        <v>40029</v>
      </c>
      <c r="B219" s="3" t="s">
        <v>12</v>
      </c>
      <c r="C219" s="3">
        <v>147</v>
      </c>
      <c r="D219" s="3">
        <v>2</v>
      </c>
      <c r="E219" s="4"/>
      <c r="F219" t="str">
        <f t="shared" si="6"/>
        <v>Agosto</v>
      </c>
      <c r="G219" s="31">
        <f t="shared" si="7"/>
        <v>1.3605442176870748E-2</v>
      </c>
    </row>
    <row r="220" spans="1:7" hidden="1" x14ac:dyDescent="0.2">
      <c r="A220" s="1">
        <v>40030</v>
      </c>
      <c r="B220" s="3" t="s">
        <v>10</v>
      </c>
      <c r="C220" s="3">
        <v>48</v>
      </c>
      <c r="D220" s="3">
        <v>17</v>
      </c>
      <c r="E220" s="4"/>
      <c r="F220" t="str">
        <f t="shared" si="6"/>
        <v>Agosto</v>
      </c>
      <c r="G220" s="31">
        <f t="shared" si="7"/>
        <v>0.35416666666666669</v>
      </c>
    </row>
    <row r="221" spans="1:7" hidden="1" x14ac:dyDescent="0.2">
      <c r="A221" s="1">
        <v>40031</v>
      </c>
      <c r="B221" s="3" t="s">
        <v>8</v>
      </c>
      <c r="C221" s="3">
        <v>102</v>
      </c>
      <c r="D221" s="3">
        <v>10</v>
      </c>
      <c r="E221" s="4"/>
      <c r="F221" t="str">
        <f t="shared" si="6"/>
        <v>Agosto</v>
      </c>
      <c r="G221" s="31">
        <f t="shared" si="7"/>
        <v>9.8039215686274508E-2</v>
      </c>
    </row>
    <row r="222" spans="1:7" hidden="1" x14ac:dyDescent="0.2">
      <c r="A222" s="1">
        <v>40032</v>
      </c>
      <c r="B222" s="3" t="s">
        <v>3</v>
      </c>
      <c r="C222" s="3">
        <v>150</v>
      </c>
      <c r="D222" s="3">
        <v>14</v>
      </c>
      <c r="E222" s="4"/>
      <c r="F222" t="str">
        <f t="shared" si="6"/>
        <v>Agosto</v>
      </c>
      <c r="G222" s="31">
        <f t="shared" si="7"/>
        <v>9.3333333333333338E-2</v>
      </c>
    </row>
    <row r="223" spans="1:7" hidden="1" x14ac:dyDescent="0.2">
      <c r="A223" s="1">
        <v>40033</v>
      </c>
      <c r="B223" s="3" t="s">
        <v>7</v>
      </c>
      <c r="C223" s="3">
        <v>110</v>
      </c>
      <c r="D223" s="3">
        <v>19</v>
      </c>
      <c r="E223" s="4"/>
      <c r="F223" t="str">
        <f t="shared" si="6"/>
        <v>Agosto</v>
      </c>
      <c r="G223" s="31">
        <f t="shared" si="7"/>
        <v>0.17272727272727273</v>
      </c>
    </row>
    <row r="224" spans="1:7" hidden="1" x14ac:dyDescent="0.2">
      <c r="A224" s="1">
        <v>40034</v>
      </c>
      <c r="B224" s="3" t="s">
        <v>5</v>
      </c>
      <c r="C224" s="3">
        <v>11</v>
      </c>
      <c r="D224" s="3">
        <v>6</v>
      </c>
      <c r="E224" s="4"/>
      <c r="F224" t="str">
        <f t="shared" si="6"/>
        <v>Agosto</v>
      </c>
      <c r="G224" s="31">
        <f t="shared" si="7"/>
        <v>0.54545454545454541</v>
      </c>
    </row>
    <row r="225" spans="1:7" hidden="1" x14ac:dyDescent="0.2">
      <c r="A225" s="1">
        <v>40035</v>
      </c>
      <c r="B225" s="3" t="s">
        <v>7</v>
      </c>
      <c r="C225" s="3">
        <v>65</v>
      </c>
      <c r="D225" s="3">
        <v>1</v>
      </c>
      <c r="E225" s="4"/>
      <c r="F225" t="str">
        <f t="shared" si="6"/>
        <v>Agosto</v>
      </c>
      <c r="G225" s="31">
        <f t="shared" si="7"/>
        <v>1.5384615384615385E-2</v>
      </c>
    </row>
    <row r="226" spans="1:7" hidden="1" x14ac:dyDescent="0.2">
      <c r="A226" s="1">
        <v>40036</v>
      </c>
      <c r="B226" s="3" t="s">
        <v>4</v>
      </c>
      <c r="C226" s="3">
        <v>97</v>
      </c>
      <c r="D226" s="3">
        <v>7</v>
      </c>
      <c r="E226" s="4"/>
      <c r="F226" t="str">
        <f t="shared" si="6"/>
        <v>Agosto</v>
      </c>
      <c r="G226" s="31">
        <f t="shared" si="7"/>
        <v>7.2164948453608241E-2</v>
      </c>
    </row>
    <row r="227" spans="1:7" hidden="1" x14ac:dyDescent="0.2">
      <c r="A227" s="1">
        <v>40037</v>
      </c>
      <c r="B227" s="3" t="s">
        <v>5</v>
      </c>
      <c r="C227" s="3">
        <v>118</v>
      </c>
      <c r="D227" s="3">
        <v>7</v>
      </c>
      <c r="E227" s="4"/>
      <c r="F227" t="str">
        <f t="shared" si="6"/>
        <v>Agosto</v>
      </c>
      <c r="G227" s="31">
        <f t="shared" si="7"/>
        <v>5.9322033898305086E-2</v>
      </c>
    </row>
    <row r="228" spans="1:7" hidden="1" x14ac:dyDescent="0.2">
      <c r="A228" s="1">
        <v>40038</v>
      </c>
      <c r="B228" s="3" t="s">
        <v>10</v>
      </c>
      <c r="C228" s="3">
        <v>130</v>
      </c>
      <c r="D228" s="3">
        <v>13</v>
      </c>
      <c r="E228" s="4"/>
      <c r="F228" t="str">
        <f t="shared" si="6"/>
        <v>Agosto</v>
      </c>
      <c r="G228" s="31">
        <f t="shared" si="7"/>
        <v>0.1</v>
      </c>
    </row>
    <row r="229" spans="1:7" hidden="1" x14ac:dyDescent="0.2">
      <c r="A229" s="1">
        <v>40039</v>
      </c>
      <c r="B229" s="3" t="s">
        <v>11</v>
      </c>
      <c r="C229" s="3">
        <v>42</v>
      </c>
      <c r="D229" s="3">
        <v>6</v>
      </c>
      <c r="E229" s="4"/>
      <c r="F229" t="str">
        <f t="shared" si="6"/>
        <v>Agosto</v>
      </c>
      <c r="G229" s="31">
        <f t="shared" si="7"/>
        <v>0.14285714285714285</v>
      </c>
    </row>
    <row r="230" spans="1:7" hidden="1" x14ac:dyDescent="0.2">
      <c r="A230" s="1">
        <v>40040</v>
      </c>
      <c r="B230" s="3" t="s">
        <v>12</v>
      </c>
      <c r="C230" s="3">
        <v>152</v>
      </c>
      <c r="D230" s="3">
        <v>16</v>
      </c>
      <c r="E230" s="4"/>
      <c r="F230" t="str">
        <f t="shared" si="6"/>
        <v>Agosto</v>
      </c>
      <c r="G230" s="31">
        <f t="shared" si="7"/>
        <v>0.10526315789473684</v>
      </c>
    </row>
    <row r="231" spans="1:7" hidden="1" x14ac:dyDescent="0.2">
      <c r="A231" s="1">
        <v>40041</v>
      </c>
      <c r="B231" s="3" t="s">
        <v>4</v>
      </c>
      <c r="C231" s="3">
        <v>29</v>
      </c>
      <c r="D231" s="3">
        <v>3</v>
      </c>
      <c r="E231" s="4"/>
      <c r="F231" t="str">
        <f t="shared" si="6"/>
        <v>Agosto</v>
      </c>
      <c r="G231" s="31">
        <f t="shared" si="7"/>
        <v>0.10344827586206896</v>
      </c>
    </row>
    <row r="232" spans="1:7" hidden="1" x14ac:dyDescent="0.2">
      <c r="A232" s="1">
        <v>40042</v>
      </c>
      <c r="B232" s="3" t="s">
        <v>4</v>
      </c>
      <c r="C232" s="3">
        <v>114</v>
      </c>
      <c r="D232" s="3">
        <v>3</v>
      </c>
      <c r="E232" s="4"/>
      <c r="F232" t="str">
        <f t="shared" si="6"/>
        <v>Agosto</v>
      </c>
      <c r="G232" s="31">
        <f t="shared" si="7"/>
        <v>2.6315789473684209E-2</v>
      </c>
    </row>
    <row r="233" spans="1:7" hidden="1" x14ac:dyDescent="0.2">
      <c r="A233" s="1">
        <v>40043</v>
      </c>
      <c r="B233" s="3" t="s">
        <v>9</v>
      </c>
      <c r="C233" s="3">
        <v>50</v>
      </c>
      <c r="D233" s="3">
        <v>7</v>
      </c>
      <c r="E233" s="4"/>
      <c r="F233" t="str">
        <f t="shared" si="6"/>
        <v>Agosto</v>
      </c>
      <c r="G233" s="31">
        <f t="shared" si="7"/>
        <v>0.14000000000000001</v>
      </c>
    </row>
    <row r="234" spans="1:7" hidden="1" x14ac:dyDescent="0.2">
      <c r="A234" s="1">
        <v>40044</v>
      </c>
      <c r="B234" s="3" t="s">
        <v>5</v>
      </c>
      <c r="C234" s="3">
        <v>164</v>
      </c>
      <c r="D234" s="3">
        <v>7</v>
      </c>
      <c r="E234" s="4"/>
      <c r="F234" t="str">
        <f t="shared" si="6"/>
        <v>Agosto</v>
      </c>
      <c r="G234" s="31">
        <f t="shared" si="7"/>
        <v>4.2682926829268296E-2</v>
      </c>
    </row>
    <row r="235" spans="1:7" hidden="1" x14ac:dyDescent="0.2">
      <c r="A235" s="1">
        <v>40045</v>
      </c>
      <c r="B235" s="3" t="s">
        <v>12</v>
      </c>
      <c r="C235" s="3">
        <v>118</v>
      </c>
      <c r="D235" s="3">
        <v>10</v>
      </c>
      <c r="E235" s="4"/>
      <c r="F235" t="str">
        <f t="shared" si="6"/>
        <v>Agosto</v>
      </c>
      <c r="G235" s="31">
        <f t="shared" si="7"/>
        <v>8.4745762711864403E-2</v>
      </c>
    </row>
    <row r="236" spans="1:7" hidden="1" x14ac:dyDescent="0.2">
      <c r="A236" s="1">
        <v>40046</v>
      </c>
      <c r="B236" s="3" t="s">
        <v>11</v>
      </c>
      <c r="C236" s="3">
        <v>40</v>
      </c>
      <c r="D236" s="3">
        <v>13</v>
      </c>
      <c r="E236" s="4"/>
      <c r="F236" t="str">
        <f t="shared" si="6"/>
        <v>Agosto</v>
      </c>
      <c r="G236" s="31">
        <f t="shared" si="7"/>
        <v>0.32500000000000001</v>
      </c>
    </row>
    <row r="237" spans="1:7" hidden="1" x14ac:dyDescent="0.2">
      <c r="A237" s="1">
        <v>40047</v>
      </c>
      <c r="B237" s="3" t="s">
        <v>4</v>
      </c>
      <c r="C237" s="3">
        <v>184</v>
      </c>
      <c r="D237" s="3">
        <v>2</v>
      </c>
      <c r="E237" s="4"/>
      <c r="F237" t="str">
        <f t="shared" si="6"/>
        <v>Agosto</v>
      </c>
      <c r="G237" s="31">
        <f t="shared" si="7"/>
        <v>1.0869565217391304E-2</v>
      </c>
    </row>
    <row r="238" spans="1:7" hidden="1" x14ac:dyDescent="0.2">
      <c r="A238" s="1">
        <v>40048</v>
      </c>
      <c r="B238" s="3" t="s">
        <v>5</v>
      </c>
      <c r="C238" s="3">
        <v>72</v>
      </c>
      <c r="D238" s="3">
        <v>3</v>
      </c>
      <c r="E238" s="4"/>
      <c r="F238" t="str">
        <f t="shared" si="6"/>
        <v>Agosto</v>
      </c>
      <c r="G238" s="31">
        <f t="shared" si="7"/>
        <v>4.1666666666666664E-2</v>
      </c>
    </row>
    <row r="239" spans="1:7" hidden="1" x14ac:dyDescent="0.2">
      <c r="A239" s="1">
        <v>40049</v>
      </c>
      <c r="B239" s="3" t="s">
        <v>11</v>
      </c>
      <c r="C239" s="3">
        <v>53</v>
      </c>
      <c r="D239" s="3">
        <v>6</v>
      </c>
      <c r="E239" s="4"/>
      <c r="F239" t="str">
        <f t="shared" si="6"/>
        <v>Agosto</v>
      </c>
      <c r="G239" s="31">
        <f t="shared" si="7"/>
        <v>0.11320754716981132</v>
      </c>
    </row>
    <row r="240" spans="1:7" hidden="1" x14ac:dyDescent="0.2">
      <c r="A240" s="1">
        <v>40050</v>
      </c>
      <c r="B240" s="3" t="s">
        <v>12</v>
      </c>
      <c r="C240" s="3">
        <v>120</v>
      </c>
      <c r="D240" s="3">
        <v>17</v>
      </c>
      <c r="E240" s="4"/>
      <c r="F240" t="str">
        <f t="shared" si="6"/>
        <v>Agosto</v>
      </c>
      <c r="G240" s="31">
        <f t="shared" si="7"/>
        <v>0.14166666666666666</v>
      </c>
    </row>
    <row r="241" spans="1:7" hidden="1" x14ac:dyDescent="0.2">
      <c r="A241" s="1">
        <v>40051</v>
      </c>
      <c r="B241" s="3" t="s">
        <v>4</v>
      </c>
      <c r="C241" s="3">
        <v>11</v>
      </c>
      <c r="D241" s="3">
        <v>11</v>
      </c>
      <c r="E241" s="4"/>
      <c r="F241" t="str">
        <f t="shared" si="6"/>
        <v>Agosto</v>
      </c>
      <c r="G241" s="31">
        <f t="shared" si="7"/>
        <v>1</v>
      </c>
    </row>
    <row r="242" spans="1:7" hidden="1" x14ac:dyDescent="0.2">
      <c r="A242" s="1">
        <v>40052</v>
      </c>
      <c r="B242" s="3" t="s">
        <v>9</v>
      </c>
      <c r="C242" s="3">
        <v>177</v>
      </c>
      <c r="D242" s="3">
        <v>6</v>
      </c>
      <c r="E242" s="4"/>
      <c r="F242" t="str">
        <f t="shared" si="6"/>
        <v>Agosto</v>
      </c>
      <c r="G242" s="31">
        <f t="shared" si="7"/>
        <v>3.3898305084745763E-2</v>
      </c>
    </row>
    <row r="243" spans="1:7" hidden="1" x14ac:dyDescent="0.2">
      <c r="A243" s="1">
        <v>40053</v>
      </c>
      <c r="B243" s="3" t="s">
        <v>7</v>
      </c>
      <c r="C243" s="3">
        <v>120</v>
      </c>
      <c r="D243" s="3">
        <v>17</v>
      </c>
      <c r="E243" s="4"/>
      <c r="F243" t="str">
        <f t="shared" si="6"/>
        <v>Agosto</v>
      </c>
      <c r="G243" s="31">
        <f t="shared" si="7"/>
        <v>0.14166666666666666</v>
      </c>
    </row>
    <row r="244" spans="1:7" hidden="1" x14ac:dyDescent="0.2">
      <c r="A244" s="1">
        <v>40054</v>
      </c>
      <c r="B244" s="3" t="s">
        <v>10</v>
      </c>
      <c r="C244" s="3">
        <v>187</v>
      </c>
      <c r="D244" s="3">
        <v>1</v>
      </c>
      <c r="E244" s="4"/>
      <c r="F244" t="str">
        <f t="shared" si="6"/>
        <v>Agosto</v>
      </c>
      <c r="G244" s="31">
        <f t="shared" si="7"/>
        <v>5.3475935828877002E-3</v>
      </c>
    </row>
    <row r="245" spans="1:7" hidden="1" x14ac:dyDescent="0.2">
      <c r="A245" s="1">
        <v>40055</v>
      </c>
      <c r="B245" s="3" t="s">
        <v>7</v>
      </c>
      <c r="C245" s="3">
        <v>39</v>
      </c>
      <c r="D245" s="3">
        <v>19</v>
      </c>
      <c r="E245" s="4"/>
      <c r="F245" t="str">
        <f t="shared" si="6"/>
        <v>Agosto</v>
      </c>
      <c r="G245" s="31">
        <f t="shared" si="7"/>
        <v>0.48717948717948717</v>
      </c>
    </row>
    <row r="246" spans="1:7" hidden="1" x14ac:dyDescent="0.2">
      <c r="A246" s="1">
        <v>40056</v>
      </c>
      <c r="B246" s="3" t="s">
        <v>10</v>
      </c>
      <c r="C246" s="3">
        <v>81</v>
      </c>
      <c r="D246" s="3">
        <v>15</v>
      </c>
      <c r="E246" s="4"/>
      <c r="F246" t="str">
        <f t="shared" si="6"/>
        <v>Agosto</v>
      </c>
      <c r="G246" s="31">
        <f t="shared" si="7"/>
        <v>0.18518518518518517</v>
      </c>
    </row>
    <row r="247" spans="1:7" hidden="1" x14ac:dyDescent="0.2">
      <c r="A247" s="1">
        <v>40057</v>
      </c>
      <c r="B247" s="3" t="s">
        <v>12</v>
      </c>
      <c r="C247" s="3">
        <v>21</v>
      </c>
      <c r="D247" s="3">
        <v>2</v>
      </c>
      <c r="E247" s="4"/>
      <c r="F247" t="str">
        <f t="shared" si="6"/>
        <v>Setembro</v>
      </c>
      <c r="G247" s="31">
        <f t="shared" si="7"/>
        <v>9.5238095238095233E-2</v>
      </c>
    </row>
    <row r="248" spans="1:7" hidden="1" x14ac:dyDescent="0.2">
      <c r="A248" s="1">
        <v>40058</v>
      </c>
      <c r="B248" s="3" t="s">
        <v>7</v>
      </c>
      <c r="C248" s="3">
        <v>185</v>
      </c>
      <c r="D248" s="3">
        <v>6</v>
      </c>
      <c r="E248" s="4"/>
      <c r="F248" t="str">
        <f t="shared" si="6"/>
        <v>Setembro</v>
      </c>
      <c r="G248" s="31">
        <f t="shared" si="7"/>
        <v>3.2432432432432434E-2</v>
      </c>
    </row>
    <row r="249" spans="1:7" hidden="1" x14ac:dyDescent="0.2">
      <c r="A249" s="1">
        <v>40059</v>
      </c>
      <c r="B249" s="3" t="s">
        <v>6</v>
      </c>
      <c r="C249" s="3">
        <v>195</v>
      </c>
      <c r="D249" s="3">
        <v>1</v>
      </c>
      <c r="E249" s="4"/>
      <c r="F249" t="str">
        <f t="shared" si="6"/>
        <v>Setembro</v>
      </c>
      <c r="G249" s="31">
        <f t="shared" si="7"/>
        <v>5.1282051282051282E-3</v>
      </c>
    </row>
    <row r="250" spans="1:7" hidden="1" x14ac:dyDescent="0.2">
      <c r="A250" s="1">
        <v>40060</v>
      </c>
      <c r="B250" s="3" t="s">
        <v>6</v>
      </c>
      <c r="C250" s="3">
        <v>91</v>
      </c>
      <c r="D250" s="3">
        <v>16</v>
      </c>
      <c r="E250" s="4"/>
      <c r="F250" t="str">
        <f t="shared" si="6"/>
        <v>Setembro</v>
      </c>
      <c r="G250" s="31">
        <f t="shared" si="7"/>
        <v>0.17582417582417584</v>
      </c>
    </row>
    <row r="251" spans="1:7" hidden="1" x14ac:dyDescent="0.2">
      <c r="A251" s="1">
        <v>40061</v>
      </c>
      <c r="B251" s="3" t="s">
        <v>11</v>
      </c>
      <c r="C251" s="3">
        <v>64</v>
      </c>
      <c r="D251" s="3">
        <v>17</v>
      </c>
      <c r="E251" s="4"/>
      <c r="F251" t="str">
        <f t="shared" si="6"/>
        <v>Setembro</v>
      </c>
      <c r="G251" s="31">
        <f t="shared" si="7"/>
        <v>0.265625</v>
      </c>
    </row>
    <row r="252" spans="1:7" hidden="1" x14ac:dyDescent="0.2">
      <c r="A252" s="1">
        <v>40062</v>
      </c>
      <c r="B252" s="3" t="s">
        <v>3</v>
      </c>
      <c r="C252" s="3">
        <v>185</v>
      </c>
      <c r="D252" s="3">
        <v>18</v>
      </c>
      <c r="E252" s="4"/>
      <c r="F252" t="str">
        <f t="shared" si="6"/>
        <v>Setembro</v>
      </c>
      <c r="G252" s="31">
        <f t="shared" si="7"/>
        <v>9.7297297297297303E-2</v>
      </c>
    </row>
    <row r="253" spans="1:7" hidden="1" x14ac:dyDescent="0.2">
      <c r="A253" s="1">
        <v>40063</v>
      </c>
      <c r="B253" s="3" t="s">
        <v>5</v>
      </c>
      <c r="C253" s="3">
        <v>170</v>
      </c>
      <c r="D253" s="3">
        <v>17</v>
      </c>
      <c r="E253" s="4"/>
      <c r="F253" t="str">
        <f t="shared" si="6"/>
        <v>Setembro</v>
      </c>
      <c r="G253" s="31">
        <f t="shared" si="7"/>
        <v>0.1</v>
      </c>
    </row>
    <row r="254" spans="1:7" hidden="1" x14ac:dyDescent="0.2">
      <c r="A254" s="1">
        <v>40064</v>
      </c>
      <c r="B254" s="3" t="s">
        <v>7</v>
      </c>
      <c r="C254" s="3">
        <v>120</v>
      </c>
      <c r="D254" s="3">
        <v>10</v>
      </c>
      <c r="E254" s="4"/>
      <c r="F254" t="str">
        <f t="shared" si="6"/>
        <v>Setembro</v>
      </c>
      <c r="G254" s="31">
        <f t="shared" si="7"/>
        <v>8.3333333333333329E-2</v>
      </c>
    </row>
    <row r="255" spans="1:7" hidden="1" x14ac:dyDescent="0.2">
      <c r="A255" s="1">
        <v>40065</v>
      </c>
      <c r="B255" s="3" t="s">
        <v>5</v>
      </c>
      <c r="C255" s="3">
        <v>86</v>
      </c>
      <c r="D255" s="3">
        <v>17</v>
      </c>
      <c r="E255" s="4"/>
      <c r="F255" t="str">
        <f t="shared" si="6"/>
        <v>Setembro</v>
      </c>
      <c r="G255" s="31">
        <f t="shared" si="7"/>
        <v>0.19767441860465115</v>
      </c>
    </row>
    <row r="256" spans="1:7" hidden="1" x14ac:dyDescent="0.2">
      <c r="A256" s="1">
        <v>40066</v>
      </c>
      <c r="B256" s="3" t="s">
        <v>9</v>
      </c>
      <c r="C256" s="3">
        <v>27</v>
      </c>
      <c r="D256" s="3">
        <v>15</v>
      </c>
      <c r="E256" s="4"/>
      <c r="F256" t="str">
        <f t="shared" si="6"/>
        <v>Setembro</v>
      </c>
      <c r="G256" s="31">
        <f t="shared" si="7"/>
        <v>0.55555555555555558</v>
      </c>
    </row>
    <row r="257" spans="1:7" hidden="1" x14ac:dyDescent="0.2">
      <c r="A257" s="1">
        <v>40067</v>
      </c>
      <c r="B257" s="3" t="s">
        <v>6</v>
      </c>
      <c r="C257" s="3">
        <v>71</v>
      </c>
      <c r="D257" s="3">
        <v>8</v>
      </c>
      <c r="E257" s="4"/>
      <c r="F257" t="str">
        <f t="shared" si="6"/>
        <v>Setembro</v>
      </c>
      <c r="G257" s="31">
        <f t="shared" si="7"/>
        <v>0.11267605633802817</v>
      </c>
    </row>
    <row r="258" spans="1:7" hidden="1" x14ac:dyDescent="0.2">
      <c r="A258" s="1">
        <v>40068</v>
      </c>
      <c r="B258" s="3" t="s">
        <v>6</v>
      </c>
      <c r="C258" s="3">
        <v>70</v>
      </c>
      <c r="D258" s="3">
        <v>18</v>
      </c>
      <c r="E258" s="4"/>
      <c r="F258" t="str">
        <f t="shared" si="6"/>
        <v>Setembro</v>
      </c>
      <c r="G258" s="31">
        <f t="shared" si="7"/>
        <v>0.25714285714285712</v>
      </c>
    </row>
    <row r="259" spans="1:7" hidden="1" x14ac:dyDescent="0.2">
      <c r="A259" s="1">
        <v>40069</v>
      </c>
      <c r="B259" s="3" t="s">
        <v>8</v>
      </c>
      <c r="C259" s="3">
        <v>164</v>
      </c>
      <c r="D259" s="3">
        <v>14</v>
      </c>
      <c r="E259" s="4"/>
      <c r="F259" t="str">
        <f t="shared" si="6"/>
        <v>Setembro</v>
      </c>
      <c r="G259" s="31">
        <f t="shared" si="7"/>
        <v>8.5365853658536592E-2</v>
      </c>
    </row>
    <row r="260" spans="1:7" hidden="1" x14ac:dyDescent="0.2">
      <c r="A260" s="1">
        <v>40070</v>
      </c>
      <c r="B260" s="3" t="s">
        <v>5</v>
      </c>
      <c r="C260" s="3">
        <v>124</v>
      </c>
      <c r="D260" s="3">
        <v>6</v>
      </c>
      <c r="E260" s="4"/>
      <c r="F260" t="str">
        <f t="shared" si="6"/>
        <v>Setembro</v>
      </c>
      <c r="G260" s="31">
        <f t="shared" si="7"/>
        <v>4.8387096774193547E-2</v>
      </c>
    </row>
    <row r="261" spans="1:7" hidden="1" x14ac:dyDescent="0.2">
      <c r="A261" s="1">
        <v>40071</v>
      </c>
      <c r="B261" s="3" t="s">
        <v>4</v>
      </c>
      <c r="C261" s="3">
        <v>64</v>
      </c>
      <c r="D261" s="3">
        <v>12</v>
      </c>
      <c r="E261" s="4"/>
      <c r="F261" t="str">
        <f t="shared" ref="F261:F276" si="8">PROPER(TEXT(A261,"mmmm"))</f>
        <v>Setembro</v>
      </c>
      <c r="G261" s="31">
        <f t="shared" ref="G261:G276" si="9">D261/C261</f>
        <v>0.1875</v>
      </c>
    </row>
    <row r="262" spans="1:7" hidden="1" x14ac:dyDescent="0.2">
      <c r="A262" s="1">
        <v>40072</v>
      </c>
      <c r="B262" s="3" t="s">
        <v>6</v>
      </c>
      <c r="C262" s="3">
        <v>25</v>
      </c>
      <c r="D262" s="3">
        <v>17</v>
      </c>
      <c r="E262" s="4"/>
      <c r="F262" t="str">
        <f t="shared" si="8"/>
        <v>Setembro</v>
      </c>
      <c r="G262" s="31">
        <f t="shared" si="9"/>
        <v>0.68</v>
      </c>
    </row>
    <row r="263" spans="1:7" hidden="1" x14ac:dyDescent="0.2">
      <c r="A263" s="1">
        <v>40073</v>
      </c>
      <c r="B263" s="3" t="s">
        <v>4</v>
      </c>
      <c r="C263" s="3">
        <v>31</v>
      </c>
      <c r="D263" s="3">
        <v>10</v>
      </c>
      <c r="E263" s="4"/>
      <c r="F263" t="str">
        <f t="shared" si="8"/>
        <v>Setembro</v>
      </c>
      <c r="G263" s="31">
        <f t="shared" si="9"/>
        <v>0.32258064516129031</v>
      </c>
    </row>
    <row r="264" spans="1:7" hidden="1" x14ac:dyDescent="0.2">
      <c r="A264" s="1">
        <v>40074</v>
      </c>
      <c r="B264" s="3" t="s">
        <v>7</v>
      </c>
      <c r="C264" s="3">
        <v>38</v>
      </c>
      <c r="D264" s="3">
        <v>7</v>
      </c>
      <c r="E264" s="4"/>
      <c r="F264" t="str">
        <f t="shared" si="8"/>
        <v>Setembro</v>
      </c>
      <c r="G264" s="31">
        <f t="shared" si="9"/>
        <v>0.18421052631578946</v>
      </c>
    </row>
    <row r="265" spans="1:7" hidden="1" x14ac:dyDescent="0.2">
      <c r="A265" s="1">
        <v>40075</v>
      </c>
      <c r="B265" s="3" t="s">
        <v>7</v>
      </c>
      <c r="C265" s="3">
        <v>183</v>
      </c>
      <c r="D265" s="3">
        <v>12</v>
      </c>
      <c r="E265" s="4"/>
      <c r="F265" t="str">
        <f t="shared" si="8"/>
        <v>Setembro</v>
      </c>
      <c r="G265" s="31">
        <f t="shared" si="9"/>
        <v>6.5573770491803282E-2</v>
      </c>
    </row>
    <row r="266" spans="1:7" hidden="1" x14ac:dyDescent="0.2">
      <c r="A266" s="1">
        <v>40076</v>
      </c>
      <c r="B266" s="3" t="s">
        <v>12</v>
      </c>
      <c r="C266" s="3">
        <v>62</v>
      </c>
      <c r="D266" s="3">
        <v>14</v>
      </c>
      <c r="E266" s="4"/>
      <c r="F266" t="str">
        <f t="shared" si="8"/>
        <v>Setembro</v>
      </c>
      <c r="G266" s="31">
        <f t="shared" si="9"/>
        <v>0.22580645161290322</v>
      </c>
    </row>
    <row r="267" spans="1:7" hidden="1" x14ac:dyDescent="0.2">
      <c r="A267" s="1">
        <v>40077</v>
      </c>
      <c r="B267" s="3" t="s">
        <v>10</v>
      </c>
      <c r="C267" s="3">
        <v>83</v>
      </c>
      <c r="D267" s="3">
        <v>6</v>
      </c>
      <c r="E267" s="4"/>
      <c r="F267" t="str">
        <f t="shared" si="8"/>
        <v>Setembro</v>
      </c>
      <c r="G267" s="31">
        <f t="shared" si="9"/>
        <v>7.2289156626506021E-2</v>
      </c>
    </row>
    <row r="268" spans="1:7" hidden="1" x14ac:dyDescent="0.2">
      <c r="A268" s="1">
        <v>40078</v>
      </c>
      <c r="B268" s="3" t="s">
        <v>7</v>
      </c>
      <c r="C268" s="3">
        <v>169</v>
      </c>
      <c r="D268" s="3">
        <v>6</v>
      </c>
      <c r="E268" s="4"/>
      <c r="F268" t="str">
        <f t="shared" si="8"/>
        <v>Setembro</v>
      </c>
      <c r="G268" s="31">
        <f t="shared" si="9"/>
        <v>3.5502958579881658E-2</v>
      </c>
    </row>
    <row r="269" spans="1:7" hidden="1" x14ac:dyDescent="0.2">
      <c r="A269" s="1">
        <v>40079</v>
      </c>
      <c r="B269" s="3" t="s">
        <v>4</v>
      </c>
      <c r="C269" s="3">
        <v>106</v>
      </c>
      <c r="D269" s="3">
        <v>16</v>
      </c>
      <c r="E269" s="4"/>
      <c r="F269" t="str">
        <f t="shared" si="8"/>
        <v>Setembro</v>
      </c>
      <c r="G269" s="31">
        <f t="shared" si="9"/>
        <v>0.15094339622641509</v>
      </c>
    </row>
    <row r="270" spans="1:7" hidden="1" x14ac:dyDescent="0.2">
      <c r="A270" s="1">
        <v>40080</v>
      </c>
      <c r="B270" s="3" t="s">
        <v>10</v>
      </c>
      <c r="C270" s="3">
        <v>42</v>
      </c>
      <c r="D270" s="3">
        <v>13</v>
      </c>
      <c r="E270" s="4"/>
      <c r="F270" t="str">
        <f t="shared" si="8"/>
        <v>Setembro</v>
      </c>
      <c r="G270" s="31">
        <f t="shared" si="9"/>
        <v>0.30952380952380953</v>
      </c>
    </row>
    <row r="271" spans="1:7" hidden="1" x14ac:dyDescent="0.2">
      <c r="A271" s="1">
        <v>40081</v>
      </c>
      <c r="B271" s="3" t="s">
        <v>7</v>
      </c>
      <c r="C271" s="3">
        <v>154</v>
      </c>
      <c r="D271" s="3">
        <v>13</v>
      </c>
      <c r="E271" s="4"/>
      <c r="F271" t="str">
        <f t="shared" si="8"/>
        <v>Setembro</v>
      </c>
      <c r="G271" s="31">
        <f t="shared" si="9"/>
        <v>8.4415584415584416E-2</v>
      </c>
    </row>
    <row r="272" spans="1:7" hidden="1" x14ac:dyDescent="0.2">
      <c r="A272" s="1">
        <v>40082</v>
      </c>
      <c r="B272" s="3" t="s">
        <v>5</v>
      </c>
      <c r="C272" s="3">
        <v>57</v>
      </c>
      <c r="D272" s="3">
        <v>11</v>
      </c>
      <c r="E272" s="4"/>
      <c r="F272" t="str">
        <f t="shared" si="8"/>
        <v>Setembro</v>
      </c>
      <c r="G272" s="31">
        <f t="shared" si="9"/>
        <v>0.19298245614035087</v>
      </c>
    </row>
    <row r="273" spans="1:7" hidden="1" x14ac:dyDescent="0.2">
      <c r="A273" s="1">
        <v>40083</v>
      </c>
      <c r="B273" s="3" t="s">
        <v>11</v>
      </c>
      <c r="C273" s="3">
        <v>43</v>
      </c>
      <c r="D273" s="3">
        <v>13</v>
      </c>
      <c r="E273" s="4"/>
      <c r="F273" t="str">
        <f t="shared" si="8"/>
        <v>Setembro</v>
      </c>
      <c r="G273" s="31">
        <f t="shared" si="9"/>
        <v>0.30232558139534882</v>
      </c>
    </row>
    <row r="274" spans="1:7" hidden="1" x14ac:dyDescent="0.2">
      <c r="A274" s="1">
        <v>40084</v>
      </c>
      <c r="B274" s="3" t="s">
        <v>9</v>
      </c>
      <c r="C274" s="3">
        <v>151</v>
      </c>
      <c r="D274" s="3">
        <v>13</v>
      </c>
      <c r="E274" s="4"/>
      <c r="F274" t="str">
        <f t="shared" si="8"/>
        <v>Setembro</v>
      </c>
      <c r="G274" s="31">
        <f t="shared" si="9"/>
        <v>8.6092715231788075E-2</v>
      </c>
    </row>
    <row r="275" spans="1:7" hidden="1" x14ac:dyDescent="0.2">
      <c r="A275" s="1">
        <v>40085</v>
      </c>
      <c r="B275" s="3" t="s">
        <v>6</v>
      </c>
      <c r="C275" s="3">
        <v>53</v>
      </c>
      <c r="D275" s="3">
        <v>18</v>
      </c>
      <c r="E275" s="4"/>
      <c r="F275" t="str">
        <f t="shared" si="8"/>
        <v>Setembro</v>
      </c>
      <c r="G275" s="31">
        <f t="shared" si="9"/>
        <v>0.33962264150943394</v>
      </c>
    </row>
    <row r="276" spans="1:7" hidden="1" x14ac:dyDescent="0.2">
      <c r="A276" s="1">
        <v>40086</v>
      </c>
      <c r="B276" s="3" t="s">
        <v>8</v>
      </c>
      <c r="C276" s="3">
        <v>41</v>
      </c>
      <c r="D276" s="3">
        <v>2</v>
      </c>
      <c r="E276" s="4"/>
      <c r="F276" t="str">
        <f t="shared" si="8"/>
        <v>Setembro</v>
      </c>
      <c r="G276" s="31">
        <f t="shared" si="9"/>
        <v>4.878048780487805E-2</v>
      </c>
    </row>
    <row r="277" spans="1:7" x14ac:dyDescent="0.2">
      <c r="A277" s="1"/>
      <c r="B277" s="3"/>
      <c r="C277" s="3"/>
      <c r="D277" s="3"/>
      <c r="E277" s="4"/>
    </row>
  </sheetData>
  <autoFilter ref="A3:G276">
    <filterColumn colId="1">
      <filters>
        <filter val="Item 2"/>
      </filters>
    </filterColumn>
    <filterColumn colId="5">
      <filters>
        <filter val="Janeiro"/>
      </filters>
    </filterColumn>
  </autoFilter>
  <phoneticPr fontId="2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showGridLines="0" workbookViewId="0">
      <selection activeCell="K14" sqref="K14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Sheet2</vt:lpstr>
      <vt:lpstr>Modelos</vt:lpstr>
      <vt:lpstr>Parametros</vt:lpstr>
      <vt:lpstr>BASE</vt:lpstr>
      <vt:lpstr>Sheet1</vt:lpstr>
    </vt:vector>
  </TitlesOfParts>
  <Company>pucpr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pucpr</dc:creator>
  <cp:lastModifiedBy>Vanessa</cp:lastModifiedBy>
  <dcterms:created xsi:type="dcterms:W3CDTF">2009-06-26T22:17:57Z</dcterms:created>
  <dcterms:modified xsi:type="dcterms:W3CDTF">2021-05-26T13:47:48Z</dcterms:modified>
</cp:coreProperties>
</file>